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mercycorpsorg-my.sharepoint.com/personal/prmuhindo_mercycorps_org/Documents/01-MERL/EVALUATIONS/02-ANNUELLES/04-SUD-KIVU/KAVUMU KATANA/"/>
    </mc:Choice>
  </mc:AlternateContent>
  <xr:revisionPtr revIDLastSave="205" documentId="8_{1C9E7F3B-A20D-41F4-81DF-FC11768BC9BC}" xr6:coauthVersionLast="47" xr6:coauthVersionMax="47" xr10:uidLastSave="{4CB1CB91-D31F-4623-821B-C5A1F08A387F}"/>
  <bookViews>
    <workbookView xWindow="-120" yWindow="-16320" windowWidth="29040" windowHeight="15720" activeTab="2" xr2:uid="{00000000-000D-0000-FFFF-FFFF00000000}"/>
  </bookViews>
  <sheets>
    <sheet name="annuelle" sheetId="1" r:id="rId1"/>
    <sheet name="baseline" sheetId="2" r:id="rId2"/>
    <sheet name="Résultats" sheetId="3" r:id="rId3"/>
  </sheets>
  <definedNames>
    <definedName name="_xlnm._FilterDatabase" localSheetId="0" hidden="1">annuelle!$RP$1:$RU$369</definedName>
    <definedName name="Slicer_baseline_Quel_est_le_type_de_ménage_?">#N/A</definedName>
    <definedName name="Slicer_baseline_Sources_potable_OU_non_potable___saison_pluvieus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icQDOwsS0/2PPEydvW0ieL2vmlyg=="/>
    </ext>
  </extLst>
</workbook>
</file>

<file path=xl/calcChain.xml><?xml version="1.0" encoding="utf-8"?>
<calcChain xmlns="http://schemas.openxmlformats.org/spreadsheetml/2006/main">
  <c r="A307" i="3" l="1" a="1"/>
  <c r="A307" i="3" s="1"/>
  <c r="B307" i="3" s="1"/>
  <c r="K302" i="3"/>
  <c r="K303" i="3"/>
  <c r="L303" i="3"/>
  <c r="K304" i="3"/>
  <c r="L304" i="3"/>
  <c r="L302" i="3"/>
  <c r="A293" i="3" a="1"/>
  <c r="A293" i="3" s="1"/>
  <c r="B293" i="3" s="1"/>
  <c r="A289" i="3" a="1"/>
  <c r="A289" i="3" s="1"/>
  <c r="B289" i="3" s="1"/>
  <c r="B256" i="3"/>
  <c r="C254" i="3" s="1"/>
  <c r="N233" i="3"/>
  <c r="N234" i="3"/>
  <c r="N232" i="3"/>
  <c r="M233" i="3"/>
  <c r="M234" i="3"/>
  <c r="M232" i="3"/>
  <c r="B295" i="3" l="1"/>
  <c r="B294" i="3"/>
  <c r="B310" i="3"/>
  <c r="B290" i="3"/>
  <c r="B309" i="3"/>
  <c r="B308" i="3"/>
  <c r="C253" i="3"/>
  <c r="C255" i="3"/>
  <c r="B291" i="3" l="1"/>
  <c r="C289" i="3" s="1"/>
  <c r="B296" i="3"/>
  <c r="C293" i="3" s="1"/>
  <c r="M302" i="3" s="1"/>
  <c r="P302" i="3" s="1"/>
  <c r="N302" i="3" l="1"/>
  <c r="O302" i="3"/>
  <c r="C295" i="3"/>
  <c r="M304" i="3" s="1"/>
  <c r="P304" i="3" s="1"/>
  <c r="C290" i="3"/>
  <c r="C294" i="3"/>
  <c r="M303" i="3" s="1"/>
  <c r="P303" i="3" s="1"/>
  <c r="O303" i="3" l="1"/>
  <c r="N303" i="3"/>
  <c r="O304" i="3"/>
  <c r="N304" i="3"/>
  <c r="C256" i="3" l="1"/>
  <c r="C252" i="3" l="1"/>
  <c r="C168" i="3" l="1"/>
  <c r="C167" i="3"/>
  <c r="C166" i="3"/>
  <c r="C165" i="3"/>
  <c r="C164" i="3"/>
  <c r="C72" i="3"/>
  <c r="C71" i="3"/>
  <c r="C70" i="3"/>
  <c r="C69" i="3"/>
  <c r="C68" i="3"/>
  <c r="C67" i="3"/>
  <c r="C66" i="3"/>
  <c r="C65" i="3"/>
  <c r="C64" i="3"/>
  <c r="C63" i="3"/>
  <c r="RU8" i="1"/>
  <c r="RU9" i="1"/>
  <c r="RU13" i="1"/>
  <c r="RU29" i="1"/>
  <c r="RU34" i="1"/>
  <c r="RU42" i="1"/>
  <c r="RU84" i="1"/>
  <c r="RU94" i="1"/>
  <c r="RU96" i="1"/>
  <c r="RU99" i="1"/>
  <c r="RU115" i="1"/>
  <c r="RU147" i="1"/>
  <c r="RU158" i="1"/>
  <c r="RU174" i="1"/>
  <c r="RU175" i="1"/>
  <c r="RU188" i="1"/>
  <c r="RU221" i="1"/>
  <c r="RU256" i="1"/>
  <c r="RU259" i="1"/>
  <c r="RU260" i="1"/>
  <c r="RU265" i="1"/>
  <c r="RU266" i="1"/>
  <c r="RU270" i="1"/>
  <c r="RU271" i="1"/>
  <c r="RU272" i="1"/>
  <c r="RU274" i="1"/>
  <c r="RU276" i="1"/>
  <c r="RU277" i="1"/>
  <c r="RU278" i="1"/>
  <c r="RU279" i="1"/>
  <c r="RU280" i="1"/>
  <c r="RU281" i="1"/>
  <c r="RU282" i="1"/>
  <c r="RU283" i="1"/>
  <c r="RU291" i="1"/>
  <c r="RU292" i="1"/>
  <c r="RU294" i="1"/>
  <c r="RU295" i="1"/>
  <c r="RU296" i="1"/>
  <c r="RU309" i="1"/>
  <c r="RU312" i="1"/>
  <c r="RU316" i="1"/>
  <c r="RU317" i="1"/>
  <c r="RU318" i="1"/>
  <c r="RU320" i="1"/>
  <c r="RU325" i="1"/>
  <c r="RU327" i="1"/>
  <c r="RU328" i="1"/>
  <c r="RU329" i="1"/>
  <c r="RU330" i="1"/>
  <c r="RU331" i="1"/>
  <c r="RU332" i="1"/>
  <c r="RU335" i="1"/>
  <c r="RU345" i="1"/>
  <c r="RU346" i="1"/>
  <c r="RU348" i="1"/>
  <c r="RU349" i="1"/>
  <c r="RU356" i="1"/>
  <c r="RU360" i="1"/>
  <c r="B94" i="3" l="1"/>
  <c r="C91" i="3" s="1"/>
  <c r="B173" i="3"/>
  <c r="C171" i="3" s="1"/>
  <c r="B162" i="3"/>
  <c r="C148" i="3" s="1"/>
  <c r="B89" i="3"/>
  <c r="C75" i="3" s="1"/>
  <c r="B60" i="3"/>
  <c r="C58" i="3" s="1"/>
  <c r="RP8" i="1"/>
  <c r="RS8" i="1"/>
  <c r="RR8" i="1"/>
  <c r="RT8" i="1"/>
  <c r="RP9" i="1"/>
  <c r="RS9" i="1"/>
  <c r="RR9" i="1"/>
  <c r="RT9" i="1"/>
  <c r="RP13" i="1"/>
  <c r="RS13" i="1"/>
  <c r="RR13" i="1"/>
  <c r="RT13" i="1"/>
  <c r="RP29" i="1"/>
  <c r="RS29" i="1"/>
  <c r="RR29" i="1"/>
  <c r="RT29" i="1"/>
  <c r="RP34" i="1"/>
  <c r="RS34" i="1"/>
  <c r="RR34" i="1"/>
  <c r="RT34" i="1"/>
  <c r="RP42" i="1"/>
  <c r="RS42" i="1"/>
  <c r="RR42" i="1"/>
  <c r="RT42" i="1"/>
  <c r="RP84" i="1"/>
  <c r="RS84" i="1"/>
  <c r="RR84" i="1"/>
  <c r="RT84" i="1"/>
  <c r="RP94" i="1"/>
  <c r="RS94" i="1"/>
  <c r="RR94" i="1"/>
  <c r="RT94" i="1"/>
  <c r="RP96" i="1"/>
  <c r="RS96" i="1"/>
  <c r="RR96" i="1"/>
  <c r="RT96" i="1"/>
  <c r="RP99" i="1"/>
  <c r="RS99" i="1"/>
  <c r="RR99" i="1"/>
  <c r="RT99" i="1"/>
  <c r="RP115" i="1"/>
  <c r="RS115" i="1"/>
  <c r="RR115" i="1"/>
  <c r="RT115" i="1"/>
  <c r="RP147" i="1"/>
  <c r="RS147" i="1"/>
  <c r="RR147" i="1"/>
  <c r="RT147" i="1"/>
  <c r="RP158" i="1"/>
  <c r="RS158" i="1"/>
  <c r="RR158" i="1"/>
  <c r="RT158" i="1"/>
  <c r="RP174" i="1"/>
  <c r="RS174" i="1"/>
  <c r="RR174" i="1"/>
  <c r="RT174" i="1"/>
  <c r="RP175" i="1"/>
  <c r="RS175" i="1"/>
  <c r="RR175" i="1"/>
  <c r="RT175" i="1"/>
  <c r="RP188" i="1"/>
  <c r="RS188" i="1"/>
  <c r="RR188" i="1"/>
  <c r="RT188" i="1"/>
  <c r="RP221" i="1"/>
  <c r="RS221" i="1"/>
  <c r="RR221" i="1"/>
  <c r="RT221" i="1"/>
  <c r="RP256" i="1"/>
  <c r="RS256" i="1"/>
  <c r="RR256" i="1"/>
  <c r="RT256" i="1"/>
  <c r="RP259" i="1"/>
  <c r="RS259" i="1"/>
  <c r="RR259" i="1"/>
  <c r="RT259" i="1"/>
  <c r="RP260" i="1"/>
  <c r="RS260" i="1"/>
  <c r="RR260" i="1"/>
  <c r="RT260" i="1"/>
  <c r="RP265" i="1"/>
  <c r="RS265" i="1"/>
  <c r="RR265" i="1"/>
  <c r="RT265" i="1"/>
  <c r="RP266" i="1"/>
  <c r="RS266" i="1"/>
  <c r="RR266" i="1"/>
  <c r="RT266" i="1"/>
  <c r="RP270" i="1"/>
  <c r="RS270" i="1"/>
  <c r="RR270" i="1"/>
  <c r="RT270" i="1"/>
  <c r="RP271" i="1"/>
  <c r="RS271" i="1"/>
  <c r="RR271" i="1"/>
  <c r="RT271" i="1"/>
  <c r="RP272" i="1"/>
  <c r="RS272" i="1"/>
  <c r="RR272" i="1"/>
  <c r="RT272" i="1"/>
  <c r="RP274" i="1"/>
  <c r="RS274" i="1"/>
  <c r="RR274" i="1"/>
  <c r="RT274" i="1"/>
  <c r="RP276" i="1"/>
  <c r="RS276" i="1"/>
  <c r="RR276" i="1"/>
  <c r="RT276" i="1"/>
  <c r="RP277" i="1"/>
  <c r="RS277" i="1"/>
  <c r="RR277" i="1"/>
  <c r="RT277" i="1"/>
  <c r="RP278" i="1"/>
  <c r="RS278" i="1"/>
  <c r="RR278" i="1"/>
  <c r="RT278" i="1"/>
  <c r="RP279" i="1"/>
  <c r="RS279" i="1"/>
  <c r="RR279" i="1"/>
  <c r="RT279" i="1"/>
  <c r="RP280" i="1"/>
  <c r="RS280" i="1"/>
  <c r="RR280" i="1"/>
  <c r="RT280" i="1"/>
  <c r="RP281" i="1"/>
  <c r="RS281" i="1"/>
  <c r="RR281" i="1"/>
  <c r="RT281" i="1"/>
  <c r="RP282" i="1"/>
  <c r="RS282" i="1"/>
  <c r="RR282" i="1"/>
  <c r="RT282" i="1"/>
  <c r="RP283" i="1"/>
  <c r="RS283" i="1"/>
  <c r="RR283" i="1"/>
  <c r="RT283" i="1"/>
  <c r="RP291" i="1"/>
  <c r="RS291" i="1"/>
  <c r="RR291" i="1"/>
  <c r="RT291" i="1"/>
  <c r="RP292" i="1"/>
  <c r="RS292" i="1"/>
  <c r="RR292" i="1"/>
  <c r="RT292" i="1"/>
  <c r="RP294" i="1"/>
  <c r="RS294" i="1"/>
  <c r="RR294" i="1"/>
  <c r="RT294" i="1"/>
  <c r="RP295" i="1"/>
  <c r="RS295" i="1"/>
  <c r="RR295" i="1"/>
  <c r="RT295" i="1"/>
  <c r="RP296" i="1"/>
  <c r="RS296" i="1"/>
  <c r="RR296" i="1"/>
  <c r="RT296" i="1"/>
  <c r="RP309" i="1"/>
  <c r="RS309" i="1"/>
  <c r="RR309" i="1"/>
  <c r="RT309" i="1"/>
  <c r="RP312" i="1"/>
  <c r="RS312" i="1"/>
  <c r="RR312" i="1"/>
  <c r="RT312" i="1"/>
  <c r="RP316" i="1"/>
  <c r="RS316" i="1"/>
  <c r="RR316" i="1"/>
  <c r="RT316" i="1"/>
  <c r="RP317" i="1"/>
  <c r="RS317" i="1"/>
  <c r="RR317" i="1"/>
  <c r="RT317" i="1"/>
  <c r="RP318" i="1"/>
  <c r="RS318" i="1"/>
  <c r="RR318" i="1"/>
  <c r="RT318" i="1"/>
  <c r="RP320" i="1"/>
  <c r="RS320" i="1"/>
  <c r="RR320" i="1"/>
  <c r="RT320" i="1"/>
  <c r="RP325" i="1"/>
  <c r="RS325" i="1"/>
  <c r="RR325" i="1"/>
  <c r="RT325" i="1"/>
  <c r="RP327" i="1"/>
  <c r="RS327" i="1"/>
  <c r="RR327" i="1"/>
  <c r="RT327" i="1"/>
  <c r="RP328" i="1"/>
  <c r="RS328" i="1"/>
  <c r="RR328" i="1"/>
  <c r="RT328" i="1"/>
  <c r="RP329" i="1"/>
  <c r="RS329" i="1"/>
  <c r="RR329" i="1"/>
  <c r="RT329" i="1"/>
  <c r="RP330" i="1"/>
  <c r="RS330" i="1"/>
  <c r="RR330" i="1"/>
  <c r="RT330" i="1"/>
  <c r="RP331" i="1"/>
  <c r="RS331" i="1"/>
  <c r="RR331" i="1"/>
  <c r="RT331" i="1"/>
  <c r="RP332" i="1"/>
  <c r="RS332" i="1"/>
  <c r="RR332" i="1"/>
  <c r="RT332" i="1"/>
  <c r="RP335" i="1"/>
  <c r="RS335" i="1"/>
  <c r="RR335" i="1"/>
  <c r="RT335" i="1"/>
  <c r="RP345" i="1"/>
  <c r="RS345" i="1"/>
  <c r="RR345" i="1"/>
  <c r="RT345" i="1"/>
  <c r="RP346" i="1"/>
  <c r="RS346" i="1"/>
  <c r="RR346" i="1"/>
  <c r="RT346" i="1"/>
  <c r="RP348" i="1"/>
  <c r="RS348" i="1"/>
  <c r="RR348" i="1"/>
  <c r="RT348" i="1"/>
  <c r="RP349" i="1"/>
  <c r="RS349" i="1"/>
  <c r="RR349" i="1"/>
  <c r="RT349" i="1"/>
  <c r="RP356" i="1"/>
  <c r="RS356" i="1"/>
  <c r="RR356" i="1"/>
  <c r="RT356" i="1"/>
  <c r="RP360" i="1"/>
  <c r="RS360" i="1"/>
  <c r="RR360" i="1"/>
  <c r="RT360" i="1"/>
  <c r="M2" i="1" a="1"/>
  <c r="M2" i="1" s="1"/>
  <c r="N2" i="1" s="1"/>
  <c r="RU2" i="1" s="1"/>
  <c r="M3" i="1" a="1"/>
  <c r="M3" i="1" s="1"/>
  <c r="N3" i="1" s="1"/>
  <c r="M4" i="1" a="1"/>
  <c r="M4" i="1" s="1"/>
  <c r="N4" i="1" s="1"/>
  <c r="M5" i="1" a="1"/>
  <c r="M5" i="1" s="1"/>
  <c r="N5" i="1" s="1"/>
  <c r="M6" i="1" a="1"/>
  <c r="M6" i="1" s="1"/>
  <c r="N6" i="1" s="1"/>
  <c r="M7" i="1" a="1"/>
  <c r="M7" i="1" s="1"/>
  <c r="N7" i="1" s="1"/>
  <c r="M8" i="1" a="1"/>
  <c r="M8" i="1" s="1"/>
  <c r="N8" i="1" s="1"/>
  <c r="M9" i="1" a="1"/>
  <c r="M9" i="1" s="1"/>
  <c r="N9" i="1" s="1"/>
  <c r="M10" i="1" a="1"/>
  <c r="M10" i="1" s="1"/>
  <c r="N10" i="1" s="1"/>
  <c r="M11" i="1" a="1"/>
  <c r="M11" i="1" s="1"/>
  <c r="N11" i="1" s="1"/>
  <c r="M12" i="1" a="1"/>
  <c r="M12" i="1" s="1"/>
  <c r="N12" i="1" s="1"/>
  <c r="M13" i="1" a="1"/>
  <c r="M13" i="1" s="1"/>
  <c r="N13" i="1" s="1"/>
  <c r="M14" i="1" a="1"/>
  <c r="M14" i="1" s="1"/>
  <c r="N14" i="1" s="1"/>
  <c r="M15" i="1" a="1"/>
  <c r="M15" i="1" s="1"/>
  <c r="N15" i="1" s="1"/>
  <c r="M16" i="1" a="1"/>
  <c r="M16" i="1" s="1"/>
  <c r="N16" i="1" s="1"/>
  <c r="M17" i="1" a="1"/>
  <c r="M17" i="1" s="1"/>
  <c r="N17" i="1" s="1"/>
  <c r="M18" i="1" a="1"/>
  <c r="M18" i="1" s="1"/>
  <c r="N18" i="1" s="1"/>
  <c r="M19" i="1" a="1"/>
  <c r="M19" i="1" s="1"/>
  <c r="N19" i="1" s="1"/>
  <c r="M20" i="1" a="1"/>
  <c r="M20" i="1" s="1"/>
  <c r="N20" i="1" s="1"/>
  <c r="M21" i="1" a="1"/>
  <c r="M21" i="1" s="1"/>
  <c r="N21" i="1" s="1"/>
  <c r="M22" i="1" a="1"/>
  <c r="M22" i="1" s="1"/>
  <c r="N22" i="1" s="1"/>
  <c r="M23" i="1" a="1"/>
  <c r="M23" i="1" s="1"/>
  <c r="N23" i="1" s="1"/>
  <c r="M24" i="1" a="1"/>
  <c r="M24" i="1" s="1"/>
  <c r="N24" i="1" s="1"/>
  <c r="M25" i="1" a="1"/>
  <c r="M25" i="1" s="1"/>
  <c r="N25" i="1" s="1"/>
  <c r="M26" i="1" a="1"/>
  <c r="M26" i="1" s="1"/>
  <c r="N26" i="1" s="1"/>
  <c r="M27" i="1" a="1"/>
  <c r="M27" i="1" s="1"/>
  <c r="N27" i="1" s="1"/>
  <c r="M28" i="1" a="1"/>
  <c r="M28" i="1" s="1"/>
  <c r="N28" i="1" s="1"/>
  <c r="M29" i="1" a="1"/>
  <c r="M29" i="1" s="1"/>
  <c r="N29" i="1" s="1"/>
  <c r="M30" i="1" a="1"/>
  <c r="M30" i="1" s="1"/>
  <c r="N30" i="1" s="1"/>
  <c r="M31" i="1" a="1"/>
  <c r="M31" i="1" s="1"/>
  <c r="N31" i="1" s="1"/>
  <c r="M32" i="1" a="1"/>
  <c r="M32" i="1" s="1"/>
  <c r="N32" i="1" s="1"/>
  <c r="M33" i="1" a="1"/>
  <c r="M33" i="1" s="1"/>
  <c r="N33" i="1" s="1"/>
  <c r="M34" i="1" a="1"/>
  <c r="M34" i="1" s="1"/>
  <c r="N34" i="1" s="1"/>
  <c r="M35" i="1" a="1"/>
  <c r="M35" i="1" s="1"/>
  <c r="N35" i="1" s="1"/>
  <c r="M36" i="1" a="1"/>
  <c r="M36" i="1" s="1"/>
  <c r="N36" i="1" s="1"/>
  <c r="M37" i="1" a="1"/>
  <c r="M37" i="1" s="1"/>
  <c r="N37" i="1" s="1"/>
  <c r="M38" i="1" a="1"/>
  <c r="M38" i="1" s="1"/>
  <c r="N38" i="1" s="1"/>
  <c r="M39" i="1" a="1"/>
  <c r="M39" i="1" s="1"/>
  <c r="N39" i="1" s="1"/>
  <c r="M40" i="1" a="1"/>
  <c r="M40" i="1" s="1"/>
  <c r="N40" i="1" s="1"/>
  <c r="M41" i="1" a="1"/>
  <c r="M41" i="1" s="1"/>
  <c r="N41" i="1" s="1"/>
  <c r="M42" i="1" a="1"/>
  <c r="M42" i="1" s="1"/>
  <c r="N42" i="1" s="1"/>
  <c r="M43" i="1" a="1"/>
  <c r="M43" i="1" s="1"/>
  <c r="N43" i="1" s="1"/>
  <c r="M44" i="1" a="1"/>
  <c r="M44" i="1" s="1"/>
  <c r="N44" i="1" s="1"/>
  <c r="M45" i="1" a="1"/>
  <c r="M45" i="1" s="1"/>
  <c r="N45" i="1" s="1"/>
  <c r="M46" i="1" a="1"/>
  <c r="M46" i="1" s="1"/>
  <c r="N46" i="1" s="1"/>
  <c r="M47" i="1" a="1"/>
  <c r="M47" i="1" s="1"/>
  <c r="N47" i="1" s="1"/>
  <c r="M48" i="1" a="1"/>
  <c r="M48" i="1" s="1"/>
  <c r="N48" i="1" s="1"/>
  <c r="M49" i="1" a="1"/>
  <c r="M49" i="1" s="1"/>
  <c r="N49" i="1" s="1"/>
  <c r="M50" i="1" a="1"/>
  <c r="M50" i="1" s="1"/>
  <c r="N50" i="1" s="1"/>
  <c r="M51" i="1" a="1"/>
  <c r="M51" i="1" s="1"/>
  <c r="N51" i="1" s="1"/>
  <c r="M52" i="1" a="1"/>
  <c r="M52" i="1" s="1"/>
  <c r="N52" i="1" s="1"/>
  <c r="M53" i="1" a="1"/>
  <c r="M53" i="1" s="1"/>
  <c r="N53" i="1" s="1"/>
  <c r="M54" i="1" a="1"/>
  <c r="M54" i="1" s="1"/>
  <c r="N54" i="1" s="1"/>
  <c r="RU54" i="1" s="1"/>
  <c r="M55" i="1" a="1"/>
  <c r="M55" i="1" s="1"/>
  <c r="N55" i="1" s="1"/>
  <c r="M56" i="1" a="1"/>
  <c r="M56" i="1" s="1"/>
  <c r="N56" i="1" s="1"/>
  <c r="M57" i="1" a="1"/>
  <c r="M57" i="1" s="1"/>
  <c r="N57" i="1" s="1"/>
  <c r="M58" i="1" a="1"/>
  <c r="M58" i="1" s="1"/>
  <c r="N58" i="1" s="1"/>
  <c r="M59" i="1" a="1"/>
  <c r="M59" i="1" s="1"/>
  <c r="N59" i="1" s="1"/>
  <c r="M60" i="1" a="1"/>
  <c r="M60" i="1" s="1"/>
  <c r="N60" i="1" s="1"/>
  <c r="M61" i="1" a="1"/>
  <c r="M61" i="1" s="1"/>
  <c r="N61" i="1" s="1"/>
  <c r="M62" i="1" a="1"/>
  <c r="M62" i="1" s="1"/>
  <c r="N62" i="1" s="1"/>
  <c r="M63" i="1" a="1"/>
  <c r="M63" i="1" s="1"/>
  <c r="N63" i="1" s="1"/>
  <c r="M64" i="1" a="1"/>
  <c r="M64" i="1" s="1"/>
  <c r="N64" i="1" s="1"/>
  <c r="M65" i="1" a="1"/>
  <c r="M65" i="1" s="1"/>
  <c r="N65" i="1" s="1"/>
  <c r="M66" i="1" a="1"/>
  <c r="M66" i="1" s="1"/>
  <c r="N66" i="1" s="1"/>
  <c r="M67" i="1" a="1"/>
  <c r="M67" i="1" s="1"/>
  <c r="N67" i="1" s="1"/>
  <c r="M68" i="1" a="1"/>
  <c r="M68" i="1" s="1"/>
  <c r="N68" i="1" s="1"/>
  <c r="M69" i="1" a="1"/>
  <c r="M69" i="1" s="1"/>
  <c r="N69" i="1" s="1"/>
  <c r="M70" i="1" a="1"/>
  <c r="M70" i="1" s="1"/>
  <c r="N70" i="1" s="1"/>
  <c r="M71" i="1" a="1"/>
  <c r="M71" i="1" s="1"/>
  <c r="N71" i="1" s="1"/>
  <c r="RU71" i="1" s="1"/>
  <c r="M72" i="1" a="1"/>
  <c r="M72" i="1" s="1"/>
  <c r="N72" i="1" s="1"/>
  <c r="M73" i="1" a="1"/>
  <c r="M73" i="1" s="1"/>
  <c r="N73" i="1" s="1"/>
  <c r="M74" i="1" a="1"/>
  <c r="M74" i="1" s="1"/>
  <c r="N74" i="1" s="1"/>
  <c r="M75" i="1" a="1"/>
  <c r="M75" i="1" s="1"/>
  <c r="N75" i="1" s="1"/>
  <c r="M76" i="1" a="1"/>
  <c r="M76" i="1" s="1"/>
  <c r="N76" i="1" s="1"/>
  <c r="M77" i="1" a="1"/>
  <c r="M77" i="1" s="1"/>
  <c r="N77" i="1" s="1"/>
  <c r="M78" i="1" a="1"/>
  <c r="M78" i="1" s="1"/>
  <c r="N78" i="1" s="1"/>
  <c r="RU78" i="1" s="1"/>
  <c r="M79" i="1" a="1"/>
  <c r="M79" i="1" s="1"/>
  <c r="N79" i="1" s="1"/>
  <c r="M80" i="1" a="1"/>
  <c r="M80" i="1" s="1"/>
  <c r="N80" i="1" s="1"/>
  <c r="M81" i="1" a="1"/>
  <c r="M81" i="1" s="1"/>
  <c r="N81" i="1" s="1"/>
  <c r="M82" i="1" a="1"/>
  <c r="M82" i="1" s="1"/>
  <c r="N82" i="1" s="1"/>
  <c r="M83" i="1" a="1"/>
  <c r="M83" i="1" s="1"/>
  <c r="N83" i="1" s="1"/>
  <c r="M84" i="1" a="1"/>
  <c r="M84" i="1" s="1"/>
  <c r="N84" i="1" s="1"/>
  <c r="M85" i="1" a="1"/>
  <c r="M85" i="1" s="1"/>
  <c r="N85" i="1" s="1"/>
  <c r="M86" i="1" a="1"/>
  <c r="M86" i="1" s="1"/>
  <c r="N86" i="1" s="1"/>
  <c r="RU86" i="1" s="1"/>
  <c r="M87" i="1" a="1"/>
  <c r="M87" i="1" s="1"/>
  <c r="N87" i="1" s="1"/>
  <c r="M88" i="1" a="1"/>
  <c r="M88" i="1" s="1"/>
  <c r="N88" i="1" s="1"/>
  <c r="M89" i="1" a="1"/>
  <c r="M89" i="1" s="1"/>
  <c r="N89" i="1" s="1"/>
  <c r="M90" i="1" a="1"/>
  <c r="M90" i="1" s="1"/>
  <c r="N90" i="1" s="1"/>
  <c r="M91" i="1" a="1"/>
  <c r="M91" i="1" s="1"/>
  <c r="N91" i="1" s="1"/>
  <c r="M92" i="1" a="1"/>
  <c r="M92" i="1" s="1"/>
  <c r="N92" i="1" s="1"/>
  <c r="RU92" i="1" s="1"/>
  <c r="M93" i="1" a="1"/>
  <c r="M93" i="1" s="1"/>
  <c r="N93" i="1" s="1"/>
  <c r="M94" i="1" a="1"/>
  <c r="M94" i="1" s="1"/>
  <c r="N94" i="1" s="1"/>
  <c r="M95" i="1" a="1"/>
  <c r="M95" i="1" s="1"/>
  <c r="N95" i="1" s="1"/>
  <c r="M96" i="1" a="1"/>
  <c r="M96" i="1" s="1"/>
  <c r="N96" i="1" s="1"/>
  <c r="M97" i="1" a="1"/>
  <c r="M97" i="1" s="1"/>
  <c r="N97" i="1" s="1"/>
  <c r="M98" i="1" a="1"/>
  <c r="M98" i="1" s="1"/>
  <c r="N98" i="1" s="1"/>
  <c r="M99" i="1" a="1"/>
  <c r="M99" i="1" s="1"/>
  <c r="N99" i="1" s="1"/>
  <c r="M100" i="1" a="1"/>
  <c r="M100" i="1" s="1"/>
  <c r="N100" i="1" s="1"/>
  <c r="M101" i="1" a="1"/>
  <c r="M101" i="1" s="1"/>
  <c r="N101" i="1" s="1"/>
  <c r="M102" i="1" a="1"/>
  <c r="M102" i="1" s="1"/>
  <c r="N102" i="1" s="1"/>
  <c r="M103" i="1" a="1"/>
  <c r="M103" i="1" s="1"/>
  <c r="N103" i="1" s="1"/>
  <c r="RU103" i="1" s="1"/>
  <c r="M104" i="1" a="1"/>
  <c r="M104" i="1" s="1"/>
  <c r="N104" i="1" s="1"/>
  <c r="M105" i="1" a="1"/>
  <c r="M105" i="1" s="1"/>
  <c r="N105" i="1" s="1"/>
  <c r="M106" i="1" a="1"/>
  <c r="M106" i="1" s="1"/>
  <c r="N106" i="1" s="1"/>
  <c r="M107" i="1" a="1"/>
  <c r="M107" i="1" s="1"/>
  <c r="N107" i="1" s="1"/>
  <c r="M108" i="1" a="1"/>
  <c r="M108" i="1" s="1"/>
  <c r="N108" i="1" s="1"/>
  <c r="RU108" i="1" s="1"/>
  <c r="M109" i="1" a="1"/>
  <c r="M109" i="1" s="1"/>
  <c r="N109" i="1" s="1"/>
  <c r="M110" i="1" a="1"/>
  <c r="M110" i="1" s="1"/>
  <c r="N110" i="1" s="1"/>
  <c r="M111" i="1" a="1"/>
  <c r="M111" i="1" s="1"/>
  <c r="N111" i="1" s="1"/>
  <c r="M112" i="1" a="1"/>
  <c r="M112" i="1" s="1"/>
  <c r="N112" i="1" s="1"/>
  <c r="M113" i="1" a="1"/>
  <c r="M113" i="1" s="1"/>
  <c r="N113" i="1" s="1"/>
  <c r="M114" i="1" a="1"/>
  <c r="M114" i="1" s="1"/>
  <c r="N114" i="1" s="1"/>
  <c r="M115" i="1" a="1"/>
  <c r="M115" i="1" s="1"/>
  <c r="N115" i="1" s="1"/>
  <c r="M116" i="1" a="1"/>
  <c r="M116" i="1" s="1"/>
  <c r="N116" i="1" s="1"/>
  <c r="M117" i="1" a="1"/>
  <c r="M117" i="1" s="1"/>
  <c r="N117" i="1" s="1"/>
  <c r="M118" i="1" a="1"/>
  <c r="M118" i="1" s="1"/>
  <c r="N118" i="1" s="1"/>
  <c r="M119" i="1" a="1"/>
  <c r="M119" i="1" s="1"/>
  <c r="N119" i="1" s="1"/>
  <c r="M120" i="1" a="1"/>
  <c r="M120" i="1" s="1"/>
  <c r="N120" i="1" s="1"/>
  <c r="M121" i="1" a="1"/>
  <c r="M121" i="1" s="1"/>
  <c r="N121" i="1" s="1"/>
  <c r="M122" i="1" a="1"/>
  <c r="M122" i="1" s="1"/>
  <c r="N122" i="1" s="1"/>
  <c r="RU122" i="1" s="1"/>
  <c r="M123" i="1" a="1"/>
  <c r="M123" i="1" s="1"/>
  <c r="N123" i="1" s="1"/>
  <c r="M124" i="1" a="1"/>
  <c r="M124" i="1" s="1"/>
  <c r="N124" i="1" s="1"/>
  <c r="M125" i="1" a="1"/>
  <c r="M125" i="1" s="1"/>
  <c r="N125" i="1" s="1"/>
  <c r="M126" i="1" a="1"/>
  <c r="M126" i="1" s="1"/>
  <c r="N126" i="1" s="1"/>
  <c r="M127" i="1" a="1"/>
  <c r="M127" i="1" s="1"/>
  <c r="N127" i="1" s="1"/>
  <c r="M128" i="1" a="1"/>
  <c r="M128" i="1" s="1"/>
  <c r="N128" i="1" s="1"/>
  <c r="M129" i="1" a="1"/>
  <c r="M129" i="1" s="1"/>
  <c r="N129" i="1" s="1"/>
  <c r="M130" i="1" a="1"/>
  <c r="M130" i="1" s="1"/>
  <c r="N130" i="1" s="1"/>
  <c r="M131" i="1" a="1"/>
  <c r="M131" i="1" s="1"/>
  <c r="N131" i="1" s="1"/>
  <c r="M132" i="1" a="1"/>
  <c r="M132" i="1" s="1"/>
  <c r="N132" i="1" s="1"/>
  <c r="M133" i="1" a="1"/>
  <c r="M133" i="1" s="1"/>
  <c r="N133" i="1" s="1"/>
  <c r="RU133" i="1" s="1"/>
  <c r="M134" i="1" a="1"/>
  <c r="M134" i="1" s="1"/>
  <c r="N134" i="1" s="1"/>
  <c r="M135" i="1" a="1"/>
  <c r="M135" i="1" s="1"/>
  <c r="N135" i="1" s="1"/>
  <c r="M136" i="1" a="1"/>
  <c r="M136" i="1" s="1"/>
  <c r="N136" i="1" s="1"/>
  <c r="RU136" i="1" s="1"/>
  <c r="M137" i="1" a="1"/>
  <c r="M137" i="1" s="1"/>
  <c r="N137" i="1" s="1"/>
  <c r="M138" i="1" a="1"/>
  <c r="M138" i="1" s="1"/>
  <c r="N138" i="1" s="1"/>
  <c r="M139" i="1" a="1"/>
  <c r="M139" i="1" s="1"/>
  <c r="N139" i="1" s="1"/>
  <c r="M140" i="1" a="1"/>
  <c r="M140" i="1" s="1"/>
  <c r="N140" i="1" s="1"/>
  <c r="RU140" i="1" s="1"/>
  <c r="M141" i="1" a="1"/>
  <c r="M141" i="1" s="1"/>
  <c r="N141" i="1" s="1"/>
  <c r="M142" i="1" a="1"/>
  <c r="M142" i="1" s="1"/>
  <c r="N142" i="1" s="1"/>
  <c r="RU142" i="1" s="1"/>
  <c r="M143" i="1" a="1"/>
  <c r="M143" i="1" s="1"/>
  <c r="N143" i="1" s="1"/>
  <c r="M144" i="1" a="1"/>
  <c r="M144" i="1" s="1"/>
  <c r="N144" i="1" s="1"/>
  <c r="M145" i="1" a="1"/>
  <c r="M145" i="1" s="1"/>
  <c r="N145" i="1" s="1"/>
  <c r="M146" i="1" a="1"/>
  <c r="M146" i="1" s="1"/>
  <c r="N146" i="1" s="1"/>
  <c r="M147" i="1" a="1"/>
  <c r="M147" i="1" s="1"/>
  <c r="N147" i="1" s="1"/>
  <c r="M148" i="1" a="1"/>
  <c r="M148" i="1" s="1"/>
  <c r="N148" i="1" s="1"/>
  <c r="M149" i="1" a="1"/>
  <c r="M149" i="1" s="1"/>
  <c r="N149" i="1" s="1"/>
  <c r="M150" i="1" a="1"/>
  <c r="M150" i="1" s="1"/>
  <c r="N150" i="1" s="1"/>
  <c r="M151" i="1" a="1"/>
  <c r="M151" i="1" s="1"/>
  <c r="N151" i="1" s="1"/>
  <c r="M152" i="1" a="1"/>
  <c r="M152" i="1" s="1"/>
  <c r="N152" i="1" s="1"/>
  <c r="M153" i="1" a="1"/>
  <c r="M153" i="1" s="1"/>
  <c r="N153" i="1" s="1"/>
  <c r="M154" i="1" a="1"/>
  <c r="M154" i="1" s="1"/>
  <c r="N154" i="1" s="1"/>
  <c r="M155" i="1" a="1"/>
  <c r="M155" i="1" s="1"/>
  <c r="N155" i="1" s="1"/>
  <c r="M156" i="1" a="1"/>
  <c r="M156" i="1" s="1"/>
  <c r="N156" i="1" s="1"/>
  <c r="M157" i="1" a="1"/>
  <c r="M157" i="1" s="1"/>
  <c r="N157" i="1" s="1"/>
  <c r="RU157" i="1" s="1"/>
  <c r="M158" i="1" a="1"/>
  <c r="M158" i="1" s="1"/>
  <c r="N158" i="1" s="1"/>
  <c r="M159" i="1" a="1"/>
  <c r="M159" i="1" s="1"/>
  <c r="N159" i="1" s="1"/>
  <c r="M160" i="1" a="1"/>
  <c r="M160" i="1" s="1"/>
  <c r="N160" i="1" s="1"/>
  <c r="M161" i="1" a="1"/>
  <c r="M161" i="1" s="1"/>
  <c r="N161" i="1" s="1"/>
  <c r="M162" i="1" a="1"/>
  <c r="M162" i="1" s="1"/>
  <c r="N162" i="1" s="1"/>
  <c r="M163" i="1" a="1"/>
  <c r="M163" i="1" s="1"/>
  <c r="N163" i="1" s="1"/>
  <c r="RU163" i="1" s="1"/>
  <c r="M164" i="1" a="1"/>
  <c r="M164" i="1" s="1"/>
  <c r="N164" i="1" s="1"/>
  <c r="M165" i="1" a="1"/>
  <c r="M165" i="1" s="1"/>
  <c r="N165" i="1" s="1"/>
  <c r="RU165" i="1" s="1"/>
  <c r="M166" i="1" a="1"/>
  <c r="M166" i="1" s="1"/>
  <c r="N166" i="1" s="1"/>
  <c r="M167" i="1" a="1"/>
  <c r="M167" i="1" s="1"/>
  <c r="N167" i="1" s="1"/>
  <c r="RU167" i="1" s="1"/>
  <c r="M168" i="1" a="1"/>
  <c r="M168" i="1" s="1"/>
  <c r="N168" i="1" s="1"/>
  <c r="M169" i="1" a="1"/>
  <c r="M169" i="1" s="1"/>
  <c r="N169" i="1" s="1"/>
  <c r="M170" i="1" a="1"/>
  <c r="M170" i="1" s="1"/>
  <c r="N170" i="1" s="1"/>
  <c r="M171" i="1" a="1"/>
  <c r="M171" i="1" s="1"/>
  <c r="N171" i="1" s="1"/>
  <c r="M172" i="1" a="1"/>
  <c r="M172" i="1" s="1"/>
  <c r="N172" i="1" s="1"/>
  <c r="M173" i="1" a="1"/>
  <c r="M173" i="1" s="1"/>
  <c r="N173" i="1" s="1"/>
  <c r="M174" i="1" a="1"/>
  <c r="M174" i="1" s="1"/>
  <c r="N174" i="1" s="1"/>
  <c r="M175" i="1" a="1"/>
  <c r="M175" i="1" s="1"/>
  <c r="N175" i="1" s="1"/>
  <c r="M176" i="1" a="1"/>
  <c r="M176" i="1" s="1"/>
  <c r="N176" i="1" s="1"/>
  <c r="M177" i="1" a="1"/>
  <c r="M177" i="1" s="1"/>
  <c r="N177" i="1" s="1"/>
  <c r="M178" i="1" a="1"/>
  <c r="M178" i="1" s="1"/>
  <c r="N178" i="1" s="1"/>
  <c r="M179" i="1" a="1"/>
  <c r="M179" i="1" s="1"/>
  <c r="N179" i="1" s="1"/>
  <c r="M180" i="1" a="1"/>
  <c r="M180" i="1" s="1"/>
  <c r="N180" i="1" s="1"/>
  <c r="M181" i="1" a="1"/>
  <c r="M181" i="1" s="1"/>
  <c r="N181" i="1" s="1"/>
  <c r="M182" i="1" a="1"/>
  <c r="M182" i="1" s="1"/>
  <c r="N182" i="1" s="1"/>
  <c r="M183" i="1" a="1"/>
  <c r="M183" i="1" s="1"/>
  <c r="N183" i="1" s="1"/>
  <c r="RU183" i="1" s="1"/>
  <c r="M184" i="1" a="1"/>
  <c r="M184" i="1" s="1"/>
  <c r="N184" i="1" s="1"/>
  <c r="M185" i="1" a="1"/>
  <c r="M185" i="1" s="1"/>
  <c r="N185" i="1" s="1"/>
  <c r="RU185" i="1" s="1"/>
  <c r="M186" i="1" a="1"/>
  <c r="M186" i="1" s="1"/>
  <c r="N186" i="1" s="1"/>
  <c r="M187" i="1" a="1"/>
  <c r="M187" i="1" s="1"/>
  <c r="N187" i="1" s="1"/>
  <c r="M188" i="1" a="1"/>
  <c r="M188" i="1" s="1"/>
  <c r="N188" i="1" s="1"/>
  <c r="M189" i="1" a="1"/>
  <c r="M189" i="1" s="1"/>
  <c r="N189" i="1" s="1"/>
  <c r="RU189" i="1" s="1"/>
  <c r="M190" i="1" a="1"/>
  <c r="M190" i="1" s="1"/>
  <c r="N190" i="1" s="1"/>
  <c r="M191" i="1" a="1"/>
  <c r="M191" i="1" s="1"/>
  <c r="N191" i="1" s="1"/>
  <c r="RU191" i="1" s="1"/>
  <c r="M192" i="1" a="1"/>
  <c r="M192" i="1" s="1"/>
  <c r="N192" i="1" s="1"/>
  <c r="M193" i="1" a="1"/>
  <c r="M193" i="1" s="1"/>
  <c r="N193" i="1" s="1"/>
  <c r="RU193" i="1" s="1"/>
  <c r="M194" i="1" a="1"/>
  <c r="M194" i="1" s="1"/>
  <c r="N194" i="1" s="1"/>
  <c r="M195" i="1" a="1"/>
  <c r="M195" i="1" s="1"/>
  <c r="N195" i="1" s="1"/>
  <c r="M196" i="1" a="1"/>
  <c r="M196" i="1" s="1"/>
  <c r="N196" i="1" s="1"/>
  <c r="M197" i="1" a="1"/>
  <c r="M197" i="1" s="1"/>
  <c r="N197" i="1" s="1"/>
  <c r="M198" i="1" a="1"/>
  <c r="M198" i="1" s="1"/>
  <c r="N198" i="1" s="1"/>
  <c r="RU198" i="1" s="1"/>
  <c r="M199" i="1" a="1"/>
  <c r="M199" i="1" s="1"/>
  <c r="N199" i="1" s="1"/>
  <c r="M200" i="1" a="1"/>
  <c r="M200" i="1" s="1"/>
  <c r="N200" i="1" s="1"/>
  <c r="M201" i="1" a="1"/>
  <c r="M201" i="1" s="1"/>
  <c r="N201" i="1" s="1"/>
  <c r="M202" i="1" a="1"/>
  <c r="M202" i="1" s="1"/>
  <c r="N202" i="1" s="1"/>
  <c r="M203" i="1" a="1"/>
  <c r="M203" i="1" s="1"/>
  <c r="N203" i="1" s="1"/>
  <c r="RU203" i="1" s="1"/>
  <c r="M204" i="1" a="1"/>
  <c r="M204" i="1" s="1"/>
  <c r="N204" i="1" s="1"/>
  <c r="M205" i="1" a="1"/>
  <c r="M205" i="1" s="1"/>
  <c r="N205" i="1" s="1"/>
  <c r="M206" i="1" a="1"/>
  <c r="M206" i="1" s="1"/>
  <c r="N206" i="1" s="1"/>
  <c r="RU206" i="1" s="1"/>
  <c r="M207" i="1" a="1"/>
  <c r="M207" i="1" s="1"/>
  <c r="N207" i="1" s="1"/>
  <c r="M208" i="1" a="1"/>
  <c r="M208" i="1" s="1"/>
  <c r="N208" i="1" s="1"/>
  <c r="M209" i="1" a="1"/>
  <c r="M209" i="1" s="1"/>
  <c r="N209" i="1" s="1"/>
  <c r="RU209" i="1" s="1"/>
  <c r="M210" i="1" a="1"/>
  <c r="M210" i="1" s="1"/>
  <c r="N210" i="1" s="1"/>
  <c r="M211" i="1" a="1"/>
  <c r="M211" i="1" s="1"/>
  <c r="N211" i="1" s="1"/>
  <c r="M212" i="1" a="1"/>
  <c r="M212" i="1" s="1"/>
  <c r="N212" i="1" s="1"/>
  <c r="M213" i="1" a="1"/>
  <c r="M213" i="1" s="1"/>
  <c r="N213" i="1" s="1"/>
  <c r="RU213" i="1" s="1"/>
  <c r="M214" i="1" a="1"/>
  <c r="M214" i="1" s="1"/>
  <c r="N214" i="1" s="1"/>
  <c r="M215" i="1" a="1"/>
  <c r="M215" i="1" s="1"/>
  <c r="N215" i="1" s="1"/>
  <c r="RU215" i="1" s="1"/>
  <c r="M216" i="1" a="1"/>
  <c r="M216" i="1" s="1"/>
  <c r="N216" i="1" s="1"/>
  <c r="RU216" i="1" s="1"/>
  <c r="M217" i="1" a="1"/>
  <c r="M217" i="1" s="1"/>
  <c r="N217" i="1" s="1"/>
  <c r="M218" i="1" a="1"/>
  <c r="M218" i="1" s="1"/>
  <c r="N218" i="1" s="1"/>
  <c r="M219" i="1" a="1"/>
  <c r="M219" i="1" s="1"/>
  <c r="N219" i="1" s="1"/>
  <c r="M220" i="1" a="1"/>
  <c r="M220" i="1" s="1"/>
  <c r="N220" i="1" s="1"/>
  <c r="RU220" i="1" s="1"/>
  <c r="M221" i="1" a="1"/>
  <c r="M221" i="1" s="1"/>
  <c r="N221" i="1" s="1"/>
  <c r="M222" i="1" a="1"/>
  <c r="M222" i="1" s="1"/>
  <c r="N222" i="1" s="1"/>
  <c r="M223" i="1" a="1"/>
  <c r="M223" i="1" s="1"/>
  <c r="N223" i="1" s="1"/>
  <c r="M224" i="1" a="1"/>
  <c r="M224" i="1" s="1"/>
  <c r="N224" i="1" s="1"/>
  <c r="RU224" i="1" s="1"/>
  <c r="M225" i="1" a="1"/>
  <c r="M225" i="1" s="1"/>
  <c r="N225" i="1" s="1"/>
  <c r="RU225" i="1" s="1"/>
  <c r="M226" i="1" a="1"/>
  <c r="M226" i="1" s="1"/>
  <c r="N226" i="1" s="1"/>
  <c r="M227" i="1" a="1"/>
  <c r="M227" i="1" s="1"/>
  <c r="N227" i="1" s="1"/>
  <c r="RU227" i="1" s="1"/>
  <c r="M228" i="1" a="1"/>
  <c r="M228" i="1" s="1"/>
  <c r="N228" i="1" s="1"/>
  <c r="RU228" i="1" s="1"/>
  <c r="M229" i="1" a="1"/>
  <c r="M229" i="1" s="1"/>
  <c r="N229" i="1" s="1"/>
  <c r="M230" i="1" a="1"/>
  <c r="M230" i="1" s="1"/>
  <c r="N230" i="1" s="1"/>
  <c r="RU230" i="1" s="1"/>
  <c r="M231" i="1" a="1"/>
  <c r="M231" i="1" s="1"/>
  <c r="N231" i="1" s="1"/>
  <c r="RU231" i="1" s="1"/>
  <c r="M232" i="1" a="1"/>
  <c r="M232" i="1" s="1"/>
  <c r="N232" i="1" s="1"/>
  <c r="RU232" i="1" s="1"/>
  <c r="M233" i="1" a="1"/>
  <c r="M233" i="1" s="1"/>
  <c r="N233" i="1" s="1"/>
  <c r="RU233" i="1" s="1"/>
  <c r="M234" i="1" a="1"/>
  <c r="M234" i="1" s="1"/>
  <c r="N234" i="1" s="1"/>
  <c r="RU234" i="1" s="1"/>
  <c r="M235" i="1" a="1"/>
  <c r="M235" i="1" s="1"/>
  <c r="N235" i="1" s="1"/>
  <c r="M236" i="1" a="1"/>
  <c r="M236" i="1" s="1"/>
  <c r="N236" i="1" s="1"/>
  <c r="RU236" i="1" s="1"/>
  <c r="M237" i="1" a="1"/>
  <c r="M237" i="1" s="1"/>
  <c r="N237" i="1" s="1"/>
  <c r="RU237" i="1" s="1"/>
  <c r="M238" i="1" a="1"/>
  <c r="M238" i="1" s="1"/>
  <c r="N238" i="1" s="1"/>
  <c r="RU238" i="1" s="1"/>
  <c r="M239" i="1" a="1"/>
  <c r="M239" i="1" s="1"/>
  <c r="N239" i="1" s="1"/>
  <c r="RU239" i="1" s="1"/>
  <c r="M240" i="1" a="1"/>
  <c r="M240" i="1" s="1"/>
  <c r="N240" i="1" s="1"/>
  <c r="RU240" i="1" s="1"/>
  <c r="M241" i="1" a="1"/>
  <c r="M241" i="1" s="1"/>
  <c r="N241" i="1" s="1"/>
  <c r="RU241" i="1" s="1"/>
  <c r="M242" i="1" a="1"/>
  <c r="M242" i="1" s="1"/>
  <c r="N242" i="1" s="1"/>
  <c r="RU242" i="1" s="1"/>
  <c r="M243" i="1" a="1"/>
  <c r="M243" i="1" s="1"/>
  <c r="N243" i="1" s="1"/>
  <c r="RU243" i="1" s="1"/>
  <c r="M244" i="1" a="1"/>
  <c r="M244" i="1" s="1"/>
  <c r="N244" i="1" s="1"/>
  <c r="RU244" i="1" s="1"/>
  <c r="M245" i="1" a="1"/>
  <c r="M245" i="1" s="1"/>
  <c r="N245" i="1" s="1"/>
  <c r="RU245" i="1" s="1"/>
  <c r="M246" i="1" a="1"/>
  <c r="M246" i="1" s="1"/>
  <c r="N246" i="1" s="1"/>
  <c r="RU246" i="1" s="1"/>
  <c r="M247" i="1" a="1"/>
  <c r="M247" i="1" s="1"/>
  <c r="N247" i="1" s="1"/>
  <c r="M248" i="1" a="1"/>
  <c r="M248" i="1" s="1"/>
  <c r="N248" i="1" s="1"/>
  <c r="RU248" i="1" s="1"/>
  <c r="M249" i="1" a="1"/>
  <c r="M249" i="1" s="1"/>
  <c r="N249" i="1" s="1"/>
  <c r="RU249" i="1" s="1"/>
  <c r="M250" i="1" a="1"/>
  <c r="M250" i="1" s="1"/>
  <c r="N250" i="1" s="1"/>
  <c r="RU250" i="1" s="1"/>
  <c r="M251" i="1" a="1"/>
  <c r="M251" i="1" s="1"/>
  <c r="N251" i="1" s="1"/>
  <c r="RU251" i="1" s="1"/>
  <c r="M252" i="1" a="1"/>
  <c r="M252" i="1" s="1"/>
  <c r="N252" i="1" s="1"/>
  <c r="RU252" i="1" s="1"/>
  <c r="M253" i="1" a="1"/>
  <c r="M253" i="1" s="1"/>
  <c r="N253" i="1" s="1"/>
  <c r="RU253" i="1" s="1"/>
  <c r="M254" i="1" a="1"/>
  <c r="M254" i="1" s="1"/>
  <c r="N254" i="1" s="1"/>
  <c r="RU254" i="1" s="1"/>
  <c r="M255" i="1" a="1"/>
  <c r="M255" i="1" s="1"/>
  <c r="N255" i="1" s="1"/>
  <c r="RU255" i="1" s="1"/>
  <c r="M256" i="1" a="1"/>
  <c r="M256" i="1" s="1"/>
  <c r="N256" i="1" s="1"/>
  <c r="M257" i="1" a="1"/>
  <c r="M257" i="1" s="1"/>
  <c r="N257" i="1" s="1"/>
  <c r="RU257" i="1" s="1"/>
  <c r="M258" i="1" a="1"/>
  <c r="M258" i="1" s="1"/>
  <c r="N258" i="1" s="1"/>
  <c r="RU258" i="1" s="1"/>
  <c r="M259" i="1" a="1"/>
  <c r="M259" i="1" s="1"/>
  <c r="N259" i="1" s="1"/>
  <c r="M260" i="1" a="1"/>
  <c r="M260" i="1" s="1"/>
  <c r="N260" i="1" s="1"/>
  <c r="M261" i="1" a="1"/>
  <c r="M261" i="1" s="1"/>
  <c r="N261" i="1" s="1"/>
  <c r="RU261" i="1" s="1"/>
  <c r="M262" i="1" a="1"/>
  <c r="M262" i="1" s="1"/>
  <c r="N262" i="1" s="1"/>
  <c r="RU262" i="1" s="1"/>
  <c r="M263" i="1" a="1"/>
  <c r="M263" i="1" s="1"/>
  <c r="N263" i="1" s="1"/>
  <c r="RU263" i="1" s="1"/>
  <c r="M264" i="1" a="1"/>
  <c r="M264" i="1" s="1"/>
  <c r="N264" i="1" s="1"/>
  <c r="RU264" i="1" s="1"/>
  <c r="M265" i="1" a="1"/>
  <c r="M265" i="1" s="1"/>
  <c r="N265" i="1" s="1"/>
  <c r="M266" i="1" a="1"/>
  <c r="M266" i="1" s="1"/>
  <c r="N266" i="1" s="1"/>
  <c r="M267" i="1" a="1"/>
  <c r="M267" i="1" s="1"/>
  <c r="N267" i="1" s="1"/>
  <c r="RU267" i="1" s="1"/>
  <c r="M268" i="1" a="1"/>
  <c r="M268" i="1" s="1"/>
  <c r="N268" i="1" s="1"/>
  <c r="RU268" i="1" s="1"/>
  <c r="M269" i="1" a="1"/>
  <c r="M269" i="1" s="1"/>
  <c r="N269" i="1" s="1"/>
  <c r="RU269" i="1" s="1"/>
  <c r="M270" i="1" a="1"/>
  <c r="M270" i="1" s="1"/>
  <c r="N270" i="1" s="1"/>
  <c r="M271" i="1" a="1"/>
  <c r="M271" i="1" s="1"/>
  <c r="N271" i="1" s="1"/>
  <c r="M272" i="1" a="1"/>
  <c r="M272" i="1" s="1"/>
  <c r="N272" i="1" s="1"/>
  <c r="M273" i="1" a="1"/>
  <c r="M273" i="1" s="1"/>
  <c r="N273" i="1" s="1"/>
  <c r="RU273" i="1" s="1"/>
  <c r="M274" i="1" a="1"/>
  <c r="M274" i="1" s="1"/>
  <c r="N274" i="1" s="1"/>
  <c r="M275" i="1" a="1"/>
  <c r="M275" i="1" s="1"/>
  <c r="N275" i="1" s="1"/>
  <c r="RU275" i="1" s="1"/>
  <c r="M276" i="1" a="1"/>
  <c r="M276" i="1" s="1"/>
  <c r="N276" i="1" s="1"/>
  <c r="M277" i="1" a="1"/>
  <c r="M277" i="1" s="1"/>
  <c r="N277" i="1" s="1"/>
  <c r="M278" i="1" a="1"/>
  <c r="M278" i="1" s="1"/>
  <c r="N278" i="1" s="1"/>
  <c r="M279" i="1" a="1"/>
  <c r="M279" i="1" s="1"/>
  <c r="N279" i="1" s="1"/>
  <c r="M280" i="1" a="1"/>
  <c r="M280" i="1" s="1"/>
  <c r="N280" i="1" s="1"/>
  <c r="M281" i="1" a="1"/>
  <c r="M281" i="1" s="1"/>
  <c r="N281" i="1" s="1"/>
  <c r="M282" i="1" a="1"/>
  <c r="M282" i="1" s="1"/>
  <c r="N282" i="1" s="1"/>
  <c r="M283" i="1" a="1"/>
  <c r="M283" i="1" s="1"/>
  <c r="N283" i="1" s="1"/>
  <c r="M284" i="1" a="1"/>
  <c r="M284" i="1" s="1"/>
  <c r="N284" i="1" s="1"/>
  <c r="RU284" i="1" s="1"/>
  <c r="M285" i="1" a="1"/>
  <c r="M285" i="1" s="1"/>
  <c r="N285" i="1" s="1"/>
  <c r="RU285" i="1" s="1"/>
  <c r="M286" i="1" a="1"/>
  <c r="M286" i="1" s="1"/>
  <c r="N286" i="1" s="1"/>
  <c r="RU286" i="1" s="1"/>
  <c r="M287" i="1" a="1"/>
  <c r="M287" i="1" s="1"/>
  <c r="N287" i="1" s="1"/>
  <c r="RU287" i="1" s="1"/>
  <c r="M288" i="1" a="1"/>
  <c r="M288" i="1" s="1"/>
  <c r="N288" i="1" s="1"/>
  <c r="RU288" i="1" s="1"/>
  <c r="M289" i="1" a="1"/>
  <c r="M289" i="1" s="1"/>
  <c r="N289" i="1" s="1"/>
  <c r="RU289" i="1" s="1"/>
  <c r="M290" i="1" a="1"/>
  <c r="M290" i="1" s="1"/>
  <c r="N290" i="1" s="1"/>
  <c r="RU290" i="1" s="1"/>
  <c r="M291" i="1" a="1"/>
  <c r="M291" i="1" s="1"/>
  <c r="N291" i="1" s="1"/>
  <c r="M292" i="1" a="1"/>
  <c r="M292" i="1" s="1"/>
  <c r="N292" i="1" s="1"/>
  <c r="M293" i="1" a="1"/>
  <c r="M293" i="1" s="1"/>
  <c r="N293" i="1" s="1"/>
  <c r="RU293" i="1" s="1"/>
  <c r="M294" i="1" a="1"/>
  <c r="M294" i="1" s="1"/>
  <c r="N294" i="1" s="1"/>
  <c r="M295" i="1" a="1"/>
  <c r="M295" i="1" s="1"/>
  <c r="N295" i="1" s="1"/>
  <c r="M296" i="1" a="1"/>
  <c r="M296" i="1" s="1"/>
  <c r="N296" i="1" s="1"/>
  <c r="M297" i="1" a="1"/>
  <c r="M297" i="1" s="1"/>
  <c r="N297" i="1" s="1"/>
  <c r="RU297" i="1" s="1"/>
  <c r="M298" i="1" a="1"/>
  <c r="M298" i="1" s="1"/>
  <c r="N298" i="1" s="1"/>
  <c r="RU298" i="1" s="1"/>
  <c r="M299" i="1" a="1"/>
  <c r="M299" i="1" s="1"/>
  <c r="N299" i="1" s="1"/>
  <c r="RU299" i="1" s="1"/>
  <c r="M300" i="1" a="1"/>
  <c r="M300" i="1" s="1"/>
  <c r="N300" i="1" s="1"/>
  <c r="RU300" i="1" s="1"/>
  <c r="M301" i="1" a="1"/>
  <c r="M301" i="1" s="1"/>
  <c r="N301" i="1" s="1"/>
  <c r="RU301" i="1" s="1"/>
  <c r="M302" i="1" a="1"/>
  <c r="M302" i="1" s="1"/>
  <c r="N302" i="1" s="1"/>
  <c r="RU302" i="1" s="1"/>
  <c r="M303" i="1" a="1"/>
  <c r="M303" i="1" s="1"/>
  <c r="N303" i="1" s="1"/>
  <c r="RU303" i="1" s="1"/>
  <c r="M304" i="1" a="1"/>
  <c r="M304" i="1" s="1"/>
  <c r="N304" i="1" s="1"/>
  <c r="RU304" i="1" s="1"/>
  <c r="M305" i="1" a="1"/>
  <c r="M305" i="1" s="1"/>
  <c r="N305" i="1" s="1"/>
  <c r="RU305" i="1" s="1"/>
  <c r="M306" i="1" a="1"/>
  <c r="M306" i="1" s="1"/>
  <c r="N306" i="1" s="1"/>
  <c r="RU306" i="1" s="1"/>
  <c r="M307" i="1" a="1"/>
  <c r="M307" i="1" s="1"/>
  <c r="N307" i="1" s="1"/>
  <c r="RU307" i="1" s="1"/>
  <c r="M308" i="1" a="1"/>
  <c r="M308" i="1" s="1"/>
  <c r="N308" i="1" s="1"/>
  <c r="RU308" i="1" s="1"/>
  <c r="M309" i="1" a="1"/>
  <c r="M309" i="1" s="1"/>
  <c r="N309" i="1" s="1"/>
  <c r="M310" i="1" a="1"/>
  <c r="M310" i="1" s="1"/>
  <c r="N310" i="1" s="1"/>
  <c r="RU310" i="1" s="1"/>
  <c r="M311" i="1" a="1"/>
  <c r="M311" i="1" s="1"/>
  <c r="N311" i="1" s="1"/>
  <c r="RU311" i="1" s="1"/>
  <c r="M312" i="1" a="1"/>
  <c r="M312" i="1" s="1"/>
  <c r="N312" i="1" s="1"/>
  <c r="M313" i="1" a="1"/>
  <c r="M313" i="1" s="1"/>
  <c r="N313" i="1" s="1"/>
  <c r="RU313" i="1" s="1"/>
  <c r="M314" i="1" a="1"/>
  <c r="M314" i="1" s="1"/>
  <c r="N314" i="1" s="1"/>
  <c r="RU314" i="1" s="1"/>
  <c r="M315" i="1" a="1"/>
  <c r="M315" i="1" s="1"/>
  <c r="N315" i="1" s="1"/>
  <c r="M316" i="1" a="1"/>
  <c r="M316" i="1" s="1"/>
  <c r="N316" i="1" s="1"/>
  <c r="M317" i="1" a="1"/>
  <c r="M317" i="1" s="1"/>
  <c r="N317" i="1" s="1"/>
  <c r="M318" i="1" a="1"/>
  <c r="M318" i="1" s="1"/>
  <c r="N318" i="1" s="1"/>
  <c r="M319" i="1" a="1"/>
  <c r="M319" i="1" s="1"/>
  <c r="N319" i="1" s="1"/>
  <c r="RU319" i="1" s="1"/>
  <c r="M320" i="1" a="1"/>
  <c r="M320" i="1" s="1"/>
  <c r="N320" i="1" s="1"/>
  <c r="M321" i="1" a="1"/>
  <c r="M321" i="1" s="1"/>
  <c r="N321" i="1" s="1"/>
  <c r="RU321" i="1" s="1"/>
  <c r="M322" i="1" a="1"/>
  <c r="M322" i="1" s="1"/>
  <c r="N322" i="1" s="1"/>
  <c r="M323" i="1" a="1"/>
  <c r="M323" i="1" s="1"/>
  <c r="N323" i="1" s="1"/>
  <c r="M324" i="1" a="1"/>
  <c r="M324" i="1" s="1"/>
  <c r="N324" i="1" s="1"/>
  <c r="RU324" i="1" s="1"/>
  <c r="M325" i="1" a="1"/>
  <c r="M325" i="1" s="1"/>
  <c r="N325" i="1" s="1"/>
  <c r="M326" i="1" a="1"/>
  <c r="M326" i="1" s="1"/>
  <c r="N326" i="1" s="1"/>
  <c r="RU326" i="1" s="1"/>
  <c r="M327" i="1" a="1"/>
  <c r="M327" i="1" s="1"/>
  <c r="N327" i="1" s="1"/>
  <c r="M328" i="1" a="1"/>
  <c r="M328" i="1" s="1"/>
  <c r="N328" i="1" s="1"/>
  <c r="M329" i="1" a="1"/>
  <c r="M329" i="1" s="1"/>
  <c r="N329" i="1" s="1"/>
  <c r="M330" i="1" a="1"/>
  <c r="M330" i="1" s="1"/>
  <c r="N330" i="1" s="1"/>
  <c r="M331" i="1" a="1"/>
  <c r="M331" i="1" s="1"/>
  <c r="N331" i="1" s="1"/>
  <c r="M332" i="1" a="1"/>
  <c r="M332" i="1" s="1"/>
  <c r="N332" i="1" s="1"/>
  <c r="M333" i="1" a="1"/>
  <c r="M333" i="1" s="1"/>
  <c r="N333" i="1" s="1"/>
  <c r="RU333" i="1" s="1"/>
  <c r="M334" i="1" a="1"/>
  <c r="M334" i="1" s="1"/>
  <c r="N334" i="1" s="1"/>
  <c r="RU334" i="1" s="1"/>
  <c r="M335" i="1" a="1"/>
  <c r="M335" i="1" s="1"/>
  <c r="N335" i="1" s="1"/>
  <c r="M336" i="1" a="1"/>
  <c r="M336" i="1" s="1"/>
  <c r="N336" i="1" s="1"/>
  <c r="RU336" i="1" s="1"/>
  <c r="M337" i="1" a="1"/>
  <c r="M337" i="1" s="1"/>
  <c r="N337" i="1" s="1"/>
  <c r="RU337" i="1" s="1"/>
  <c r="M338" i="1" a="1"/>
  <c r="M338" i="1" s="1"/>
  <c r="N338" i="1" s="1"/>
  <c r="RU338" i="1" s="1"/>
  <c r="M339" i="1" a="1"/>
  <c r="M339" i="1" s="1"/>
  <c r="N339" i="1" s="1"/>
  <c r="RU339" i="1" s="1"/>
  <c r="M340" i="1" a="1"/>
  <c r="M340" i="1" s="1"/>
  <c r="N340" i="1" s="1"/>
  <c r="RU340" i="1" s="1"/>
  <c r="M341" i="1" a="1"/>
  <c r="M341" i="1" s="1"/>
  <c r="N341" i="1" s="1"/>
  <c r="RU341" i="1" s="1"/>
  <c r="M342" i="1" a="1"/>
  <c r="M342" i="1" s="1"/>
  <c r="N342" i="1" s="1"/>
  <c r="RU342" i="1" s="1"/>
  <c r="M343" i="1" a="1"/>
  <c r="M343" i="1" s="1"/>
  <c r="N343" i="1" s="1"/>
  <c r="RU343" i="1" s="1"/>
  <c r="M344" i="1" a="1"/>
  <c r="M344" i="1" s="1"/>
  <c r="N344" i="1" s="1"/>
  <c r="RU344" i="1" s="1"/>
  <c r="M345" i="1" a="1"/>
  <c r="M345" i="1" s="1"/>
  <c r="N345" i="1" s="1"/>
  <c r="M346" i="1" a="1"/>
  <c r="M346" i="1" s="1"/>
  <c r="N346" i="1" s="1"/>
  <c r="M347" i="1" a="1"/>
  <c r="M347" i="1" s="1"/>
  <c r="N347" i="1" s="1"/>
  <c r="RU347" i="1" s="1"/>
  <c r="M348" i="1" a="1"/>
  <c r="M348" i="1" s="1"/>
  <c r="N348" i="1" s="1"/>
  <c r="M349" i="1" a="1"/>
  <c r="M349" i="1" s="1"/>
  <c r="N349" i="1" s="1"/>
  <c r="M350" i="1" a="1"/>
  <c r="M350" i="1" s="1"/>
  <c r="N350" i="1" s="1"/>
  <c r="RU350" i="1" s="1"/>
  <c r="M351" i="1" a="1"/>
  <c r="M351" i="1" s="1"/>
  <c r="N351" i="1" s="1"/>
  <c r="M352" i="1" a="1"/>
  <c r="M352" i="1" s="1"/>
  <c r="N352" i="1" s="1"/>
  <c r="RU352" i="1" s="1"/>
  <c r="M353" i="1" a="1"/>
  <c r="M353" i="1" s="1"/>
  <c r="N353" i="1" s="1"/>
  <c r="RU353" i="1" s="1"/>
  <c r="M354" i="1" a="1"/>
  <c r="M354" i="1" s="1"/>
  <c r="N354" i="1" s="1"/>
  <c r="RU354" i="1" s="1"/>
  <c r="M355" i="1" a="1"/>
  <c r="M355" i="1" s="1"/>
  <c r="N355" i="1" s="1"/>
  <c r="RU355" i="1" s="1"/>
  <c r="M356" i="1" a="1"/>
  <c r="M356" i="1" s="1"/>
  <c r="N356" i="1" s="1"/>
  <c r="M357" i="1" a="1"/>
  <c r="M357" i="1" s="1"/>
  <c r="N357" i="1" s="1"/>
  <c r="RU357" i="1" s="1"/>
  <c r="M358" i="1" a="1"/>
  <c r="M358" i="1" s="1"/>
  <c r="N358" i="1" s="1"/>
  <c r="RU358" i="1" s="1"/>
  <c r="M359" i="1" a="1"/>
  <c r="M359" i="1" s="1"/>
  <c r="N359" i="1" s="1"/>
  <c r="RU359" i="1" s="1"/>
  <c r="M360" i="1" a="1"/>
  <c r="M360" i="1" s="1"/>
  <c r="N360" i="1" s="1"/>
  <c r="M361" i="1" a="1"/>
  <c r="M361" i="1" s="1"/>
  <c r="N361" i="1" s="1"/>
  <c r="RU361" i="1" s="1"/>
  <c r="M362" i="1" a="1"/>
  <c r="M362" i="1" s="1"/>
  <c r="N362" i="1" s="1"/>
  <c r="RU362" i="1" s="1"/>
  <c r="M363" i="1" a="1"/>
  <c r="M363" i="1" s="1"/>
  <c r="N363" i="1" s="1"/>
  <c r="M364" i="1" a="1"/>
  <c r="M364" i="1" s="1"/>
  <c r="N364" i="1" s="1"/>
  <c r="RU364" i="1" s="1"/>
  <c r="M365" i="1" a="1"/>
  <c r="M365" i="1" s="1"/>
  <c r="N365" i="1" s="1"/>
  <c r="RU365" i="1" s="1"/>
  <c r="M366" i="1" a="1"/>
  <c r="M366" i="1" s="1"/>
  <c r="N366" i="1" s="1"/>
  <c r="RU366" i="1" s="1"/>
  <c r="M367" i="1" a="1"/>
  <c r="M367" i="1" s="1"/>
  <c r="N367" i="1" s="1"/>
  <c r="RU367" i="1" s="1"/>
  <c r="M368" i="1" a="1"/>
  <c r="M368" i="1" s="1"/>
  <c r="N368" i="1" s="1"/>
  <c r="RU368" i="1" s="1"/>
  <c r="M369" i="1" a="1"/>
  <c r="M369" i="1" s="1"/>
  <c r="N369" i="1" s="1"/>
  <c r="RU369" i="1" s="1"/>
  <c r="C153" i="3" l="1"/>
  <c r="C150" i="3"/>
  <c r="C157" i="3"/>
  <c r="C160" i="3"/>
  <c r="C156" i="3"/>
  <c r="C152" i="3"/>
  <c r="C158" i="3"/>
  <c r="C151" i="3"/>
  <c r="C159" i="3"/>
  <c r="C154" i="3"/>
  <c r="C172" i="3"/>
  <c r="C155" i="3"/>
  <c r="C149" i="3"/>
  <c r="C161" i="3"/>
  <c r="C83" i="3"/>
  <c r="C92" i="3"/>
  <c r="C93" i="3"/>
  <c r="C88" i="3"/>
  <c r="C86" i="3"/>
  <c r="C80" i="3"/>
  <c r="C87" i="3"/>
  <c r="C79" i="3"/>
  <c r="C84" i="3"/>
  <c r="C82" i="3"/>
  <c r="RU217" i="1"/>
  <c r="RU201" i="1"/>
  <c r="RU177" i="1"/>
  <c r="RU169" i="1"/>
  <c r="RU161" i="1"/>
  <c r="RU153" i="1"/>
  <c r="RU145" i="1"/>
  <c r="RU137" i="1"/>
  <c r="RU129" i="1"/>
  <c r="RU121" i="1"/>
  <c r="RU113" i="1"/>
  <c r="RU105" i="1"/>
  <c r="RU97" i="1"/>
  <c r="RU89" i="1"/>
  <c r="RU81" i="1"/>
  <c r="RU73" i="1"/>
  <c r="RU65" i="1"/>
  <c r="RU57" i="1"/>
  <c r="RU49" i="1"/>
  <c r="RU41" i="1"/>
  <c r="RU33" i="1"/>
  <c r="RU25" i="1"/>
  <c r="RU17" i="1"/>
  <c r="RU208" i="1"/>
  <c r="RU200" i="1"/>
  <c r="RU192" i="1"/>
  <c r="RU184" i="1"/>
  <c r="RU176" i="1"/>
  <c r="RU168" i="1"/>
  <c r="RU160" i="1"/>
  <c r="RU152" i="1"/>
  <c r="RU144" i="1"/>
  <c r="RU128" i="1"/>
  <c r="RU120" i="1"/>
  <c r="RU112" i="1"/>
  <c r="RU104" i="1"/>
  <c r="RU88" i="1"/>
  <c r="RU80" i="1"/>
  <c r="RU72" i="1"/>
  <c r="RU64" i="1"/>
  <c r="RU56" i="1"/>
  <c r="RU48" i="1"/>
  <c r="RU40" i="1"/>
  <c r="RU32" i="1"/>
  <c r="RU24" i="1"/>
  <c r="RU16" i="1"/>
  <c r="RU247" i="1"/>
  <c r="RU223" i="1"/>
  <c r="RU207" i="1"/>
  <c r="RU199" i="1"/>
  <c r="RU159" i="1"/>
  <c r="RU151" i="1"/>
  <c r="RU143" i="1"/>
  <c r="RU135" i="1"/>
  <c r="RU127" i="1"/>
  <c r="RU119" i="1"/>
  <c r="RU111" i="1"/>
  <c r="RU95" i="1"/>
  <c r="RU87" i="1"/>
  <c r="RU79" i="1"/>
  <c r="RU63" i="1"/>
  <c r="RU55" i="1"/>
  <c r="RU47" i="1"/>
  <c r="RU39" i="1"/>
  <c r="RU31" i="1"/>
  <c r="RU23" i="1"/>
  <c r="RU15" i="1"/>
  <c r="RU7" i="1"/>
  <c r="RU351" i="1"/>
  <c r="RU222" i="1"/>
  <c r="RU214" i="1"/>
  <c r="RU190" i="1"/>
  <c r="RU182" i="1"/>
  <c r="RU166" i="1"/>
  <c r="RU150" i="1"/>
  <c r="RU134" i="1"/>
  <c r="RU126" i="1"/>
  <c r="RU118" i="1"/>
  <c r="RU110" i="1"/>
  <c r="RU102" i="1"/>
  <c r="RU70" i="1"/>
  <c r="RU62" i="1"/>
  <c r="RU46" i="1"/>
  <c r="RU38" i="1"/>
  <c r="RU30" i="1"/>
  <c r="RU22" i="1"/>
  <c r="RU14" i="1"/>
  <c r="RU6" i="1"/>
  <c r="RU229" i="1"/>
  <c r="RU205" i="1"/>
  <c r="RU197" i="1"/>
  <c r="RU181" i="1"/>
  <c r="RU173" i="1"/>
  <c r="RU149" i="1"/>
  <c r="RU141" i="1"/>
  <c r="RU125" i="1"/>
  <c r="RU117" i="1"/>
  <c r="RU109" i="1"/>
  <c r="RU101" i="1"/>
  <c r="RU93" i="1"/>
  <c r="RU85" i="1"/>
  <c r="RU77" i="1"/>
  <c r="RU69" i="1"/>
  <c r="RU61" i="1"/>
  <c r="RU53" i="1"/>
  <c r="RU45" i="1"/>
  <c r="RU37" i="1"/>
  <c r="RU21" i="1"/>
  <c r="RU5" i="1"/>
  <c r="RU212" i="1"/>
  <c r="RU204" i="1"/>
  <c r="RU196" i="1"/>
  <c r="RU180" i="1"/>
  <c r="RU172" i="1"/>
  <c r="RU164" i="1"/>
  <c r="RU156" i="1"/>
  <c r="RU148" i="1"/>
  <c r="RU132" i="1"/>
  <c r="RU124" i="1"/>
  <c r="RU116" i="1"/>
  <c r="RU100" i="1"/>
  <c r="RU76" i="1"/>
  <c r="RU68" i="1"/>
  <c r="RU60" i="1"/>
  <c r="RU52" i="1"/>
  <c r="RU44" i="1"/>
  <c r="RU36" i="1"/>
  <c r="RU28" i="1"/>
  <c r="RU20" i="1"/>
  <c r="RU12" i="1"/>
  <c r="RU4" i="1"/>
  <c r="C77" i="3"/>
  <c r="RU363" i="1"/>
  <c r="RU323" i="1"/>
  <c r="RU315" i="1"/>
  <c r="RU235" i="1"/>
  <c r="RU219" i="1"/>
  <c r="RU211" i="1"/>
  <c r="RU195" i="1"/>
  <c r="RU187" i="1"/>
  <c r="RU179" i="1"/>
  <c r="RU171" i="1"/>
  <c r="RU155" i="1"/>
  <c r="RU139" i="1"/>
  <c r="RU131" i="1"/>
  <c r="RU123" i="1"/>
  <c r="RU107" i="1"/>
  <c r="RU91" i="1"/>
  <c r="RU83" i="1"/>
  <c r="RU75" i="1"/>
  <c r="RU67" i="1"/>
  <c r="RU59" i="1"/>
  <c r="RU51" i="1"/>
  <c r="RU43" i="1"/>
  <c r="RU35" i="1"/>
  <c r="RU27" i="1"/>
  <c r="RU19" i="1"/>
  <c r="RU11" i="1"/>
  <c r="RU3" i="1"/>
  <c r="C76" i="3"/>
  <c r="C78" i="3"/>
  <c r="RU322" i="1"/>
  <c r="RU226" i="1"/>
  <c r="RU218" i="1"/>
  <c r="RU210" i="1"/>
  <c r="RU202" i="1"/>
  <c r="RU194" i="1"/>
  <c r="RU186" i="1"/>
  <c r="RU178" i="1"/>
  <c r="RU170" i="1"/>
  <c r="RU162" i="1"/>
  <c r="RU154" i="1"/>
  <c r="RU146" i="1"/>
  <c r="RU138" i="1"/>
  <c r="RU130" i="1"/>
  <c r="RU114" i="1"/>
  <c r="RU106" i="1"/>
  <c r="RU98" i="1"/>
  <c r="RU90" i="1"/>
  <c r="RU82" i="1"/>
  <c r="RU74" i="1"/>
  <c r="RU66" i="1"/>
  <c r="RU58" i="1"/>
  <c r="RU50" i="1"/>
  <c r="RU26" i="1"/>
  <c r="RU18" i="1"/>
  <c r="RU10" i="1"/>
  <c r="C85" i="3"/>
  <c r="C81" i="3"/>
  <c r="C59" i="3"/>
  <c r="RQ318" i="1"/>
  <c r="RQ310" i="1"/>
  <c r="RP246" i="1"/>
  <c r="RT142" i="1"/>
  <c r="RP189" i="1"/>
  <c r="RP157" i="1"/>
  <c r="RR244" i="1"/>
  <c r="RP319" i="1"/>
  <c r="RP369" i="1"/>
  <c r="RP353" i="1"/>
  <c r="RP245" i="1"/>
  <c r="RS299" i="1"/>
  <c r="RP336" i="1"/>
  <c r="RP216" i="1"/>
  <c r="RQ348" i="1"/>
  <c r="RT246" i="1"/>
  <c r="RT300" i="1"/>
  <c r="RR300" i="1"/>
  <c r="RR242" i="1"/>
  <c r="RR302" i="1"/>
  <c r="RP262" i="1"/>
  <c r="RR337" i="1"/>
  <c r="RS304" i="1"/>
  <c r="RP368" i="1"/>
  <c r="RP344" i="1"/>
  <c r="RP321" i="1"/>
  <c r="RP304" i="1"/>
  <c r="RP254" i="1"/>
  <c r="RP342" i="1"/>
  <c r="RP326" i="1"/>
  <c r="RS245" i="1"/>
  <c r="RP305" i="1"/>
  <c r="RP333" i="1"/>
  <c r="RR301" i="1"/>
  <c r="RR263" i="1"/>
  <c r="RP352" i="1"/>
  <c r="RP306" i="1"/>
  <c r="RP248" i="1"/>
  <c r="RS239" i="1"/>
  <c r="RP315" i="1"/>
  <c r="RP219" i="1"/>
  <c r="RP172" i="1"/>
  <c r="RP125" i="1"/>
  <c r="RR93" i="1"/>
  <c r="RP93" i="1"/>
  <c r="RT93" i="1"/>
  <c r="RS93" i="1"/>
  <c r="RP53" i="1"/>
  <c r="RR21" i="1"/>
  <c r="RS21" i="1"/>
  <c r="RP21" i="1"/>
  <c r="RT21" i="1"/>
  <c r="RP5" i="1"/>
  <c r="RP235" i="1"/>
  <c r="RS196" i="1"/>
  <c r="RT196" i="1"/>
  <c r="RP196" i="1"/>
  <c r="RR196" i="1"/>
  <c r="RS148" i="1"/>
  <c r="RT148" i="1"/>
  <c r="RR148" i="1"/>
  <c r="RP148" i="1"/>
  <c r="RP101" i="1"/>
  <c r="RS101" i="1"/>
  <c r="RR101" i="1"/>
  <c r="RT101" i="1"/>
  <c r="RP61" i="1"/>
  <c r="RP37" i="1"/>
  <c r="RP322" i="1"/>
  <c r="RP226" i="1"/>
  <c r="RP218" i="1"/>
  <c r="RP179" i="1"/>
  <c r="RP131" i="1"/>
  <c r="RP92" i="1"/>
  <c r="RP52" i="1"/>
  <c r="RR52" i="1"/>
  <c r="RT52" i="1"/>
  <c r="RS52" i="1"/>
  <c r="RT299" i="1"/>
  <c r="RR305" i="1"/>
  <c r="RP273" i="1"/>
  <c r="RP241" i="1"/>
  <c r="RP202" i="1"/>
  <c r="RP170" i="1"/>
  <c r="RP146" i="1"/>
  <c r="RP130" i="1"/>
  <c r="RP107" i="1"/>
  <c r="RP83" i="1"/>
  <c r="RP67" i="1"/>
  <c r="RP27" i="1"/>
  <c r="RP3" i="1"/>
  <c r="RP354" i="1"/>
  <c r="RP201" i="1"/>
  <c r="RP169" i="1"/>
  <c r="RR169" i="1"/>
  <c r="RT169" i="1"/>
  <c r="RS169" i="1"/>
  <c r="RP145" i="1"/>
  <c r="RT114" i="1"/>
  <c r="RP114" i="1"/>
  <c r="RS114" i="1"/>
  <c r="RR114" i="1"/>
  <c r="RR106" i="1"/>
  <c r="RP106" i="1"/>
  <c r="RT106" i="1"/>
  <c r="RS106" i="1"/>
  <c r="RP90" i="1"/>
  <c r="RP74" i="1"/>
  <c r="RP66" i="1"/>
  <c r="RS18" i="1"/>
  <c r="RT18" i="1"/>
  <c r="RP18" i="1"/>
  <c r="RR18" i="1"/>
  <c r="RR297" i="1"/>
  <c r="RR299" i="1"/>
  <c r="RP212" i="1"/>
  <c r="RS180" i="1"/>
  <c r="RT180" i="1"/>
  <c r="RR180" i="1"/>
  <c r="RP180" i="1"/>
  <c r="RP156" i="1"/>
  <c r="RR117" i="1"/>
  <c r="RS117" i="1"/>
  <c r="RP117" i="1"/>
  <c r="RT117" i="1"/>
  <c r="RP85" i="1"/>
  <c r="RP45" i="1"/>
  <c r="RP234" i="1"/>
  <c r="RP187" i="1"/>
  <c r="RP155" i="1"/>
  <c r="RR116" i="1"/>
  <c r="RT116" i="1"/>
  <c r="RP116" i="1"/>
  <c r="RS116" i="1"/>
  <c r="RP60" i="1"/>
  <c r="RP28" i="1"/>
  <c r="RP4" i="1"/>
  <c r="RP338" i="1"/>
  <c r="RP59" i="1"/>
  <c r="RP43" i="1"/>
  <c r="RP11" i="1"/>
  <c r="RT298" i="1"/>
  <c r="RP251" i="1"/>
  <c r="RR304" i="1"/>
  <c r="RP264" i="1"/>
  <c r="RP232" i="1"/>
  <c r="RP193" i="1"/>
  <c r="RP161" i="1"/>
  <c r="RP122" i="1"/>
  <c r="RR98" i="1"/>
  <c r="RP98" i="1"/>
  <c r="RT98" i="1"/>
  <c r="RS98" i="1"/>
  <c r="RP82" i="1"/>
  <c r="RP58" i="1"/>
  <c r="RP10" i="1"/>
  <c r="RP367" i="1"/>
  <c r="RP359" i="1"/>
  <c r="RP351" i="1"/>
  <c r="RP343" i="1"/>
  <c r="RP311" i="1"/>
  <c r="RS303" i="1"/>
  <c r="RT303" i="1"/>
  <c r="RP303" i="1"/>
  <c r="RP287" i="1"/>
  <c r="RS263" i="1"/>
  <c r="RT263" i="1"/>
  <c r="RP255" i="1"/>
  <c r="RR247" i="1"/>
  <c r="RP247" i="1"/>
  <c r="RR239" i="1"/>
  <c r="RT239" i="1"/>
  <c r="RP239" i="1"/>
  <c r="RP231" i="1"/>
  <c r="RP223" i="1"/>
  <c r="RP208" i="1"/>
  <c r="RR200" i="1"/>
  <c r="RP200" i="1"/>
  <c r="RT200" i="1"/>
  <c r="RS200" i="1"/>
  <c r="RP192" i="1"/>
  <c r="RP184" i="1"/>
  <c r="RP176" i="1"/>
  <c r="RP168" i="1"/>
  <c r="RP160" i="1"/>
  <c r="RP152" i="1"/>
  <c r="RP144" i="1"/>
  <c r="RP136" i="1"/>
  <c r="RP129" i="1"/>
  <c r="RP121" i="1"/>
  <c r="RP113" i="1"/>
  <c r="RR105" i="1"/>
  <c r="RP105" i="1"/>
  <c r="RS105" i="1"/>
  <c r="RT105" i="1"/>
  <c r="RS97" i="1"/>
  <c r="RT97" i="1"/>
  <c r="RP97" i="1"/>
  <c r="RR97" i="1"/>
  <c r="RP89" i="1"/>
  <c r="RP81" i="1"/>
  <c r="RR73" i="1"/>
  <c r="RP73" i="1"/>
  <c r="RS73" i="1"/>
  <c r="RT73" i="1"/>
  <c r="RP65" i="1"/>
  <c r="RP57" i="1"/>
  <c r="RP49" i="1"/>
  <c r="RP41" i="1"/>
  <c r="RP33" i="1"/>
  <c r="RP25" i="1"/>
  <c r="RP17" i="1"/>
  <c r="RP363" i="1"/>
  <c r="RS298" i="1"/>
  <c r="RP289" i="1"/>
  <c r="RT247" i="1"/>
  <c r="RP275" i="1"/>
  <c r="RP258" i="1"/>
  <c r="RP211" i="1"/>
  <c r="RP163" i="1"/>
  <c r="RP139" i="1"/>
  <c r="RP108" i="1"/>
  <c r="RP68" i="1"/>
  <c r="RP36" i="1"/>
  <c r="RP12" i="1"/>
  <c r="RP249" i="1"/>
  <c r="RP186" i="1"/>
  <c r="RP154" i="1"/>
  <c r="RS154" i="1"/>
  <c r="RT154" i="1"/>
  <c r="RR154" i="1"/>
  <c r="RP123" i="1"/>
  <c r="RP75" i="1"/>
  <c r="RP51" i="1"/>
  <c r="RP35" i="1"/>
  <c r="RP19" i="1"/>
  <c r="RP217" i="1"/>
  <c r="RP185" i="1"/>
  <c r="RP153" i="1"/>
  <c r="RP50" i="1"/>
  <c r="RP26" i="1"/>
  <c r="RP2" i="1"/>
  <c r="RP314" i="1"/>
  <c r="RP290" i="1"/>
  <c r="RP366" i="1"/>
  <c r="RS366" i="1"/>
  <c r="RT366" i="1"/>
  <c r="RP358" i="1"/>
  <c r="RP350" i="1"/>
  <c r="RR342" i="1"/>
  <c r="RP334" i="1"/>
  <c r="RP310" i="1"/>
  <c r="RS302" i="1"/>
  <c r="RT302" i="1"/>
  <c r="RP302" i="1"/>
  <c r="RP286" i="1"/>
  <c r="RR246" i="1"/>
  <c r="RS246" i="1"/>
  <c r="RP238" i="1"/>
  <c r="RP230" i="1"/>
  <c r="RP222" i="1"/>
  <c r="RP215" i="1"/>
  <c r="RP207" i="1"/>
  <c r="RP199" i="1"/>
  <c r="RR191" i="1"/>
  <c r="RP191" i="1"/>
  <c r="RT191" i="1"/>
  <c r="RS191" i="1"/>
  <c r="RP183" i="1"/>
  <c r="RP167" i="1"/>
  <c r="RP159" i="1"/>
  <c r="RP151" i="1"/>
  <c r="RP143" i="1"/>
  <c r="RP135" i="1"/>
  <c r="RP128" i="1"/>
  <c r="RP120" i="1"/>
  <c r="RP112" i="1"/>
  <c r="RS104" i="1"/>
  <c r="RR104" i="1"/>
  <c r="RP104" i="1"/>
  <c r="RT104" i="1"/>
  <c r="RP88" i="1"/>
  <c r="RP80" i="1"/>
  <c r="RP72" i="1"/>
  <c r="RP64" i="1"/>
  <c r="RP56" i="1"/>
  <c r="RP48" i="1"/>
  <c r="RP40" i="1"/>
  <c r="RP32" i="1"/>
  <c r="RP24" i="1"/>
  <c r="RP16" i="1"/>
  <c r="RR366" i="1"/>
  <c r="RP323" i="1"/>
  <c r="RT305" i="1"/>
  <c r="RP299" i="1"/>
  <c r="RS297" i="1"/>
  <c r="RP263" i="1"/>
  <c r="RP240" i="1"/>
  <c r="RR307" i="1"/>
  <c r="RS307" i="1"/>
  <c r="RP267" i="1"/>
  <c r="RP243" i="1"/>
  <c r="RP204" i="1"/>
  <c r="RP164" i="1"/>
  <c r="RP140" i="1"/>
  <c r="RP109" i="1"/>
  <c r="RP69" i="1"/>
  <c r="RR298" i="1"/>
  <c r="RP242" i="1"/>
  <c r="RS242" i="1"/>
  <c r="RT242" i="1"/>
  <c r="RP203" i="1"/>
  <c r="RP171" i="1"/>
  <c r="RP124" i="1"/>
  <c r="RP100" i="1"/>
  <c r="RT100" i="1"/>
  <c r="RS100" i="1"/>
  <c r="RR100" i="1"/>
  <c r="RP76" i="1"/>
  <c r="RP44" i="1"/>
  <c r="RP20" i="1"/>
  <c r="RP347" i="1"/>
  <c r="RS353" i="1"/>
  <c r="RT353" i="1"/>
  <c r="RP225" i="1"/>
  <c r="RP210" i="1"/>
  <c r="RP178" i="1"/>
  <c r="RP162" i="1"/>
  <c r="RP138" i="1"/>
  <c r="RP91" i="1"/>
  <c r="RP288" i="1"/>
  <c r="RP224" i="1"/>
  <c r="RP137" i="1"/>
  <c r="RR353" i="1"/>
  <c r="RT307" i="1"/>
  <c r="RP365" i="1"/>
  <c r="RP357" i="1"/>
  <c r="RP341" i="1"/>
  <c r="RP301" i="1"/>
  <c r="RS301" i="1"/>
  <c r="RP293" i="1"/>
  <c r="RP285" i="1"/>
  <c r="RP269" i="1"/>
  <c r="RP261" i="1"/>
  <c r="RP253" i="1"/>
  <c r="RR245" i="1"/>
  <c r="RT245" i="1"/>
  <c r="RP237" i="1"/>
  <c r="RP229" i="1"/>
  <c r="RP214" i="1"/>
  <c r="RP206" i="1"/>
  <c r="RP198" i="1"/>
  <c r="RP190" i="1"/>
  <c r="RR182" i="1"/>
  <c r="RT182" i="1"/>
  <c r="RP182" i="1"/>
  <c r="RS182" i="1"/>
  <c r="RP166" i="1"/>
  <c r="RP150" i="1"/>
  <c r="RR142" i="1"/>
  <c r="RS142" i="1"/>
  <c r="RP142" i="1"/>
  <c r="RP134" i="1"/>
  <c r="RP127" i="1"/>
  <c r="RR119" i="1"/>
  <c r="RP119" i="1"/>
  <c r="RT119" i="1"/>
  <c r="RS119" i="1"/>
  <c r="RP111" i="1"/>
  <c r="RS103" i="1"/>
  <c r="RT103" i="1"/>
  <c r="RP103" i="1"/>
  <c r="RR103" i="1"/>
  <c r="RP95" i="1"/>
  <c r="RS95" i="1"/>
  <c r="RT95" i="1"/>
  <c r="RR95" i="1"/>
  <c r="RP87" i="1"/>
  <c r="RP79" i="1"/>
  <c r="RP71" i="1"/>
  <c r="RP63" i="1"/>
  <c r="RP55" i="1"/>
  <c r="RP47" i="1"/>
  <c r="RP39" i="1"/>
  <c r="RP31" i="1"/>
  <c r="RP23" i="1"/>
  <c r="RP15" i="1"/>
  <c r="RP7" i="1"/>
  <c r="RT304" i="1"/>
  <c r="RP298" i="1"/>
  <c r="RP339" i="1"/>
  <c r="RP227" i="1"/>
  <c r="RP132" i="1"/>
  <c r="RP77" i="1"/>
  <c r="RP250" i="1"/>
  <c r="RP195" i="1"/>
  <c r="RP337" i="1"/>
  <c r="RT337" i="1"/>
  <c r="RS337" i="1"/>
  <c r="RP313" i="1"/>
  <c r="RP297" i="1"/>
  <c r="RT297" i="1"/>
  <c r="RP233" i="1"/>
  <c r="RP194" i="1"/>
  <c r="RP361" i="1"/>
  <c r="RP209" i="1"/>
  <c r="RP177" i="1"/>
  <c r="RS177" i="1"/>
  <c r="RR177" i="1"/>
  <c r="RT177" i="1"/>
  <c r="RP364" i="1"/>
  <c r="RP340" i="1"/>
  <c r="RP324" i="1"/>
  <c r="RP308" i="1"/>
  <c r="RP300" i="1"/>
  <c r="RS300" i="1"/>
  <c r="RP284" i="1"/>
  <c r="RP268" i="1"/>
  <c r="RP252" i="1"/>
  <c r="RS244" i="1"/>
  <c r="RT244" i="1"/>
  <c r="RP244" i="1"/>
  <c r="RP236" i="1"/>
  <c r="RP228" i="1"/>
  <c r="RP220" i="1"/>
  <c r="RP213" i="1"/>
  <c r="RT213" i="1"/>
  <c r="RS213" i="1"/>
  <c r="RR213" i="1"/>
  <c r="RP205" i="1"/>
  <c r="RP197" i="1"/>
  <c r="RT181" i="1"/>
  <c r="RP181" i="1"/>
  <c r="RS181" i="1"/>
  <c r="RR181" i="1"/>
  <c r="RP173" i="1"/>
  <c r="RP165" i="1"/>
  <c r="RP149" i="1"/>
  <c r="RP141" i="1"/>
  <c r="RP133" i="1"/>
  <c r="RP126" i="1"/>
  <c r="RP118" i="1"/>
  <c r="RR118" i="1"/>
  <c r="RS118" i="1"/>
  <c r="RT118" i="1"/>
  <c r="RP110" i="1"/>
  <c r="RT110" i="1"/>
  <c r="RR110" i="1"/>
  <c r="RS110" i="1"/>
  <c r="RS102" i="1"/>
  <c r="RT102" i="1"/>
  <c r="RR102" i="1"/>
  <c r="RP102" i="1"/>
  <c r="RP86" i="1"/>
  <c r="RP78" i="1"/>
  <c r="RS70" i="1"/>
  <c r="RT70" i="1"/>
  <c r="RR70" i="1"/>
  <c r="RP70" i="1"/>
  <c r="RP62" i="1"/>
  <c r="RP54" i="1"/>
  <c r="RP46" i="1"/>
  <c r="RP38" i="1"/>
  <c r="RP30" i="1"/>
  <c r="RP22" i="1"/>
  <c r="RP14" i="1"/>
  <c r="RP6" i="1"/>
  <c r="RR368" i="1"/>
  <c r="RP362" i="1"/>
  <c r="RP355" i="1"/>
  <c r="RP307" i="1"/>
  <c r="RS305" i="1"/>
  <c r="RR303" i="1"/>
  <c r="RT301" i="1"/>
  <c r="RP257" i="1"/>
  <c r="RS247" i="1"/>
  <c r="RQ147" i="1"/>
  <c r="RQ76" i="1"/>
  <c r="RQ62" i="1"/>
  <c r="RQ128" i="1"/>
  <c r="RQ39" i="1"/>
  <c r="RQ43" i="1"/>
  <c r="RQ67" i="1"/>
  <c r="RQ176" i="1"/>
  <c r="RQ188" i="1"/>
  <c r="RQ199" i="1"/>
  <c r="RQ13" i="1"/>
  <c r="RQ17" i="1"/>
  <c r="RQ53" i="1"/>
  <c r="RQ65" i="1"/>
  <c r="RQ113" i="1"/>
  <c r="RQ182" i="1"/>
  <c r="RQ294" i="1"/>
  <c r="RQ327" i="1"/>
  <c r="RQ134" i="1"/>
  <c r="RQ281" i="1"/>
  <c r="RQ12" i="1"/>
  <c r="RQ174" i="1"/>
  <c r="RQ266" i="1"/>
  <c r="RQ292" i="1"/>
  <c r="RQ23" i="1"/>
  <c r="RQ144" i="1"/>
  <c r="RQ169" i="1"/>
  <c r="RQ265" i="1"/>
  <c r="RQ84" i="1"/>
  <c r="RQ88" i="1"/>
  <c r="RQ325" i="1"/>
  <c r="RQ329" i="1"/>
  <c r="RQ164" i="1"/>
  <c r="RQ282" i="1"/>
  <c r="RQ291" i="1"/>
  <c r="RQ295" i="1"/>
  <c r="RQ120" i="1"/>
  <c r="RQ44" i="1"/>
  <c r="RQ123" i="1"/>
  <c r="RQ315" i="1"/>
  <c r="RQ323" i="1"/>
  <c r="RQ335" i="1"/>
  <c r="RQ81" i="1"/>
  <c r="RQ145" i="1"/>
  <c r="RQ214" i="1"/>
  <c r="RQ124" i="1"/>
  <c r="RQ168" i="1"/>
  <c r="RQ196" i="1"/>
  <c r="RQ222" i="1"/>
  <c r="RQ260" i="1"/>
  <c r="RQ280" i="1"/>
  <c r="RQ4" i="1"/>
  <c r="RQ60" i="1"/>
  <c r="RQ69" i="1"/>
  <c r="RQ96" i="1"/>
  <c r="RQ127" i="1"/>
  <c r="RQ200" i="1"/>
  <c r="RQ271" i="1"/>
  <c r="RQ316" i="1"/>
  <c r="RQ320" i="1"/>
  <c r="RQ3" i="1"/>
  <c r="RQ7" i="1"/>
  <c r="RQ63" i="1"/>
  <c r="RQ68" i="1"/>
  <c r="RQ72" i="1"/>
  <c r="RQ256" i="1"/>
  <c r="RQ274" i="1"/>
  <c r="RQ278" i="1"/>
  <c r="RQ328" i="1"/>
  <c r="RQ21" i="1"/>
  <c r="RQ36" i="1"/>
  <c r="RQ58" i="1"/>
  <c r="RQ79" i="1"/>
  <c r="RQ116" i="1"/>
  <c r="RQ11" i="1"/>
  <c r="RQ20" i="1"/>
  <c r="RQ29" i="1"/>
  <c r="RQ35" i="1"/>
  <c r="RQ46" i="1"/>
  <c r="RQ61" i="1"/>
  <c r="RQ66" i="1"/>
  <c r="RQ114" i="1"/>
  <c r="RQ121" i="1"/>
  <c r="RQ51" i="1"/>
  <c r="RQ87" i="1"/>
  <c r="RQ100" i="1"/>
  <c r="RQ107" i="1"/>
  <c r="RQ148" i="1"/>
  <c r="RQ5" i="1"/>
  <c r="RQ9" i="1"/>
  <c r="RQ32" i="1"/>
  <c r="RQ50" i="1"/>
  <c r="RQ70" i="1"/>
  <c r="RQ75" i="1"/>
  <c r="RQ85" i="1"/>
  <c r="RQ94" i="1"/>
  <c r="RQ125" i="1"/>
  <c r="RQ31" i="1"/>
  <c r="RQ37" i="1"/>
  <c r="RQ42" i="1"/>
  <c r="RQ93" i="1"/>
  <c r="RQ104" i="1"/>
  <c r="RQ110" i="1"/>
  <c r="RQ118" i="1"/>
  <c r="RQ135" i="1"/>
  <c r="RQ162" i="1"/>
  <c r="RQ173" i="1"/>
  <c r="RQ192" i="1"/>
  <c r="RQ218" i="1"/>
  <c r="RQ346" i="1"/>
  <c r="RQ149" i="1"/>
  <c r="RQ156" i="1"/>
  <c r="RQ161" i="1"/>
  <c r="RQ180" i="1"/>
  <c r="RQ197" i="1"/>
  <c r="RQ204" i="1"/>
  <c r="RQ212" i="1"/>
  <c r="RQ223" i="1"/>
  <c r="RQ154" i="1"/>
  <c r="RQ211" i="1"/>
  <c r="RQ217" i="1"/>
  <c r="RQ283" i="1"/>
  <c r="RQ309" i="1"/>
  <c r="RQ345" i="1"/>
  <c r="RQ132" i="1"/>
  <c r="RQ137" i="1"/>
  <c r="RQ177" i="1"/>
  <c r="RQ201" i="1"/>
  <c r="RQ208" i="1"/>
  <c r="RQ312" i="1"/>
  <c r="RQ331" i="1"/>
  <c r="RQ152" i="1"/>
  <c r="RQ247" i="1"/>
  <c r="RQ270" i="1"/>
  <c r="RQ279" i="1"/>
  <c r="RQ296" i="1"/>
  <c r="RQ349" i="1"/>
  <c r="RQ48" i="1"/>
  <c r="RQ49" i="1"/>
  <c r="RQ80" i="1"/>
  <c r="RQ6" i="1"/>
  <c r="RQ14" i="1"/>
  <c r="RQ22" i="1"/>
  <c r="RQ40" i="1"/>
  <c r="RQ41" i="1"/>
  <c r="RQ52" i="1"/>
  <c r="RQ158" i="1"/>
  <c r="RQ160" i="1"/>
  <c r="RQ186" i="1"/>
  <c r="RQ28" i="1"/>
  <c r="RQ30" i="1"/>
  <c r="RQ33" i="1"/>
  <c r="RQ34" i="1"/>
  <c r="RQ38" i="1"/>
  <c r="RQ45" i="1"/>
  <c r="RQ57" i="1"/>
  <c r="RQ89" i="1"/>
  <c r="RQ105" i="1"/>
  <c r="RQ109" i="1"/>
  <c r="RQ10" i="1"/>
  <c r="RQ56" i="1"/>
  <c r="RQ64" i="1"/>
  <c r="RQ77" i="1"/>
  <c r="RQ97" i="1"/>
  <c r="RQ101" i="1"/>
  <c r="RQ129" i="1"/>
  <c r="RQ155" i="1"/>
  <c r="RQ8" i="1"/>
  <c r="RQ16" i="1"/>
  <c r="RQ24" i="1"/>
  <c r="RQ126" i="1"/>
  <c r="RQ172" i="1"/>
  <c r="RQ95" i="1"/>
  <c r="RQ102" i="1"/>
  <c r="RQ119" i="1"/>
  <c r="RQ25" i="1"/>
  <c r="RQ73" i="1"/>
  <c r="RQ82" i="1"/>
  <c r="RQ130" i="1"/>
  <c r="RQ330" i="1"/>
  <c r="RQ117" i="1"/>
  <c r="RQ205" i="1"/>
  <c r="RQ276" i="1"/>
  <c r="RQ190" i="1"/>
  <c r="RQ141" i="1"/>
  <c r="RQ332" i="1"/>
  <c r="RQ115" i="1"/>
  <c r="RQ166" i="1"/>
  <c r="RQ181" i="1"/>
  <c r="RQ194" i="1"/>
  <c r="RQ272" i="1"/>
  <c r="RQ277" i="1"/>
  <c r="RQ317" i="1"/>
  <c r="RQ360" i="1"/>
  <c r="RQ221" i="1"/>
  <c r="RQ259" i="1"/>
  <c r="RQ356" i="1"/>
  <c r="RQ226" i="1"/>
  <c r="RQ47" i="1"/>
  <c r="RQ55" i="1"/>
  <c r="RQ90" i="1"/>
  <c r="RQ143" i="1"/>
  <c r="RQ151" i="1"/>
  <c r="RQ159" i="1"/>
  <c r="RQ99" i="1"/>
  <c r="RQ171" i="1"/>
  <c r="RQ175" i="1"/>
  <c r="RQ195" i="1"/>
  <c r="RQ111" i="1"/>
  <c r="RQ229" i="1"/>
  <c r="RQ207" i="1"/>
  <c r="RQ112" i="1" l="1"/>
  <c r="RQ184" i="1"/>
  <c r="RQ15" i="1"/>
  <c r="RQ150" i="1"/>
  <c r="RQ91" i="1"/>
  <c r="RQ27" i="1"/>
  <c r="RQ210" i="1"/>
  <c r="RQ74" i="1"/>
  <c r="RQ59" i="1"/>
  <c r="RQ235" i="1"/>
  <c r="RQ187" i="1"/>
  <c r="RQ146" i="1"/>
  <c r="RQ178" i="1"/>
  <c r="RQ106" i="1"/>
  <c r="RQ26" i="1"/>
  <c r="RQ139" i="1"/>
  <c r="RQ153" i="1"/>
  <c r="RQ334" i="1"/>
  <c r="RQ363" i="1"/>
  <c r="RQ19" i="1"/>
  <c r="RR341" i="1"/>
  <c r="RS14" i="1"/>
  <c r="RS46" i="1"/>
  <c r="RT78" i="1"/>
  <c r="RS86" i="1"/>
  <c r="RT133" i="1"/>
  <c r="RR165" i="1"/>
  <c r="RR205" i="1"/>
  <c r="RR252" i="1"/>
  <c r="RS308" i="1"/>
  <c r="RR364" i="1"/>
  <c r="RS195" i="1"/>
  <c r="RT77" i="1"/>
  <c r="RR132" i="1"/>
  <c r="RT7" i="1"/>
  <c r="RR47" i="1"/>
  <c r="RT127" i="1"/>
  <c r="RQ219" i="1"/>
  <c r="RQ170" i="1"/>
  <c r="RR241" i="1"/>
  <c r="RS322" i="1"/>
  <c r="RR6" i="1"/>
  <c r="RS38" i="1"/>
  <c r="RS189" i="1"/>
  <c r="RT220" i="1"/>
  <c r="RR268" i="1"/>
  <c r="RT308" i="1"/>
  <c r="RS336" i="1"/>
  <c r="RS47" i="1"/>
  <c r="RR63" i="1"/>
  <c r="RT71" i="1"/>
  <c r="RQ366" i="1"/>
  <c r="RQ98" i="1"/>
  <c r="RQ322" i="1"/>
  <c r="RS226" i="1"/>
  <c r="RS258" i="1"/>
  <c r="RQ202" i="1"/>
  <c r="RQ18" i="1"/>
  <c r="RQ83" i="1"/>
  <c r="RS338" i="1"/>
  <c r="RS347" i="1"/>
  <c r="RS30" i="1"/>
  <c r="RT54" i="1"/>
  <c r="RT126" i="1"/>
  <c r="RR141" i="1"/>
  <c r="RS149" i="1"/>
  <c r="RT189" i="1"/>
  <c r="RT236" i="1"/>
  <c r="RS363" i="1"/>
  <c r="RT15" i="1"/>
  <c r="RS39" i="1"/>
  <c r="RS150" i="1"/>
  <c r="RS229" i="1"/>
  <c r="RT237" i="1"/>
  <c r="RR91" i="1"/>
  <c r="RR138" i="1"/>
  <c r="RR178" i="1"/>
  <c r="RT69" i="1"/>
  <c r="RS109" i="1"/>
  <c r="RS362" i="1"/>
  <c r="RQ179" i="1"/>
  <c r="RQ138" i="1"/>
  <c r="RQ131" i="1"/>
  <c r="RT268" i="1"/>
  <c r="RR209" i="1"/>
  <c r="RT14" i="1"/>
  <c r="RT38" i="1"/>
  <c r="RS133" i="1"/>
  <c r="RR157" i="1"/>
  <c r="RR197" i="1"/>
  <c r="RT205" i="1"/>
  <c r="RR248" i="1"/>
  <c r="RT132" i="1"/>
  <c r="RR227" i="1"/>
  <c r="RS227" i="1"/>
  <c r="RS6" i="1"/>
  <c r="RS157" i="1"/>
  <c r="RT209" i="1"/>
  <c r="RS132" i="1"/>
  <c r="RS15" i="1"/>
  <c r="RT31" i="1"/>
  <c r="RR39" i="1"/>
  <c r="RT150" i="1"/>
  <c r="RT166" i="1"/>
  <c r="RT198" i="1"/>
  <c r="RS206" i="1"/>
  <c r="RT229" i="1"/>
  <c r="RT261" i="1"/>
  <c r="RS269" i="1"/>
  <c r="RR293" i="1"/>
  <c r="RT341" i="1"/>
  <c r="RR365" i="1"/>
  <c r="RR323" i="1"/>
  <c r="RS289" i="1"/>
  <c r="RT178" i="1"/>
  <c r="RT210" i="1"/>
  <c r="RT321" i="1"/>
  <c r="RS76" i="1"/>
  <c r="RR203" i="1"/>
  <c r="RS203" i="1"/>
  <c r="RR338" i="1"/>
  <c r="RT140" i="1"/>
  <c r="RT243" i="1"/>
  <c r="RT241" i="1"/>
  <c r="RR40" i="1"/>
  <c r="RR56" i="1"/>
  <c r="RR72" i="1"/>
  <c r="RT72" i="1"/>
  <c r="RR80" i="1"/>
  <c r="RR120" i="1"/>
  <c r="RT135" i="1"/>
  <c r="RT143" i="1"/>
  <c r="RS159" i="1"/>
  <c r="RR159" i="1"/>
  <c r="RS207" i="1"/>
  <c r="RS254" i="1"/>
  <c r="RT262" i="1"/>
  <c r="RR54" i="1"/>
  <c r="RT62" i="1"/>
  <c r="RR133" i="1"/>
  <c r="RT248" i="1"/>
  <c r="RR15" i="1"/>
  <c r="RT290" i="1"/>
  <c r="RR30" i="1"/>
  <c r="RR46" i="1"/>
  <c r="RR62" i="1"/>
  <c r="RS62" i="1"/>
  <c r="RR149" i="1"/>
  <c r="RT165" i="1"/>
  <c r="RS220" i="1"/>
  <c r="RT194" i="1"/>
  <c r="RT233" i="1"/>
  <c r="RT355" i="1"/>
  <c r="RR77" i="1"/>
  <c r="RT39" i="1"/>
  <c r="RS71" i="1"/>
  <c r="RR236" i="1"/>
  <c r="RR339" i="1"/>
  <c r="RS339" i="1"/>
  <c r="RR352" i="1"/>
  <c r="RR7" i="1"/>
  <c r="RS48" i="1"/>
  <c r="RT88" i="1"/>
  <c r="RS120" i="1"/>
  <c r="RS151" i="1"/>
  <c r="RR151" i="1"/>
  <c r="RR183" i="1"/>
  <c r="RT207" i="1"/>
  <c r="RS215" i="1"/>
  <c r="RS230" i="1"/>
  <c r="RT238" i="1"/>
  <c r="RR254" i="1"/>
  <c r="RS334" i="1"/>
  <c r="RT350" i="1"/>
  <c r="RR153" i="1"/>
  <c r="RR217" i="1"/>
  <c r="RR187" i="1"/>
  <c r="RS75" i="1"/>
  <c r="RR186" i="1"/>
  <c r="RS12" i="1"/>
  <c r="RR36" i="1"/>
  <c r="RS139" i="1"/>
  <c r="RT211" i="1"/>
  <c r="RT258" i="1"/>
  <c r="RT314" i="1"/>
  <c r="RT306" i="1"/>
  <c r="RT338" i="1"/>
  <c r="RR17" i="1"/>
  <c r="RS49" i="1"/>
  <c r="RR65" i="1"/>
  <c r="RS81" i="1"/>
  <c r="RT160" i="1"/>
  <c r="RR168" i="1"/>
  <c r="RR216" i="1"/>
  <c r="RR267" i="1"/>
  <c r="RS264" i="1"/>
  <c r="RT22" i="1"/>
  <c r="RR22" i="1"/>
  <c r="RS54" i="1"/>
  <c r="RS141" i="1"/>
  <c r="RT157" i="1"/>
  <c r="RR173" i="1"/>
  <c r="RR189" i="1"/>
  <c r="RS197" i="1"/>
  <c r="RS236" i="1"/>
  <c r="RT252" i="1"/>
  <c r="RT362" i="1"/>
  <c r="RS306" i="1"/>
  <c r="RT267" i="1"/>
  <c r="RS23" i="1"/>
  <c r="RT63" i="1"/>
  <c r="RR87" i="1"/>
  <c r="RS87" i="1"/>
  <c r="RR127" i="1"/>
  <c r="RR134" i="1"/>
  <c r="RR166" i="1"/>
  <c r="RR190" i="1"/>
  <c r="RR229" i="1"/>
  <c r="RT253" i="1"/>
  <c r="RT87" i="1"/>
  <c r="RS237" i="1"/>
  <c r="RT6" i="1"/>
  <c r="RR38" i="1"/>
  <c r="RS333" i="1"/>
  <c r="RS364" i="1"/>
  <c r="RS22" i="1"/>
  <c r="RR78" i="1"/>
  <c r="RT173" i="1"/>
  <c r="RS173" i="1"/>
  <c r="RR220" i="1"/>
  <c r="RR228" i="1"/>
  <c r="RT228" i="1"/>
  <c r="RS252" i="1"/>
  <c r="RR284" i="1"/>
  <c r="RR324" i="1"/>
  <c r="RS194" i="1"/>
  <c r="RR233" i="1"/>
  <c r="RT369" i="1"/>
  <c r="RR195" i="1"/>
  <c r="RT339" i="1"/>
  <c r="RT315" i="1"/>
  <c r="RT23" i="1"/>
  <c r="RR31" i="1"/>
  <c r="RT141" i="1"/>
  <c r="RS248" i="1"/>
  <c r="RR313" i="1"/>
  <c r="RS250" i="1"/>
  <c r="RS44" i="1"/>
  <c r="RR124" i="1"/>
  <c r="RT2" i="1"/>
  <c r="RR14" i="1"/>
  <c r="RT30" i="1"/>
  <c r="RT46" i="1"/>
  <c r="RS78" i="1"/>
  <c r="RR86" i="1"/>
  <c r="RT86" i="1"/>
  <c r="RR126" i="1"/>
  <c r="RT149" i="1"/>
  <c r="RT197" i="1"/>
  <c r="RS205" i="1"/>
  <c r="RS228" i="1"/>
  <c r="RT313" i="1"/>
  <c r="RR194" i="1"/>
  <c r="RS369" i="1"/>
  <c r="RT195" i="1"/>
  <c r="RT250" i="1"/>
  <c r="RR306" i="1"/>
  <c r="RS77" i="1"/>
  <c r="RR238" i="1"/>
  <c r="RS253" i="1"/>
  <c r="RT319" i="1"/>
  <c r="RT363" i="1"/>
  <c r="RS31" i="1"/>
  <c r="RR55" i="1"/>
  <c r="RT55" i="1"/>
  <c r="RS79" i="1"/>
  <c r="RS126" i="1"/>
  <c r="RR340" i="1"/>
  <c r="RS209" i="1"/>
  <c r="RT227" i="1"/>
  <c r="RR23" i="1"/>
  <c r="RS55" i="1"/>
  <c r="RS127" i="1"/>
  <c r="RR253" i="1"/>
  <c r="RR357" i="1"/>
  <c r="RT137" i="1"/>
  <c r="RT224" i="1"/>
  <c r="RS138" i="1"/>
  <c r="RS321" i="1"/>
  <c r="RT20" i="1"/>
  <c r="RT76" i="1"/>
  <c r="RS124" i="1"/>
  <c r="RT109" i="1"/>
  <c r="RT164" i="1"/>
  <c r="RR204" i="1"/>
  <c r="RR347" i="1"/>
  <c r="RS284" i="1"/>
  <c r="RS56" i="1"/>
  <c r="RS80" i="1"/>
  <c r="RT120" i="1"/>
  <c r="RT128" i="1"/>
  <c r="RR135" i="1"/>
  <c r="RS143" i="1"/>
  <c r="RR199" i="1"/>
  <c r="RT199" i="1"/>
  <c r="RS222" i="1"/>
  <c r="RS286" i="1"/>
  <c r="RT326" i="1"/>
  <c r="RS26" i="1"/>
  <c r="RT50" i="1"/>
  <c r="RS153" i="1"/>
  <c r="RT185" i="1"/>
  <c r="RS368" i="1"/>
  <c r="RR123" i="1"/>
  <c r="RT36" i="1"/>
  <c r="RS68" i="1"/>
  <c r="RT163" i="1"/>
  <c r="RT257" i="1"/>
  <c r="RT354" i="1"/>
  <c r="RS17" i="1"/>
  <c r="RT57" i="1"/>
  <c r="RT65" i="1"/>
  <c r="RR89" i="1"/>
  <c r="RS121" i="1"/>
  <c r="RR129" i="1"/>
  <c r="RR152" i="1"/>
  <c r="RS168" i="1"/>
  <c r="RT184" i="1"/>
  <c r="RT223" i="1"/>
  <c r="RR231" i="1"/>
  <c r="RS311" i="1"/>
  <c r="RS343" i="1"/>
  <c r="RT367" i="1"/>
  <c r="RT10" i="1"/>
  <c r="RS58" i="1"/>
  <c r="RR59" i="1"/>
  <c r="RT4" i="1"/>
  <c r="RR362" i="1"/>
  <c r="RT156" i="1"/>
  <c r="RR251" i="1"/>
  <c r="RT251" i="1"/>
  <c r="RS90" i="1"/>
  <c r="RT145" i="1"/>
  <c r="RS240" i="1"/>
  <c r="RT107" i="1"/>
  <c r="RR273" i="1"/>
  <c r="RR92" i="1"/>
  <c r="RR131" i="1"/>
  <c r="RT218" i="1"/>
  <c r="RT226" i="1"/>
  <c r="RT37" i="1"/>
  <c r="RR235" i="1"/>
  <c r="RR125" i="1"/>
  <c r="RS172" i="1"/>
  <c r="RT284" i="1"/>
  <c r="RT357" i="1"/>
  <c r="RR326" i="1"/>
  <c r="RS268" i="1"/>
  <c r="RT365" i="1"/>
  <c r="RQ368" i="1"/>
  <c r="RQ339" i="1"/>
  <c r="RQ301" i="1"/>
  <c r="RQ209" i="1"/>
  <c r="RQ249" i="1"/>
  <c r="RQ297" i="1"/>
  <c r="RQ234" i="1"/>
  <c r="RQ290" i="1"/>
  <c r="RQ340" i="1"/>
  <c r="RR71" i="1"/>
  <c r="RQ230" i="1"/>
  <c r="RQ262" i="1"/>
  <c r="RQ326" i="1"/>
  <c r="RQ358" i="1"/>
  <c r="RQ231" i="1"/>
  <c r="RS7" i="1"/>
  <c r="RT47" i="1"/>
  <c r="RR79" i="1"/>
  <c r="RS111" i="1"/>
  <c r="RR111" i="1"/>
  <c r="RT190" i="1"/>
  <c r="RR198" i="1"/>
  <c r="RR237" i="1"/>
  <c r="RT269" i="1"/>
  <c r="RS285" i="1"/>
  <c r="RS341" i="1"/>
  <c r="RS137" i="1"/>
  <c r="RR137" i="1"/>
  <c r="RT91" i="1"/>
  <c r="RR225" i="1"/>
  <c r="RR289" i="1"/>
  <c r="RT44" i="1"/>
  <c r="RR109" i="1"/>
  <c r="RR164" i="1"/>
  <c r="RS164" i="1"/>
  <c r="RR243" i="1"/>
  <c r="RS313" i="1"/>
  <c r="RT56" i="1"/>
  <c r="RR128" i="1"/>
  <c r="RS167" i="1"/>
  <c r="RR222" i="1"/>
  <c r="RS238" i="1"/>
  <c r="RT310" i="1"/>
  <c r="RS326" i="1"/>
  <c r="RT342" i="1"/>
  <c r="RS50" i="1"/>
  <c r="RT51" i="1"/>
  <c r="RR75" i="1"/>
  <c r="RR12" i="1"/>
  <c r="RR68" i="1"/>
  <c r="RT108" i="1"/>
  <c r="RR163" i="1"/>
  <c r="RS163" i="1"/>
  <c r="RR354" i="1"/>
  <c r="RT333" i="1"/>
  <c r="RT49" i="1"/>
  <c r="RR81" i="1"/>
  <c r="RT89" i="1"/>
  <c r="RT113" i="1"/>
  <c r="RT144" i="1"/>
  <c r="RS152" i="1"/>
  <c r="RR176" i="1"/>
  <c r="RS184" i="1"/>
  <c r="RT208" i="1"/>
  <c r="RS367" i="1"/>
  <c r="RR10" i="1"/>
  <c r="RS10" i="1"/>
  <c r="RT82" i="1"/>
  <c r="RR82" i="1"/>
  <c r="RS122" i="1"/>
  <c r="RS193" i="1"/>
  <c r="RT193" i="1"/>
  <c r="RR60" i="1"/>
  <c r="RT187" i="1"/>
  <c r="RT234" i="1"/>
  <c r="RS156" i="1"/>
  <c r="RS251" i="1"/>
  <c r="RT347" i="1"/>
  <c r="RR66" i="1"/>
  <c r="RR145" i="1"/>
  <c r="RT201" i="1"/>
  <c r="RS241" i="1"/>
  <c r="RR286" i="1"/>
  <c r="RR288" i="1"/>
  <c r="RR359" i="1"/>
  <c r="RQ136" i="1"/>
  <c r="RQ240" i="1"/>
  <c r="RQ304" i="1"/>
  <c r="RQ305" i="1"/>
  <c r="RQ361" i="1"/>
  <c r="RQ261" i="1"/>
  <c r="RQ319" i="1"/>
  <c r="RS290" i="1"/>
  <c r="RQ354" i="1"/>
  <c r="RQ267" i="1"/>
  <c r="RQ307" i="1"/>
  <c r="RQ285" i="1"/>
  <c r="RQ255" i="1"/>
  <c r="RQ367" i="1"/>
  <c r="RQ236" i="1"/>
  <c r="RQ284" i="1"/>
  <c r="RQ78" i="1"/>
  <c r="RQ165" i="1"/>
  <c r="RQ103" i="1"/>
  <c r="RR230" i="1"/>
  <c r="RS310" i="1"/>
  <c r="RS342" i="1"/>
  <c r="RS2" i="1"/>
  <c r="RR26" i="1"/>
  <c r="RT153" i="1"/>
  <c r="RR185" i="1"/>
  <c r="RT35" i="1"/>
  <c r="RR35" i="1"/>
  <c r="RT68" i="1"/>
  <c r="RR139" i="1"/>
  <c r="RS314" i="1"/>
  <c r="RR264" i="1"/>
  <c r="RS357" i="1"/>
  <c r="RS365" i="1"/>
  <c r="RS89" i="1"/>
  <c r="RS113" i="1"/>
  <c r="RT168" i="1"/>
  <c r="RT216" i="1"/>
  <c r="RR223" i="1"/>
  <c r="RT343" i="1"/>
  <c r="RT249" i="1"/>
  <c r="RS43" i="1"/>
  <c r="RR43" i="1"/>
  <c r="RT60" i="1"/>
  <c r="RS187" i="1"/>
  <c r="RR290" i="1"/>
  <c r="RR212" i="1"/>
  <c r="RT212" i="1"/>
  <c r="RT66" i="1"/>
  <c r="RS74" i="1"/>
  <c r="RR90" i="1"/>
  <c r="RT83" i="1"/>
  <c r="RS130" i="1"/>
  <c r="RS202" i="1"/>
  <c r="RR202" i="1"/>
  <c r="RS315" i="1"/>
  <c r="RR61" i="1"/>
  <c r="RR315" i="1"/>
  <c r="RT273" i="1"/>
  <c r="RT336" i="1"/>
  <c r="RT289" i="1"/>
  <c r="RQ336" i="1"/>
  <c r="RQ243" i="1"/>
  <c r="RQ347" i="1"/>
  <c r="RQ357" i="1"/>
  <c r="RQ122" i="1"/>
  <c r="RQ225" i="1"/>
  <c r="RQ257" i="1"/>
  <c r="RQ313" i="1"/>
  <c r="RQ242" i="1"/>
  <c r="RQ298" i="1"/>
  <c r="RR367" i="1"/>
  <c r="RQ300" i="1"/>
  <c r="RQ364" i="1"/>
  <c r="RS165" i="1"/>
  <c r="RQ142" i="1"/>
  <c r="RQ238" i="1"/>
  <c r="RQ286" i="1"/>
  <c r="RQ239" i="1"/>
  <c r="RT111" i="1"/>
  <c r="RS134" i="1"/>
  <c r="RR206" i="1"/>
  <c r="RT214" i="1"/>
  <c r="RR261" i="1"/>
  <c r="RS261" i="1"/>
  <c r="RR333" i="1"/>
  <c r="RT288" i="1"/>
  <c r="RR162" i="1"/>
  <c r="RS178" i="1"/>
  <c r="RR257" i="1"/>
  <c r="RR44" i="1"/>
  <c r="RR76" i="1"/>
  <c r="RT203" i="1"/>
  <c r="RS140" i="1"/>
  <c r="RS243" i="1"/>
  <c r="RT24" i="1"/>
  <c r="RT64" i="1"/>
  <c r="RR64" i="1"/>
  <c r="RS72" i="1"/>
  <c r="RS262" i="1"/>
  <c r="RT334" i="1"/>
  <c r="RS217" i="1"/>
  <c r="RR19" i="1"/>
  <c r="RR51" i="1"/>
  <c r="RT75" i="1"/>
  <c r="RR108" i="1"/>
  <c r="RT139" i="1"/>
  <c r="RS211" i="1"/>
  <c r="RS293" i="1"/>
  <c r="RR41" i="1"/>
  <c r="RR57" i="1"/>
  <c r="RS65" i="1"/>
  <c r="RT81" i="1"/>
  <c r="RR113" i="1"/>
  <c r="RR144" i="1"/>
  <c r="RS192" i="1"/>
  <c r="RT192" i="1"/>
  <c r="RS231" i="1"/>
  <c r="RT231" i="1"/>
  <c r="RT122" i="1"/>
  <c r="RR11" i="1"/>
  <c r="RT11" i="1"/>
  <c r="RR4" i="1"/>
  <c r="RS28" i="1"/>
  <c r="RR45" i="1"/>
  <c r="RS85" i="1"/>
  <c r="RS212" i="1"/>
  <c r="RS323" i="1"/>
  <c r="RS66" i="1"/>
  <c r="RT90" i="1"/>
  <c r="RR240" i="1"/>
  <c r="RT352" i="1"/>
  <c r="RR67" i="1"/>
  <c r="RS273" i="1"/>
  <c r="RS218" i="1"/>
  <c r="RR218" i="1"/>
  <c r="RR322" i="1"/>
  <c r="RS37" i="1"/>
  <c r="RR37" i="1"/>
  <c r="RT235" i="1"/>
  <c r="RS5" i="1"/>
  <c r="RR361" i="1"/>
  <c r="RT340" i="1"/>
  <c r="RQ216" i="1"/>
  <c r="RQ248" i="1"/>
  <c r="RS225" i="1"/>
  <c r="RS257" i="1"/>
  <c r="RQ321" i="1"/>
  <c r="RQ369" i="1"/>
  <c r="RQ293" i="1"/>
  <c r="RQ351" i="1"/>
  <c r="RQ306" i="1"/>
  <c r="RQ362" i="1"/>
  <c r="RQ343" i="1"/>
  <c r="RQ355" i="1"/>
  <c r="RQ333" i="1"/>
  <c r="RQ263" i="1"/>
  <c r="RQ140" i="1"/>
  <c r="RQ244" i="1"/>
  <c r="RQ86" i="1"/>
  <c r="RQ189" i="1"/>
  <c r="RR2" i="1"/>
  <c r="RS255" i="1"/>
  <c r="RT287" i="1"/>
  <c r="RT351" i="1"/>
  <c r="RT161" i="1"/>
  <c r="RS232" i="1"/>
  <c r="RT264" i="1"/>
  <c r="RS11" i="1"/>
  <c r="RT59" i="1"/>
  <c r="RS4" i="1"/>
  <c r="RS60" i="1"/>
  <c r="RT155" i="1"/>
  <c r="RR234" i="1"/>
  <c r="RS352" i="1"/>
  <c r="RT27" i="1"/>
  <c r="RT67" i="1"/>
  <c r="RS83" i="1"/>
  <c r="RT170" i="1"/>
  <c r="RS131" i="1"/>
  <c r="RT179" i="1"/>
  <c r="RS235" i="1"/>
  <c r="RT125" i="1"/>
  <c r="RR172" i="1"/>
  <c r="RR219" i="1"/>
  <c r="RT219" i="1"/>
  <c r="RT285" i="1"/>
  <c r="RR344" i="1"/>
  <c r="RR334" i="1"/>
  <c r="RQ344" i="1"/>
  <c r="RQ275" i="1"/>
  <c r="RQ245" i="1"/>
  <c r="RQ303" i="1"/>
  <c r="RQ185" i="1"/>
  <c r="RQ233" i="1"/>
  <c r="RQ273" i="1"/>
  <c r="RQ250" i="1"/>
  <c r="RR343" i="1"/>
  <c r="RR140" i="1"/>
  <c r="RQ308" i="1"/>
  <c r="RQ198" i="1"/>
  <c r="RQ246" i="1"/>
  <c r="RQ302" i="1"/>
  <c r="RQ342" i="1"/>
  <c r="RQ183" i="1"/>
  <c r="RQ2" i="1"/>
  <c r="RS91" i="1"/>
  <c r="RT162" i="1"/>
  <c r="RR210" i="1"/>
  <c r="RT225" i="1"/>
  <c r="RT171" i="1"/>
  <c r="RR69" i="1"/>
  <c r="RS69" i="1"/>
  <c r="RT204" i="1"/>
  <c r="RS267" i="1"/>
  <c r="RS355" i="1"/>
  <c r="RS16" i="1"/>
  <c r="RS24" i="1"/>
  <c r="RT32" i="1"/>
  <c r="RT48" i="1"/>
  <c r="RT80" i="1"/>
  <c r="RR88" i="1"/>
  <c r="RT112" i="1"/>
  <c r="RS128" i="1"/>
  <c r="RT151" i="1"/>
  <c r="RT167" i="1"/>
  <c r="RT183" i="1"/>
  <c r="RR207" i="1"/>
  <c r="RR215" i="1"/>
  <c r="RR262" i="1"/>
  <c r="RS350" i="1"/>
  <c r="RS288" i="1"/>
  <c r="RR50" i="1"/>
  <c r="RR249" i="1"/>
  <c r="RS249" i="1"/>
  <c r="RT361" i="1"/>
  <c r="RS36" i="1"/>
  <c r="RS108" i="1"/>
  <c r="RT25" i="1"/>
  <c r="RR33" i="1"/>
  <c r="RT33" i="1"/>
  <c r="RT41" i="1"/>
  <c r="RR49" i="1"/>
  <c r="RS57" i="1"/>
  <c r="RT129" i="1"/>
  <c r="RS136" i="1"/>
  <c r="RR136" i="1"/>
  <c r="RS144" i="1"/>
  <c r="RR192" i="1"/>
  <c r="RT255" i="1"/>
  <c r="RS287" i="1"/>
  <c r="RS351" i="1"/>
  <c r="RS82" i="1"/>
  <c r="RR161" i="1"/>
  <c r="RS161" i="1"/>
  <c r="RR193" i="1"/>
  <c r="RT232" i="1"/>
  <c r="RT344" i="1"/>
  <c r="RT28" i="1"/>
  <c r="RS155" i="1"/>
  <c r="RS45" i="1"/>
  <c r="RR85" i="1"/>
  <c r="RT323" i="1"/>
  <c r="RR355" i="1"/>
  <c r="RR201" i="1"/>
  <c r="RT240" i="1"/>
  <c r="RR27" i="1"/>
  <c r="RS27" i="1"/>
  <c r="RS67" i="1"/>
  <c r="RR170" i="1"/>
  <c r="RS170" i="1"/>
  <c r="RS92" i="1"/>
  <c r="RR179" i="1"/>
  <c r="RS179" i="1"/>
  <c r="RT61" i="1"/>
  <c r="RT53" i="1"/>
  <c r="RS219" i="1"/>
  <c r="RT324" i="1"/>
  <c r="RT364" i="1"/>
  <c r="RQ224" i="1"/>
  <c r="RQ264" i="1"/>
  <c r="RT275" i="1"/>
  <c r="RS185" i="1"/>
  <c r="RS233" i="1"/>
  <c r="RQ337" i="1"/>
  <c r="RQ108" i="1"/>
  <c r="RQ341" i="1"/>
  <c r="RQ314" i="1"/>
  <c r="RQ163" i="1"/>
  <c r="RQ92" i="1"/>
  <c r="RQ237" i="1"/>
  <c r="RQ167" i="1"/>
  <c r="RQ287" i="1"/>
  <c r="RQ220" i="1"/>
  <c r="RQ252" i="1"/>
  <c r="RQ133" i="1"/>
  <c r="RQ213" i="1"/>
  <c r="RS63" i="1"/>
  <c r="RT79" i="1"/>
  <c r="RT134" i="1"/>
  <c r="RS166" i="1"/>
  <c r="RT206" i="1"/>
  <c r="RS214" i="1"/>
  <c r="RR214" i="1"/>
  <c r="RT293" i="1"/>
  <c r="RR224" i="1"/>
  <c r="RR336" i="1"/>
  <c r="RS162" i="1"/>
  <c r="RS210" i="1"/>
  <c r="RR20" i="1"/>
  <c r="RR171" i="1"/>
  <c r="RS171" i="1"/>
  <c r="RS204" i="1"/>
  <c r="RT16" i="1"/>
  <c r="RS32" i="1"/>
  <c r="RS40" i="1"/>
  <c r="RR48" i="1"/>
  <c r="RS64" i="1"/>
  <c r="RS88" i="1"/>
  <c r="RS112" i="1"/>
  <c r="RS135" i="1"/>
  <c r="RR143" i="1"/>
  <c r="RT159" i="1"/>
  <c r="RS183" i="1"/>
  <c r="RS199" i="1"/>
  <c r="RT215" i="1"/>
  <c r="RT230" i="1"/>
  <c r="RT358" i="1"/>
  <c r="RT217" i="1"/>
  <c r="RT19" i="1"/>
  <c r="RT123" i="1"/>
  <c r="RT186" i="1"/>
  <c r="RS361" i="1"/>
  <c r="RT12" i="1"/>
  <c r="RR258" i="1"/>
  <c r="RR314" i="1"/>
  <c r="RR275" i="1"/>
  <c r="RR308" i="1"/>
  <c r="RR369" i="1"/>
  <c r="RS25" i="1"/>
  <c r="RS33" i="1"/>
  <c r="RS41" i="1"/>
  <c r="RS129" i="1"/>
  <c r="RT136" i="1"/>
  <c r="RT152" i="1"/>
  <c r="RS160" i="1"/>
  <c r="RR160" i="1"/>
  <c r="RS176" i="1"/>
  <c r="RS208" i="1"/>
  <c r="RR255" i="1"/>
  <c r="RT359" i="1"/>
  <c r="RT58" i="1"/>
  <c r="RR58" i="1"/>
  <c r="RS344" i="1"/>
  <c r="RS59" i="1"/>
  <c r="RR28" i="1"/>
  <c r="RS234" i="1"/>
  <c r="RT45" i="1"/>
  <c r="RT85" i="1"/>
  <c r="RR156" i="1"/>
  <c r="RT74" i="1"/>
  <c r="RT3" i="1"/>
  <c r="RR83" i="1"/>
  <c r="RR130" i="1"/>
  <c r="RR146" i="1"/>
  <c r="RT146" i="1"/>
  <c r="RT202" i="1"/>
  <c r="RT92" i="1"/>
  <c r="RT131" i="1"/>
  <c r="RT5" i="1"/>
  <c r="RR5" i="1"/>
  <c r="RS53" i="1"/>
  <c r="RR363" i="1"/>
  <c r="RS340" i="1"/>
  <c r="RR351" i="1"/>
  <c r="RS354" i="1"/>
  <c r="RS224" i="1"/>
  <c r="RQ352" i="1"/>
  <c r="RQ299" i="1"/>
  <c r="RQ269" i="1"/>
  <c r="RQ359" i="1"/>
  <c r="RQ193" i="1"/>
  <c r="RQ241" i="1"/>
  <c r="RQ289" i="1"/>
  <c r="RQ258" i="1"/>
  <c r="RR287" i="1"/>
  <c r="RQ324" i="1"/>
  <c r="RQ206" i="1"/>
  <c r="RQ254" i="1"/>
  <c r="RQ350" i="1"/>
  <c r="RQ215" i="1"/>
  <c r="RR150" i="1"/>
  <c r="RS190" i="1"/>
  <c r="RS198" i="1"/>
  <c r="RR269" i="1"/>
  <c r="RT138" i="1"/>
  <c r="RS20" i="1"/>
  <c r="RT124" i="1"/>
  <c r="RR250" i="1"/>
  <c r="RS275" i="1"/>
  <c r="RR310" i="1"/>
  <c r="RR358" i="1"/>
  <c r="RR16" i="1"/>
  <c r="RR24" i="1"/>
  <c r="RR32" i="1"/>
  <c r="RT40" i="1"/>
  <c r="RR112" i="1"/>
  <c r="RR167" i="1"/>
  <c r="RT222" i="1"/>
  <c r="RT254" i="1"/>
  <c r="RT286" i="1"/>
  <c r="RS358" i="1"/>
  <c r="RT26" i="1"/>
  <c r="RT368" i="1"/>
  <c r="RS19" i="1"/>
  <c r="RS35" i="1"/>
  <c r="RS51" i="1"/>
  <c r="RS123" i="1"/>
  <c r="RS186" i="1"/>
  <c r="RR211" i="1"/>
  <c r="RR285" i="1"/>
  <c r="RR311" i="1"/>
  <c r="RT322" i="1"/>
  <c r="RT17" i="1"/>
  <c r="RR25" i="1"/>
  <c r="RR121" i="1"/>
  <c r="RT121" i="1"/>
  <c r="RT176" i="1"/>
  <c r="RR184" i="1"/>
  <c r="RR208" i="1"/>
  <c r="RS216" i="1"/>
  <c r="RS223" i="1"/>
  <c r="RT311" i="1"/>
  <c r="RR319" i="1"/>
  <c r="RS359" i="1"/>
  <c r="RR122" i="1"/>
  <c r="RR232" i="1"/>
  <c r="RT43" i="1"/>
  <c r="RR155" i="1"/>
  <c r="RR74" i="1"/>
  <c r="RS145" i="1"/>
  <c r="RS201" i="1"/>
  <c r="RR3" i="1"/>
  <c r="RS3" i="1"/>
  <c r="RS107" i="1"/>
  <c r="RR107" i="1"/>
  <c r="RT130" i="1"/>
  <c r="RS146" i="1"/>
  <c r="RR226" i="1"/>
  <c r="RS61" i="1"/>
  <c r="RR53" i="1"/>
  <c r="RS125" i="1"/>
  <c r="RT172" i="1"/>
  <c r="RR321" i="1"/>
  <c r="RS319" i="1"/>
  <c r="RS324" i="1"/>
  <c r="RQ232" i="1"/>
  <c r="RQ288" i="1"/>
  <c r="RQ353" i="1"/>
  <c r="RQ227" i="1"/>
  <c r="RQ365" i="1"/>
  <c r="RQ338" i="1"/>
  <c r="RQ251" i="1"/>
  <c r="RQ203" i="1"/>
  <c r="RQ253" i="1"/>
  <c r="RQ191" i="1"/>
  <c r="RQ311" i="1"/>
  <c r="RQ228" i="1"/>
  <c r="RQ268" i="1"/>
  <c r="RQ54" i="1"/>
  <c r="RQ157" i="1"/>
  <c r="RQ71" i="1"/>
  <c r="RR350" i="1"/>
  <c r="B98" i="3" l="1"/>
  <c r="C96" i="3" s="1"/>
  <c r="B107" i="3"/>
  <c r="C103" i="3" s="1"/>
  <c r="B234" i="3" l="1"/>
  <c r="C233" i="3" s="1"/>
  <c r="B228" i="3"/>
  <c r="C228" i="3" s="1"/>
  <c r="C106" i="3"/>
  <c r="C105" i="3"/>
  <c r="C100" i="3"/>
  <c r="C104" i="3"/>
  <c r="C101" i="3"/>
  <c r="C102" i="3"/>
  <c r="C97" i="3"/>
  <c r="C230" i="3" l="1"/>
  <c r="O232" i="3" s="1"/>
  <c r="R232" i="3" s="1"/>
  <c r="C232" i="3"/>
  <c r="O234" i="3" s="1"/>
  <c r="R234" i="3" s="1"/>
  <c r="C231" i="3"/>
  <c r="O233" i="3" s="1"/>
  <c r="R233" i="3" s="1"/>
  <c r="C225" i="3"/>
  <c r="C227" i="3"/>
  <c r="C224" i="3"/>
  <c r="P233" i="3" l="1"/>
  <c r="Q233" i="3"/>
  <c r="P232" i="3"/>
  <c r="Q232" i="3"/>
  <c r="Q234" i="3"/>
  <c r="P23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<sst xmlns="http://schemas.openxmlformats.org/spreadsheetml/2006/main" count="39893" uniqueCount="5206">
  <si>
    <t>number</t>
  </si>
  <si>
    <t>formid</t>
  </si>
  <si>
    <t>form.date_de_lenqute</t>
  </si>
  <si>
    <t>form.bonjour_je_mappelle_first_name_nous_collectons_les_donnes_de_base_dans_le_c</t>
  </si>
  <si>
    <t>form.a_questions_gnrales_et_identification_des_enquts.province</t>
  </si>
  <si>
    <t>form.a_questions_gnrales_et_identification_des_enquts.copy-1-of-province</t>
  </si>
  <si>
    <t>form.a_questions_gnrales_et_identification_des_enquts.copy-1-of-territoire_ou_ville</t>
  </si>
  <si>
    <t>form.a_questions_gnrales_et_identification_des_enquts.copy-1-of-groupement_ou_commune</t>
  </si>
  <si>
    <t>form.a_questions_gnrales_et_identification_des_enquts.quartier_ou_village</t>
  </si>
  <si>
    <t>form.a_questions_gnrales_et_identification_des_enquts.est-ce_que_le_mnage_est_sur_votre_liste</t>
  </si>
  <si>
    <t>form.a_questions_gnrales_et_identification_des_enquts.code_menage</t>
  </si>
  <si>
    <t>form.a_questions_gnrales_et_identification_des_enquts.nom_complet_de_lenqut</t>
  </si>
  <si>
    <t>form.a_questions_gnrales_et_identification_des_enquts.sexe</t>
  </si>
  <si>
    <t>form.a_questions_gnrales_et_identification_des_enquts.age_de_la_personne_enqut</t>
  </si>
  <si>
    <t>form.a_questions_gnrales_et_identification_des_enquts.numro_de_tlphone</t>
  </si>
  <si>
    <t>form.a_questions_gnrales_et_identification_des_enquts.niveau_dducation_scolaire</t>
  </si>
  <si>
    <t>form.a_questions_gnrales_et_identification_des_enquts.etes-vous_chef_du_menage</t>
  </si>
  <si>
    <t>form.a_questions_gnrales_et_identification_des_enquts.sinon_quel_lien_avez-vous_avec_le_chef_de_mnage</t>
  </si>
  <si>
    <t>form.a_questions_gnrales_et_identification_des_enquts.nom_complet_du_chef_de_mnage</t>
  </si>
  <si>
    <t>form.a_questions_gnrales_et_identification_des_enquts.sinon_quel_est_le_sexe_du_chef_de_mnage___dduire_de_la_question_prcdante_pa</t>
  </si>
  <si>
    <t>sexe_chef_menage_calcule</t>
  </si>
  <si>
    <t>form.a_questions_gnrales_et_identification_des_enquts.nom_complet_de_lpoux_ou_lpousse_ou_une_autre_personne_responsable__labsence</t>
  </si>
  <si>
    <t>form.a_questions_gnrales_et_identification_des_enquts.quelle_est_la_profession_du_chef_de_menage</t>
  </si>
  <si>
    <t>form.a_questions_gnrales_et_identification_des_enquts.si_autre_veuillez_precisez</t>
  </si>
  <si>
    <t>form.a_questions_gnrales_et_identification_des_enquts.quel_est_le_type_de_mnage</t>
  </si>
  <si>
    <t>form.a_questions_gnrales_et_identification_des_enquts.nombre_des_personnes_vivant_dans_le_menage.filles_0-5_ans</t>
  </si>
  <si>
    <t>form.a_questions_gnrales_et_identification_des_enquts.nombre_des_personnes_vivant_dans_le_menage.filles_6-9_ans</t>
  </si>
  <si>
    <t>form.a_questions_gnrales_et_identification_des_enquts.nombre_des_personnes_vivant_dans_le_menage.filles_10-14_ans</t>
  </si>
  <si>
    <t>form.a_questions_gnrales_et_identification_des_enquts.nombre_des_personnes_vivant_dans_le_menage.femmesfilles_15-19_ans</t>
  </si>
  <si>
    <t>form.a_questions_gnrales_et_identification_des_enquts.nombre_des_personnes_vivant_dans_le_menage.femmes_20-24_ans</t>
  </si>
  <si>
    <t>form.a_questions_gnrales_et_identification_des_enquts.nombre_des_personnes_vivant_dans_le_menage.femmes_25-34_ans</t>
  </si>
  <si>
    <t>form.a_questions_gnrales_et_identification_des_enquts.nombre_des_personnes_vivant_dans_le_menage.femmes_35-49_ans</t>
  </si>
  <si>
    <t>form.a_questions_gnrales_et_identification_des_enquts.nombre_des_personnes_vivant_dans_le_menage.femmes_50_ans</t>
  </si>
  <si>
    <t>form.a_questions_gnrales_et_identification_des_enquts.nombre_des_personnes_vivant_dans_le_menage.garons_0-5_ans</t>
  </si>
  <si>
    <t>form.a_questions_gnrales_et_identification_des_enquts.nombre_des_personnes_vivant_dans_le_menage.garons_6-9_ans</t>
  </si>
  <si>
    <t>form.a_questions_gnrales_et_identification_des_enquts.nombre_des_personnes_vivant_dans_le_menage.garons_10-14_ans</t>
  </si>
  <si>
    <t>form.a_questions_gnrales_et_identification_des_enquts.nombre_des_personnes_vivant_dans_le_menage.hommesgarons_15-19_ans</t>
  </si>
  <si>
    <t>form.a_questions_gnrales_et_identification_des_enquts.nombre_des_personnes_vivant_dans_le_menage.hommes_20-24_ans</t>
  </si>
  <si>
    <t>form.a_questions_gnrales_et_identification_des_enquts.nombre_des_personnes_vivant_dans_le_menage.hommes_25-34_ans</t>
  </si>
  <si>
    <t>form.a_questions_gnrales_et_identification_des_enquts.nombre_des_personnes_vivant_dans_le_menage.hommes_35-49_ans</t>
  </si>
  <si>
    <t>form.a_questions_gnrales_et_identification_des_enquts.nombre_des_personnes_vivant_dans_le_menage.hommes_50_ans</t>
  </si>
  <si>
    <t>Taille_menage</t>
  </si>
  <si>
    <t>form.a_questions_gnrales_et_identification_des_enquts.tes-vous_affilier__une_organisation_communautaire_de_base_groupe_dhommes_de</t>
  </si>
  <si>
    <t>form.a_questions_gnrales_et_identification_des_enquts.si_oui_lequels_parmi_ceux_qui_sont_cit | association_fminine</t>
  </si>
  <si>
    <t>form.a_questions_gnrales_et_identification_des_enquts.si_oui_lequels_parmi_ceux_qui_sont_cit | association_masculine</t>
  </si>
  <si>
    <t>form.a_questions_gnrales_et_identification_des_enquts.si_oui_lequels_parmi_ceux_qui_sont_cit | societ_civille</t>
  </si>
  <si>
    <t>form.a_questions_gnrales_et_identification_des_enquts.si_oui_lequels_parmi_ceux_qui_sont_cit | association_des_jeunes</t>
  </si>
  <si>
    <t>form.a_questions_gnrales_et_identification_des_enquts.si_oui_lequels_parmi_ceux_qui_sont_cit | association_villageoise_depargne_et_de_credit</t>
  </si>
  <si>
    <t>form.a_questions_gnrales_et_identification_des_enquts.si_oui_lequels_parmi_ceux_qui_sont_cit | muso</t>
  </si>
  <si>
    <t>form.a_questions_gnrales_et_identification_des_enquts.si_oui_lequels_parmi_ceux_qui_sont_cit | association_des_usager_de_leau</t>
  </si>
  <si>
    <t>form.a_questions_gnrales_et_identification_des_enquts.si_oui_lequels_parmi_ceux_qui_sont_cit | la_coalition_pour_la_gouvernance_des_entreprises_publiques_cogep</t>
  </si>
  <si>
    <t>form.a_questions_gnrales_et_identification_des_enquts.si_oui_lequels_parmi_ceux_qui_sont_cit | cogep</t>
  </si>
  <si>
    <t>form.a_questions_gnrales_et_identification_des_enquts.si_oui_lequels_parmi_ceux_qui_sont_cit | autre</t>
  </si>
  <si>
    <t>form.a_questions_gnrales_et_identification_des_enquts.si_oui_lequels_parmi_ceux_qui_sont_cit | extra</t>
  </si>
  <si>
    <t>form.a_questions_gnrales_et_identification_des_enquts.si_autre_veuillez_prcise</t>
  </si>
  <si>
    <t>form.b_accs__leau.au_cours_des_12_derniers_mois_avez-vous_obtenu_des_informations_sur_les_que</t>
  </si>
  <si>
    <t>form.b_accs__leau.si_oui_auprs_de_qui_avez-vous_principalement_obtenu_des_informations_sur_le | agents_de_vulgarisation_sanitaire</t>
  </si>
  <si>
    <t>form.b_accs__leau.si_oui_auprs_de_qui_avez-vous_principalement_obtenu_des_informations_sur_le | conjoint</t>
  </si>
  <si>
    <t>form.b_accs__leau.si_oui_auprs_de_qui_avez-vous_principalement_obtenu_des_informations_sur_le | radio</t>
  </si>
  <si>
    <t>form.b_accs__leau.si_oui_auprs_de_qui_avez-vous_principalement_obtenu_des_informations_sur_le | journaux</t>
  </si>
  <si>
    <t>form.b_accs__leau.si_oui_auprs_de_qui_avez-vous_principalement_obtenu_des_informations_sur_le | organisations_confessionnellesglisesmosques</t>
  </si>
  <si>
    <t>form.b_accs__leau.si_oui_auprs_de_qui_avez-vous_principalement_obtenu_des_informations_sur_le | professionnels_de_la_sant</t>
  </si>
  <si>
    <t>form.b_accs__leau.si_oui_auprs_de_qui_avez-vous_principalement_obtenu_des_informations_sur_le | promoteurs_de_sant_communautaires</t>
  </si>
  <si>
    <t>form.b_accs__leau.si_oui_auprs_de_qui_avez-vous_principalement_obtenu_des_informations_sur_le | runion_communautaire</t>
  </si>
  <si>
    <t>form.b_accs__leau.si_oui_auprs_de_qui_avez-vous_principalement_obtenu_des_informations_sur_le | je_nai_jamais_entendu_parler_de_cela</t>
  </si>
  <si>
    <t>form.b_accs__leau.si_oui_auprs_de_qui_avez-vous_principalement_obtenu_des_informations_sur_le | autre</t>
  </si>
  <si>
    <t>form.b_accs__leau.si_oui_auprs_de_qui_avez-vous_principalement_obtenu_des_informations_sur_le | extra</t>
  </si>
  <si>
    <t>form.b_accs__leau.autre_moyent__preciser</t>
  </si>
  <si>
    <t>form.b_accs__leau.etes-vous_interess_d_en_savoir_plus__lavenir_sur_les_questions_deau_dassain</t>
  </si>
  <si>
    <t>form.b_accs__leau.si_oui_par_quel_canal | radio</t>
  </si>
  <si>
    <t>form.b_accs__leau.si_oui_par_quel_canal | choice2</t>
  </si>
  <si>
    <t>form.b_accs__leau.si_oui_par_quel_canal | professionnels_de_la_sant</t>
  </si>
  <si>
    <t>form.b_accs__leau.si_oui_par_quel_canal | agents_de_vulgarisation_sanitaire</t>
  </si>
  <si>
    <t>form.b_accs__leau.si_oui_par_quel_canal | promoteurs_de_sant_communautaires</t>
  </si>
  <si>
    <t>form.b_accs__leau.si_oui_par_quel_canal | organisations_confessionnellesglisesmosques</t>
  </si>
  <si>
    <t>form.b_accs__leau.si_oui_par_quel_canal | conjoint</t>
  </si>
  <si>
    <t>form.b_accs__leau.si_oui_par_quel_canal | je_nai_jamais_entendu_parler_de_cela</t>
  </si>
  <si>
    <t>form.b_accs__leau.si_oui_par_quel_canal | runion_communautaire</t>
  </si>
  <si>
    <t>form.b_accs__leau.si_oui_par_quel_canal | autre</t>
  </si>
  <si>
    <t>form.b_accs__leau.si_oui_par_quel_canal | extra</t>
  </si>
  <si>
    <t>form.b_accs__leau.autre__preciser</t>
  </si>
  <si>
    <t>form.b_accs__leau.quelle_est_la_principale_source_deau_potable_pour_la_boisson_de_votre_mnage</t>
  </si>
  <si>
    <t>form.b_accs__leau.si_eau_courante_quel_type</t>
  </si>
  <si>
    <t>form.b_accs__leau.si_eau_puit_creus_quel_type</t>
  </si>
  <si>
    <t>form.b_accs__leau.si_eau_de_source_quel_type</t>
  </si>
  <si>
    <t>form.b_accs__leau.si_eau_livre_quel_type</t>
  </si>
  <si>
    <t>form.b_accs__leau.si_eau_conditionne_quel_type</t>
  </si>
  <si>
    <t>sources_finales</t>
  </si>
  <si>
    <t>potabilite_eau</t>
  </si>
  <si>
    <t>form.b_accs__leau.si_eau_de_surface_precisez</t>
  </si>
  <si>
    <t>form.b_accs__leau.est-ce_que_votre_source_deau_pour_la_boisson_est-elle_la_mme_que_pour_les_a</t>
  </si>
  <si>
    <t>form.b_accs__leau.sinon_quelle_est_la_principale_source_deau_utilise_par_les_membres_de_votre</t>
  </si>
  <si>
    <t>form.b_accs__leau.si_eau_courante_pour_les_autres_usages_quel_type</t>
  </si>
  <si>
    <t>form.b_accs__leau.si_eau_puit_creus_pour_autres_usages_quel_type</t>
  </si>
  <si>
    <t>form.b_accs__leau.si_eau_de_source_pour_les_autres_usages_queltype</t>
  </si>
  <si>
    <t>form.b_accs__leau.si_eau_livre_pour_dautres_usages_quel_type</t>
  </si>
  <si>
    <t>form.b_accs__leau.si_eau_conditionne_pour_dautres_usagesquel_type</t>
  </si>
  <si>
    <t>form.b_accs__leau.si_eau_de_surface_pour_les_autres_usages_precisez</t>
  </si>
  <si>
    <t>form.b_accs__leau.do_vient_cette_eau</t>
  </si>
  <si>
    <t>form.b_accs__leau.en_moyenne_combien_de_temps_en_minutes_mettez-vous_pour_quitter_chez_vous_e</t>
  </si>
  <si>
    <t>form.b_accs__leau.en_moyenne_combien_de_temps_en_minute_attendez-vous_au_point_deau_avant_de_</t>
  </si>
  <si>
    <t>form.b_accs__leau.en_moyenne_combien_de_temps_en_minute_mettez-vous_pour_quitter_votre_point_</t>
  </si>
  <si>
    <t>temps_total</t>
  </si>
  <si>
    <t>form.b_accs__leau.en_moyenne_combien_de_temps_en_minute_mettez-vous_pour_quitter_chez_vous_et</t>
  </si>
  <si>
    <t>form.b_accs__leau.copy-1-of-en_moyenne_combien_de_temps_en_minute_attendez-vous_au_point_deau_avant_de_</t>
  </si>
  <si>
    <t>form.b_accs__leau.en_moyenne_combien_de_temps_en_munite_mettez-vous_pour_quitter_votre_point_</t>
  </si>
  <si>
    <t>form.b_accs__leau.votre_source_deau_potable_pour_la_boisson_est-elle_capable_de_vous_produire</t>
  </si>
  <si>
    <t>IND_type_acces_eau</t>
  </si>
  <si>
    <t>form.b_accs__leau.copy-1-of-sinon__quel_moment_de_lanne_votre_source_deau_de_boisson_tait_insuffisante_ | janvier</t>
  </si>
  <si>
    <t>form.b_accs__leau.copy-1-of-sinon__quel_moment_de_lanne_votre_source_deau_de_boisson_tait_insuffisante_ | fvrier</t>
  </si>
  <si>
    <t>form.b_accs__leau.copy-1-of-sinon__quel_moment_de_lanne_votre_source_deau_de_boisson_tait_insuffisante_ | mars</t>
  </si>
  <si>
    <t>form.b_accs__leau.copy-1-of-sinon__quel_moment_de_lanne_votre_source_deau_de_boisson_tait_insuffisante_ | avril</t>
  </si>
  <si>
    <t>form.b_accs__leau.copy-1-of-sinon__quel_moment_de_lanne_votre_source_deau_de_boisson_tait_insuffisante_ | mai</t>
  </si>
  <si>
    <t>form.b_accs__leau.copy-1-of-sinon__quel_moment_de_lanne_votre_source_deau_de_boisson_tait_insuffisante_ | juin</t>
  </si>
  <si>
    <t>form.b_accs__leau.copy-1-of-sinon__quel_moment_de_lanne_votre_source_deau_de_boisson_tait_insuffisante_ | juillet</t>
  </si>
  <si>
    <t>form.b_accs__leau.copy-1-of-sinon__quel_moment_de_lanne_votre_source_deau_de_boisson_tait_insuffisante_ | aot</t>
  </si>
  <si>
    <t>form.b_accs__leau.copy-1-of-sinon__quel_moment_de_lanne_votre_source_deau_de_boisson_tait_insuffisante_ | septembre</t>
  </si>
  <si>
    <t>form.b_accs__leau.copy-1-of-sinon__quel_moment_de_lanne_votre_source_deau_de_boisson_tait_insuffisante_ | octobre</t>
  </si>
  <si>
    <t>form.b_accs__leau.copy-1-of-sinon__quel_moment_de_lanne_votre_source_deau_de_boisson_tait_insuffisante_ | novembre</t>
  </si>
  <si>
    <t>form.b_accs__leau.copy-1-of-sinon__quel_moment_de_lanne_votre_source_deau_de_boisson_tait_insuffisante_ | dcembre</t>
  </si>
  <si>
    <t>form.b_accs__leau.copy-1-of-sinon__quel_moment_de_lanne_votre_source_deau_de_boisson_tait_insuffisante_ | extra</t>
  </si>
  <si>
    <t>form.b_accs__leau.votre_source_deau_pour_les_autres_besoins_lessives_lavage_etc_est-elle_capa</t>
  </si>
  <si>
    <t>form.b_accs__leau.sinon__quel_moment_de_lanne_votre_source_deau_pour_les_autres_usage_tait_in | janvier</t>
  </si>
  <si>
    <t>form.b_accs__leau.sinon__quel_moment_de_lanne_votre_source_deau_pour_les_autres_usage_tait_in | fvrier</t>
  </si>
  <si>
    <t>form.b_accs__leau.sinon__quel_moment_de_lanne_votre_source_deau_pour_les_autres_usage_tait_in | mars</t>
  </si>
  <si>
    <t>form.b_accs__leau.sinon__quel_moment_de_lanne_votre_source_deau_pour_les_autres_usage_tait_in | avril</t>
  </si>
  <si>
    <t>form.b_accs__leau.sinon__quel_moment_de_lanne_votre_source_deau_pour_les_autres_usage_tait_in | mai</t>
  </si>
  <si>
    <t>form.b_accs__leau.sinon__quel_moment_de_lanne_votre_source_deau_pour_les_autres_usage_tait_in | juin</t>
  </si>
  <si>
    <t>form.b_accs__leau.sinon__quel_moment_de_lanne_votre_source_deau_pour_les_autres_usage_tait_in | juillet</t>
  </si>
  <si>
    <t>form.b_accs__leau.sinon__quel_moment_de_lanne_votre_source_deau_pour_les_autres_usage_tait_in | aot</t>
  </si>
  <si>
    <t>form.b_accs__leau.sinon__quel_moment_de_lanne_votre_source_deau_pour_les_autres_usage_tait_in | septembre</t>
  </si>
  <si>
    <t>form.b_accs__leau.sinon__quel_moment_de_lanne_votre_source_deau_pour_les_autres_usage_tait_in | octobre</t>
  </si>
  <si>
    <t>form.b_accs__leau.sinon__quel_moment_de_lanne_votre_source_deau_pour_les_autres_usage_tait_in | novembre</t>
  </si>
  <si>
    <t>form.b_accs__leau.sinon__quel_moment_de_lanne_votre_source_deau_pour_les_autres_usage_tait_in | dcembre</t>
  </si>
  <si>
    <t>form.b_accs__leau.sinon__quel_moment_de_lanne_votre_source_deau_pour_les_autres_usage_tait_in | extra</t>
  </si>
  <si>
    <t>form.b_accs__leau.combien_de_fois_par_semaine_votre_mnage_sapprovisionne-t-il_en_eau_pendant_</t>
  </si>
  <si>
    <t>form.b_accs__leau.combien_bidon_20_litres_deau_connectez-vous__chaque_prise_en_moyenne_par_j</t>
  </si>
  <si>
    <t>qte_eau_boisson_semaine</t>
  </si>
  <si>
    <t>form.b_accs__leau.combien_fois_par_semaine_approvisionnez_eauboisson</t>
  </si>
  <si>
    <t>form.b_accs__leau.combien_de_bidon_de_20_litres_deau_pour_les_autres_usages_collectez-vous__c</t>
  </si>
  <si>
    <t>qte_eau_autre_usage_jour</t>
  </si>
  <si>
    <t>Qte_eau_personne_jour</t>
  </si>
  <si>
    <t>form.b_accs__leau.est-ce_que_vous_ou_dautres_membres_du_foyer_avez_fait_quelque_chose__cette_</t>
  </si>
  <si>
    <t>form.b_accs__leau.si_oui_que_faites-vous_habituellement__leau_pour_la_rendre_plus_sre__boire_ | faire_bouillir</t>
  </si>
  <si>
    <t>form.b_accs__leau.si_oui_que_faites-vous_habituellement__leau_pour_la_rendre_plus_sre__boire_ | ajouter_de_leau_de_javel</t>
  </si>
  <si>
    <t>form.b_accs__leau.si_oui_que_faites-vous_habituellement__leau_pour_la_rendre_plus_sre__boire_ | filtrer_leau__travers_un_tissu</t>
  </si>
  <si>
    <t>form.b_accs__leau.si_oui_que_faites-vous_habituellement__leau_pour_la_rendre_plus_sre__boire_ | utiliser_un_filtre__eau_cramique_sable_etc</t>
  </si>
  <si>
    <t>form.b_accs__leau.si_oui_que_faites-vous_habituellement__leau_pour_la_rendre_plus_sre__boire_ | dsinfection_solaire</t>
  </si>
  <si>
    <t>form.b_accs__leau.si_oui_que_faites-vous_habituellement__leau_pour_la_rendre_plus_sre__boire_ | laisser_reposer_et_dcanter</t>
  </si>
  <si>
    <t>form.b_accs__leau.si_oui_que_faites-vous_habituellement__leau_pour_la_rendre_plus_sre__boire_ | ne_fait_rien</t>
  </si>
  <si>
    <t>form.b_accs__leau.si_oui_que_faites-vous_habituellement__leau_pour_la_rendre_plus_sre__boire_ | autre_prciser</t>
  </si>
  <si>
    <t>form.b_accs__leau.si_oui_que_faites-vous_habituellement__leau_pour_la_rendre_plus_sre__boire_ | extra</t>
  </si>
  <si>
    <t>form.b_accs__leau.autre_methode__preciser</t>
  </si>
  <si>
    <t>form.b_accs__leau.qui_va_habituellement__cette_source_pour_chercher_de_leau_pour_votre_mnage_</t>
  </si>
  <si>
    <t>form.b_accs__leau.comment_apprciez-vous_la_qualit_de_leau_que_vous_collectez_auprs_de_votre_p | leau_a_la_couleur</t>
  </si>
  <si>
    <t>form.b_accs__leau.comment_apprciez-vous_la_qualit_de_leau_que_vous_collectez_auprs_de_votre_p | leau_a_de_lodeur</t>
  </si>
  <si>
    <t>form.b_accs__leau.comment_apprciez-vous_la_qualit_de_leau_que_vous_collectez_auprs_de_votre_p | il_y_a_de_boues_ou_sables_dans_leau</t>
  </si>
  <si>
    <t>form.b_accs__leau.comment_apprciez-vous_la_qualit_de_leau_que_vous_collectez_auprs_de_votre_p | leau_a_le_got</t>
  </si>
  <si>
    <t>form.b_accs__leau.comment_apprciez-vous_la_qualit_de_leau_que_vous_collectez_auprs_de_votre_p | aucun_problme</t>
  </si>
  <si>
    <t>form.b_accs__leau.comment_apprciez-vous_la_qualit_de_leau_que_vous_collectez_auprs_de_votre_p | autre</t>
  </si>
  <si>
    <t>form.b_accs__leau.comment_apprciez-vous_la_qualit_de_leau_que_vous_collectez_auprs_de_votre_p | extra</t>
  </si>
  <si>
    <t>form.b_accs__leau.autre_observation</t>
  </si>
  <si>
    <t>form.b_accs__leau.payez-vous_leau_que_vous_collectez__la_principale_source_pour_la_boisson</t>
  </si>
  <si>
    <t>form.b_accs__leau.si_oui_par_quel_mcanisme_payez-vous_leau</t>
  </si>
  <si>
    <t>form.b_accs__leau.si_autre_merci_de_preciser</t>
  </si>
  <si>
    <t>form.b_accs__leau.si_vous_payez_directement_au_vendeur_combien_cote_en_francs_congolais_un_bi</t>
  </si>
  <si>
    <t>form.b_accs__leau.si_votre_mnage_contribue__la_facture_de_leau_par_mois_quel_montant_en_franc</t>
  </si>
  <si>
    <t>form.b_accs__leau.copy-1-of-comment_apprciez-vous_la_qualit_de_leau_que_vous_collectez_auprs_de_votre_p | leau_a_la_couleur</t>
  </si>
  <si>
    <t>form.b_accs__leau.copy-1-of-comment_apprciez-vous_la_qualit_de_leau_que_vous_collectez_auprs_de_votre_p | leau_a_de_lodeur</t>
  </si>
  <si>
    <t>form.b_accs__leau.copy-1-of-comment_apprciez-vous_la_qualit_de_leau_que_vous_collectez_auprs_de_votre_p | il_y_a_de_boues_ou_sables_dans_leau</t>
  </si>
  <si>
    <t>form.b_accs__leau.copy-1-of-comment_apprciez-vous_la_qualit_de_leau_que_vous_collectez_auprs_de_votre_p | leau_a_le_got</t>
  </si>
  <si>
    <t>form.b_accs__leau.copy-1-of-comment_apprciez-vous_la_qualit_de_leau_que_vous_collectez_auprs_de_votre_p | aucun_problme</t>
  </si>
  <si>
    <t>form.b_accs__leau.copy-1-of-comment_apprciez-vous_la_qualit_de_leau_que_vous_collectez_auprs_de_votre_p | autre</t>
  </si>
  <si>
    <t>form.b_accs__leau.copy-1-of-comment_apprciez-vous_la_qualit_de_leau_que_vous_collectez_auprs_de_votre_p | extra</t>
  </si>
  <si>
    <t>form.b_accs__leau.autre_observation__preciser_pour_les_autres_usages</t>
  </si>
  <si>
    <t>form.b_accs__leau.payez-vous_leau_que_vous_collectez__la_principale_source_pourles_autres_usa</t>
  </si>
  <si>
    <t>form.b_accs__leau.si_oui_par_quel_mcanisme_payez-vousle_service_de_leau_pour_les_autres_usage | directement_au_vendeur_chaque_fois_que_jachte</t>
  </si>
  <si>
    <t>form.b_accs__leau.si_oui_par_quel_mcanisme_payez-vousle_service_de_leau_pour_les_autres_usage | contribution_mensuelabonnement</t>
  </si>
  <si>
    <t>form.b_accs__leau.si_oui_par_quel_mcanisme_payez-vousle_service_de_leau_pour_les_autres_usage | je_ne_sais_pas</t>
  </si>
  <si>
    <t>form.b_accs__leau.si_oui_par_quel_mcanisme_payez-vousle_service_de_leau_pour_les_autres_usage | autre_prciser</t>
  </si>
  <si>
    <t>form.b_accs__leau.si_oui_par_quel_mcanisme_payez-vousle_service_de_leau_pour_les_autres_usage | extra</t>
  </si>
  <si>
    <t>form.b_accs__leau.copy-1-of-si_vous_payez_directement_au_vendeur_combien_cote_en_francs_congolais_un_bi</t>
  </si>
  <si>
    <t>form.b_accs__leau.si_votre_mnage_paie_la_facture_de_leau_pour_autre_usage_par_mois_quel_monta</t>
  </si>
  <si>
    <t>form.b_accs__leau.pensez-vous_que_vous_devrez_contribuer_pour_la_consommation_de_leau</t>
  </si>
  <si>
    <t>form.b_accs__leau.si_les_services_deau_sont_amliors_qualit_quantit_fiabilit_seriez-vous_prts_</t>
  </si>
  <si>
    <t>form.b_accs__leau.pour_quoi</t>
  </si>
  <si>
    <t>form.b_accs__leau.au_cours_des_3_derniers_mois_est-ce_que_des_membres_de_votre_mnage_sont_tom</t>
  </si>
  <si>
    <t>form.b_accs__leau.si_oui_quel_type_de_maladie | diarrhe</t>
  </si>
  <si>
    <t>form.b_accs__leau.si_oui_quel_type_de_maladie | galles</t>
  </si>
  <si>
    <t>form.b_accs__leau.si_oui_quel_type_de_maladie | vers_intestinaux</t>
  </si>
  <si>
    <t>form.b_accs__leau.si_oui_quel_type_de_maladie | fivre_typhoide</t>
  </si>
  <si>
    <t>form.b_accs__leau.si_oui_quel_type_de_maladie | cholera</t>
  </si>
  <si>
    <t>form.b_accs__leau.si_oui_quel_type_de_maladie | autre</t>
  </si>
  <si>
    <t>form.b_accs__leau.si_oui_quel_type_de_maladie | extra</t>
  </si>
  <si>
    <t>form.b_accs__leau.autre_maladie__preciser</t>
  </si>
  <si>
    <t>form.b_accs__leau.est_ce_que_au_cours_des_3_derniers_mois_les_membres_de_votre_mnage_sont_tom</t>
  </si>
  <si>
    <t>form.b_accs__leau.quel_type_de_maladie | diarrhe</t>
  </si>
  <si>
    <t>form.b_accs__leau.quel_type_de_maladie | galles</t>
  </si>
  <si>
    <t>form.b_accs__leau.quel_type_de_maladie | fivre_typhoidevers_intestinaux</t>
  </si>
  <si>
    <t>form.b_accs__leau.quel_type_de_maladie | vers_intestinaux</t>
  </si>
  <si>
    <t>form.b_accs__leau.quel_type_de_maladie | cholera</t>
  </si>
  <si>
    <t>form.b_accs__leau.quel_type_de_maladie | autre</t>
  </si>
  <si>
    <t>form.b_accs__leau.quel_type_de_maladie | extra</t>
  </si>
  <si>
    <t>form.b_accs__leau.autres_maladie_hydrique</t>
  </si>
  <si>
    <t>form.b_accs__leau.ces_maladies_ont_concern_qui_principalement_au_sein_de_votre_mnage | filles_0-5_ans</t>
  </si>
  <si>
    <t>form.b_accs__leau.ces_maladies_ont_concern_qui_principalement_au_sein_de_votre_mnage | filles_6-9_ans</t>
  </si>
  <si>
    <t>form.b_accs__leau.ces_maladies_ont_concern_qui_principalement_au_sein_de_votre_mnage | filles_10-14_ans</t>
  </si>
  <si>
    <t>form.b_accs__leau.ces_maladies_ont_concern_qui_principalement_au_sein_de_votre_mnage | femmesfilles_15-19_ans</t>
  </si>
  <si>
    <t>form.b_accs__leau.ces_maladies_ont_concern_qui_principalement_au_sein_de_votre_mnage | femmes_20-24_ans</t>
  </si>
  <si>
    <t>form.b_accs__leau.ces_maladies_ont_concern_qui_principalement_au_sein_de_votre_mnage | femmes_25-34_ans</t>
  </si>
  <si>
    <t>form.b_accs__leau.ces_maladies_ont_concern_qui_principalement_au_sein_de_votre_mnage | femmes_35-49_ans</t>
  </si>
  <si>
    <t>form.b_accs__leau.ces_maladies_ont_concern_qui_principalement_au_sein_de_votre_mnage | femmes_50_ans</t>
  </si>
  <si>
    <t>form.b_accs__leau.ces_maladies_ont_concern_qui_principalement_au_sein_de_votre_mnage | garons_0-5_ans</t>
  </si>
  <si>
    <t>form.b_accs__leau.ces_maladies_ont_concern_qui_principalement_au_sein_de_votre_mnage | garons_6-9_ans</t>
  </si>
  <si>
    <t>form.b_accs__leau.ces_maladies_ont_concern_qui_principalement_au_sein_de_votre_mnage | garons_10-14_ans</t>
  </si>
  <si>
    <t>form.b_accs__leau.ces_maladies_ont_concern_qui_principalement_au_sein_de_votre_mnage | hommesgarons_15-19_ans</t>
  </si>
  <si>
    <t>form.b_accs__leau.ces_maladies_ont_concern_qui_principalement_au_sein_de_votre_mnage | hommes_20-24_ans</t>
  </si>
  <si>
    <t>form.b_accs__leau.ces_maladies_ont_concern_qui_principalement_au_sein_de_votre_mnage | hommes_25-34_ans</t>
  </si>
  <si>
    <t>form.b_accs__leau.ces_maladies_ont_concern_qui_principalement_au_sein_de_votre_mnage | hommess_35-49_ans</t>
  </si>
  <si>
    <t>form.b_accs__leau.ces_maladies_ont_concern_qui_principalement_au_sein_de_votre_mnage | hommess_50_ans</t>
  </si>
  <si>
    <t>form.b_accs__leau.ces_maladies_ont_concern_qui_principalement_au_sein_de_votre_mnage | extra</t>
  </si>
  <si>
    <t>form.c_assainissement_et_hygine.avez-vous_des_toilettes_dans_votre_mnage</t>
  </si>
  <si>
    <t>form.c_assainissement_et_hygine.quel_type_de_toilettes_les_membres_de_votre_foyer_utilisent-ils_habituellem | chasse_deau</t>
  </si>
  <si>
    <t>form.c_assainissement_et_hygine.quel_type_de_toilettes_les_membres_de_votre_foyer_utilisent-ils_habituellem | toilettes__compostage</t>
  </si>
  <si>
    <t>form.c_assainissement_et_hygine.quel_type_de_toilettes_les_membres_de_votre_foyer_utilisent-ils_habituellem | latrines__fosse_sche</t>
  </si>
  <si>
    <t>form.c_assainissement_et_hygine.quel_type_de_toilettes_les_membres_de_votre_foyer_utilisent-ils_habituellem | seau</t>
  </si>
  <si>
    <t>form.c_assainissement_et_hygine.quel_type_de_toilettes_les_membres_de_votre_foyer_utilisent-ils_habituellem | latrine__seau</t>
  </si>
  <si>
    <t>form.c_assainissement_et_hygine.quel_type_de_toilettes_les_membres_de_votre_foyer_utilisent-ils_habituellem | pas_dinstallationbuissonchamp</t>
  </si>
  <si>
    <t>form.c_assainissement_et_hygine.quel_type_de_toilettes_les_membres_de_votre_foyer_utilisent-ils_habituellem | latrine__fausse_unique_sans_dalle</t>
  </si>
  <si>
    <t>form.c_assainissement_et_hygine.quel_type_de_toilettes_les_membres_de_votre_foyer_utilisent-ils_habituellem | latrine__fausse_unique_avec_dalle</t>
  </si>
  <si>
    <t>form.c_assainissement_et_hygine.quel_type_de_toilettes_les_membres_de_votre_foyer_utilisent-ils_habituellem | autre__prciser</t>
  </si>
  <si>
    <t>form.c_assainissement_et_hygine.quel_type_de_toilettes_les_membres_de_votre_foyer_utilisent-ils_habituellem | extra</t>
  </si>
  <si>
    <t>form.c_assainissement_et_hygine.si_autre_preciser</t>
  </si>
  <si>
    <t>form.c_assainissement_et_hygine.si_chasse_deau_quel_type</t>
  </si>
  <si>
    <t>form.c_assainissement_et_hygine.si_toilette_latrines__fosses_sche_quel_type</t>
  </si>
  <si>
    <t>form.c_assainissement_et_hygine.si_toilettes__compostage_quel_type</t>
  </si>
  <si>
    <t>form.c_assainissement_et_hygine.si_seau_quel_type</t>
  </si>
  <si>
    <t>form.c_assainissement_et_hygine.est-ce_que_la_toilettelatrine_utilise_par_le_mnage_est_partage_avec_dautres | oui_dautres_mnages_dans_la_mme_parcelle</t>
  </si>
  <si>
    <t>form.c_assainissement_et_hygine.est-ce_que_la_toilettelatrine_utilise_par_le_mnage_est_partage_avec_dautres | oui_dautres_mnages_en_dehors_et_au_sein_de_la_parcelle</t>
  </si>
  <si>
    <t>form.c_assainissement_et_hygine.est-ce_que_la_toilettelatrine_utilise_par_le_mnage_est_partage_avec_dautres | oui_dautres_mnage_en_dehors_ede_la_parcelle</t>
  </si>
  <si>
    <t>form.c_assainissement_et_hygine.est-ce_que_la_toilettelatrine_utilise_par_le_mnage_est_partage_avec_dautres | non</t>
  </si>
  <si>
    <t>form.c_assainissement_et_hygine.est-ce_que_la_toilettelatrine_utilise_par_le_mnage_est_partage_avec_dautres | extra</t>
  </si>
  <si>
    <t>form.c_assainissement_et_hygine.si_vous_partagez_les_toilettes_avec_combien_dautres_mnages_le_faites-vous</t>
  </si>
  <si>
    <t>form.c_assainissement_et_hygine.votre_latrine__fosse_ou_fosse_septique_a-t-elle_dj_t_vide | oui_souvent_vid</t>
  </si>
  <si>
    <t>form.c_assainissement_et_hygine.votre_latrine__fosse_ou_fosse_septique_a-t-elle_dj_t_vide | non</t>
  </si>
  <si>
    <t>form.c_assainissement_et_hygine.votre_latrine__fosse_ou_fosse_septique_a-t-elle_dj_t_vide | extra</t>
  </si>
  <si>
    <t>form.c_assainissement_et_hygine.la_dernire_fois_quil_a_t_vid_o_son_contenu_a-t-il_t_vid</t>
  </si>
  <si>
    <t>form.c_assainissement_et_hygine.preciser_autre</t>
  </si>
  <si>
    <t>form.c_assainissement_et_hygine.comment_cela_a-t-il_t_enlev</t>
  </si>
  <si>
    <t>form.c_assainissement_et_hygine.si_oui_veuillez_preciser</t>
  </si>
  <si>
    <t>type_toilet</t>
  </si>
  <si>
    <t>Etat_partage_toilet</t>
  </si>
  <si>
    <t>IND_Type_acces_toilet</t>
  </si>
  <si>
    <t>form.c_assainissement_et_hygine.disposez-vous_dune_station_de_lavage__main</t>
  </si>
  <si>
    <t>form.c_assainissement_et_hygine.enquteur__demandez__voir_le_dispositif</t>
  </si>
  <si>
    <t>IND_disponibilit_eau_et_savon_dans_menage</t>
  </si>
  <si>
    <t>form.d_intgration_dans_les_recherches.avez-vous_t_impliqu_dans_un_processus_de_recherche_ou_dvaluation_men_par_un</t>
  </si>
  <si>
    <t>form.d_intgration_dans_les_recherches.si_oui__quelle_tape | planification</t>
  </si>
  <si>
    <t>form.d_intgration_dans_les_recherches.si_oui__quelle_tape | collectes_de_donnes</t>
  </si>
  <si>
    <t>form.d_intgration_dans_les_recherches.si_oui__quelle_tape | prsentation_des_rsultatst</t>
  </si>
  <si>
    <t>form.d_intgration_dans_les_recherches.si_oui__quelle_tape | partage_de_rapport</t>
  </si>
  <si>
    <t>form.d_intgration_dans_les_recherches.si_oui__quelle_tape | extra</t>
  </si>
  <si>
    <t>form.d_intgration_dans_les_recherches.si_oui_avec_quel_acteurs | ong</t>
  </si>
  <si>
    <t>form.d_intgration_dans_les_recherches.si_oui_avec_quel_acteurs | gouvernement</t>
  </si>
  <si>
    <t>form.d_intgration_dans_les_recherches.si_oui_avec_quel_acteurs | universits</t>
  </si>
  <si>
    <t>form.d_intgration_dans_les_recherches.si_oui_avec_quel_acteurs | autre__prciser</t>
  </si>
  <si>
    <t>form.d_intgration_dans_les_recherches.si_oui_avec_quel_acteurs | extra</t>
  </si>
  <si>
    <t>form.d_intgration_dans_les_recherches.si_autre_acteur_veuillez_preciser</t>
  </si>
  <si>
    <t>form.d_intgration_dans_les_recherches.avez-vous_reuassist_dans_le_pass__une_restitution_des_rsultats_de_recherche</t>
  </si>
  <si>
    <t>form.d_intgration_dans_les_recherches.si_oui_par_quel_canal_ou_quels_canaux_avez-vous_obtenu_a | radio</t>
  </si>
  <si>
    <t>form.d_intgration_dans_les_recherches.si_oui_par_quel_canal_ou_quels_canaux_avez-vous_obtenu_a | dpliant</t>
  </si>
  <si>
    <t>form.d_intgration_dans_les_recherches.si_oui_par_quel_canal_ou_quels_canaux_avez-vous_obtenu_a | rapport</t>
  </si>
  <si>
    <t>form.d_intgration_dans_les_recherches.si_oui_par_quel_canal_ou_quels_canaux_avez-vous_obtenu_a | internet</t>
  </si>
  <si>
    <t>form.d_intgration_dans_les_recherches.si_oui_par_quel_canal_ou_quels_canaux_avez-vous_obtenu_a | forum_public</t>
  </si>
  <si>
    <t>form.d_intgration_dans_les_recherches.si_oui_par_quel_canal_ou_quels_canaux_avez-vous_obtenu_a | autre__prciser</t>
  </si>
  <si>
    <t>form.d_intgration_dans_les_recherches.si_oui_par_quel_canal_ou_quels_canaux_avez-vous_obtenu_a | extra</t>
  </si>
  <si>
    <t>form.d_intgration_dans_les_recherches.si_autre_veuillez_precisez</t>
  </si>
  <si>
    <t>form.d_intgration_dans_les_recherches.si_vous_avez_assistreu_une_restitution_avez-vous_compris_le_contenu_du_mess</t>
  </si>
  <si>
    <t>form.d_intgration_dans_les_recherches.si_non_pourquoi | le_contenu_ntait_pas_adapt</t>
  </si>
  <si>
    <t>form.d_intgration_dans_les_recherches.si_non_pourquoi | le_message_ntait_pas_clair</t>
  </si>
  <si>
    <t>form.d_intgration_dans_les_recherches.si_non_pourquoi | barrire_de_langue</t>
  </si>
  <si>
    <t>form.d_intgration_dans_les_recherches.si_non_pourquoi | autre__preciser</t>
  </si>
  <si>
    <t>form.d_intgration_dans_les_recherches.si_non_pourquoi | extra</t>
  </si>
  <si>
    <t>form.d_intgration_dans_les_recherches.veuillez_preciser</t>
  </si>
  <si>
    <t>form.e_connaissance_du_secteur_wash_et_feedbacks.connaissez_vous_vos_droits_et_obligations_relatifs__leau</t>
  </si>
  <si>
    <t>form.e_connaissance_du_secteur_wash_et_feedbacks.quels_sont_vos_droits_relatifs__leau | accs__leau_propre_et_de_qualit</t>
  </si>
  <si>
    <t>form.e_connaissance_du_secteur_wash_et_feedbacks.quels_sont_vos_droits_relatifs__leau | recevoir_une_facture_de_consommation_de_leau</t>
  </si>
  <si>
    <t>form.e_connaissance_du_secteur_wash_et_feedbacks.quels_sont_vos_droits_relatifs__leau | droit_de_poser_des_questions_ou_de_soumettre_ses_dolances_concernant_un_pro</t>
  </si>
  <si>
    <t>Nombre des droits connus</t>
  </si>
  <si>
    <t>form.e_connaissance_du_secteur_wash_et_feedbacks.quels_sont_vos_droits_relatifs__leau | je_ne_sais_pas</t>
  </si>
  <si>
    <t>form.e_connaissance_du_secteur_wash_et_feedbacks.quels_sont_vos_droits_relatifs__leau | autre_droit__prciser</t>
  </si>
  <si>
    <t>form.e_connaissance_du_secteur_wash_et_feedbacks.quels_sont_vos_droits_relatifs__leau | extra</t>
  </si>
  <si>
    <t>form.e_connaissance_du_secteur_wash_et_feedbacks.autre_droit__preciser</t>
  </si>
  <si>
    <t>form.e_connaissance_du_secteur_wash_et_feedbacks.quels_sont_vos_devoirs_relatifs__leau | payer_leau_consomme</t>
  </si>
  <si>
    <t>form.e_connaissance_du_secteur_wash_et_feedbacks.quels_sont_vos_devoirs_relatifs__leau | protger_les_installations_infrastructures_deau</t>
  </si>
  <si>
    <t>form.e_connaissance_du_secteur_wash_et_feedbacks.quels_sont_vos_devoirs_relatifs__leau | informer_les_autorits_sur_les_problmes_li__leau</t>
  </si>
  <si>
    <t>Nombre des devoirs  connus</t>
  </si>
  <si>
    <t>nombre_droits_devoirs</t>
  </si>
  <si>
    <t>Notation_connaissance  droits_devoirs</t>
  </si>
  <si>
    <t>form.e_connaissance_du_secteur_wash_et_feedbacks.quels_sont_vos_devoirs_relatifs__leau | je_ne_sais_pas</t>
  </si>
  <si>
    <t>form.e_connaissance_du_secteur_wash_et_feedbacks.quels_sont_vos_devoirs_relatifs__leau | autre_devoir__prciser</t>
  </si>
  <si>
    <t>form.e_connaissance_du_secteur_wash_et_feedbacks.quels_sont_vos_devoirs_relatifs__leau | extra</t>
  </si>
  <si>
    <t>form.e_connaissance_du_secteur_wash_et_feedbacks.autres_devoirs__preciser</t>
  </si>
  <si>
    <t>form.e_connaissance_du_secteur_wash_et_feedbacks.selon_vous_qui_fixe_le_prix_et_le_mode_de_paiement_pour_avoir_leau | comit_locale_de_gestion_de_leau</t>
  </si>
  <si>
    <t>form.e_connaissance_du_secteur_wash_et_feedbacks.selon_vous_qui_fixe_le_prix_et_le_mode_de_paiement_pour_avoir_leau | les_autorit_ou_chef_locaux</t>
  </si>
  <si>
    <t>form.e_connaissance_du_secteur_wash_et_feedbacks.selon_vous_qui_fixe_le_prix_et_le_mode_de_paiement_pour_avoir_leau | regideso</t>
  </si>
  <si>
    <t>form.e_connaissance_du_secteur_wash_et_feedbacks.selon_vous_qui_fixe_le_prix_et_le_mode_de_paiement_pour_avoir_leau | je_ne_sais_pas</t>
  </si>
  <si>
    <t>form.e_connaissance_du_secteur_wash_et_feedbacks.selon_vous_qui_fixe_le_prix_et_le_mode_de_paiement_pour_avoir_leau | autre__prciser</t>
  </si>
  <si>
    <t>form.e_connaissance_du_secteur_wash_et_feedbacks.selon_vous_qui_fixe_le_prix_et_le_mode_de_paiement_pour_avoir_leau | extra</t>
  </si>
  <si>
    <t>form.e_connaissance_du_secteur_wash_et_feedbacks.qui_dautre_fixe_le_prix_et_le_mode_de_paiement_pour_avoir_leau</t>
  </si>
  <si>
    <t>form.e_connaissance_du_secteur_wash_et_feedbacks.etes-vous_inform_sur_lexistence_de_la_loi_relative__leau</t>
  </si>
  <si>
    <t>form.e_connaissance_du_secteur_wash_et_feedbacks.quel_est_le_processus_pour_accder__une_connexion_domestique</t>
  </si>
  <si>
    <t>form.e_connaissance_du_secteur_wash_et_feedbacks.quelles_sont_les_rersponsabilits_qui_vous_incombent_en_tant_que_usager | maintenance_rparation_remplacement_etc</t>
  </si>
  <si>
    <t>form.e_connaissance_du_secteur_wash_et_feedbacks.quelles_sont_les_rersponsabilits_qui_vous_incombent_en_tant_que_usager | salubrit_autour_de_linstallation_deau</t>
  </si>
  <si>
    <t>form.e_connaissance_du_secteur_wash_et_feedbacks.quelles_sont_les_rersponsabilits_qui_vous_incombent_en_tant_que_usager | autre_prciser</t>
  </si>
  <si>
    <t>form.e_connaissance_du_secteur_wash_et_feedbacks.quelles_sont_les_rersponsabilits_qui_vous_incombent_en_tant_que_usager | extra</t>
  </si>
  <si>
    <t>form.e_connaissance_du_secteur_wash_et_feedbacks.quelles_sont_dautres_responsabilit_que_vous_connaissez</t>
  </si>
  <si>
    <t>form.e_connaissance_du_secteur_wash_et_feedbacks.que_savez-vous_des_risques_encourus_en_cas_de_vandalisme_sur_le_rseau_pour_ | arrestations</t>
  </si>
  <si>
    <t>form.e_connaissance_du_secteur_wash_et_feedbacks.que_savez-vous_des_risques_encourus_en_cas_de_vandalisme_sur_le_rseau_pour_ | jugements</t>
  </si>
  <si>
    <t>form.e_connaissance_du_secteur_wash_et_feedbacks.que_savez-vous_des_risques_encourus_en_cas_de_vandalisme_sur_le_rseau_pour_ | bannissement_communautaire</t>
  </si>
  <si>
    <t>form.e_connaissance_du_secteur_wash_et_feedbacks.que_savez-vous_des_risques_encourus_en_cas_de_vandalisme_sur_le_rseau_pour_ | privation_dutiliser_les_installations</t>
  </si>
  <si>
    <t>form.e_connaissance_du_secteur_wash_et_feedbacks.que_savez-vous_des_risques_encourus_en_cas_de_vandalisme_sur_le_rseau_pour_ | rien</t>
  </si>
  <si>
    <t>form.e_connaissance_du_secteur_wash_et_feedbacks.que_savez-vous_des_risques_encourus_en_cas_de_vandalisme_sur_le_rseau_pour_ | des_poursuites_juridiques</t>
  </si>
  <si>
    <t>form.e_connaissance_du_secteur_wash_et_feedbacks.que_savez-vous_des_risques_encourus_en_cas_de_vandalisme_sur_le_rseau_pour_ | autre</t>
  </si>
  <si>
    <t>form.e_connaissance_du_secteur_wash_et_feedbacks.que_savez-vous_des_risques_encourus_en_cas_de_vandalisme_sur_le_rseau_pour_ | extra</t>
  </si>
  <si>
    <t>form.e_connaissance_du_secteur_wash_et_feedbacks.autre__preciser</t>
  </si>
  <si>
    <t>form.e_connaissance_du_secteur_wash_et_feedbacks.est-ce_que_la_communaut_dispose_de_mcanisme_visant__dcourager_les_cas_de_va</t>
  </si>
  <si>
    <t>form.e_connaissance_du_secteur_wash_et_feedbacks.si_oui_lesquels</t>
  </si>
  <si>
    <t>form.e_connaissance_du_secteur_wash_et_feedbacks.si_oui_par_quel_canal | la_police</t>
  </si>
  <si>
    <t>form.e_connaissance_du_secteur_wash_et_feedbacks.si_oui_par_quel_canal | chef_de_quartier</t>
  </si>
  <si>
    <t>form.e_connaissance_du_secteur_wash_et_feedbacks.si_oui_par_quel_canal | structure_de_la_societ_civile</t>
  </si>
  <si>
    <t>form.e_connaissance_du_secteur_wash_et_feedbacks.si_oui_par_quel_canal | gestionnaire_des_reseaux_deaux</t>
  </si>
  <si>
    <t>form.e_connaissance_du_secteur_wash_et_feedbacks.si_oui_par_quel_canal | autres__preciser</t>
  </si>
  <si>
    <t>form.e_connaissance_du_secteur_wash_et_feedbacks.si_oui_par_quel_canal | extra</t>
  </si>
  <si>
    <t>form.e_connaissance_du_secteur_wash_et_feedbacks.autres_canaux__preciser</t>
  </si>
  <si>
    <t>form.e_connaissance_du_secteur_wash_et_feedbacks.avez-vous_dj_soumis_une_plainte_ou_proccupation_concernant_leau_dans_le_pas</t>
  </si>
  <si>
    <t>form.e_connaissance_du_secteur_wash_et_feedbacks.avez-vous_dj_soumis_une_plainte_ou_proccupation_concernant_lassainissement_</t>
  </si>
  <si>
    <t>form.e_connaissance_du_secteur_wash_et_feedbacks.si_oui__lune_des_questions__qui_lavez-vous_adress | autorits_locales</t>
  </si>
  <si>
    <t>form.e_connaissance_du_secteur_wash_et_feedbacks.si_oui__lune_des_questions__qui_lavez-vous_adress | fournisseurs_du_service_deau_et_dassainissement</t>
  </si>
  <si>
    <t>form.e_connaissance_du_secteur_wash_et_feedbacks.si_oui__lune_des_questions__qui_lavez-vous_adress | instances_juridiques_police_parquet_etc</t>
  </si>
  <si>
    <t>form.e_connaissance_du_secteur_wash_et_feedbacks.si_oui__lune_des_questions__qui_lavez-vous_adress | autre__prciser</t>
  </si>
  <si>
    <t>form.e_connaissance_du_secteur_wash_et_feedbacks.si_oui__lune_des_questions__qui_lavez-vous_adress | extra</t>
  </si>
  <si>
    <t>form.e_connaissance_du_secteur_wash_et_feedbacks.si_autre_veuillez_preciser</t>
  </si>
  <si>
    <t>form.e_connaissance_du_secteur_wash_et_feedbacks.si_vous_avez_soumis_une_plainte_ou_une_proccupation_par_quel_canal_ou_canau | face__face_avec_le_service_deau_comit_membres_etc</t>
  </si>
  <si>
    <t>form.e_connaissance_du_secteur_wash_et_feedbacks.si_vous_avez_soumis_une_plainte_ou_une_proccupation_par_quel_canal_ou_canau | boite__suggestion</t>
  </si>
  <si>
    <t>form.e_connaissance_du_secteur_wash_et_feedbacks.si_vous_avez_soumis_une_plainte_ou_une_proccupation_par_quel_canal_ou_canau | tlphone_payant</t>
  </si>
  <si>
    <t>form.e_connaissance_du_secteur_wash_et_feedbacks.si_vous_avez_soumis_une_plainte_ou_une_proccupation_par_quel_canal_ou_canau | e-mail</t>
  </si>
  <si>
    <t>form.e_connaissance_du_secteur_wash_et_feedbacks.si_vous_avez_soumis_une_plainte_ou_une_proccupation_par_quel_canal_ou_canau | whatsapp</t>
  </si>
  <si>
    <t>form.e_connaissance_du_secteur_wash_et_feedbacks.si_vous_avez_soumis_une_plainte_ou_une_proccupation_par_quel_canal_ou_canau | ne_connat_aucun</t>
  </si>
  <si>
    <t>form.e_connaissance_du_secteur_wash_et_feedbacks.si_vous_avez_soumis_une_plainte_ou_une_proccupation_par_quel_canal_ou_canau | autre_canal__prcise</t>
  </si>
  <si>
    <t>form.e_connaissance_du_secteur_wash_et_feedbacks.si_vous_avez_soumis_une_plainte_ou_une_proccupation_par_quel_canal_ou_canau | extra</t>
  </si>
  <si>
    <t>form.e_connaissance_du_secteur_wash_et_feedbacks.autres_canal__preciser</t>
  </si>
  <si>
    <t>nombre_canaux_connus_si_experimente_plaintes</t>
  </si>
  <si>
    <t>form.e_connaissance_du_secteur_wash_et_feedbacks.avez-vous_eu_des_rponses__vos_proccupations</t>
  </si>
  <si>
    <t>form.e_connaissance_du_secteur_wash_et_feedbacks.si_oui_tiez-vous_satisfait</t>
  </si>
  <si>
    <t>form.e_connaissance_du_secteur_wash_et_feedbacks.sur_une_chelle_de_1__10_1_tant_le_niveau_faible_et_10_le_niveau_le_plus_lev</t>
  </si>
  <si>
    <t>IND_niveau_confiance_operateurs_fournisseurs</t>
  </si>
  <si>
    <t>form.e_connaissance_du_secteur_wash_et_feedbacks.si_vous_navez_pas_soumis_des_plaintes_ou_proccupations_dans_le_pass_quels_s | face__face_avec_le_service_deau_comit_membres_etc</t>
  </si>
  <si>
    <t>form.e_connaissance_du_secteur_wash_et_feedbacks.si_vous_navez_pas_soumis_des_plaintes_ou_proccupations_dans_le_pass_quels_s | boite__suggestion</t>
  </si>
  <si>
    <t>form.e_connaissance_du_secteur_wash_et_feedbacks.si_vous_navez_pas_soumis_des_plaintes_ou_proccupations_dans_le_pass_quels_s | tlphone_payant</t>
  </si>
  <si>
    <t>form.e_connaissance_du_secteur_wash_et_feedbacks.si_vous_navez_pas_soumis_des_plaintes_ou_proccupations_dans_le_pass_quels_s | e-mail</t>
  </si>
  <si>
    <t>form.e_connaissance_du_secteur_wash_et_feedbacks.si_vous_navez_pas_soumis_des_plaintes_ou_proccupations_dans_le_pass_quels_s | whatsapp</t>
  </si>
  <si>
    <t>Nombre canaux connus par ceux qui n'ont pas expériemnté les plaintes</t>
  </si>
  <si>
    <t>IND: nombre totale de canux connus</t>
  </si>
  <si>
    <t>IND: nombre totale de canux connus_group</t>
  </si>
  <si>
    <t>form.e_connaissance_du_secteur_wash_et_feedbacks.si_vous_navez_pas_soumis_des_plaintes_ou_proccupations_dans_le_pass_quels_s | ne_connat_aucun</t>
  </si>
  <si>
    <t>form.e_connaissance_du_secteur_wash_et_feedbacks.si_vous_navez_pas_soumis_des_plaintes_ou_proccupations_dans_le_pass_quels_s | autre_canal__prcise</t>
  </si>
  <si>
    <t>form.e_connaissance_du_secteur_wash_et_feedbacks.si_vous_navez_pas_soumis_des_plaintes_ou_proccupations_dans_le_pass_quels_s | extra</t>
  </si>
  <si>
    <t>form.e_connaissance_du_secteur_wash_et_feedbacks.autre_canal__preciser</t>
  </si>
  <si>
    <t>form.f_questions_sur_le_carm.au_moins_un_membre_de_votre_menage_dispose_t-il_duntlphone</t>
  </si>
  <si>
    <t>form.f_questions_sur_le_carm.avez-_vous_dj_bnfici_dune_aide_ou_assistance_humanitaire_dans_cette_localit</t>
  </si>
  <si>
    <t>form.f_questions_sur_le_carm.si_oui_est-ce_quil_y_avait_des_composantes_de_cette_aide_qui_nont_pas_satis</t>
  </si>
  <si>
    <t>form.f_questions_sur_le_carm.dans_le_cas_o_une_composante_daide_humanitaire_ne_vous_satisfait_pas_est-ce</t>
  </si>
  <si>
    <t>form.f_questions_sur_le_carm.si_oui__qui | aux_autorits_locales</t>
  </si>
  <si>
    <t>form.f_questions_sur_le_carm.si_oui__qui | aux_leaders_communautaires</t>
  </si>
  <si>
    <t>form.f_questions_sur_le_carm.si_oui__qui | aux_ongs</t>
  </si>
  <si>
    <t>form.f_questions_sur_le_carm.si_oui__qui | a_la_socit_civile</t>
  </si>
  <si>
    <t>form.f_questions_sur_le_carm.si_oui__qui | a_une_association</t>
  </si>
  <si>
    <t>form.f_questions_sur_le_carm.si_oui__qui | autre</t>
  </si>
  <si>
    <t>form.f_questions_sur_le_carm.si_oui__qui | extra</t>
  </si>
  <si>
    <t>form.f_questions_sur_le_carm.autres__preciser</t>
  </si>
  <si>
    <t>form.f_questions_sur_le_carm.si_oui_comment | face__face_avec_le_service_deau_comit_membres_etc</t>
  </si>
  <si>
    <t>form.f_questions_sur_le_carm.si_oui_comment | boite__suggestion</t>
  </si>
  <si>
    <t>form.f_questions_sur_le_carm.si_oui_comment | tlphone_payant</t>
  </si>
  <si>
    <t>form.f_questions_sur_le_carm.si_oui_comment | e-mail</t>
  </si>
  <si>
    <t>form.f_questions_sur_le_carm.si_oui_comment | whatsapp</t>
  </si>
  <si>
    <t>form.f_questions_sur_le_carm.si_oui_comment | ne_connat_aucun</t>
  </si>
  <si>
    <t>form.f_questions_sur_le_carm.si_oui_comment | autre_canal__prcise</t>
  </si>
  <si>
    <t>form.f_questions_sur_le_carm.si_oui_comment | extra</t>
  </si>
  <si>
    <t>form.f_questions_sur_le_carm.autre__preciser</t>
  </si>
  <si>
    <t>form.f_questions_sur_le_carm.sinon_pourquoi</t>
  </si>
  <si>
    <t>form.f_questions_sur_le_carm.a_qui_vous_adressez-vous_habituellement_lorsque_la_quantit_ou_la_qualit_de_</t>
  </si>
  <si>
    <t>form.f_questions_sur_le_carm.selon_vous_quelles_sont_les_radios_les_plus_suivi_ici_chez_vous | ngoma_yirhambi</t>
  </si>
  <si>
    <t>form.f_questions_sur_le_carm.selon_vous_quelles_sont_les_radios_les_plus_suivi_ici_chez_vous | radio_volont_divine_voldi</t>
  </si>
  <si>
    <t>form.f_questions_sur_le_carm.selon_vous_quelles_sont_les_radios_les_plus_suivi_ici_chez_vous | gorillafm</t>
  </si>
  <si>
    <t>form.f_questions_sur_le_carm.selon_vous_quelles_sont_les_radios_les_plus_suivi_ici_chez_vous | radio_umoja</t>
  </si>
  <si>
    <t>form.f_questions_sur_le_carm.selon_vous_quelles_sont_les_radios_les_plus_suivi_ici_chez_vous | poleFM</t>
  </si>
  <si>
    <t>form.f_questions_sur_le_carm.selon_vous_quelles_sont_les_radios_les_plus_suivi_ici_chez_vous | okapi</t>
  </si>
  <si>
    <t>form.f_questions_sur_le_carm.selon_vous_quelles_sont_les_radios_les_plus_suivi_ici_chez_vous | rtnc</t>
  </si>
  <si>
    <t>form.f_questions_sur_le_carm.selon_vous_quelles_sont_les_radios_les_plus_suivi_ici_chez_vous | radio_maria</t>
  </si>
  <si>
    <t>form.f_questions_sur_le_carm.selon_vous_quelles_sont_les_radios_les_plus_suivi_ici_chez_vous | autres_radios__preciser</t>
  </si>
  <si>
    <t>form.f_questions_sur_le_carm.selon_vous_quelles_sont_les_radios_les_plus_suivi_ici_chez_vous | extra</t>
  </si>
  <si>
    <t>form.f_questions_sur_le_carm.si_autre_radio_veuillez_preciser</t>
  </si>
  <si>
    <t>form.f_questions_sur_le_carm.Gestion_BF | regideso</t>
  </si>
  <si>
    <t>form.f_questions_sur_le_carm.Gestion_BF | cogeka</t>
  </si>
  <si>
    <t>form.f_questions_sur_le_carm.Gestion_BF | cereka</t>
  </si>
  <si>
    <t>form.f_questions_sur_le_carm.Gestion_BF | cogepe</t>
  </si>
  <si>
    <t>form.f_questions_sur_le_carm.Gestion_BF | Autres</t>
  </si>
  <si>
    <t>form.f_questions_sur_le_carm.Gestion_BF | extra</t>
  </si>
  <si>
    <t>form.f_questions_sur_le_carm.preciser_autres</t>
  </si>
  <si>
    <t>form.f_questions_sur_le_carm.Appreciation_sce_fourni_operateur</t>
  </si>
  <si>
    <t>form.f_questions_sur_le_carm.Que_faire_ameliorer_fournitEAU</t>
  </si>
  <si>
    <t>form.f_questions_sur_le_carm.Appreciation_choisMbre_COGEP</t>
  </si>
  <si>
    <t>form.f_questions_sur_le_carm.femmeEtJeune_dansla_gestionBF</t>
  </si>
  <si>
    <t>form.f_questions_sur_le_carm.Impliquer_priseDecision</t>
  </si>
  <si>
    <t>form.f_questions_sur_le_carm.Appreciation_heureuOuvertureFermeture_prixQualite</t>
  </si>
  <si>
    <t>form.f_questions_sur_le_carm.la_bf__laquelle_vous_puisez_leau_a-t-elle_un_comit_de_gestion</t>
  </si>
  <si>
    <t>form.f_questions_sur_le_carm.etes-vous_membre_de_ce_comit</t>
  </si>
  <si>
    <t>form.f_questions_sur_le_carm.si_vous_tiez_mais_ne_participez_plus_pourquoi_cela</t>
  </si>
  <si>
    <t>form.f_questions_sur_le_carm.qui_sont_membres_de_ce_comit</t>
  </si>
  <si>
    <t>form.f_questions_sur_le_carm.prciser_si_autres</t>
  </si>
  <si>
    <t>form.f_questions_sur_le_carm.comment_les_dcisions_sont-elles_prises_dans_ce_comit__par_vote_ou</t>
  </si>
  <si>
    <t>form.f_questions_sur_le_carm.comment_tes-vous_impliqu_dans_les_discussions_et_prises_de_dcisions_destins</t>
  </si>
  <si>
    <t>form.f_questions_sur_le_carm.est-ce_quil_vous_arrive_de_formuler_les_recommandations_aux_gestionnaires_d</t>
  </si>
  <si>
    <t>form.f_questions_sur_le_carm.si_pas_non_lesquelles | rduction_de_prix_dun_bidon_de_20_litres</t>
  </si>
  <si>
    <t>form.f_questions_sur_le_carm.si_pas_non_lesquelles | curisation_de_lendroit_o_vous_puisez_leau</t>
  </si>
  <si>
    <t>form.f_questions_sur_le_carm.si_pas_non_lesquelles | rendre_leau_plus_potable</t>
  </si>
  <si>
    <t>form.f_questions_sur_le_carm.si_pas_non_lesquelles | rgler_les_conflits_qui_surgissent_pendant_lapprovisionnement_en_eau</t>
  </si>
  <si>
    <t>form.f_questions_sur_le_carm.si_pas_non_lesquelles | heure_douverture_et_de_fermeture_du_point_deau</t>
  </si>
  <si>
    <t>form.f_questions_sur_le_carm.si_pas_non_lesquelles | augmenter_les_points_deau_dans_le_village</t>
  </si>
  <si>
    <t>form.f_questions_sur_le_carm.si_pas_non_lesquelles | former_un_comit_de_gestion</t>
  </si>
  <si>
    <t>form.f_questions_sur_le_carm.si_pas_non_lesquelles | former_un_syndicat</t>
  </si>
  <si>
    <t>form.f_questions_sur_le_carm.si_pas_non_lesquelles | innover_les_matriels_de_puisage_de_leau_potable</t>
  </si>
  <si>
    <t>form.f_questions_sur_le_carm.si_pas_non_lesquelles | entretenir_lenvironnement</t>
  </si>
  <si>
    <t>form.f_questions_sur_le_carm.si_pas_non_lesquelles | autres__preciser</t>
  </si>
  <si>
    <t>form.f_questions_sur_le_carm.si_pas_non_lesquelles | extra</t>
  </si>
  <si>
    <t>form.f_questions_sur_le_carm.copy-1-of-prciser_si_autres</t>
  </si>
  <si>
    <t>form.f_questions_sur_le_carm.par_quel_canal_lui_adressez-vous_ces_recommandations</t>
  </si>
  <si>
    <t>form.f_questions_sur_le_carm.vous_rpondent-ils</t>
  </si>
  <si>
    <t>form.f_questions_sur_le_carm.par_quel_cannal</t>
  </si>
  <si>
    <t>form.f_questions_sur_le_carm.etes-vous_satisfait_de_rponses</t>
  </si>
  <si>
    <t>form.f_questions_sur_le_carm.quelles_sont_les_opportunits_qui_permettraient_damliorer_votre_accs__des_se</t>
  </si>
  <si>
    <t>form.f_questions_sur_le_carm.quels_sont_les_dfis_majeurs_auxquels_vous_faites_face_dans_lapprovisionneme</t>
  </si>
  <si>
    <t>form.f_questions_sur_le_carm.vous_arrive-t-il_de_subir_les_abus_de_la_part_des_fournisseursgestionnaires</t>
  </si>
  <si>
    <t>form.f_questions_sur_le_carm.si_oui_pouvez-vous_nous_en_citer_quelques_uns</t>
  </si>
  <si>
    <t>form.f_questions_sur_le_carm.les_autorits_vous_protgent-ils_des_abus_nuancer_sur_le_mot_escroquerie_des_</t>
  </si>
  <si>
    <t>form.f_questions_sur_le_carm.a_lenqueteur_de_prendre_le_coordonn_gps: latitude (degrees)</t>
  </si>
  <si>
    <t>form.f_questions_sur_le_carm.a_lenqueteur_de_prendre_le_coordonn_gps: longitude (degrees)</t>
  </si>
  <si>
    <t>form.f_questions_sur_le_carm.a_lenqueteur_de_prendre_le_coordonn_gps: altitude (meters)</t>
  </si>
  <si>
    <t>form.f_questions_sur_le_carm.a_lenqueteur_de_prendre_le_coordonn_gps: accuracy (meters)</t>
  </si>
  <si>
    <t>form.a_questions_gnrales_et_identification_des_enquts.nombre_des_personnes_vivant_dans_le_menage.taille_du_menage</t>
  </si>
  <si>
    <t>completed_time</t>
  </si>
  <si>
    <t>started_time</t>
  </si>
  <si>
    <t>username</t>
  </si>
  <si>
    <t>received_on</t>
  </si>
  <si>
    <t>form_link</t>
  </si>
  <si>
    <t>hq_user</t>
  </si>
  <si>
    <t>0</t>
  </si>
  <si>
    <t>ab425a8d-2950-48a9-b056-a918289de733</t>
  </si>
  <si>
    <t>consentement_oui</t>
  </si>
  <si>
    <t>sud_kivu</t>
  </si>
  <si>
    <t>kabare</t>
  </si>
  <si>
    <t>bugorhe</t>
  </si>
  <si>
    <t>kamakombe</t>
  </si>
  <si>
    <t>oui</t>
  </si>
  <si>
    <t>kama_1</t>
  </si>
  <si>
    <t>alice bahati</t>
  </si>
  <si>
    <t>feminin</t>
  </si>
  <si>
    <t>primaire_complet</t>
  </si>
  <si>
    <t>vanacia m'sombe</t>
  </si>
  <si>
    <t>colporteur</t>
  </si>
  <si>
    <t>restreint</t>
  </si>
  <si>
    <t>non</t>
  </si>
  <si>
    <t>eau_courante</t>
  </si>
  <si>
    <t>robinet_public__borne-fontaine</t>
  </si>
  <si>
    <t>en_dehors_de_la_parcelle</t>
  </si>
  <si>
    <t>filles_10-14_ans</t>
  </si>
  <si>
    <t>par j'aure l'eau de qualité</t>
  </si>
  <si>
    <t>voir le comité de gestion de l'eau et acheter les materiels</t>
  </si>
  <si>
    <t>oui_jetais_satisfait</t>
  </si>
  <si>
    <t>non_jen_ai_pas_encore_bnficie</t>
  </si>
  <si>
    <t>chef de village</t>
  </si>
  <si>
    <t>5-6</t>
  </si>
  <si>
    <t>tres_insatisfaisante</t>
  </si>
  <si>
    <t>les_membres_du_village</t>
  </si>
  <si>
    <t>b_le_groupe_le_plus_nombreux_prend_la_dcision_pour_tous</t>
  </si>
  <si>
    <t>souvent_impliqu</t>
  </si>
  <si>
    <t>rarement</t>
  </si>
  <si>
    <t>face à face</t>
  </si>
  <si>
    <t>parfois</t>
  </si>
  <si>
    <t>je ne sais pas</t>
  </si>
  <si>
    <t>la destance et l'eau salle</t>
  </si>
  <si>
    <t>bbk03</t>
  </si>
  <si>
    <t>https://www.commcarehq.org/a/swassa/reports/form_data/ab425a8d-2950-48a9-b056-a918289de733/</t>
  </si>
  <si>
    <t>1</t>
  </si>
  <si>
    <t>292503cd-aa56-457b-b6b4-542b43d1e404</t>
  </si>
  <si>
    <t>kama_3</t>
  </si>
  <si>
    <t>fura manegabe</t>
  </si>
  <si>
    <t>Olivier</t>
  </si>
  <si>
    <t>sans_emploi</t>
  </si>
  <si>
    <t>hommes_25-34_ans</t>
  </si>
  <si>
    <t>parce que j'aurai l'eau propre</t>
  </si>
  <si>
    <t>peu_insatisfaisant</t>
  </si>
  <si>
    <t>quelque_fois_impliqu</t>
  </si>
  <si>
    <t>l'eau n'est pas potable</t>
  </si>
  <si>
    <t>https://www.commcarehq.org/a/swassa/reports/form_data/292503cd-aa56-457b-b6b4-542b43d1e404/</t>
  </si>
  <si>
    <t>2</t>
  </si>
  <si>
    <t>11dbd198-f626-4f57-b984-ee0538fccb96</t>
  </si>
  <si>
    <t>kama_38</t>
  </si>
  <si>
    <t>olivier marangara</t>
  </si>
  <si>
    <t>masculin</t>
  </si>
  <si>
    <t>secondaire_interrompu</t>
  </si>
  <si>
    <t>safi bashizi</t>
  </si>
  <si>
    <t>travail_journalier</t>
  </si>
  <si>
    <t>femmes_25-34_ans</t>
  </si>
  <si>
    <t>parce que l'eau sera de bonne qualité</t>
  </si>
  <si>
    <t>voire le comité local chargé de l'eau payé le frais d'acordement puis acheter les matériels</t>
  </si>
  <si>
    <t>au comité de gestion d'eau</t>
  </si>
  <si>
    <t>neutre</t>
  </si>
  <si>
    <t>nous avons un Source qu'on peut aménagé</t>
  </si>
  <si>
    <t>l'eau n'est pas propre</t>
  </si>
  <si>
    <t>https://www.commcarehq.org/a/swassa/reports/form_data/11dbd198-f626-4f57-b984-ee0538fccb96/</t>
  </si>
  <si>
    <t>3</t>
  </si>
  <si>
    <t>f511af74-f421-4dc4-8fe5-bd35a75413e6</t>
  </si>
  <si>
    <t>kama_13</t>
  </si>
  <si>
    <t>ishara marume</t>
  </si>
  <si>
    <t>pre</t>
  </si>
  <si>
    <t>bashimbe marume</t>
  </si>
  <si>
    <t>motard</t>
  </si>
  <si>
    <t>femmesfilles_15-19_ans</t>
  </si>
  <si>
    <t>parce que l'eau sera propre et disponible</t>
  </si>
  <si>
    <t>achat de matereil, voire le comité de gestion de l'eau a chat de materiels et payé le technicien</t>
  </si>
  <si>
    <t>chaf de village</t>
  </si>
  <si>
    <t>tres_satisfaite</t>
  </si>
  <si>
    <t>je_ne_suis_jamais_impliqu</t>
  </si>
  <si>
    <t>nous avons une source qu'on peut améliorer</t>
  </si>
  <si>
    <t>l'eau est souvant sale</t>
  </si>
  <si>
    <t>https://www.commcarehq.org/a/swassa/reports/form_data/f511af74-f421-4dc4-8fe5-bd35a75413e6/</t>
  </si>
  <si>
    <t>4</t>
  </si>
  <si>
    <t>2c246f03-5487-464b-9453-8cea308b1b4f</t>
  </si>
  <si>
    <t>kama_22</t>
  </si>
  <si>
    <t>ishindi shombo</t>
  </si>
  <si>
    <t>epoux</t>
  </si>
  <si>
    <t>parce que l'eau sera disponible et propre</t>
  </si>
  <si>
    <t>maendeleo</t>
  </si>
  <si>
    <t>chefs locaux</t>
  </si>
  <si>
    <t>3-4</t>
  </si>
  <si>
    <t>l'eau sale</t>
  </si>
  <si>
    <t>https://www.commcarehq.org/a/swassa/reports/form_data/2c246f03-5487-464b-9453-8cea308b1b4f/</t>
  </si>
  <si>
    <t>5</t>
  </si>
  <si>
    <t>7bf7e8ae-17b9-4cde-a3e4-fc650feaf8bf</t>
  </si>
  <si>
    <t>kama_35</t>
  </si>
  <si>
    <t>Ombeni Ntanyanya</t>
  </si>
  <si>
    <t>sans_niveau</t>
  </si>
  <si>
    <t>dans_la_parcelle_ou_la_maison</t>
  </si>
  <si>
    <t>femmes_20-24_ans</t>
  </si>
  <si>
    <t>Parceque l'eau c'est la vie</t>
  </si>
  <si>
    <t>On s'adresse au chef de village qui à son tour réuni le comité</t>
  </si>
  <si>
    <t>Reparation du préjudice</t>
  </si>
  <si>
    <t>Le comité fait des communiqués</t>
  </si>
  <si>
    <t>Des communiqués dans des églises</t>
  </si>
  <si>
    <t>Technicien du village</t>
  </si>
  <si>
    <t>Maendeleo</t>
  </si>
  <si>
    <t>Volontaire en collaboration avec le chef de sous village</t>
  </si>
  <si>
    <t>RAS</t>
  </si>
  <si>
    <t>souvent</t>
  </si>
  <si>
    <t>Amenager d'autres sources disponibles</t>
  </si>
  <si>
    <t>Mulitudes des bénéficiaires par aux BF disponibles.</t>
  </si>
  <si>
    <t>bbk08</t>
  </si>
  <si>
    <t>https://www.commcarehq.org/a/swassa/reports/form_data/7bf7e8ae-17b9-4cde-a3e4-fc650feaf8bf/</t>
  </si>
  <si>
    <t>6</t>
  </si>
  <si>
    <t>7823dbf9-6cb2-4078-ab41-6d207f9011ba</t>
  </si>
  <si>
    <t>kama_51</t>
  </si>
  <si>
    <t>Perpetue M'Bashizi</t>
  </si>
  <si>
    <t>Emmanuel Murhula</t>
  </si>
  <si>
    <t>agriculteur</t>
  </si>
  <si>
    <t>garons_10-14_ans</t>
  </si>
  <si>
    <t>autre_prciser</t>
  </si>
  <si>
    <t>Nous donnons des contributions en cas des pannes seulement</t>
  </si>
  <si>
    <t>Parce que nous ne pouvons pas vivre sans eaux</t>
  </si>
  <si>
    <t>On demande d'abord aux gestionnaires, puis on achète les materiels après paiement d'une caution</t>
  </si>
  <si>
    <t>Exiger une petite pénalité</t>
  </si>
  <si>
    <t>Des sensibilisations et communiqué</t>
  </si>
  <si>
    <t>Chef de village</t>
  </si>
  <si>
    <t>Je n'ai pas d'idée</t>
  </si>
  <si>
    <t>Comité du village</t>
  </si>
  <si>
    <t>un_sous-groupe_moins_nombreux_prend_la_dcision_pour_tous</t>
  </si>
  <si>
    <t>Lors du Salongo(travaux communautaires)</t>
  </si>
  <si>
    <t>Nous constatons qu'ils exécutent.</t>
  </si>
  <si>
    <t>Entretenir les lieux où sont installées les BF, la transparence et honnêteté</t>
  </si>
  <si>
    <t>Les pannes, la destruction par les enfants.</t>
  </si>
  <si>
    <t>https://www.commcarehq.org/a/swassa/reports/form_data/7823dbf9-6cb2-4078-ab41-6d207f9011ba/</t>
  </si>
  <si>
    <t>7</t>
  </si>
  <si>
    <t>6015b6a5-35f2-4855-b33c-a293ecbfd83e</t>
  </si>
  <si>
    <t>kama_57</t>
  </si>
  <si>
    <t>Safi Muruhula</t>
  </si>
  <si>
    <t>elargi</t>
  </si>
  <si>
    <t>hommesgarons_15-19_ans</t>
  </si>
  <si>
    <t>contribution_mensuelabonnement</t>
  </si>
  <si>
    <t>Parceque ça diminue le temps d'attente sur la BF</t>
  </si>
  <si>
    <t>Formuler la demande aux gestionnaires et avoir d'eux toutes les modalités</t>
  </si>
  <si>
    <t>Blâme et soumission à une réparation</t>
  </si>
  <si>
    <t>Sensibilisation</t>
  </si>
  <si>
    <t>On s'adresse au chef local</t>
  </si>
  <si>
    <t>88.5 Mhz</t>
  </si>
  <si>
    <t>rarement_implique</t>
  </si>
  <si>
    <t>Dans des salongo</t>
  </si>
  <si>
    <t>Face à face</t>
  </si>
  <si>
    <t>Heure d'ouverture et de fermeture non respectées.</t>
  </si>
  <si>
    <t>https://www.commcarehq.org/a/swassa/reports/form_data/6015b6a5-35f2-4855-b33c-a293ecbfd83e/</t>
  </si>
  <si>
    <t>8</t>
  </si>
  <si>
    <t>1f3ec395-4a3b-4e49-9868-06e72c5bcdd5</t>
  </si>
  <si>
    <t>kama_60</t>
  </si>
  <si>
    <t>Jean Luc Maroyi</t>
  </si>
  <si>
    <t>secondaire_complet</t>
  </si>
  <si>
    <t>Lofa Milambika</t>
  </si>
  <si>
    <t>Parce qu'on y accedera rapidement</t>
  </si>
  <si>
    <t>On s'abonne d'abord chez le gestionnaire et ce dernier oriente le demandeur vers le plombier après autres formalités</t>
  </si>
  <si>
    <t>Blâme. Et si c'est un enfant on appelle ses parents pour réparation su préjudice.</t>
  </si>
  <si>
    <t>Autorité locale(Nyumbakumi)</t>
  </si>
  <si>
    <t>MAENDELEO</t>
  </si>
  <si>
    <t>Organisation locale</t>
  </si>
  <si>
    <t>les_notables_du_village</t>
  </si>
  <si>
    <t>A travers mes parents qui y participent souvent</t>
  </si>
  <si>
    <t>A travers mes parents</t>
  </si>
  <si>
    <t>Capter les autres sources disponibles</t>
  </si>
  <si>
    <t>Souvent nous arrivons tardivement aux cours a cause d'une longue durée d'attente</t>
  </si>
  <si>
    <t>https://www.commcarehq.org/a/swassa/reports/form_data/1f3ec395-4a3b-4e49-9868-06e72c5bcdd5/</t>
  </si>
  <si>
    <t>9</t>
  </si>
  <si>
    <t>0cfcec12-3336-490d-9379-b13712f3fada</t>
  </si>
  <si>
    <t>kama_63</t>
  </si>
  <si>
    <t>Loui Buhendwa Sindano</t>
  </si>
  <si>
    <t>Justine Babunga</t>
  </si>
  <si>
    <t>Les ONG</t>
  </si>
  <si>
    <t>Pour nous faciliter l'accès et la disponibilité</t>
  </si>
  <si>
    <t>L'eau c'est la vie, elle doit être accible à tous</t>
  </si>
  <si>
    <t>Je ne sais pas</t>
  </si>
  <si>
    <t>Blâme</t>
  </si>
  <si>
    <t>Elles passent le message de sensibilisation</t>
  </si>
  <si>
    <t>Ras</t>
  </si>
  <si>
    <t>Autorité locale (Nyumbakumi)</t>
  </si>
  <si>
    <t>Organisation locale (Nyumbakumi et ses collaborateurs)</t>
  </si>
  <si>
    <t>L'eau étant disponible, il y a lieu d'augmenter les BF afin de reduire le temps d'attente</t>
  </si>
  <si>
    <t>Les defis sont multiples, mais le grand est l'insuffisance des BF par rapport à la population.</t>
  </si>
  <si>
    <t>https://www.commcarehq.org/a/swassa/reports/form_data/0cfcec12-3336-490d-9379-b13712f3fada/</t>
  </si>
  <si>
    <t>10</t>
  </si>
  <si>
    <t>983813ba-2403-4784-be4e-50c12993e792</t>
  </si>
  <si>
    <t>kama_70</t>
  </si>
  <si>
    <t>Argentine Alice Murhula cibasa</t>
  </si>
  <si>
    <t>Menuiaien</t>
  </si>
  <si>
    <t>eau_de_source</t>
  </si>
  <si>
    <t>source_protg</t>
  </si>
  <si>
    <t>Je pas souvent les moyens</t>
  </si>
  <si>
    <t>Il prend seul lea frais de reparation</t>
  </si>
  <si>
    <t>Il assume les responsabilités et lea coût de réparation</t>
  </si>
  <si>
    <t>Auprès du chef des sous village</t>
  </si>
  <si>
    <t>Ne sait pas mais l'eau vient de Mbayu</t>
  </si>
  <si>
    <t>Plusieurs sources disponible dans le milieu</t>
  </si>
  <si>
    <t>bbk02</t>
  </si>
  <si>
    <t>https://www.commcarehq.org/a/swassa/reports/form_data/983813ba-2403-4784-be4e-50c12993e792/</t>
  </si>
  <si>
    <t>11</t>
  </si>
  <si>
    <t>9d987214-8fd8-416b-9c71-cc590115b5b3</t>
  </si>
  <si>
    <t>kama_26</t>
  </si>
  <si>
    <t>Sifa</t>
  </si>
  <si>
    <t>Alexi papy</t>
  </si>
  <si>
    <t>Quand il y a panne</t>
  </si>
  <si>
    <t>Bonne qualité</t>
  </si>
  <si>
    <t>les techniciens</t>
  </si>
  <si>
    <t>La personne elle même prend en charge Les frais de réparation</t>
  </si>
  <si>
    <t>Chef de sous Village</t>
  </si>
  <si>
    <t>nyumba kumi</t>
  </si>
  <si>
    <t>je_ne_sais_pas</t>
  </si>
  <si>
    <t>ras</t>
  </si>
  <si>
    <t>RAS,</t>
  </si>
  <si>
    <t>https://www.commcarehq.org/a/swassa/reports/form_data/9d987214-8fd8-416b-9c71-cc590115b5b3/</t>
  </si>
  <si>
    <t>12</t>
  </si>
  <si>
    <t>f6068dcf-25ab-4366-bbff-ff118b5c8282</t>
  </si>
  <si>
    <t>kama_16</t>
  </si>
  <si>
    <t>Furaha Lwahimbwa</t>
  </si>
  <si>
    <t>si on entretienne je serai capable de payer</t>
  </si>
  <si>
    <t>Faire reparer</t>
  </si>
  <si>
    <t>Raa</t>
  </si>
  <si>
    <t>Personne on se tait</t>
  </si>
  <si>
    <t>Ne sais pas</t>
  </si>
  <si>
    <t>les_personnes_du_cercle_du_chef</t>
  </si>
  <si>
    <t>Jamais</t>
  </si>
  <si>
    <t>Presences des gens et sources disponible</t>
  </si>
  <si>
    <t>Il y a toujours trop de coupures en eau</t>
  </si>
  <si>
    <t>https://www.commcarehq.org/a/swassa/reports/form_data/f6068dcf-25ab-4366-bbff-ff118b5c8282/</t>
  </si>
  <si>
    <t>13</t>
  </si>
  <si>
    <t>5a921ce4-8e9b-45f1-9ed9-828521190901</t>
  </si>
  <si>
    <t>kama_31</t>
  </si>
  <si>
    <t>Muhindo Masega</t>
  </si>
  <si>
    <t>primaire_interrompu</t>
  </si>
  <si>
    <t>coiffeur</t>
  </si>
  <si>
    <t>En quand des pannes</t>
  </si>
  <si>
    <t>Pas du travail</t>
  </si>
  <si>
    <t>Traiter l'eau</t>
  </si>
  <si>
    <t>Payer les materiels endommagés</t>
  </si>
  <si>
    <t>Chef de sous village</t>
  </si>
  <si>
    <t>RTNK,MAENDELEO</t>
  </si>
  <si>
    <t>Nyumba kumi</t>
  </si>
  <si>
    <t>1-2</t>
  </si>
  <si>
    <t>Pendant des reunions aux villages</t>
  </si>
  <si>
    <t>Pendant les reunions</t>
  </si>
  <si>
    <t>Disponibilité de plusieurs sources</t>
  </si>
  <si>
    <t>Dans la sources qui nous approvisionne parfois il y a des casses des tuyaux par les cultivateurs</t>
  </si>
  <si>
    <t>https://www.commcarehq.org/a/swassa/reports/form_data/5a921ce4-8e9b-45f1-9ed9-828521190901/</t>
  </si>
  <si>
    <t>14</t>
  </si>
  <si>
    <t>d6516e69-d800-4d88-b34d-834effed8655</t>
  </si>
  <si>
    <t>kama_54</t>
  </si>
  <si>
    <t>Nsimire Mirindi Yolande</t>
  </si>
  <si>
    <t>Mirindi Cizungu Marc</t>
  </si>
  <si>
    <t>Religieuse</t>
  </si>
  <si>
    <t>source_non_protg</t>
  </si>
  <si>
    <t>loraqu'il y a panne</t>
  </si>
  <si>
    <t>On veut rester dans les mêmes conditions</t>
  </si>
  <si>
    <t>Présences dea leaders,la présence des sources</t>
  </si>
  <si>
    <t>Les pannes dues par lea cultivateurs, et personnes des mauvais coeur</t>
  </si>
  <si>
    <t>https://www.commcarehq.org/a/swassa/reports/form_data/d6516e69-d800-4d88-b34d-834effed8655/</t>
  </si>
  <si>
    <t>15</t>
  </si>
  <si>
    <t>e3dc7e40-0db1-435e-8f24-e02b6746396f</t>
  </si>
  <si>
    <t>kama_15</t>
  </si>
  <si>
    <t>Alice Munganga</t>
  </si>
  <si>
    <t>Manques des moyens</t>
  </si>
  <si>
    <t>Il le fait réparer</t>
  </si>
  <si>
    <t>Nyumba 10</t>
  </si>
  <si>
    <t>Nyumba</t>
  </si>
  <si>
    <t>Coupure des tuyaux</t>
  </si>
  <si>
    <t>https://www.commcarehq.org/a/swassa/reports/form_data/e3dc7e40-0db1-435e-8f24-e02b6746396f/</t>
  </si>
  <si>
    <t>16</t>
  </si>
  <si>
    <t>77e2b0ca-524a-4199-9de4-02d3004d2789</t>
  </si>
  <si>
    <t>nyamakana</t>
  </si>
  <si>
    <t>nyama_16</t>
  </si>
  <si>
    <t>Sifa Balezi</t>
  </si>
  <si>
    <t>Lucien Bisusa</t>
  </si>
  <si>
    <t>pour les chefs locaux</t>
  </si>
  <si>
    <t>latrines__fosse_sans_dalle</t>
  </si>
  <si>
    <t>invoqué une réunion</t>
  </si>
  <si>
    <t>les chef locoux</t>
  </si>
  <si>
    <t>police</t>
  </si>
  <si>
    <t>non_il_y_en_a_pas</t>
  </si>
  <si>
    <t>chef du village</t>
  </si>
  <si>
    <t>extrmement_satisfaite</t>
  </si>
  <si>
    <t>reunion communautaire</t>
  </si>
  <si>
    <t>demande des ong de nous appuyer</t>
  </si>
  <si>
    <t>manque d'eau</t>
  </si>
  <si>
    <t>bbk06</t>
  </si>
  <si>
    <t>https://www.commcarehq.org/a/swassa/reports/form_data/77e2b0ca-524a-4199-9de4-02d3004d2789/</t>
  </si>
  <si>
    <t>17</t>
  </si>
  <si>
    <t>03b561e1-cfd2-4e8e-bab4-2d8903b1887d</t>
  </si>
  <si>
    <t>nyama_32</t>
  </si>
  <si>
    <t>GODEFRIDA MULEZI Esther</t>
  </si>
  <si>
    <t>eau_conditionne</t>
  </si>
  <si>
    <t>eau_en_bouteille</t>
  </si>
  <si>
    <t>amélioration deau</t>
  </si>
  <si>
    <t>enterrer_dans_une_fosse_non_couverte</t>
  </si>
  <si>
    <t>id_par_un_mnage</t>
  </si>
  <si>
    <t>payer et prendre en charge le plombier</t>
  </si>
  <si>
    <t>la communauté sen charge de la personne</t>
  </si>
  <si>
    <t>personne</t>
  </si>
  <si>
    <t>excellent</t>
  </si>
  <si>
    <t>reunion</t>
  </si>
  <si>
    <t>organisation dune réunion</t>
  </si>
  <si>
    <t>augmentation des robinets</t>
  </si>
  <si>
    <t>entretenir leau</t>
  </si>
  <si>
    <t>les chef ne se soucie pas de l'entretien de nos bornent fontaine</t>
  </si>
  <si>
    <t>https://www.commcarehq.org/a/swassa/reports/form_data/03b561e1-cfd2-4e8e-bab4-2d8903b1887d/</t>
  </si>
  <si>
    <t>18</t>
  </si>
  <si>
    <t>a541e401-60bf-4d79-91e1-9e7ad565d81c</t>
  </si>
  <si>
    <t>nyama_38</t>
  </si>
  <si>
    <t>BAMWISHO KIMBOTELA Zawadi</t>
  </si>
  <si>
    <t>plus d'amélioration deau</t>
  </si>
  <si>
    <t>payé</t>
  </si>
  <si>
    <t>prendre en charge le réparateur</t>
  </si>
  <si>
    <t>source</t>
  </si>
  <si>
    <t>estremement_insatisfaisante</t>
  </si>
  <si>
    <t>réunion</t>
  </si>
  <si>
    <t>peu des robinets au cartier</t>
  </si>
  <si>
    <t>demandez des l'argent sans entretenir le robinet</t>
  </si>
  <si>
    <t>https://www.commcarehq.org/a/swassa/reports/form_data/a541e401-60bf-4d79-91e1-9e7ad565d81c/</t>
  </si>
  <si>
    <t>19</t>
  </si>
  <si>
    <t>791a96cd-389a-4c1c-bbf6-524f1d194936</t>
  </si>
  <si>
    <t>nyama_65</t>
  </si>
  <si>
    <t>NEEMA BAHATI Noella</t>
  </si>
  <si>
    <t>pas d'argent</t>
  </si>
  <si>
    <t>rien</t>
  </si>
  <si>
    <t>amande</t>
  </si>
  <si>
    <t>parler au chef du village</t>
  </si>
  <si>
    <t>rencontre avec le chef du village</t>
  </si>
  <si>
    <t>encourager de prendre soins de nos bornet fontaine</t>
  </si>
  <si>
    <t>rendre leau propre car leau c'est la vie</t>
  </si>
  <si>
    <t>https://www.commcarehq.org/a/swassa/reports/form_data/791a96cd-389a-4c1c-bbf6-524f1d194936/</t>
  </si>
  <si>
    <t>20</t>
  </si>
  <si>
    <t>bfd8a4dc-503e-4651-815a-796088c07fb3</t>
  </si>
  <si>
    <t>nyama_39</t>
  </si>
  <si>
    <t>BISIMWA PANYA Cristian</t>
  </si>
  <si>
    <t>RACHEL BAZIBUHE</t>
  </si>
  <si>
    <t>prendre en charge tout ce qui a été abîmé</t>
  </si>
  <si>
    <t>Réunion</t>
  </si>
  <si>
    <t>demander lavis dela population</t>
  </si>
  <si>
    <t>bien faire le tavail avec la contribution que nous donnons</t>
  </si>
  <si>
    <t>demander des largent sans rien faire</t>
  </si>
  <si>
    <t>https://www.commcarehq.org/a/swassa/reports/form_data/bfd8a4dc-503e-4651-815a-796088c07fb3/</t>
  </si>
  <si>
    <t>21</t>
  </si>
  <si>
    <t>3075ca73-6e10-4d9b-ae82-9f27fb449f52</t>
  </si>
  <si>
    <t>nyama_66</t>
  </si>
  <si>
    <t>Kito Bahaya Daniella</t>
  </si>
  <si>
    <t>mre</t>
  </si>
  <si>
    <t>Kito Daniella</t>
  </si>
  <si>
    <t>canalisation_dans_lhabitation__branchement_dans_lenceinte_la_cour_ou_le_ter</t>
  </si>
  <si>
    <t>Des inscetes</t>
  </si>
  <si>
    <t>Pour en avoir en permanence et en qualité</t>
  </si>
  <si>
    <t>Formuler une demande aux gestionnaires, puis acheter les matériels nécessaires</t>
  </si>
  <si>
    <t>Donner des reproches et en cas se récidive, privation des installations</t>
  </si>
  <si>
    <t>Des salongo, des clôtures autour des BF et les sensibilisations</t>
  </si>
  <si>
    <t>Relais Communautaires</t>
  </si>
  <si>
    <t>oui_il_y_en_a</t>
  </si>
  <si>
    <t>Chef local</t>
  </si>
  <si>
    <t>Le propriétaire car c'est une borne privée.</t>
  </si>
  <si>
    <t>Se bouche à oreille</t>
  </si>
  <si>
    <t>De bouche à oreille</t>
  </si>
  <si>
    <t>Tout d'abord mettre en place un comité dynamique pouvant prendre soin de la BF, Intensifier les sensibilisations, aménager d'autres BF</t>
  </si>
  <si>
    <t>Souvent manque d'eau</t>
  </si>
  <si>
    <t>https://www.commcarehq.org/a/swassa/reports/form_data/3075ca73-6e10-4d9b-ae82-9f27fb449f52/</t>
  </si>
  <si>
    <t>22</t>
  </si>
  <si>
    <t>ab306985-87af-408e-84b9-ad057b70392d</t>
  </si>
  <si>
    <t>kama_18</t>
  </si>
  <si>
    <t>Amani makelele</t>
  </si>
  <si>
    <t>universitaire</t>
  </si>
  <si>
    <t>bashombe</t>
  </si>
  <si>
    <t>agent_de_letat</t>
  </si>
  <si>
    <t>il arrive de foi que l'eau présente des saletés</t>
  </si>
  <si>
    <t>je ne peux pas payé l'eau</t>
  </si>
  <si>
    <t>ne sais pas</t>
  </si>
  <si>
    <t>COGEP</t>
  </si>
  <si>
    <t>radio maendeleo</t>
  </si>
  <si>
    <t>pas des recommandations</t>
  </si>
  <si>
    <t>présence des tuyaux à mon côté</t>
  </si>
  <si>
    <t>pas des défis</t>
  </si>
  <si>
    <t>bbk04</t>
  </si>
  <si>
    <t>https://www.commcarehq.org/a/swassa/reports/form_data/ab306985-87af-408e-84b9-ad057b70392d/</t>
  </si>
  <si>
    <t>23</t>
  </si>
  <si>
    <t>d88b0567-511b-4ef9-a04b-a1bf7e304f99</t>
  </si>
  <si>
    <t>kashenyi</t>
  </si>
  <si>
    <t>kash_19</t>
  </si>
  <si>
    <t>guilain Gaspar</t>
  </si>
  <si>
    <t>Gaspar mabwire</t>
  </si>
  <si>
    <t>pasce que d'eud sera propre et disponible</t>
  </si>
  <si>
    <t>le ne sais pas</t>
  </si>
  <si>
    <t>non_je_navais_pas_eu_des_reponses__mes_proccupations</t>
  </si>
  <si>
    <t>face a face</t>
  </si>
  <si>
    <t>la source c'est trouve loin.</t>
  </si>
  <si>
    <t>https://www.commcarehq.org/a/swassa/reports/form_data/d88b0567-511b-4ef9-a04b-a1bf7e304f99/</t>
  </si>
  <si>
    <t>24</t>
  </si>
  <si>
    <t>b409cc2d-4216-4579-b65e-da2fabc64a91</t>
  </si>
  <si>
    <t>kama_30</t>
  </si>
  <si>
    <t>simirhe bacura</t>
  </si>
  <si>
    <t>manque d'argent</t>
  </si>
  <si>
    <t>manque de l'eau dans notre cartier</t>
  </si>
  <si>
    <t>https://www.commcarehq.org/a/swassa/reports/form_data/b409cc2d-4216-4579-b65e-da2fabc64a91/</t>
  </si>
  <si>
    <t>25</t>
  </si>
  <si>
    <t>f19f5a57-a17f-4d37-b7af-3bc9250673dd</t>
  </si>
  <si>
    <t>kama_10</t>
  </si>
  <si>
    <t>KITO BALELBA</t>
  </si>
  <si>
    <t>M' bingane</t>
  </si>
  <si>
    <t>pour avoir de l'eau accessible</t>
  </si>
  <si>
    <t>fausse_daouble_avec_dalle</t>
  </si>
  <si>
    <t>c'est une BF Privé</t>
  </si>
  <si>
    <t>manque de BF dans la clôture</t>
  </si>
  <si>
    <t>https://www.commcarehq.org/a/swassa/reports/form_data/f19f5a57-a17f-4d37-b7af-3bc9250673dd/</t>
  </si>
  <si>
    <t>26</t>
  </si>
  <si>
    <t>5a057cf6-5606-4047-9e7d-f54389210a32</t>
  </si>
  <si>
    <t>nyama_31</t>
  </si>
  <si>
    <t>Aganze Magaju Daniel</t>
  </si>
  <si>
    <t>fils</t>
  </si>
  <si>
    <t>Kinja M'garana</t>
  </si>
  <si>
    <t>avoir un groupe permettant d'avoir les informations</t>
  </si>
  <si>
    <t>l'eau est très importante</t>
  </si>
  <si>
    <t>l'argent, Technicien..…</t>
  </si>
  <si>
    <t>payement</t>
  </si>
  <si>
    <t>pas d'autre</t>
  </si>
  <si>
    <t>Un député</t>
  </si>
  <si>
    <t>rencontre avc les personnes.</t>
  </si>
  <si>
    <t>Dépité</t>
  </si>
  <si>
    <t>chef d village</t>
  </si>
  <si>
    <t>pas de réponse</t>
  </si>
  <si>
    <t>moyen financier,les techniciens</t>
  </si>
  <si>
    <t>Manque d'eau suite au manque d'argent, quantité d'eau.</t>
  </si>
  <si>
    <t>la contribution sans réalisation de projet.</t>
  </si>
  <si>
    <t>bbk07</t>
  </si>
  <si>
    <t>https://www.commcarehq.org/a/swassa/reports/form_data/5a057cf6-5606-4047-9e7d-f54389210a32/</t>
  </si>
  <si>
    <t>27</t>
  </si>
  <si>
    <t>96684ec0-2a94-42c5-af12-83f605c05cf6</t>
  </si>
  <si>
    <t>nyama_8</t>
  </si>
  <si>
    <t>Nkingi Kalibanya Janvier</t>
  </si>
  <si>
    <t>robinet_priv</t>
  </si>
  <si>
    <t>Pour en avoir en suffisance et en qualité</t>
  </si>
  <si>
    <t>Réunion des OP</t>
  </si>
  <si>
    <t>On cantacte le COGEKA qui à son tour donne l'ordre au technicien pour faire le devis. remettre au demandeur.</t>
  </si>
  <si>
    <t>Blâme et réparation su préjudice</t>
  </si>
  <si>
    <t>Sensibilisation et dans des réunions communautaires</t>
  </si>
  <si>
    <t>Au COGEKA</t>
  </si>
  <si>
    <t>Assemblée générale</t>
  </si>
  <si>
    <t>L'eau est là en grande quantité, il faut renforcer les BF seulement</t>
  </si>
  <si>
    <t>Certains sous villages ne sont pas desservis en eau potable</t>
  </si>
  <si>
    <t>https://www.commcarehq.org/a/swassa/reports/form_data/96684ec0-2a94-42c5-af12-83f605c05cf6/</t>
  </si>
  <si>
    <t>28</t>
  </si>
  <si>
    <t>5dabeb0a-18ae-49f5-a221-a6a1a75e7fff</t>
  </si>
  <si>
    <t>kama_49</t>
  </si>
  <si>
    <t>Birhashira Rubangiza</t>
  </si>
  <si>
    <t>Aline</t>
  </si>
  <si>
    <t>je ne pas l'argent pour payer l'eau</t>
  </si>
  <si>
    <t>le chef de village</t>
  </si>
  <si>
    <t>pas d'opportunités</t>
  </si>
  <si>
    <t>les BF sont très éloigné</t>
  </si>
  <si>
    <t>https://www.commcarehq.org/a/swassa/reports/form_data/5dabeb0a-18ae-49f5-a221-a6a1a75e7fff/</t>
  </si>
  <si>
    <t>29</t>
  </si>
  <si>
    <t>0cc9b986-48b3-473b-b3ae-305d4914e01a</t>
  </si>
  <si>
    <t>kash_14</t>
  </si>
  <si>
    <t>mushagalusa munjinji</t>
  </si>
  <si>
    <t>marie Immaculée</t>
  </si>
  <si>
    <t>parceque on l'eau gratruite</t>
  </si>
  <si>
    <t>achat des matériels et payé le comité de gestion de l'eau</t>
  </si>
  <si>
    <t>comité de gestion de l'eau</t>
  </si>
  <si>
    <t>lettre</t>
  </si>
  <si>
    <t>une source disponible</t>
  </si>
  <si>
    <t>le comité travail male</t>
  </si>
  <si>
    <t>https://www.commcarehq.org/a/swassa/reports/form_data/0cc9b986-48b3-473b-b3ae-305d4914e01a/</t>
  </si>
  <si>
    <t>30</t>
  </si>
  <si>
    <t>c2192780-80d6-4453-9a9c-77e75d7322f0</t>
  </si>
  <si>
    <t>nyama_40</t>
  </si>
  <si>
    <t>Nadege Chokola</t>
  </si>
  <si>
    <t>fille</t>
  </si>
  <si>
    <t>Claude Chokola</t>
  </si>
  <si>
    <t>encas de problème de robinet</t>
  </si>
  <si>
    <t>nous sommes habitués à l'eau sans argent.</t>
  </si>
  <si>
    <t>tuyaux, l'argent, technicien</t>
  </si>
  <si>
    <t>pas d'autre personne</t>
  </si>
  <si>
    <t>chef de localité</t>
  </si>
  <si>
    <t>Maendeleo et Club</t>
  </si>
  <si>
    <t>Kalushige</t>
  </si>
  <si>
    <t>Pas de réponse</t>
  </si>
  <si>
    <t>présence des sources</t>
  </si>
  <si>
    <t>plusieurs personnes  cherchent l'eau en Juin, Juillet et août</t>
  </si>
  <si>
    <t>https://www.commcarehq.org/a/swassa/reports/form_data/c2192780-80d6-4453-9a9c-77e75d7322f0/</t>
  </si>
  <si>
    <t>31</t>
  </si>
  <si>
    <t>bab73dfb-e49e-48af-93e4-788eed5bb033</t>
  </si>
  <si>
    <t>kama_37</t>
  </si>
  <si>
    <t>Suzane m' karumwa</t>
  </si>
  <si>
    <t>pour nous rapprocher de l'eau</t>
  </si>
  <si>
    <t>le propriétaire du robinet</t>
  </si>
  <si>
    <t>le propriétaire car c'est privé</t>
  </si>
  <si>
    <t>présence d'une Source dans la zone</t>
  </si>
  <si>
    <t>le lieu de puisage est très loin et c'est du privé</t>
  </si>
  <si>
    <t>https://www.commcarehq.org/a/swassa/reports/form_data/bab73dfb-e49e-48af-93e4-788eed5bb033/</t>
  </si>
  <si>
    <t>32</t>
  </si>
  <si>
    <t>3480bde0-631b-464f-a6d8-095370c0471d</t>
  </si>
  <si>
    <t>kama_19</t>
  </si>
  <si>
    <t>Maleck Moise</t>
  </si>
  <si>
    <t>Simon Kyatokekwa</t>
  </si>
  <si>
    <t>femmes_35-49_ans</t>
  </si>
  <si>
    <t>En quand des pannes chaque menage  contribue</t>
  </si>
  <si>
    <t>a cause de la fiabilité</t>
  </si>
  <si>
    <t>Les techniciens</t>
  </si>
  <si>
    <t>De faire reparer les installations</t>
  </si>
  <si>
    <t>Chez les techniciens</t>
  </si>
  <si>
    <t>Maendeleo, Sphen</t>
  </si>
  <si>
    <t>Le reponsable de menage</t>
  </si>
  <si>
    <t>La presence de plusieurs conduite d'eau dans le milieu</t>
  </si>
  <si>
    <t>Bouchage des tuyaux, manque fe suivi</t>
  </si>
  <si>
    <t>Coupure de l'eau sans motif</t>
  </si>
  <si>
    <t>https://www.commcarehq.org/a/swassa/reports/form_data/3480bde0-631b-464f-a6d8-095370c0471d/</t>
  </si>
  <si>
    <t>33</t>
  </si>
  <si>
    <t>faa24e0a-8871-4bb1-8ede-62639d1ab434</t>
  </si>
  <si>
    <t>kama_20</t>
  </si>
  <si>
    <t>Alice Luchali</t>
  </si>
  <si>
    <t>En quand de panne</t>
  </si>
  <si>
    <t>Nous sommes habituer  à une eau gratuite</t>
  </si>
  <si>
    <t>Les arrestations</t>
  </si>
  <si>
    <t>Le responsable</t>
  </si>
  <si>
    <t>La personne dont les installations se trouve mnt dans la parcelle</t>
  </si>
  <si>
    <t>En face</t>
  </si>
  <si>
    <t>Les aident des députés et la population</t>
  </si>
  <si>
    <t>Destriction des tuyaux par les vehicules, les pannes et la saison</t>
  </si>
  <si>
    <t>https://www.commcarehq.org/a/swassa/reports/form_data/faa24e0a-8871-4bb1-8ede-62639d1ab434/</t>
  </si>
  <si>
    <t>34</t>
  </si>
  <si>
    <t>b0b838c8-ed50-435b-b729-aa9697c7f3b5</t>
  </si>
  <si>
    <t>kama_36</t>
  </si>
  <si>
    <t>Zawadi Bulangalire</t>
  </si>
  <si>
    <t>Nyamukalira Bosco</t>
  </si>
  <si>
    <t>Menuisien</t>
  </si>
  <si>
    <t>En quand des pannes oui on contribu pour la réparation</t>
  </si>
  <si>
    <t>A cause de la gratuite</t>
  </si>
  <si>
    <t>Payer en quand des pannes pour la réparation</t>
  </si>
  <si>
    <t>Il assume seul les frais de repartion s'il est attrapé</t>
  </si>
  <si>
    <t>Il y a une surfacturation du cout de réparation</t>
  </si>
  <si>
    <t>Radio</t>
  </si>
  <si>
    <t>Chef de quartier et nyumba Kumi</t>
  </si>
  <si>
    <t>Les propriétaires</t>
  </si>
  <si>
    <t>Trop de sources d'eau, et la main d'oeuvre</t>
  </si>
  <si>
    <t>Les pannes et les cultivateurs</t>
  </si>
  <si>
    <t>https://www.commcarehq.org/a/swassa/reports/form_data/b0b838c8-ed50-435b-b729-aa9697c7f3b5/</t>
  </si>
  <si>
    <t>35</t>
  </si>
  <si>
    <t>88b98925-6757-474f-b41f-c63835280a66</t>
  </si>
  <si>
    <t>kama_7</t>
  </si>
  <si>
    <t>Pascal Makelele Gustave</t>
  </si>
  <si>
    <t>Nsimire cibabe ntege esperance</t>
  </si>
  <si>
    <t>arme</t>
  </si>
  <si>
    <t>A cause de l'accessibilité et me faciliter pour avoir de l'eau</t>
  </si>
  <si>
    <t>Adhesion et repondre aux conditions</t>
  </si>
  <si>
    <t>Arrestation</t>
  </si>
  <si>
    <t>Au parquet</t>
  </si>
  <si>
    <t>Ne sait pas</t>
  </si>
  <si>
    <t>Rien</t>
  </si>
  <si>
    <t>Trop de privé et qui interdisent aux autres de puiser</t>
  </si>
  <si>
    <t>https://www.commcarehq.org/a/swassa/reports/form_data/88b98925-6757-474f-b41f-c63835280a66/</t>
  </si>
  <si>
    <t>36</t>
  </si>
  <si>
    <t>59ae59a0-a8e8-4a2e-bcce-344d2d95a6e5</t>
  </si>
  <si>
    <t>kama_67</t>
  </si>
  <si>
    <t>Moise Buseruke</t>
  </si>
  <si>
    <t>Aline Galumaanago</t>
  </si>
  <si>
    <t>L'eau est consommée gratuitement</t>
  </si>
  <si>
    <t>Les agents chargé des maintenances des sources d'eau</t>
  </si>
  <si>
    <t>Presence des sources d'eau et la mobilisation  de la population</t>
  </si>
  <si>
    <t>Casse des robinets par les vihicules</t>
  </si>
  <si>
    <t>https://www.commcarehq.org/a/swassa/reports/form_data/59ae59a0-a8e8-4a2e-bcce-344d2d95a6e5/</t>
  </si>
  <si>
    <t>37</t>
  </si>
  <si>
    <t>d5c63a70-39af-4772-8381-948cce7d322b</t>
  </si>
  <si>
    <t>nyama_49</t>
  </si>
  <si>
    <t>JoEl CIZUNGU</t>
  </si>
  <si>
    <t>filles_6-9_ans</t>
  </si>
  <si>
    <t>nous sommes satisfaite</t>
  </si>
  <si>
    <t>protection deau</t>
  </si>
  <si>
    <t>punition,et amande</t>
  </si>
  <si>
    <t>sont des farceur,escrot</t>
  </si>
  <si>
    <t>abis des confiance</t>
  </si>
  <si>
    <t>ne travaille pas comme il faut</t>
  </si>
  <si>
    <t>https://www.commcarehq.org/a/swassa/reports/form_data/d5c63a70-39af-4772-8381-948cce7d322b/</t>
  </si>
  <si>
    <t>38</t>
  </si>
  <si>
    <t>28ca334c-ea69-4c30-8db0-e36d2a71e84a</t>
  </si>
  <si>
    <t>nyama_15</t>
  </si>
  <si>
    <t>CHARLE KABAGAYA</t>
  </si>
  <si>
    <t>FAIDA kABAGA</t>
  </si>
  <si>
    <t>protejection de leau et lenvironnement</t>
  </si>
  <si>
    <t>prendre en charge</t>
  </si>
  <si>
    <t>ne pas travailler comme ilfaut</t>
  </si>
  <si>
    <t>ne pas contacter la population</t>
  </si>
  <si>
    <t>ils mange seul les dons donner par les députés</t>
  </si>
  <si>
    <t>https://www.commcarehq.org/a/swassa/reports/form_data/28ca334c-ea69-4c30-8db0-e36d2a71e84a/</t>
  </si>
  <si>
    <t>39</t>
  </si>
  <si>
    <t>cf17a657-4feb-4b90-901b-ed27c963ccb2</t>
  </si>
  <si>
    <t>nyama_4</t>
  </si>
  <si>
    <t>BASESIRE NKUNZi Jacques</t>
  </si>
  <si>
    <t>NSIMIRE LUMIRA</t>
  </si>
  <si>
    <t>plus damelioration</t>
  </si>
  <si>
    <t>payer pour renforcement deau, apuiyer les autorités locoux a bien entretenir le milieu et nos bornet fontaines</t>
  </si>
  <si>
    <t>faire la réparation</t>
  </si>
  <si>
    <t>un_seul_membre_prend_la_dcision</t>
  </si>
  <si>
    <t>fac a face</t>
  </si>
  <si>
    <t>faire des rencontres</t>
  </si>
  <si>
    <t>ne pas demander lavis dela population</t>
  </si>
  <si>
    <t>https://www.commcarehq.org/a/swassa/reports/form_data/cf17a657-4feb-4b90-901b-ed27c963ccb2/</t>
  </si>
  <si>
    <t>40</t>
  </si>
  <si>
    <t>a9c8982c-5ad2-493f-824e-e434d4ec4fae</t>
  </si>
  <si>
    <t>nyama_14</t>
  </si>
  <si>
    <t>Ngomora masirika Judith</t>
  </si>
  <si>
    <t>amelioration deau</t>
  </si>
  <si>
    <t>sont des farceurs</t>
  </si>
  <si>
    <t>il demande des l'argent sans rie faire</t>
  </si>
  <si>
    <t>https://www.commcarehq.org/a/swassa/reports/form_data/a9c8982c-5ad2-493f-824e-e434d4ec4fae/</t>
  </si>
  <si>
    <t>41</t>
  </si>
  <si>
    <t>e7f2547c-2c50-4f56-8bc3-84c588c25c2f</t>
  </si>
  <si>
    <t>nyama_51</t>
  </si>
  <si>
    <t>JOSEPHE LUSHAMBA</t>
  </si>
  <si>
    <t>SIFA Shenya Charlotte</t>
  </si>
  <si>
    <t>garons_6-9_ans</t>
  </si>
  <si>
    <t>amélioration deau car leau c'est la vie</t>
  </si>
  <si>
    <t>faire l'entretien</t>
  </si>
  <si>
    <t>amande pour la caisse</t>
  </si>
  <si>
    <t>au chef</t>
  </si>
  <si>
    <t>population</t>
  </si>
  <si>
    <t>rencontre</t>
  </si>
  <si>
    <t>demande des contributions</t>
  </si>
  <si>
    <t>https://www.commcarehq.org/a/swassa/reports/form_data/e7f2547c-2c50-4f56-8bc3-84c588c25c2f/</t>
  </si>
  <si>
    <t>42</t>
  </si>
  <si>
    <t>d0f49755-7a57-4763-afe9-e3c93ec74a63</t>
  </si>
  <si>
    <t>nyama_26</t>
  </si>
  <si>
    <t>Mulagusa Emmanuel</t>
  </si>
  <si>
    <t>Nsimire M'Ciziga</t>
  </si>
  <si>
    <t>Si les autorités en trouvent nécessaire</t>
  </si>
  <si>
    <t>Pas de précision</t>
  </si>
  <si>
    <t>On nous en parle dans des réunions</t>
  </si>
  <si>
    <t>Dans des réunions</t>
  </si>
  <si>
    <t>COGEKA</t>
  </si>
  <si>
    <t>Je n'ai rien à dire</t>
  </si>
  <si>
    <t>Insuffisance des BF par rapport a la population</t>
  </si>
  <si>
    <t>https://www.commcarehq.org/a/swassa/reports/form_data/d0f49755-7a57-4763-afe9-e3c93ec74a63/</t>
  </si>
  <si>
    <t>43</t>
  </si>
  <si>
    <t>fc835bba-548e-4f36-a3f9-4685f27dab5a</t>
  </si>
  <si>
    <t>nyama_63</t>
  </si>
  <si>
    <t>Florence Jeannine</t>
  </si>
  <si>
    <t>frere</t>
  </si>
  <si>
    <t>Gyslaine</t>
  </si>
  <si>
    <t>Parce que c'est ce qui permet de pereniser l'ouvrage</t>
  </si>
  <si>
    <t>Des mesures interdisant les enfants, mais souvent non respectées</t>
  </si>
  <si>
    <t>Au technicien Cirusha</t>
  </si>
  <si>
    <t>Je n'en sais rien, mais je pense qu'il faudrait mettre en place un comité pour le suivi</t>
  </si>
  <si>
    <t>Absence d'un comité qui peut faire le plaidoyers pour avoir plusieurs BF</t>
  </si>
  <si>
    <t>https://www.commcarehq.org/a/swassa/reports/form_data/fc835bba-548e-4f36-a3f9-4685f27dab5a/</t>
  </si>
  <si>
    <t>44</t>
  </si>
  <si>
    <t>b01d7b57-82db-4fe5-a855-8ea95b596e4c</t>
  </si>
  <si>
    <t>nyama_64</t>
  </si>
  <si>
    <t>Ramazani Emedy</t>
  </si>
  <si>
    <t>Anna</t>
  </si>
  <si>
    <t>Association MARD( Action for Rural Développement)</t>
  </si>
  <si>
    <t>Les politiciens</t>
  </si>
  <si>
    <t>Parce que ça satisfait notre besoin en eau.</t>
  </si>
  <si>
    <t>Il faut deposer la demande au comité de gestion, avoir l'autorisation et acheter les materiels nécaissaires.</t>
  </si>
  <si>
    <t>Contrainte de réparer le préjudice</t>
  </si>
  <si>
    <t>Vulgarisation</t>
  </si>
  <si>
    <t>Au comité qui envoie a son tour le technicien</t>
  </si>
  <si>
    <t>Dans des assemblées générales</t>
  </si>
  <si>
    <t>Dabs des assemblées générales</t>
  </si>
  <si>
    <t>Les sources sont disponibles, il y a lieu de faire d'autres adductions</t>
  </si>
  <si>
    <t>Souvent i y a rupture</t>
  </si>
  <si>
    <t>https://www.commcarehq.org/a/swassa/reports/form_data/b01d7b57-82db-4fe5-a855-8ea95b596e4c/</t>
  </si>
  <si>
    <t>45</t>
  </si>
  <si>
    <t>d4cf0595-1ffa-4b4f-989c-a946e4e6a918</t>
  </si>
  <si>
    <t>nyama_59</t>
  </si>
  <si>
    <t>Jackson</t>
  </si>
  <si>
    <t>Colette</t>
  </si>
  <si>
    <t>Pour assurer la survie et la durabilité</t>
  </si>
  <si>
    <t>Acheter du matériel puis, payer un montant au comité</t>
  </si>
  <si>
    <t>Raparation</t>
  </si>
  <si>
    <t>Au comité</t>
  </si>
  <si>
    <t>Il y a moyen d'augmenter les BF</t>
  </si>
  <si>
    <t>Long moment d'attente sur la BF</t>
  </si>
  <si>
    <t>https://www.commcarehq.org/a/swassa/reports/form_data/d4cf0595-1ffa-4b4f-989c-a946e4e6a918/</t>
  </si>
  <si>
    <t>46</t>
  </si>
  <si>
    <t>4bbaf90c-cebb-4c9d-a0f3-949bf4161d48</t>
  </si>
  <si>
    <t>kash_3</t>
  </si>
  <si>
    <t>cinamula amisi justin</t>
  </si>
  <si>
    <t>Noella Bazibuhe Francine</t>
  </si>
  <si>
    <t>main_duvre</t>
  </si>
  <si>
    <t>eau_de_surface</t>
  </si>
  <si>
    <t>rivire</t>
  </si>
  <si>
    <t>parceque nous avons vraiment besoin de l'eau permanente et à quantité suffisante</t>
  </si>
  <si>
    <t>autre_toilette__composte</t>
  </si>
  <si>
    <t>d'abord nous voyons les autorités du milieux, nous payons une somme équivalente à 10$, puis nous honorons le DV du plombier</t>
  </si>
  <si>
    <t>réparer les préjudices</t>
  </si>
  <si>
    <t>une fois attrapé le concerné répare tout les dégâts et paye une amande selon la gravité du problème</t>
  </si>
  <si>
    <t>aucun autre</t>
  </si>
  <si>
    <t>j'écris aussi une lettre</t>
  </si>
  <si>
    <t>au près du chef ou chez nyumbakumi</t>
  </si>
  <si>
    <t>le chef ou nyumbakumi</t>
  </si>
  <si>
    <t>par ecri et face à face</t>
  </si>
  <si>
    <t>les sources disponible et des bornes abandonnés</t>
  </si>
  <si>
    <t>non accès à l'eau à temps, en qualité et en quantité suite à un besoin élevé de la population</t>
  </si>
  <si>
    <t>bbk05</t>
  </si>
  <si>
    <t>https://www.commcarehq.org/a/swassa/reports/form_data/4bbaf90c-cebb-4c9d-a0f3-949bf4161d48/</t>
  </si>
  <si>
    <t>47</t>
  </si>
  <si>
    <t>cf4f691a-f290-4b75-96df-e863d5ad1fa9</t>
  </si>
  <si>
    <t>kash_9</t>
  </si>
  <si>
    <t>Namurhobo Karumba Daniela</t>
  </si>
  <si>
    <t>Limeti Nyabahama boniface</t>
  </si>
  <si>
    <t>parceque j'en aurais à tout moment que j'en ai besoin sans dépendre des voisins</t>
  </si>
  <si>
    <t>mon voisin</t>
  </si>
  <si>
    <t>nous payons le devis du plombier</t>
  </si>
  <si>
    <t>je m'adresse à mon voisin puis à son tour informe le membre du comité et le chef</t>
  </si>
  <si>
    <t>je ne sais pas je suis à bonné chez mon voisin</t>
  </si>
  <si>
    <t>aucun canal</t>
  </si>
  <si>
    <t>il y a des sources mais abandonné</t>
  </si>
  <si>
    <t>nous n'accedons pas à l'eau pendant la seson sèche</t>
  </si>
  <si>
    <t>https://www.commcarehq.org/a/swassa/reports/form_data/cf4f691a-f290-4b75-96df-e863d5ad1fa9/</t>
  </si>
  <si>
    <t>48</t>
  </si>
  <si>
    <t>b11994b7-ab3a-4e6c-9f07-e8fcb07388d2</t>
  </si>
  <si>
    <t>kash_4</t>
  </si>
  <si>
    <t>baseme kubibwa Ruhembe</t>
  </si>
  <si>
    <t>Nshobole lokadiya M'kashembere</t>
  </si>
  <si>
    <t>parceque l'eau c'est la vie et c'est un élément capital de la Vie de l'homme</t>
  </si>
  <si>
    <t>nous payons pas régulièrement seulement quand il y a panne que nous contribuons par ménage pour la réparation des installations</t>
  </si>
  <si>
    <t>expulsion et ou meme suspension de fréquenté les installations</t>
  </si>
  <si>
    <t>aux nyumbakumi et au chef de quartier</t>
  </si>
  <si>
    <t>aucun</t>
  </si>
  <si>
    <t>il y a notre source matiyo arhanu nyacibundu qui saturé par un grand nombre de population</t>
  </si>
  <si>
    <t>lors de la saison sèche nous nous verton à un grand problème d'accès à l'eau potable parce que la source est la même</t>
  </si>
  <si>
    <t>https://www.commcarehq.org/a/swassa/reports/form_data/b11994b7-ab3a-4e6c-9f07-e8fcb07388d2/</t>
  </si>
  <si>
    <t>49</t>
  </si>
  <si>
    <t>25e934e4-6343-4351-9719-7eb795787928</t>
  </si>
  <si>
    <t>kash_13</t>
  </si>
  <si>
    <t>Sifa M'masumbuko</t>
  </si>
  <si>
    <t>parce que l'eau c'est la vie</t>
  </si>
  <si>
    <t>nous donons seulement l'argent au chef pui il harmonise avec le plombier et pui j'achète le materiel</t>
  </si>
  <si>
    <t>par écrit</t>
  </si>
  <si>
    <t>au chef et nymbakumi</t>
  </si>
  <si>
    <t>par écrit ou face à face</t>
  </si>
  <si>
    <t>nos bornes sont disponibles et nos</t>
  </si>
  <si>
    <t>seulement quand l'eau n'est pas là nous souffrons pour trouver l'eau potable</t>
  </si>
  <si>
    <t>https://www.commcarehq.org/a/swassa/reports/form_data/25e934e4-6343-4351-9719-7eb795787928/</t>
  </si>
  <si>
    <t>50</t>
  </si>
  <si>
    <t>cf99db90-6ec9-455f-8971-52daafeb0a32</t>
  </si>
  <si>
    <t>kash_7</t>
  </si>
  <si>
    <t>Feza M'ganjwamulume</t>
  </si>
  <si>
    <t>Muderhwa shamavu</t>
  </si>
  <si>
    <t>CECI, UMOJA</t>
  </si>
  <si>
    <t>nous sommes habitués à contribuer seulement en cas de panne</t>
  </si>
  <si>
    <t>oui_la_station_existe_seulement_avec_leau</t>
  </si>
  <si>
    <t>NB: seulement en cas de panne</t>
  </si>
  <si>
    <t>payer les tuyaux autres choses selon le devis, une Somme d'argent à payer che le chef, creuser la où vont passer les tuyaux,....</t>
  </si>
  <si>
    <t>membre du village assaini</t>
  </si>
  <si>
    <t>au chef de quartier</t>
  </si>
  <si>
    <t>je n'ai pas la radio</t>
  </si>
  <si>
    <t>nous avons nos cotisations en ca de panne l'argent qui reste nous gardons en c'est à que nous pouvons nous acheter de matériels pour renforcer nos sources permanente</t>
  </si>
  <si>
    <t>un nombre élevé de consommateurs d'eau pourtant nous avons l'unique borne dans 3 village, l'eau ne nous satisfait pas</t>
  </si>
  <si>
    <t>https://www.commcarehq.org/a/swassa/reports/form_data/cf99db90-6ec9-455f-8971-52daafeb0a32/</t>
  </si>
  <si>
    <t>51</t>
  </si>
  <si>
    <t>73aa257d-f0b5-4644-aabf-c4c9d7aaf060</t>
  </si>
  <si>
    <t>chegera</t>
  </si>
  <si>
    <t>cheg_7</t>
  </si>
  <si>
    <t>amina kulimushi</t>
  </si>
  <si>
    <t>epouse</t>
  </si>
  <si>
    <t>heri cibinda</t>
  </si>
  <si>
    <t>pas de moyen</t>
  </si>
  <si>
    <t>s, informe aux chef locaux</t>
  </si>
  <si>
    <t>achat de ce materiel</t>
  </si>
  <si>
    <t>abari za vijiji</t>
  </si>
  <si>
    <t>je ne sais pad</t>
  </si>
  <si>
    <t>sensibilisation</t>
  </si>
  <si>
    <t>rareté l,eau</t>
  </si>
  <si>
    <t>bbk01</t>
  </si>
  <si>
    <t>https://www.commcarehq.org/a/swassa/reports/form_data/73aa257d-f0b5-4644-aabf-c4c9d7aaf060/</t>
  </si>
  <si>
    <t>52</t>
  </si>
  <si>
    <t>57a64db0-e42d-4286-913d-f21d581fad48</t>
  </si>
  <si>
    <t>cheg_10</t>
  </si>
  <si>
    <t>murhabazi jonas</t>
  </si>
  <si>
    <t>tumaini bahati</t>
  </si>
  <si>
    <t>chef du sous village</t>
  </si>
  <si>
    <t>si l,eau serais toujours disponible</t>
  </si>
  <si>
    <t>le gestionnaire l,eau</t>
  </si>
  <si>
    <t>achat des matériaux abime</t>
  </si>
  <si>
    <t>comité gestionnaire</t>
  </si>
  <si>
    <t>toujours_impliqu</t>
  </si>
  <si>
    <t>ranforcement de capacit</t>
  </si>
  <si>
    <t>rareté</t>
  </si>
  <si>
    <t>manque l,eau pendant 2 jours</t>
  </si>
  <si>
    <t>https://www.commcarehq.org/a/swassa/reports/form_data/57a64db0-e42d-4286-913d-f21d581fad48/</t>
  </si>
  <si>
    <t>53</t>
  </si>
  <si>
    <t>e2a4bf84-bab3-49a9-82e6-bb91ae70b805</t>
  </si>
  <si>
    <t>cheg_9</t>
  </si>
  <si>
    <t>shukuru citara</t>
  </si>
  <si>
    <t>bahati kaliste</t>
  </si>
  <si>
    <t>si l,eau est tous proche</t>
  </si>
  <si>
    <t>je ne sais</t>
  </si>
  <si>
    <t>a personne</t>
  </si>
  <si>
    <t>ranforcement de capacite</t>
  </si>
  <si>
    <t>manque l,eau potable</t>
  </si>
  <si>
    <t>https://www.commcarehq.org/a/swassa/reports/form_data/e2a4bf84-bab3-49a9-82e6-bb91ae70b805/</t>
  </si>
  <si>
    <t>55</t>
  </si>
  <si>
    <t>bb2261e6-c386-4673-8305-febb1c1bca4e</t>
  </si>
  <si>
    <t>cheg_4</t>
  </si>
  <si>
    <t>shukuru habamungu</t>
  </si>
  <si>
    <t>habamingu juma</t>
  </si>
  <si>
    <t>ruisseau</t>
  </si>
  <si>
    <t>si l,eau serais tout proche</t>
  </si>
  <si>
    <t>maendeo ,cikala</t>
  </si>
  <si>
    <t>bsz</t>
  </si>
  <si>
    <t>s,il passe dans le milieu</t>
  </si>
  <si>
    <t>avoir un comité gestionnaire l,eau</t>
  </si>
  <si>
    <t>manque d,eau potable</t>
  </si>
  <si>
    <t>https://www.commcarehq.org/a/swassa/reports/form_data/bb2261e6-c386-4673-8305-febb1c1bca4e/</t>
  </si>
  <si>
    <t>56</t>
  </si>
  <si>
    <t>c8d206b2-3871-4a26-a208-fde061726ceb</t>
  </si>
  <si>
    <t>cheg_12</t>
  </si>
  <si>
    <t>barhakomerwa cibalonza</t>
  </si>
  <si>
    <t>nyamuto chabani</t>
  </si>
  <si>
    <t>maendeleo et kalinga efm</t>
  </si>
  <si>
    <t>un volontaire du milieu</t>
  </si>
  <si>
    <t>on ne le connaissais pas</t>
  </si>
  <si>
    <t>https://www.commcarehq.org/a/swassa/reports/form_data/c8d206b2-3871-4a26-a208-fde061726ceb/</t>
  </si>
  <si>
    <t>57</t>
  </si>
  <si>
    <t>c0d6824a-b81d-429e-a0b3-76bf8e68d242</t>
  </si>
  <si>
    <t>cheg_11</t>
  </si>
  <si>
    <t>stefanian m,ntahambarha</t>
  </si>
  <si>
    <t>joseph kavuza</t>
  </si>
  <si>
    <t>toutes personnes est conserne</t>
  </si>
  <si>
    <t>vilgarisation et sensibilisation</t>
  </si>
  <si>
    <t>avoir l,eau le plus proche</t>
  </si>
  <si>
    <t>https://www.commcarehq.org/a/swassa/reports/form_data/c0d6824a-b81d-429e-a0b3-76bf8e68d242/</t>
  </si>
  <si>
    <t>58</t>
  </si>
  <si>
    <t>14d76714-a502-4de7-8b80-79cf9fc42070</t>
  </si>
  <si>
    <t>furaha adele</t>
  </si>
  <si>
    <t>bicho masudi</t>
  </si>
  <si>
    <t>mécanisier</t>
  </si>
  <si>
    <t>pour avoir l,eau de qualité</t>
  </si>
  <si>
    <t>plombier</t>
  </si>
  <si>
    <t>achat des matériaux abimé</t>
  </si>
  <si>
    <t>sur téléphone</t>
  </si>
  <si>
    <t>contribuer pour l, amélioration l,eau</t>
  </si>
  <si>
    <t>rarete l,eau</t>
  </si>
  <si>
    <t>https://www.commcarehq.org/a/swassa/reports/form_data/14d76714-a502-4de7-8b80-79cf9fc42070/</t>
  </si>
  <si>
    <t>59</t>
  </si>
  <si>
    <t>12148c22-304f-49f1-b77d-4d4c0f307bd0</t>
  </si>
  <si>
    <t>kash_5</t>
  </si>
  <si>
    <t>binja mahuku</t>
  </si>
  <si>
    <t>bahati mahuku</t>
  </si>
  <si>
    <t>formation</t>
  </si>
  <si>
    <t>d'eau doit être gratuite</t>
  </si>
  <si>
    <t>chef de cartier</t>
  </si>
  <si>
    <t>jamais</t>
  </si>
  <si>
    <t>l'eau n'est pas disponible</t>
  </si>
  <si>
    <t>https://www.commcarehq.org/a/swassa/reports/form_data/12148c22-304f-49f1-b77d-4d4c0f307bd0/</t>
  </si>
  <si>
    <t>60</t>
  </si>
  <si>
    <t>6963de20-0f02-45c4-98d2-529da9a5634f</t>
  </si>
  <si>
    <t>kash_15</t>
  </si>
  <si>
    <t>esperance kahukule</t>
  </si>
  <si>
    <t>emmanuel kahukule</t>
  </si>
  <si>
    <t>parce que l'eau sera disponiblement et pas loin</t>
  </si>
  <si>
    <t>point d'eau éloigné</t>
  </si>
  <si>
    <t>https://www.commcarehq.org/a/swassa/reports/form_data/6963de20-0f02-45c4-98d2-529da9a5634f/</t>
  </si>
  <si>
    <t>61</t>
  </si>
  <si>
    <t>6d63d65b-abfd-4702-bb4b-6581ee5ff9dd</t>
  </si>
  <si>
    <t>nyama_21</t>
  </si>
  <si>
    <t>Sifa Kitumaini</t>
  </si>
  <si>
    <t>Mugaruka Ngwasi</t>
  </si>
  <si>
    <t>s'il ya problème de coupure des tuyaux</t>
  </si>
  <si>
    <t>L'eau c la vie</t>
  </si>
  <si>
    <t>moi et les voisins</t>
  </si>
  <si>
    <t>l'argent, technicien</t>
  </si>
  <si>
    <t>Chef de quartier</t>
  </si>
  <si>
    <t>présence de technicien</t>
  </si>
  <si>
    <t>pas d'accès à un robinet suite aux bandit.</t>
  </si>
  <si>
    <t>https://www.commcarehq.org/a/swassa/reports/form_data/6d63d65b-abfd-4702-bb4b-6581ee5ff9dd/</t>
  </si>
  <si>
    <t>62</t>
  </si>
  <si>
    <t>58e42e34-0454-44a3-9bea-5b5833b02635</t>
  </si>
  <si>
    <t>nyama_37</t>
  </si>
  <si>
    <t>Mulule Ajirhrwa</t>
  </si>
  <si>
    <t>Agnes M'bujiriri</t>
  </si>
  <si>
    <t>L'eau est gratuite Venant de Dieu</t>
  </si>
  <si>
    <t>Payement d'argent</t>
  </si>
  <si>
    <t>Amande</t>
  </si>
  <si>
    <t>pas d'autre réponse</t>
  </si>
  <si>
    <t>chef de quartier</t>
  </si>
  <si>
    <t>Gorila FM et Maendeleo</t>
  </si>
  <si>
    <t>acce à des sources</t>
  </si>
  <si>
    <t>aucun défis</t>
  </si>
  <si>
    <t>https://www.commcarehq.org/a/swassa/reports/form_data/58e42e34-0454-44a3-9bea-5b5833b02635/</t>
  </si>
  <si>
    <t>63</t>
  </si>
  <si>
    <t>b9342b3f-1aec-4e58-8c58-dea02fbd1885</t>
  </si>
  <si>
    <t>nyama_50</t>
  </si>
  <si>
    <t>Bintu Mulaguze</t>
  </si>
  <si>
    <t>Murhula Ndahorhwa</t>
  </si>
  <si>
    <t>la vie est difficile</t>
  </si>
  <si>
    <t>Payement et frais des techniciens</t>
  </si>
  <si>
    <t>pas d'autres réponses</t>
  </si>
  <si>
    <t>Aucune</t>
  </si>
  <si>
    <t>les techniciens son nombreux et les sources</t>
  </si>
  <si>
    <t>Aucun défis</t>
  </si>
  <si>
    <t>https://www.commcarehq.org/a/swassa/reports/form_data/b9342b3f-1aec-4e58-8c58-dea02fbd1885/</t>
  </si>
  <si>
    <t>64</t>
  </si>
  <si>
    <t>1c926663-044c-42aa-b972-9ea311ec0d77</t>
  </si>
  <si>
    <t>nyama_28</t>
  </si>
  <si>
    <t>Gédéon Bikali</t>
  </si>
  <si>
    <t>Bikali Petro</t>
  </si>
  <si>
    <t>en cas de panne</t>
  </si>
  <si>
    <t>Payement de frais et des tuyaux</t>
  </si>
  <si>
    <t>Comité d'eau</t>
  </si>
  <si>
    <t>Maendeleo et RFi</t>
  </si>
  <si>
    <t>https://www.commcarehq.org/a/swassa/reports/form_data/1c926663-044c-42aa-b972-9ea311ec0d77/</t>
  </si>
  <si>
    <t>65</t>
  </si>
  <si>
    <t>47777c6e-370d-4b56-bf98-176e7253be31</t>
  </si>
  <si>
    <t>nyama_41</t>
  </si>
  <si>
    <t>Scaverine M'chibasa</t>
  </si>
  <si>
    <t>Ciza Rhwamagira</t>
  </si>
  <si>
    <t>Payement et Adhésion</t>
  </si>
  <si>
    <t>présence de source</t>
  </si>
  <si>
    <t>Longue distance</t>
  </si>
  <si>
    <t>https://www.commcarehq.org/a/swassa/reports/form_data/47777c6e-370d-4b56-bf98-176e7253be31/</t>
  </si>
  <si>
    <t>66</t>
  </si>
  <si>
    <t>11208ea1-127a-40f6-9733-cd17567d5188</t>
  </si>
  <si>
    <t>irhambi_katana</t>
  </si>
  <si>
    <t>mwanda</t>
  </si>
  <si>
    <t>cira_23</t>
  </si>
  <si>
    <t>FRANCINE MUHINDO</t>
  </si>
  <si>
    <t>kabala</t>
  </si>
  <si>
    <t>lac</t>
  </si>
  <si>
    <t>pour avoir leau en permanence</t>
  </si>
  <si>
    <t>pas dea recommandations</t>
  </si>
  <si>
    <t>le lac est proche de nous</t>
  </si>
  <si>
    <t>pas des défi</t>
  </si>
  <si>
    <t>https://www.commcarehq.org/a/swassa/reports/form_data/11208ea1-127a-40f6-9733-cd17567d5188/</t>
  </si>
  <si>
    <t>67</t>
  </si>
  <si>
    <t>6f3031c5-afb9-4e32-9e60-9b40749678bd</t>
  </si>
  <si>
    <t>cira_30</t>
  </si>
  <si>
    <t>Mitima lufumgulo</t>
  </si>
  <si>
    <t>Anwarite</t>
  </si>
  <si>
    <t>pcheur</t>
  </si>
  <si>
    <t>j n'ai pas d'argent</t>
  </si>
  <si>
    <t>pas des responsabilités</t>
  </si>
  <si>
    <t>présence du lac kivu et les robinets de le fomulac pass à notre côté</t>
  </si>
  <si>
    <t>manque de l'eau potable dans la zone</t>
  </si>
  <si>
    <t>https://www.commcarehq.org/a/swassa/reports/form_data/6f3031c5-afb9-4e32-9e60-9b40749678bd/</t>
  </si>
  <si>
    <t>68</t>
  </si>
  <si>
    <t>0c2df3d7-3012-4f38-9c2c-15cfb8532d75</t>
  </si>
  <si>
    <t>kahungu</t>
  </si>
  <si>
    <t>kahu_6</t>
  </si>
  <si>
    <t>Ombeni cizungu kagolo</t>
  </si>
  <si>
    <t>cizungu miderho lubala</t>
  </si>
  <si>
    <t>aussi un agent de Mercy Corps</t>
  </si>
  <si>
    <t>notre eau est permenente 7jours sur 7 de la semaine nous pouvons plus préféré une autre amélioration</t>
  </si>
  <si>
    <t>payer une petite somme d'argent auprès du chef de quartier, achats des tuyaux et autres matériels, payer le main d'oeuvre, etc.</t>
  </si>
  <si>
    <t>les robinet n'est pas publique</t>
  </si>
  <si>
    <t>ça ne nous arrives pas à subir des détérioration ou des problèmes en rapport avec l'eau</t>
  </si>
  <si>
    <t>nous avons accès à l'eau</t>
  </si>
  <si>
    <t>https://www.commcarehq.org/a/swassa/reports/form_data/0c2df3d7-3012-4f38-9c2c-15cfb8532d75/</t>
  </si>
  <si>
    <t>69</t>
  </si>
  <si>
    <t>2c5a2d27-4eda-4f33-82d5-da74b61cb2cf</t>
  </si>
  <si>
    <t>chiranga</t>
  </si>
  <si>
    <t>cira_10</t>
  </si>
  <si>
    <t>Emmanuel cihana</t>
  </si>
  <si>
    <t>n'existe Plus</t>
  </si>
  <si>
    <t>car c'est la vie</t>
  </si>
  <si>
    <t>nous n'avons pas des comité nous demandons l'eau dans une école</t>
  </si>
  <si>
    <t>pas</t>
  </si>
  <si>
    <t>le lac kivu</t>
  </si>
  <si>
    <t>de fois on nous prive de l'eau</t>
  </si>
  <si>
    <t>https://www.commcarehq.org/a/swassa/reports/form_data/2c5a2d27-4eda-4f33-82d5-da74b61cb2cf/</t>
  </si>
  <si>
    <t>70</t>
  </si>
  <si>
    <t>7e021aa2-30ec-4a51-b98c-574384dd1204</t>
  </si>
  <si>
    <t>kahu_1</t>
  </si>
  <si>
    <t>Marie salome M'nantakobajira</t>
  </si>
  <si>
    <t>si j'en bénéficie dans ma parcelle</t>
  </si>
  <si>
    <t>payer les amandes une fois attrapé en erreur</t>
  </si>
  <si>
    <t>au chef et au comité de la gestion de l'eau</t>
  </si>
  <si>
    <t>nous avons d'autres sources plus proche</t>
  </si>
  <si>
    <t>seulement le trager de quitter chez moi pour aller puiser</t>
  </si>
  <si>
    <t>https://www.commcarehq.org/a/swassa/reports/form_data/7e021aa2-30ec-4a51-b98c-574384dd1204/</t>
  </si>
  <si>
    <t>71</t>
  </si>
  <si>
    <t>84ca648f-b9bd-497f-8b48-ee1aa1ca1653</t>
  </si>
  <si>
    <t>nyama_3</t>
  </si>
  <si>
    <t>nabitu mulumeoderwa</t>
  </si>
  <si>
    <t>par manque d'argent</t>
  </si>
  <si>
    <t>au chef de village</t>
  </si>
  <si>
    <t>une source pour capté l'eau suffisante</t>
  </si>
  <si>
    <t>manque d'eau pour construire le BF</t>
  </si>
  <si>
    <t>https://www.commcarehq.org/a/swassa/reports/form_data/84ca648f-b9bd-497f-8b48-ee1aa1ca1653/</t>
  </si>
  <si>
    <t>72</t>
  </si>
  <si>
    <t>d5b9bccb-4717-4030-beff-26bd3b19478c</t>
  </si>
  <si>
    <t>Imani Murhula</t>
  </si>
  <si>
    <t>mangaza</t>
  </si>
  <si>
    <t>musicien</t>
  </si>
  <si>
    <t>pas des moyens</t>
  </si>
  <si>
    <t>une maman de notre village</t>
  </si>
  <si>
    <t>chez la maman gestionnaire</t>
  </si>
  <si>
    <t>toujours cette maman</t>
  </si>
  <si>
    <t>caprrence de l'eau</t>
  </si>
  <si>
    <t>https://www.commcarehq.org/a/swassa/reports/form_data/d5b9bccb-4717-4030-beff-26bd3b19478c/</t>
  </si>
  <si>
    <t>73</t>
  </si>
  <si>
    <t>02c06b15-26d6-46b0-9597-883f94b2c8d5</t>
  </si>
  <si>
    <t>nyama_60</t>
  </si>
  <si>
    <t>irene furaha</t>
  </si>
  <si>
    <t>Gilbert bahati</t>
  </si>
  <si>
    <t>formation MC</t>
  </si>
  <si>
    <t>formations</t>
  </si>
  <si>
    <t>parce que on aura l'eau en quantité</t>
  </si>
  <si>
    <t>chat de matériels, voir le comité de gestion d'eau</t>
  </si>
  <si>
    <t>source d'eau disponibles</t>
  </si>
  <si>
    <t>insuffisance de points d'eau.</t>
  </si>
  <si>
    <t>https://www.commcarehq.org/a/swassa/reports/form_data/02c06b15-26d6-46b0-9597-883f94b2c8d5/</t>
  </si>
  <si>
    <t>74</t>
  </si>
  <si>
    <t>3a66da2d-0230-4d56-815d-6c13bec0c43c</t>
  </si>
  <si>
    <t>kah_14</t>
  </si>
  <si>
    <t>Abiishake Antoinette</t>
  </si>
  <si>
    <t>filles_0-5_ans</t>
  </si>
  <si>
    <t>elle est permanente</t>
  </si>
  <si>
    <t>je ne connais</t>
  </si>
  <si>
    <t>payer les amande une fois attraper</t>
  </si>
  <si>
    <t>au chefs du milieux ou au comité de gestion de l'eau</t>
  </si>
  <si>
    <t>nous avons des sources et des bornes</t>
  </si>
  <si>
    <t>dans la saison de pluie il y a trop de boue souvent nous n'accèdons pas à l'eau suite aux glissement de la terre</t>
  </si>
  <si>
    <t>https://www.commcarehq.org/a/swassa/reports/form_data/3a66da2d-0230-4d56-815d-6c13bec0c43c/</t>
  </si>
  <si>
    <t>75</t>
  </si>
  <si>
    <t>a2b692c8-edb0-483a-a2d8-f749b56b84fb</t>
  </si>
  <si>
    <t>nyama_2</t>
  </si>
  <si>
    <t>pascazia M'male</t>
  </si>
  <si>
    <t>faida</t>
  </si>
  <si>
    <t>je ne suis pas la radio</t>
  </si>
  <si>
    <t>pas de cannal</t>
  </si>
  <si>
    <t>https://www.commcarehq.org/a/swassa/reports/form_data/a2b692c8-edb0-483a-a2d8-f749b56b84fb/</t>
  </si>
  <si>
    <t>76</t>
  </si>
  <si>
    <t>5590abe0-a81c-4f52-9fed-10015177e8c1</t>
  </si>
  <si>
    <t>nyama_48</t>
  </si>
  <si>
    <t>mugisho bahimuzi jaenti</t>
  </si>
  <si>
    <t>ishara boroto</t>
  </si>
  <si>
    <t>voir le COGEP, achat de matériel</t>
  </si>
  <si>
    <t>presence de source pour le camptage d'eau</t>
  </si>
  <si>
    <t>coupure d'eau souvant</t>
  </si>
  <si>
    <t>https://www.commcarehq.org/a/swassa/reports/form_data/5590abe0-a81c-4f52-9fed-10015177e8c1/</t>
  </si>
  <si>
    <t>77</t>
  </si>
  <si>
    <t>764a8bdc-db71-499f-88f5-15bd4cf04a26</t>
  </si>
  <si>
    <t>kahu_8</t>
  </si>
  <si>
    <t>NYANGOMA OSCAR LEBON</t>
  </si>
  <si>
    <t>NYANGOMA JULE</t>
  </si>
  <si>
    <t>enseignante</t>
  </si>
  <si>
    <t>si nous en avons dans notre parcelle</t>
  </si>
  <si>
    <t>réparation des préjudices</t>
  </si>
  <si>
    <t>payer les amandes, et réparé Les préjudices</t>
  </si>
  <si>
    <t>au service de gestion de l'eau et au chef de quartier</t>
  </si>
  <si>
    <t>coopera</t>
  </si>
  <si>
    <t>face à face et par écrit</t>
  </si>
  <si>
    <t>face à face et même par écrit</t>
  </si>
  <si>
    <t>il ya des bornes et d'autres sources non exploiter</t>
  </si>
  <si>
    <t>seulement la distance entre chez nous et le point d'approvisionnement en eau ne nous arrange pas</t>
  </si>
  <si>
    <t>https://www.commcarehq.org/a/swassa/reports/form_data/764a8bdc-db71-499f-88f5-15bd4cf04a26/</t>
  </si>
  <si>
    <t>78</t>
  </si>
  <si>
    <t>00da63e9-bb55-46d1-ac24-0045f1495ba9</t>
  </si>
  <si>
    <t>nyama_36</t>
  </si>
  <si>
    <t>muzigirwa murimanya</t>
  </si>
  <si>
    <t>murimanya Gorge</t>
  </si>
  <si>
    <t>beaucoup de sources</t>
  </si>
  <si>
    <t>coupure de l'eau</t>
  </si>
  <si>
    <t>https://www.commcarehq.org/a/swassa/reports/form_data/00da63e9-bb55-46d1-ac24-0045f1495ba9/</t>
  </si>
  <si>
    <t>79</t>
  </si>
  <si>
    <t>36752234-c061-4160-b191-13c3f578f09e</t>
  </si>
  <si>
    <t>kahu_10</t>
  </si>
  <si>
    <t>Ciragane shamavu janvier</t>
  </si>
  <si>
    <t>salome m'muyumbu</t>
  </si>
  <si>
    <t>parce que j'aurais accès à l'eau à temps et en cas de besoin</t>
  </si>
  <si>
    <t>pas de restitution</t>
  </si>
  <si>
    <t>nous ne payons pas seulement en cas de panne nous cotisons les frais de réparation</t>
  </si>
  <si>
    <t>je ne connais pas</t>
  </si>
  <si>
    <t>payer les amandes</t>
  </si>
  <si>
    <t>au chef de quartier et au comité de gestion d'eau</t>
  </si>
  <si>
    <t>par écrit et face à face</t>
  </si>
  <si>
    <t>nous avons des sources capable de nous fournir l'eau mais souvent abandonné</t>
  </si>
  <si>
    <t>l'accès dificile à l'eau potable car les bornes ne sont pas nombreuses</t>
  </si>
  <si>
    <t>https://www.commcarehq.org/a/swassa/reports/form_data/36752234-c061-4160-b191-13c3f578f09e/</t>
  </si>
  <si>
    <t>80</t>
  </si>
  <si>
    <t>e3517bad-79da-41ed-9358-5f833251612d</t>
  </si>
  <si>
    <t>nyama_52</t>
  </si>
  <si>
    <t>Sibazuri rukinga</t>
  </si>
  <si>
    <t>Décédé</t>
  </si>
  <si>
    <t>A cause de la viabilité</t>
  </si>
  <si>
    <t>oui_la_station_existe_avec_leau_et_du_savon</t>
  </si>
  <si>
    <t>Chef locaux</t>
  </si>
  <si>
    <t>La présence de l'hôpital de Karhanda</t>
  </si>
  <si>
    <t>Les casses des tuyaux</t>
  </si>
  <si>
    <t>https://www.commcarehq.org/a/swassa/reports/form_data/e3517bad-79da-41ed-9358-5f833251612d/</t>
  </si>
  <si>
    <t>81</t>
  </si>
  <si>
    <t>cb210577-3e76-46b9-b426-0c918f312218</t>
  </si>
  <si>
    <t>nyama_20</t>
  </si>
  <si>
    <t>Jeanne M'Mungazi</t>
  </si>
  <si>
    <t>CDM</t>
  </si>
  <si>
    <t>Manque des moyens</t>
  </si>
  <si>
    <t>dédommager</t>
  </si>
  <si>
    <t>Chef</t>
  </si>
  <si>
    <t>en face</t>
  </si>
  <si>
    <t>En. face</t>
  </si>
  <si>
    <t>les reco</t>
  </si>
  <si>
    <t>les routes</t>
  </si>
  <si>
    <t>https://www.commcarehq.org/a/swassa/reports/form_data/cb210577-3e76-46b9-b426-0c918f312218/</t>
  </si>
  <si>
    <t>82</t>
  </si>
  <si>
    <t>bc370b5f-bbf8-4eef-aef2-36b89956aeeb</t>
  </si>
  <si>
    <t>nyama_46</t>
  </si>
  <si>
    <t>Claudine M'Shamavu</t>
  </si>
  <si>
    <t>pretre</t>
  </si>
  <si>
    <t>Ici chez nous l'eau est gratuite</t>
  </si>
  <si>
    <t>Aux chef de village</t>
  </si>
  <si>
    <t>Un chef du quartier</t>
  </si>
  <si>
    <t>La presence d'un hôpital et les RECO</t>
  </si>
  <si>
    <t>Les routes des dessertes agricoles car les véhicules y passent et cassent les tuyaux.</t>
  </si>
  <si>
    <t>https://www.commcarehq.org/a/swassa/reports/form_data/bc370b5f-bbf8-4eef-aef2-36b89956aeeb/</t>
  </si>
  <si>
    <t>83</t>
  </si>
  <si>
    <t>735fd885-7cd5-41a3-ac65-cbf012e8ee76</t>
  </si>
  <si>
    <t>nyama_67</t>
  </si>
  <si>
    <t>Amini Gregoir Bujimbi</t>
  </si>
  <si>
    <t>Bujimbi Ndegeye</t>
  </si>
  <si>
    <t>À cause de la fiabilité car l'eau parfois il y a coupure à notre source</t>
  </si>
  <si>
    <t>Codesa</t>
  </si>
  <si>
    <t>Il assume les réparations avec des domages</t>
  </si>
  <si>
    <t>Aucun</t>
  </si>
  <si>
    <t>Membre du CODESA</t>
  </si>
  <si>
    <t>CODESA</t>
  </si>
  <si>
    <t>En face ou meme au centre de santé</t>
  </si>
  <si>
    <t>En face mais l'execution ce qui pose problème</t>
  </si>
  <si>
    <t>Les leaders du milieu</t>
  </si>
  <si>
    <t>Les saisons et coupures des tuyaux</t>
  </si>
  <si>
    <t>https://www.commcarehq.org/a/swassa/reports/form_data/735fd885-7cd5-41a3-ac65-cbf012e8ee76/</t>
  </si>
  <si>
    <t>84</t>
  </si>
  <si>
    <t>fc2381ff-4828-4896-a513-878d6c683470</t>
  </si>
  <si>
    <t>nyama_56</t>
  </si>
  <si>
    <t>HELENE M'RUBIBI</t>
  </si>
  <si>
    <t>La population sait bien que l'eau est gratuite</t>
  </si>
  <si>
    <t>Du casses, tu paies</t>
  </si>
  <si>
    <t>Aux responsables qui gère la borne fontaine</t>
  </si>
  <si>
    <t>La presence des sources et la mobilisation dela population</t>
  </si>
  <si>
    <t>https://www.commcarehq.org/a/swassa/reports/form_data/fc2381ff-4828-4896-a513-878d6c683470/</t>
  </si>
  <si>
    <t>85</t>
  </si>
  <si>
    <t>cf056a11-87e1-4529-8bbe-d4b32cbe7233</t>
  </si>
  <si>
    <t>nyama_29</t>
  </si>
  <si>
    <t>Furaha Bikali</t>
  </si>
  <si>
    <t>Nouq sommes deja habituer à payer cette petite contribution mensuelle</t>
  </si>
  <si>
    <t>Puis on assume les responsabilités</t>
  </si>
  <si>
    <t>Personne</t>
  </si>
  <si>
    <t>Chez le propriétaire du robinet</t>
  </si>
  <si>
    <t>Les leaders et la présence des plusieurs sources</t>
  </si>
  <si>
    <t>Casse des tuyaux par les cultivateurs.</t>
  </si>
  <si>
    <t>https://www.commcarehq.org/a/swassa/reports/form_data/cf056a11-87e1-4529-8bbe-d4b32cbe7233/</t>
  </si>
  <si>
    <t>86</t>
  </si>
  <si>
    <t>4244ca64-0adc-4bd9-a70c-b78d44f64f40</t>
  </si>
  <si>
    <t>kama_33</t>
  </si>
  <si>
    <t>CIDORHO MIZINZI SiFA</t>
  </si>
  <si>
    <t>CIDORHO</t>
  </si>
  <si>
    <t>pour améliorer leau</t>
  </si>
  <si>
    <t>mettre les idées ensemble</t>
  </si>
  <si>
    <t>nepas satisfaire la population</t>
  </si>
  <si>
    <t>https://www.commcarehq.org/a/swassa/reports/form_data/4244ca64-0adc-4bd9-a70c-b78d44f64f40/</t>
  </si>
  <si>
    <t>87</t>
  </si>
  <si>
    <t>affb13d6-69e7-4ef9-abcc-5ad2ced8b88e</t>
  </si>
  <si>
    <t>kama_45</t>
  </si>
  <si>
    <t>AMANI MULENGEZI papy</t>
  </si>
  <si>
    <t>BORA Tumbu</t>
  </si>
  <si>
    <t>infirmier</t>
  </si>
  <si>
    <t>leau ne pas gratuite</t>
  </si>
  <si>
    <t>leau doit etre traité.leau c'est la première aliment.leau ne pas gratuite.</t>
  </si>
  <si>
    <t>pinution, amande</t>
  </si>
  <si>
    <t>payer lamande</t>
  </si>
  <si>
    <t>voldi</t>
  </si>
  <si>
    <t>source kalushige</t>
  </si>
  <si>
    <t>apel</t>
  </si>
  <si>
    <t>renion</t>
  </si>
  <si>
    <t>pas de defil</t>
  </si>
  <si>
    <t>pas meme</t>
  </si>
  <si>
    <t>https://www.commcarehq.org/a/swassa/reports/form_data/affb13d6-69e7-4ef9-abcc-5ad2ced8b88e/</t>
  </si>
  <si>
    <t>88</t>
  </si>
  <si>
    <t>ad0fc030-4ee5-4d78-a90c-16bbb3245d60</t>
  </si>
  <si>
    <t>kama_42</t>
  </si>
  <si>
    <t>MULUNGANO JUstin  Souple</t>
  </si>
  <si>
    <t>CLAIRE BORA</t>
  </si>
  <si>
    <t>photographe</t>
  </si>
  <si>
    <t>pas dargent</t>
  </si>
  <si>
    <t>faire le salongo</t>
  </si>
  <si>
    <t>ne pas faire leur travail</t>
  </si>
  <si>
    <t>https://www.commcarehq.org/a/swassa/reports/form_data/ad0fc030-4ee5-4d78-a90c-16bbb3245d60/</t>
  </si>
  <si>
    <t>89</t>
  </si>
  <si>
    <t>ce4c17ed-3a83-4f6f-bee5-ee6c51fffce4</t>
  </si>
  <si>
    <t>kama_29</t>
  </si>
  <si>
    <t>JUSTIN CINEGE</t>
  </si>
  <si>
    <t>CIBALONZA KACIKO</t>
  </si>
  <si>
    <t>cest notre richesse que Die avait donné</t>
  </si>
  <si>
    <t>https://www.commcarehq.org/a/swassa/reports/form_data/ce4c17ed-3a83-4f6f-bee5-ee6c51fffce4/</t>
  </si>
  <si>
    <t>90</t>
  </si>
  <si>
    <t>708ae377-24d3-4319-be3d-b6be05b32b28</t>
  </si>
  <si>
    <t>kama_9</t>
  </si>
  <si>
    <t>KARMELI Chola</t>
  </si>
  <si>
    <t>universit_interompue</t>
  </si>
  <si>
    <t>SENGA MALUMBA</t>
  </si>
  <si>
    <t>proteger notre santé.prevenir les maladies qui sont dû à leau</t>
  </si>
  <si>
    <t>https://www.commcarehq.org/a/swassa/reports/form_data/708ae377-24d3-4319-be3d-b6be05b32b28/</t>
  </si>
  <si>
    <t>91</t>
  </si>
  <si>
    <t>0616ff74-1ac1-45cc-9a8d-4017a7acb378</t>
  </si>
  <si>
    <t>kama62</t>
  </si>
  <si>
    <t>Furaha Maheshe</t>
  </si>
  <si>
    <t>parceque leau c'est la vie</t>
  </si>
  <si>
    <t>abonnement</t>
  </si>
  <si>
    <t>payé les pièces qui sot abîmés</t>
  </si>
  <si>
    <t>faire  des contribution mensuel</t>
  </si>
  <si>
    <t>ne pas avoir leau comme il faut</t>
  </si>
  <si>
    <t>https://www.commcarehq.org/a/swassa/reports/form_data/0616ff74-1ac1-45cc-9a8d-4017a7acb378/</t>
  </si>
  <si>
    <t>92</t>
  </si>
  <si>
    <t>eaa9e4ad-c34e-478b-852b-5877e9f55c7e</t>
  </si>
  <si>
    <t>cira_9</t>
  </si>
  <si>
    <t>Kafuko Rugarama Déo</t>
  </si>
  <si>
    <t>Marceline Ciryongo</t>
  </si>
  <si>
    <t>femmes_50_ans</t>
  </si>
  <si>
    <t>Parceque ce sont les normes du gestionnaire et nous devons payer pour la survie</t>
  </si>
  <si>
    <t>Contrainte pour reparation du préjudice</t>
  </si>
  <si>
    <t>Vulgarisation, sensibilisation dans des réunions, dans des églises</t>
  </si>
  <si>
    <t>Au comité de gestion</t>
  </si>
  <si>
    <t>Lors des réunions en AG</t>
  </si>
  <si>
    <t>Toujours lors des réunions</t>
  </si>
  <si>
    <t>Je n'en sais rien, seulement il faut améliorer la qualité des tuyaux</t>
  </si>
  <si>
    <t>Souvent nous manquons de quoi payer pour faute de moyens</t>
  </si>
  <si>
    <t>https://www.commcarehq.org/a/swassa/reports/form_data/eaa9e4ad-c34e-478b-852b-5877e9f55c7e/</t>
  </si>
  <si>
    <t>93</t>
  </si>
  <si>
    <t>6d51a88d-d4a9-4bdf-a6e1-0f756b84fe9e</t>
  </si>
  <si>
    <t>cira_11</t>
  </si>
  <si>
    <t>Aline M'Cibuye</t>
  </si>
  <si>
    <t>Pour ne pas trainer au lieu d'approvisionnement</t>
  </si>
  <si>
    <t>Introduire une demande au comité, puis après autorisation moyennant paiement, acheter les matériels.</t>
  </si>
  <si>
    <t>Contrainte de reparer la faute</t>
  </si>
  <si>
    <t>Par des réunions communautaires</t>
  </si>
  <si>
    <t>Il y a moyen d'augmenter les installations pour couvrir la communauté</t>
  </si>
  <si>
    <t>Des coupures intempstives qui nous amènent à utiliser l'eau de source au risque de contracter des maladies.</t>
  </si>
  <si>
    <t>https://www.commcarehq.org/a/swassa/reports/form_data/6d51a88d-d4a9-4bdf-a6e1-0f756b84fe9e/</t>
  </si>
  <si>
    <t>94</t>
  </si>
  <si>
    <t>86f6b226-bf96-46e9-9921-c64e455403c5</t>
  </si>
  <si>
    <t>cira_2</t>
  </si>
  <si>
    <t>Nyota Muhimuzi</t>
  </si>
  <si>
    <t>Wilfired M'Bakenga</t>
  </si>
  <si>
    <t>Parce que l'eau est très utile pour nous</t>
  </si>
  <si>
    <t>Abonnement de 100$, puis on achète le matériel soi même</t>
  </si>
  <si>
    <t>Contrainte pour réparation</t>
  </si>
  <si>
    <t>Conscientiser la communauté</t>
  </si>
  <si>
    <t>Au chef de village et lui s'adresse au comité</t>
  </si>
  <si>
    <t>Dans des réunions toujours</t>
  </si>
  <si>
    <t>Sécurisation des BF existantes, Augmentation des robinets</t>
  </si>
  <si>
    <t>Des coupures intempestives</t>
  </si>
  <si>
    <t>https://www.commcarehq.org/a/swassa/reports/form_data/86f6b226-bf96-46e9-9921-c64e455403c5/</t>
  </si>
  <si>
    <t>95</t>
  </si>
  <si>
    <t>30697d8e-34f2-4d22-b99b-d15121b59034</t>
  </si>
  <si>
    <t>cira_32</t>
  </si>
  <si>
    <t>Akonkwa Barhakomerwa Guillaume</t>
  </si>
  <si>
    <t>Chancelline M'Mufomera</t>
  </si>
  <si>
    <t>Parceque c'est la première condition de bien vivre</t>
  </si>
  <si>
    <t>On paye 100$ au comité de gestion, puis on achète le matériel exigé</t>
  </si>
  <si>
    <t>Contrainte de réparer</t>
  </si>
  <si>
    <t>L'interdiction de faire la lessive sur la BF</t>
  </si>
  <si>
    <t>Au comité par le biais du xhef se village</t>
  </si>
  <si>
    <t>Sur place, face à face</t>
  </si>
  <si>
    <t>Il y a lieu di'ntensifier les bornes pour donner la chances à tous d'y acceder</t>
  </si>
  <si>
    <t>Bornes moins nombreuses par rapport àux populations</t>
  </si>
  <si>
    <t>https://www.commcarehq.org/a/swassa/reports/form_data/30697d8e-34f2-4d22-b99b-d15121b59034/</t>
  </si>
  <si>
    <t>96</t>
  </si>
  <si>
    <t>0cc0a423-a99b-49f9-9395-5f25d0c1bf27</t>
  </si>
  <si>
    <t>cira_27</t>
  </si>
  <si>
    <t>Nabintu Lugazo</t>
  </si>
  <si>
    <t>L'eau c'est la vie</t>
  </si>
  <si>
    <t>100$, puis on achète les accessoires</t>
  </si>
  <si>
    <t>Blâme et contrainte pr réparation</t>
  </si>
  <si>
    <t>Le technicien zu comité</t>
  </si>
  <si>
    <t>Cikala</t>
  </si>
  <si>
    <t>https://www.commcarehq.org/a/swassa/reports/form_data/0cc0a423-a99b-49f9-9395-5f25d0c1bf27/</t>
  </si>
  <si>
    <t>97</t>
  </si>
  <si>
    <t>ec3684ae-e5f3-41a8-a75c-e474638e5b72</t>
  </si>
  <si>
    <t>cira_7</t>
  </si>
  <si>
    <t>Cekanabo Muharabu</t>
  </si>
  <si>
    <t>Bahati Furura</t>
  </si>
  <si>
    <t>Parce que même le 1000fc je le paiye difficilement</t>
  </si>
  <si>
    <t>On demande qu'il y ait réparation</t>
  </si>
  <si>
    <t>Au technicien du comité</t>
  </si>
  <si>
    <t>Idjwi lino</t>
  </si>
  <si>
    <t>Je n'en sais rien</t>
  </si>
  <si>
    <t>Le motant tjrs élevés</t>
  </si>
  <si>
    <t>https://www.commcarehq.org/a/swassa/reports/form_data/ec3684ae-e5f3-41a8-a75c-e474638e5b72/</t>
  </si>
  <si>
    <t>98</t>
  </si>
  <si>
    <t>ce7b0ef0-2a2c-4fa2-b64c-07b7b483c8ed</t>
  </si>
  <si>
    <t>cira_16</t>
  </si>
  <si>
    <t>Amani Lulihoshi</t>
  </si>
  <si>
    <t>Cikuru Karanjo</t>
  </si>
  <si>
    <t>Parce que l'eau est indispensable pour notre survie</t>
  </si>
  <si>
    <t>On va chez les prêtres et on paye l'argent en terme d'abonnement, puis on achète les matériaux</t>
  </si>
  <si>
    <t>Il faut réparer soi même</t>
  </si>
  <si>
    <t>Au comité en place</t>
  </si>
  <si>
    <t>Maendeleo, Cikala</t>
  </si>
  <si>
    <t>Lors des Salongo</t>
  </si>
  <si>
    <t>Face a face en réunion</t>
  </si>
  <si>
    <t>La source ayant une grande capacité, il y a moyen d'augmenter les BF</t>
  </si>
  <si>
    <t>Insuffisance des BF</t>
  </si>
  <si>
    <t>https://www.commcarehq.org/a/swassa/reports/form_data/ce7b0ef0-2a2c-4fa2-b64c-07b7b483c8ed/</t>
  </si>
  <si>
    <t>99</t>
  </si>
  <si>
    <t>179e6c48-dc00-44ab-8bf9-9e456b7ec2a4</t>
  </si>
  <si>
    <t>cira_14</t>
  </si>
  <si>
    <t>Libaku</t>
  </si>
  <si>
    <t>Chenda</t>
  </si>
  <si>
    <t>L'eau c la Vie</t>
  </si>
  <si>
    <t>Payement, et frais de raccordement</t>
  </si>
  <si>
    <t>pas d'eau réponse</t>
  </si>
  <si>
    <t>les prêtres</t>
  </si>
  <si>
    <t>presensence de technicien et Source</t>
  </si>
  <si>
    <t>L'heure de fermeture, longue distance à un autre BF en cas de panne</t>
  </si>
  <si>
    <t>https://www.commcarehq.org/a/swassa/reports/form_data/179e6c48-dc00-44ab-8bf9-9e456b7ec2a4/</t>
  </si>
  <si>
    <t>100</t>
  </si>
  <si>
    <t>ca962da6-3bd6-4f04-b5d2-1dc71f2d3dc3</t>
  </si>
  <si>
    <t>cira_13</t>
  </si>
  <si>
    <t>Marco Biraheka</t>
  </si>
  <si>
    <t>Sifa M'mwizimwa</t>
  </si>
  <si>
    <t>l'eau c la Vie</t>
  </si>
  <si>
    <t>payement des tuyaux,et Raccordement</t>
  </si>
  <si>
    <t>pas d'autre reponse</t>
  </si>
  <si>
    <t>comite d'eau</t>
  </si>
  <si>
    <t>pas de précision</t>
  </si>
  <si>
    <t>presence de technicien,et source</t>
  </si>
  <si>
    <t>heure d'ouverture et de fermeture</t>
  </si>
  <si>
    <t>https://www.commcarehq.org/a/swassa/reports/form_data/ca962da6-3bd6-4f04-b5d2-1dc71f2d3dc3/</t>
  </si>
  <si>
    <t>101</t>
  </si>
  <si>
    <t>5fc32e78-2135-4eb1-a977-776152555fef</t>
  </si>
  <si>
    <t>cira_29</t>
  </si>
  <si>
    <t>Byenda M'ntaruhunga</t>
  </si>
  <si>
    <t>Barankabaganya Rugunya</t>
  </si>
  <si>
    <t>leau c la vie</t>
  </si>
  <si>
    <t>tuyaux et Argent de raccordement</t>
  </si>
  <si>
    <t>Amade</t>
  </si>
  <si>
    <t>Laendeleo et Chikala</t>
  </si>
  <si>
    <t>lwiro</t>
  </si>
  <si>
    <t>presence des sources</t>
  </si>
  <si>
    <t>L'heure d'ouverture et de fermeture</t>
  </si>
  <si>
    <t>https://www.commcarehq.org/a/swassa/reports/form_data/5fc32e78-2135-4eb1-a977-776152555fef/</t>
  </si>
  <si>
    <t>102</t>
  </si>
  <si>
    <t>480f7e20-6aff-47a4-8ca1-478f28eea697</t>
  </si>
  <si>
    <t>cira_24</t>
  </si>
  <si>
    <t>Janvier Kalusi</t>
  </si>
  <si>
    <t>Imacule M'nyamugondeka</t>
  </si>
  <si>
    <t>j'ai un robinet permanant chez</t>
  </si>
  <si>
    <t>Le frais d'adhésion plus technicien</t>
  </si>
  <si>
    <t>Maendeleo et Chikala</t>
  </si>
  <si>
    <t>Les prêtre</t>
  </si>
  <si>
    <t>presence de source</t>
  </si>
  <si>
    <t>Aucun defis</t>
  </si>
  <si>
    <t>https://www.commcarehq.org/a/swassa/reports/form_data/480f7e20-6aff-47a4-8ca1-478f28eea697/</t>
  </si>
  <si>
    <t>103</t>
  </si>
  <si>
    <t>24334002-dd75-428e-8dc8-5543b0c72f8d</t>
  </si>
  <si>
    <t>cira_15</t>
  </si>
  <si>
    <t>Chance Ziluga</t>
  </si>
  <si>
    <t>Leon Muhimuzi</t>
  </si>
  <si>
    <t>TDR</t>
  </si>
  <si>
    <t>l'eau c la vie</t>
  </si>
  <si>
    <t>Payement de frais d'adhésion</t>
  </si>
  <si>
    <t>comité d'eau</t>
  </si>
  <si>
    <t>Les prêtres</t>
  </si>
  <si>
    <t>présence de techniciens dans le village et source</t>
  </si>
  <si>
    <t>https://www.commcarehq.org/a/swassa/reports/form_data/24334002-dd75-428e-8dc8-5543b0c72f8d/</t>
  </si>
  <si>
    <t>104</t>
  </si>
  <si>
    <t>7f7fe54a-5667-4bbb-9c6b-4152bbb5db83</t>
  </si>
  <si>
    <t>cira_18</t>
  </si>
  <si>
    <t>Shalukoma Karungu</t>
  </si>
  <si>
    <t>Safari M'shanyungu</t>
  </si>
  <si>
    <t>chez le chez</t>
  </si>
  <si>
    <t>Abonnement plus tuyaux</t>
  </si>
  <si>
    <t>https://www.commcarehq.org/a/swassa/reports/form_data/7f7fe54a-5667-4bbb-9c6b-4152bbb5db83/</t>
  </si>
  <si>
    <t>105</t>
  </si>
  <si>
    <t>ad7e79bd-89bf-43fe-8b3c-8cfb276847f7</t>
  </si>
  <si>
    <t>cira_17</t>
  </si>
  <si>
    <t>Faida Mulevu</t>
  </si>
  <si>
    <t>Imani Mulevu</t>
  </si>
  <si>
    <t>L'abonnement,et tuyaux</t>
  </si>
  <si>
    <t>Chef de localité</t>
  </si>
  <si>
    <t>quelques fois il ya coupure d'eau.</t>
  </si>
  <si>
    <t>https://www.commcarehq.org/a/swassa/reports/form_data/ad7e79bd-89bf-43fe-8b3c-8cfb276847f7/</t>
  </si>
  <si>
    <t>106</t>
  </si>
  <si>
    <t>e85b2147-9309-4bf4-b205-66052f9c7550</t>
  </si>
  <si>
    <t>nyama_62</t>
  </si>
  <si>
    <t>nzigire claudinne</t>
  </si>
  <si>
    <t>claude munganga</t>
  </si>
  <si>
    <t>cojepe</t>
  </si>
  <si>
    <t>voir le comité cogepe et achete le matériels</t>
  </si>
  <si>
    <t>il doit payen la facture de 100000</t>
  </si>
  <si>
    <t>cogeka</t>
  </si>
  <si>
    <t>sur tel</t>
  </si>
  <si>
    <t>protection dela borne fo'rene</t>
  </si>
  <si>
    <t>https://www.commcarehq.org/a/swassa/reports/form_data/e85b2147-9309-4bf4-b205-66052f9c7550/</t>
  </si>
  <si>
    <t>107</t>
  </si>
  <si>
    <t>0639d901-2e30-4439-9be0-a7c0e596111d</t>
  </si>
  <si>
    <t>nyama_22</t>
  </si>
  <si>
    <t>saverine mwisenge namuraba</t>
  </si>
  <si>
    <t>kanyena lushombo</t>
  </si>
  <si>
    <t>o p</t>
  </si>
  <si>
    <t>la personne charge de la borne fontaine</t>
  </si>
  <si>
    <t>pour le bien fonctionnement de la borne</t>
  </si>
  <si>
    <t>voir le comité gestionnaire l,eau et acheter les materiel</t>
  </si>
  <si>
    <t>achat de matériel abume et repar</t>
  </si>
  <si>
    <t>acheter le materiel abume</t>
  </si>
  <si>
    <t>ala fontenier</t>
  </si>
  <si>
    <t>comite cogep</t>
  </si>
  <si>
    <t>maendeo</t>
  </si>
  <si>
    <t>sur téléphone et face a face</t>
  </si>
  <si>
    <t>protéger la borne fontenne</t>
  </si>
  <si>
    <t>non payement de la facture</t>
  </si>
  <si>
    <t>https://www.commcarehq.org/a/swassa/reports/form_data/0639d901-2e30-4439-9be0-a7c0e596111d/</t>
  </si>
  <si>
    <t>108</t>
  </si>
  <si>
    <t>8f5f353c-db72-4062-9a19-18993a1f74e7</t>
  </si>
  <si>
    <t>nyama_23</t>
  </si>
  <si>
    <t>kulimushi rwamigabo</t>
  </si>
  <si>
    <t>etude_professionnelle</t>
  </si>
  <si>
    <t>m,lugajwa</t>
  </si>
  <si>
    <t>cat l,eau est gratuit</t>
  </si>
  <si>
    <t>contact le comite gestionnaire d,eau</t>
  </si>
  <si>
    <t>achat de materiel abume</t>
  </si>
  <si>
    <t>comite local l,eau</t>
  </si>
  <si>
    <t>augmantation de borne fontaine</t>
  </si>
  <si>
    <t>peu de borne fontaine dans le milieu</t>
  </si>
  <si>
    <t>https://www.commcarehq.org/a/swassa/reports/form_data/8f5f353c-db72-4062-9a19-18993a1f74e7/</t>
  </si>
  <si>
    <t>109</t>
  </si>
  <si>
    <t>7f9bdfc2-e874-4d4f-96f8-e7ab9fd1c343</t>
  </si>
  <si>
    <t>nyama_42</t>
  </si>
  <si>
    <t>riziki katalonge</t>
  </si>
  <si>
    <t>refus de donner le non</t>
  </si>
  <si>
    <t>commerçant</t>
  </si>
  <si>
    <t>pas du temps</t>
  </si>
  <si>
    <t>création un comité de gestion</t>
  </si>
  <si>
    <t>les bf sont insuffisants</t>
  </si>
  <si>
    <t>refus de puise</t>
  </si>
  <si>
    <t>https://www.commcarehq.org/a/swassa/reports/form_data/7f9bdfc2-e874-4d4f-96f8-e7ab9fd1c343/</t>
  </si>
  <si>
    <t>110</t>
  </si>
  <si>
    <t>0e54e321-654d-4945-a015-83b1045a2a9f</t>
  </si>
  <si>
    <t>nyama_19</t>
  </si>
  <si>
    <t>masumbuko biregeyi</t>
  </si>
  <si>
    <t>byenda m,mudahama</t>
  </si>
  <si>
    <t>reparation de l,outil abîmé</t>
  </si>
  <si>
    <t>comite cogeka</t>
  </si>
  <si>
    <t>pas des defis</t>
  </si>
  <si>
    <t>https://www.commcarehq.org/a/swassa/reports/form_data/0e54e321-654d-4945-a015-83b1045a2a9f/</t>
  </si>
  <si>
    <t>111</t>
  </si>
  <si>
    <t>102b321e-05a3-41e7-aef2-9ef5da8fa483</t>
  </si>
  <si>
    <t>nyama_44</t>
  </si>
  <si>
    <t>aksanti bukalange</t>
  </si>
  <si>
    <t>kazaroho kalombo blaise</t>
  </si>
  <si>
    <t>s,il l,eau est disponible atous moment</t>
  </si>
  <si>
    <t>voir le comite gestion</t>
  </si>
  <si>
    <t>la personne concerné repar t</t>
  </si>
  <si>
    <t>chargé de contrôle</t>
  </si>
  <si>
    <t>augmenter d, autre bf</t>
  </si>
  <si>
    <t>https://www.commcarehq.org/a/swassa/reports/form_data/102b321e-05a3-41e7-aef2-9ef5da8fa483/</t>
  </si>
  <si>
    <t>112</t>
  </si>
  <si>
    <t>8caa5bbe-d93b-45d6-b8ca-28fd4a579162</t>
  </si>
  <si>
    <t>nyama_57</t>
  </si>
  <si>
    <t>mulumeoderhwa musaka emanuel</t>
  </si>
  <si>
    <t>nsimire mongane</t>
  </si>
  <si>
    <t>10maison et président village assenis</t>
  </si>
  <si>
    <t>si l,eau sera toujour disponible</t>
  </si>
  <si>
    <t>par mégaphones</t>
  </si>
  <si>
    <t>cogep</t>
  </si>
  <si>
    <t>punition</t>
  </si>
  <si>
    <t>comite local de gestion</t>
  </si>
  <si>
    <t>augmenter les bf</t>
  </si>
  <si>
    <t>https://www.commcarehq.org/a/swassa/reports/form_data/8caa5bbe-d93b-45d6-b8ca-28fd4a579162/</t>
  </si>
  <si>
    <t>113</t>
  </si>
  <si>
    <t>09049e97-f255-4cd9-aed8-25e594369be7</t>
  </si>
  <si>
    <t>cira_20</t>
  </si>
  <si>
    <t>Estha mushabisha</t>
  </si>
  <si>
    <t>couvrir le buidon</t>
  </si>
  <si>
    <t>pour rendre l'eau accessible</t>
  </si>
  <si>
    <t>latrines__fosse_avec_dalle</t>
  </si>
  <si>
    <t>ne saais pas</t>
  </si>
  <si>
    <t>dans le comite</t>
  </si>
  <si>
    <t>dans la réunion</t>
  </si>
  <si>
    <t>au plombier</t>
  </si>
  <si>
    <t>face a face dans la réunion</t>
  </si>
  <si>
    <t>face a fce</t>
  </si>
  <si>
    <t>présence des cours des d'eau</t>
  </si>
  <si>
    <t>https://www.commcarehq.org/a/swassa/reports/form_data/09049e97-f255-4cd9-aed8-25e594369be7/</t>
  </si>
  <si>
    <t>114</t>
  </si>
  <si>
    <t>a7b20cbc-47db-4a26-8e91-0ce34060575e</t>
  </si>
  <si>
    <t>nyama_17</t>
  </si>
  <si>
    <t>Shukuru Hamuli</t>
  </si>
  <si>
    <t>Neema Rwihimba</t>
  </si>
  <si>
    <t>Parce que l'eau c'est la vie de tout être humain</t>
  </si>
  <si>
    <t>On donne 100$ au comité puis on achète</t>
  </si>
  <si>
    <t>Des sensibilisations sur le respect et la protection des installations</t>
  </si>
  <si>
    <t>Au chef de village</t>
  </si>
  <si>
    <t>Je ne l'ai jamais fait</t>
  </si>
  <si>
    <t>Il y a possibilité de renforcer les BF</t>
  </si>
  <si>
    <t>Insuffisance des BF par rapport aux bénéficiaires, ce qui fait trainer les gens</t>
  </si>
  <si>
    <t>https://www.commcarehq.org/a/swassa/reports/form_data/a7b20cbc-47db-4a26-8e91-0ce34060575e/</t>
  </si>
  <si>
    <t>115</t>
  </si>
  <si>
    <t>babbb22f-dafc-4e76-bbd8-7e1d6e32bb15</t>
  </si>
  <si>
    <t>kama_52</t>
  </si>
  <si>
    <t>Atosha Bahati</t>
  </si>
  <si>
    <t>Rehema</t>
  </si>
  <si>
    <t>On ne peut pas vivre sans eau.</t>
  </si>
  <si>
    <t>Personne car nous ne payons pas</t>
  </si>
  <si>
    <t>Adresser une demande écrite ou verbale au comité qui statue, puis acheter du matériel</t>
  </si>
  <si>
    <t>Blâme et contrainte pour réparation</t>
  </si>
  <si>
    <t>Clôture la BF, faire des salongo(travaux communautaires)</t>
  </si>
  <si>
    <t>Maendelo</t>
  </si>
  <si>
    <t>Il y a bcp des sources avec possibilité d'amenager d'autres BF</t>
  </si>
  <si>
    <t>https://www.commcarehq.org/a/swassa/reports/form_data/babbb22f-dafc-4e76-bbd8-7e1d6e32bb15/</t>
  </si>
  <si>
    <t>116</t>
  </si>
  <si>
    <t>b5071b57-8921-463d-8420-7e5afba7f549</t>
  </si>
  <si>
    <t>kama_21</t>
  </si>
  <si>
    <t>Aline Cibanvunya</t>
  </si>
  <si>
    <t>Parce que est d'une importance capitale</t>
  </si>
  <si>
    <t>Parler avec le chef et le comité, puis avec les propriétaireq des champs où la conduite va passer, enfin on paye l'argent exigé.</t>
  </si>
  <si>
    <t>Des sensibilisations</t>
  </si>
  <si>
    <t>Maendeleo, 98.5Mhz</t>
  </si>
  <si>
    <t>Les bornes peuvent être renforcées</t>
  </si>
  <si>
    <t>https://www.commcarehq.org/a/swassa/reports/form_data/b5071b57-8921-463d-8420-7e5afba7f549/</t>
  </si>
  <si>
    <t>117</t>
  </si>
  <si>
    <t>f7e47d28-af9c-4e81-9863-126f37633ac2</t>
  </si>
  <si>
    <t>cira_35</t>
  </si>
  <si>
    <t>Juvenal cizungu</t>
  </si>
  <si>
    <t>Jeanette m rukeba</t>
  </si>
  <si>
    <t>pour avoir l'eau en disponibilité</t>
  </si>
  <si>
    <t>fausse_double_sans_dalle</t>
  </si>
  <si>
    <t>construction pour la vane et choisir un bon gestionnaire, liliter le temps</t>
  </si>
  <si>
    <t>donner rapport aux familles responsable</t>
  </si>
  <si>
    <t>plombier du milieu</t>
  </si>
  <si>
    <t>MGT</t>
  </si>
  <si>
    <t>c'est juste une maman du village</t>
  </si>
  <si>
    <t>face à face au robinet</t>
  </si>
  <si>
    <t>présence d'une école qui nous donne de l'eau
présence du lac</t>
  </si>
  <si>
    <t>le débit est très insignifiant</t>
  </si>
  <si>
    <t>ne pas répondre à mes désidératas</t>
  </si>
  <si>
    <t>https://www.commcarehq.org/a/swassa/reports/form_data/f7e47d28-af9c-4e81-9863-126f37633ac2/</t>
  </si>
  <si>
    <t>118</t>
  </si>
  <si>
    <t>b3f0ec31-8772-4037-b36b-13ef30023e80</t>
  </si>
  <si>
    <t>cira_3</t>
  </si>
  <si>
    <t>Marie balole Christine</t>
  </si>
  <si>
    <t>BALOLE NYAMULEHA</t>
  </si>
  <si>
    <t>pour me rapprocher du point d'eau</t>
  </si>
  <si>
    <t>priver l'eau</t>
  </si>
  <si>
    <t>responsable chargé de la BF</t>
  </si>
  <si>
    <t>radio maendelo</t>
  </si>
  <si>
    <t>un comité elu du village</t>
  </si>
  <si>
    <t>face face chef le chef de sous de village</t>
  </si>
  <si>
    <t>présence de l'hôpital nous pouvons puiser facilement</t>
  </si>
  <si>
    <t>la population est pauvre en cas de panne ça persiste</t>
  </si>
  <si>
    <t>https://www.commcarehq.org/a/swassa/reports/form_data/b3f0ec31-8772-4037-b36b-13ef30023e80/</t>
  </si>
  <si>
    <t>119</t>
  </si>
  <si>
    <t>1b85bda9-a8a0-4e20-a33c-2c22e646f632</t>
  </si>
  <si>
    <t>kama_58</t>
  </si>
  <si>
    <t>Nyota Mirindi</t>
  </si>
  <si>
    <t>En quand de panne on cotise pour la réparation</t>
  </si>
  <si>
    <t>Pas des moyens</t>
  </si>
  <si>
    <t>La personne elle même assure les réparations</t>
  </si>
  <si>
    <t>Les voisins</t>
  </si>
  <si>
    <t>RTNK, Maendeleo</t>
  </si>
  <si>
    <t>Les pannes</t>
  </si>
  <si>
    <t>https://www.commcarehq.org/a/swassa/reports/form_data/1b85bda9-a8a0-4e20-a33c-2c22e646f632/</t>
  </si>
  <si>
    <t>120</t>
  </si>
  <si>
    <t>c8b3009a-4b99-413b-ae98-7f3274417e41</t>
  </si>
  <si>
    <t>kama_32</t>
  </si>
  <si>
    <t>Faida Nyarwayii</t>
  </si>
  <si>
    <t>décédé</t>
  </si>
  <si>
    <t>Si c'est un ordre de l'etat</t>
  </si>
  <si>
    <t>Arrestation domage</t>
  </si>
  <si>
    <t>La presence et le dynamismr du comite de gestion</t>
  </si>
  <si>
    <t>Saison et les pannes</t>
  </si>
  <si>
    <t>https://www.commcarehq.org/a/swassa/reports/form_data/c8b3009a-4b99-413b-ae98-7f3274417e41/</t>
  </si>
  <si>
    <t>121</t>
  </si>
  <si>
    <t>204903f2-9c9e-4a69-86fe-03db2383f1bf</t>
  </si>
  <si>
    <t>Neema Mirhimbo</t>
  </si>
  <si>
    <t>Commercant</t>
  </si>
  <si>
    <t>Il y a trop de reobinets si notre borne est aménagé, je part puiser chez les voisins</t>
  </si>
  <si>
    <t>Chef du quartier</t>
  </si>
  <si>
    <t>Marndeleo</t>
  </si>
  <si>
    <t>Une maman votée par les chefs de 10maisons</t>
  </si>
  <si>
    <t>Une population Dynamique etla disponibilité des sources d'eau</t>
  </si>
  <si>
    <t>Bouchage des tuyaux, les cultivateurs qui cassent les tuyaux.</t>
  </si>
  <si>
    <t>https://www.commcarehq.org/a/swassa/reports/form_data/204903f2-9c9e-4a69-86fe-03db2383f1bf/</t>
  </si>
  <si>
    <t>123</t>
  </si>
  <si>
    <t>6e6dd1cc-7ae7-4f5f-9115-3367da6a369d</t>
  </si>
  <si>
    <t>mwan_11</t>
  </si>
  <si>
    <t>Salome Nzigire</t>
  </si>
  <si>
    <t>Patrick Chishami</t>
  </si>
  <si>
    <t>ONG</t>
  </si>
  <si>
    <t>Payement,les accessoires</t>
  </si>
  <si>
    <t>Chikala</t>
  </si>
  <si>
    <t>un autre fournisseur</t>
  </si>
  <si>
    <t>https://www.commcarehq.org/a/swassa/reports/form_data/6e6dd1cc-7ae7-4f5f-9115-3367da6a369d/</t>
  </si>
  <si>
    <t>124</t>
  </si>
  <si>
    <t>5c47be71-7622-4eee-987d-e7d7676b496b</t>
  </si>
  <si>
    <t>mwan_65</t>
  </si>
  <si>
    <t>Nzigire Barabara</t>
  </si>
  <si>
    <t>Baraka Chisirika</t>
  </si>
  <si>
    <t>voisinage</t>
  </si>
  <si>
    <t>si elle est à côté de chez moi</t>
  </si>
  <si>
    <t>payement et autres accessoires, voir comité</t>
  </si>
  <si>
    <t>Particulier</t>
  </si>
  <si>
    <t>https://www.commcarehq.org/a/swassa/reports/form_data/5c47be71-7622-4eee-987d-e7d7676b496b/</t>
  </si>
  <si>
    <t>125</t>
  </si>
  <si>
    <t>3c8df7f8-1117-43c3-9974-4435836f53f1</t>
  </si>
  <si>
    <t>mwan_29</t>
  </si>
  <si>
    <t>Nshobole Amuli</t>
  </si>
  <si>
    <t>Ethienne Amuli</t>
  </si>
  <si>
    <t>l'argent de raccordement</t>
  </si>
  <si>
    <t>présence de technicien et de source</t>
  </si>
  <si>
    <t>https://www.commcarehq.org/a/swassa/reports/form_data/3c8df7f8-1117-43c3-9974-4435836f53f1/</t>
  </si>
  <si>
    <t>126</t>
  </si>
  <si>
    <t>e79e3651-7a05-49bf-904e-5dc46246b664</t>
  </si>
  <si>
    <t>mwan_66</t>
  </si>
  <si>
    <t>Daniella Bombeto</t>
  </si>
  <si>
    <t>Rachele Maroyi</t>
  </si>
  <si>
    <t>l'abonnement</t>
  </si>
  <si>
    <t>https://www.commcarehq.org/a/swassa/reports/form_data/e79e3651-7a05-49bf-904e-5dc46246b664/</t>
  </si>
  <si>
    <t>127</t>
  </si>
  <si>
    <t>ee17360f-75cf-4eb6-bcbb-7acec7346f81</t>
  </si>
  <si>
    <t>mwan_61</t>
  </si>
  <si>
    <t>Blandine Koko</t>
  </si>
  <si>
    <t>Delape Tablant</t>
  </si>
  <si>
    <t>Motar</t>
  </si>
  <si>
    <t>payement de frais</t>
  </si>
  <si>
    <t>glissement pck le robinet n pas à un bon emplacement</t>
  </si>
  <si>
    <t>https://www.commcarehq.org/a/swassa/reports/form_data/ee17360f-75cf-4eb6-bcbb-7acec7346f81/</t>
  </si>
  <si>
    <t>128</t>
  </si>
  <si>
    <t>43f27902-f13b-4626-a4d3-d0161bf6326c</t>
  </si>
  <si>
    <t>mwan_75</t>
  </si>
  <si>
    <t>Tuma Kamasa</t>
  </si>
  <si>
    <t>Bashombana</t>
  </si>
  <si>
    <t>payement l'abonnement et accessoires</t>
  </si>
  <si>
    <t>particulier</t>
  </si>
  <si>
    <t>présence des techniciens et Sources</t>
  </si>
  <si>
    <t>https://www.commcarehq.org/a/swassa/reports/form_data/43f27902-f13b-4626-a4d3-d0161bf6326c/</t>
  </si>
  <si>
    <t>129</t>
  </si>
  <si>
    <t>d1748113-e90d-44bb-8dbc-727010a2839c</t>
  </si>
  <si>
    <t>kama_65</t>
  </si>
  <si>
    <t>nsimire kavura</t>
  </si>
  <si>
    <t>https://www.commcarehq.org/a/swassa/reports/form_data/d1748113-e90d-44bb-8dbc-727010a2839c/</t>
  </si>
  <si>
    <t>130</t>
  </si>
  <si>
    <t>294ddec6-46ab-4e99-8214-ff39ca404226</t>
  </si>
  <si>
    <t>kama_55</t>
  </si>
  <si>
    <t>Ahadi mushagalusa</t>
  </si>
  <si>
    <t>faida macara</t>
  </si>
  <si>
    <t>l'eau doit etre gratuite</t>
  </si>
  <si>
    <t>voir le COGEP puis acheter le matériel</t>
  </si>
  <si>
    <t>beaucoup de source</t>
  </si>
  <si>
    <t>l'eau n'est potable</t>
  </si>
  <si>
    <t>https://www.commcarehq.org/a/swassa/reports/form_data/294ddec6-46ab-4e99-8214-ff39ca404226/</t>
  </si>
  <si>
    <t>131</t>
  </si>
  <si>
    <t>db91b0c9-dc4e-4b95-9b6d-faf8bb0cb910</t>
  </si>
  <si>
    <t>kash_2</t>
  </si>
  <si>
    <t>francine bahanuzi</t>
  </si>
  <si>
    <t>Théophile bahanuzi</t>
  </si>
  <si>
    <t>cher de quartier</t>
  </si>
  <si>
    <t>on a une source dans notre quartier</t>
  </si>
  <si>
    <t>https://www.commcarehq.org/a/swassa/reports/form_data/db91b0c9-dc4e-4b95-9b6d-faf8bb0cb910/</t>
  </si>
  <si>
    <t>132</t>
  </si>
  <si>
    <t>7e01ba61-e3da-4c9a-84a1-62bab972a500</t>
  </si>
  <si>
    <t>kash_8</t>
  </si>
  <si>
    <t>bahati manegabe</t>
  </si>
  <si>
    <t>esther mashali</t>
  </si>
  <si>
    <t>chat de matériels et contacter le COGEP</t>
  </si>
  <si>
    <t>beaucoup de source dans le village</t>
  </si>
  <si>
    <t>peu de point d'eau</t>
  </si>
  <si>
    <t>https://www.commcarehq.org/a/swassa/reports/form_data/7e01ba61-e3da-4c9a-84a1-62bab972a500/</t>
  </si>
  <si>
    <t>133</t>
  </si>
  <si>
    <t>227eb503-fe7b-4e88-8148-f4ab82d8274b</t>
  </si>
  <si>
    <t>kahu_4</t>
  </si>
  <si>
    <t>Akoknwa Muhimanyi kulimushi</t>
  </si>
  <si>
    <t>Aline M'shabarhembo</t>
  </si>
  <si>
    <t>parce que l'eau c'est la vie nous ne pouvons pas refuser de payer l'eau</t>
  </si>
  <si>
    <t>payer la une somme d'argent auprès du comité de gestion (KOGEKA)</t>
  </si>
  <si>
    <t>payer des amandes et réparer les dégâts</t>
  </si>
  <si>
    <t>au comité de gestion de l'eau</t>
  </si>
  <si>
    <t>source proche de chez nous</t>
  </si>
  <si>
    <t>non accès facile al'eau en cas de la saison de pluie et vol de robinet en perpétuté</t>
  </si>
  <si>
    <t>https://www.commcarehq.org/a/swassa/reports/form_data/227eb503-fe7b-4e88-8148-f4ab82d8274b/</t>
  </si>
  <si>
    <t>134</t>
  </si>
  <si>
    <t>31a875f7-5eba-4c68-80e5-d298a2fb4627</t>
  </si>
  <si>
    <t>kahu_14</t>
  </si>
  <si>
    <t>Gisele Angeline</t>
  </si>
  <si>
    <t>parce que l'eau est indisponible dans la vie</t>
  </si>
  <si>
    <t>payer les amandes et réparé les dégâts</t>
  </si>
  <si>
    <t>na jamais soumis</t>
  </si>
  <si>
    <t>au chef et nyumbakumi</t>
  </si>
  <si>
    <t>il y des sources d'eau potable qui ne sont pas exploités ici chez nous</t>
  </si>
  <si>
    <t>accès dificile à l'eau pendant la période de pluie et même de coupure pendant la Saison sèche.</t>
  </si>
  <si>
    <t>https://www.commcarehq.org/a/swassa/reports/form_data/31a875f7-5eba-4c68-80e5-d298a2fb4627/</t>
  </si>
  <si>
    <t>135</t>
  </si>
  <si>
    <t>c81f673e-fcd7-43ef-832e-6b9c5e0b40e5</t>
  </si>
  <si>
    <t>kahu_11</t>
  </si>
  <si>
    <t>Alice Pascal</t>
  </si>
  <si>
    <t>nous sommes habitués à payé chaque mois et l'eau nous est Utile</t>
  </si>
  <si>
    <t>payer une somme d'argent aux membres de KOGEKA, Honoré le devis, canalisé,....</t>
  </si>
  <si>
    <t>faire payer les amande aux personnes attrapés dans l'infraction, achat de matériels abîmé, payer aussi la main d'oeuvre au technicien</t>
  </si>
  <si>
    <t>plus d'autres</t>
  </si>
  <si>
    <t>n'as jamais sous mis une quelconque plainte</t>
  </si>
  <si>
    <t>au chef ou au comité de la cogeka</t>
  </si>
  <si>
    <t>une borne est disponible et proche de chez moi</t>
  </si>
  <si>
    <t>je n'est jamais vu ni entendre quelconque problème à propos de l'eau et moin encore le connaître</t>
  </si>
  <si>
    <t>https://www.commcarehq.org/a/swassa/reports/form_data/c81f673e-fcd7-43ef-832e-6b9c5e0b40e5/</t>
  </si>
  <si>
    <t>136</t>
  </si>
  <si>
    <t>74d3d412-4d68-44be-afd3-458c8ea27621</t>
  </si>
  <si>
    <t>nyama13</t>
  </si>
  <si>
    <t>Samso MAGAJu</t>
  </si>
  <si>
    <t>Jean MAGAJU</t>
  </si>
  <si>
    <t>notre eau nous suffisent</t>
  </si>
  <si>
    <t>acheté les pièces abîmé et payer le main d'oeuvre</t>
  </si>
  <si>
    <t>source  kalushige</t>
  </si>
  <si>
    <t>conscientiser les populations en leur montrant limportance de leau</t>
  </si>
  <si>
    <t>https://www.commcarehq.org/a/swassa/reports/form_data/74d3d412-4d68-44be-afd3-458c8ea27621/</t>
  </si>
  <si>
    <t>137</t>
  </si>
  <si>
    <t>fc5e8069-ae12-4137-b7c4-d9037420b262</t>
  </si>
  <si>
    <t>nyama_55</t>
  </si>
  <si>
    <t>LEONTINACINYESHA</t>
  </si>
  <si>
    <t>faire des recontre</t>
  </si>
  <si>
    <t>https://www.commcarehq.org/a/swassa/reports/form_data/fc5e8069-ae12-4137-b7c4-d9037420b262/</t>
  </si>
  <si>
    <t>138</t>
  </si>
  <si>
    <t>bff787a1-2c58-4a84-8d8c-1b0f0d493e7a</t>
  </si>
  <si>
    <t>SARAPHINA KAHUGUSI</t>
  </si>
  <si>
    <t>artisan</t>
  </si>
  <si>
    <t>hommes_20-24_ans</t>
  </si>
  <si>
    <t>l'eau c'est la vie</t>
  </si>
  <si>
    <t>rencontre avec la comité deau</t>
  </si>
  <si>
    <t>MAendeleo</t>
  </si>
  <si>
    <t>source kamushige</t>
  </si>
  <si>
    <t>entretenir l'eau, organiser des rencontres</t>
  </si>
  <si>
    <t>les chefs ne se soucie pas de leau et de l'hygiène</t>
  </si>
  <si>
    <t>https://www.commcarehq.org/a/swassa/reports/form_data/bff787a1-2c58-4a84-8d8c-1b0f0d493e7a/</t>
  </si>
  <si>
    <t>139</t>
  </si>
  <si>
    <t>a8f08dca-3eee-4aba-9c7b-cf35dc1f3789</t>
  </si>
  <si>
    <t>nyama__39</t>
  </si>
  <si>
    <t>mukengere kakule Kasereka</t>
  </si>
  <si>
    <t>CRISTINE MUNYERENKANA</t>
  </si>
  <si>
    <t>si l,eau sera tous les jours</t>
  </si>
  <si>
    <t>voir le comité cogeka</t>
  </si>
  <si>
    <t>la personne responsable repar la bf</t>
  </si>
  <si>
    <t>repartion par la  personne responsable</t>
  </si>
  <si>
    <t>responsable gestionnaire l,eau</t>
  </si>
  <si>
    <t>faire des reunion  ,organiser un comité de gestion</t>
  </si>
  <si>
    <t>manque de comité de gestion deau</t>
  </si>
  <si>
    <t>ils demande des largent sans rien faire</t>
  </si>
  <si>
    <t>https://www.commcarehq.org/a/swassa/reports/form_data/a8f08dca-3eee-4aba-9c7b-cf35dc1f3789/</t>
  </si>
  <si>
    <t>140</t>
  </si>
  <si>
    <t>8614c4ed-b949-43d7-aae0-ae079dd6e36b</t>
  </si>
  <si>
    <t>kama_23</t>
  </si>
  <si>
    <t>nsimire bagalwa</t>
  </si>
  <si>
    <t>député cubaka</t>
  </si>
  <si>
    <t>peu de bf dans le village</t>
  </si>
  <si>
    <t>https://www.commcarehq.org/a/swassa/reports/form_data/8614c4ed-b949-43d7-aae0-ae079dd6e36b/</t>
  </si>
  <si>
    <t>141</t>
  </si>
  <si>
    <t>32da177d-d381-4a28-a0ef-64100af1ed19</t>
  </si>
  <si>
    <t>kama_34</t>
  </si>
  <si>
    <t>furaha ciza</t>
  </si>
  <si>
    <t>refus de donne le nom</t>
  </si>
  <si>
    <t>payer par an</t>
  </si>
  <si>
    <t>sil l,eau est disponible a tous moments</t>
  </si>
  <si>
    <t>cereka</t>
  </si>
  <si>
    <t>sereka et par an</t>
  </si>
  <si>
    <t>voir le comité sereka</t>
  </si>
  <si>
    <t>sereka</t>
  </si>
  <si>
    <t>téléphone payant</t>
  </si>
  <si>
    <t>https://www.commcarehq.org/a/swassa/reports/form_data/32da177d-d381-4a28-a0ef-64100af1ed19/</t>
  </si>
  <si>
    <t>142</t>
  </si>
  <si>
    <t>2cec506a-6952-4269-b20f-70646b613757</t>
  </si>
  <si>
    <t>nyama_6</t>
  </si>
  <si>
    <t>Bahati namogo</t>
  </si>
  <si>
    <t>nsimire</t>
  </si>
  <si>
    <t>mnagre</t>
  </si>
  <si>
    <t>pour en avoir dans ma parcelle</t>
  </si>
  <si>
    <t>le propriétaire de la BF</t>
  </si>
  <si>
    <t>ile me demande 100$</t>
  </si>
  <si>
    <t>au propriétaire de la BF</t>
  </si>
  <si>
    <t>le propriétaire</t>
  </si>
  <si>
    <t>plusieurs robinet qui nous entoure</t>
  </si>
  <si>
    <t>l'argent pour le captage est trop</t>
  </si>
  <si>
    <t>injure quand on a pas encore payé</t>
  </si>
  <si>
    <t>https://www.commcarehq.org/a/swassa/reports/form_data/2cec506a-6952-4269-b20f-70646b613757/</t>
  </si>
  <si>
    <t>143</t>
  </si>
  <si>
    <t>010160e6-5a6f-467f-9bf7-2340f59230d7</t>
  </si>
  <si>
    <t>nyama_68</t>
  </si>
  <si>
    <t>BUJENI MUBALABALA</t>
  </si>
  <si>
    <t>M' Bijani</t>
  </si>
  <si>
    <t>nous sommes pauvre</t>
  </si>
  <si>
    <t>comité</t>
  </si>
  <si>
    <t>le point d'eau est placé dans ma parcelle</t>
  </si>
  <si>
    <t>souvent elle tombe en panne et nous n'avons pas moyen</t>
  </si>
  <si>
    <t>https://www.commcarehq.org/a/swassa/reports/form_data/010160e6-5a6f-467f-9bf7-2340f59230d7/</t>
  </si>
  <si>
    <t>144</t>
  </si>
  <si>
    <t>afc42062-a71d-4930-b0e3-8b2a9fbb4fb0</t>
  </si>
  <si>
    <t>nyama_9</t>
  </si>
  <si>
    <t>Minani Rosette</t>
  </si>
  <si>
    <t>Deo Mutimirwa Rwenda</t>
  </si>
  <si>
    <t>nous payons trop une facture très élevée ?</t>
  </si>
  <si>
    <t>payer les frais d'adhésion au prêt du comité de gestion de l'eau, acheter les matériels,payer main d'oeuvre,...</t>
  </si>
  <si>
    <t>ne connais pas car elles ont le robinet dans la parcelle</t>
  </si>
  <si>
    <t>n'as jamais soumis</t>
  </si>
  <si>
    <t>Radio Maendeleo</t>
  </si>
  <si>
    <t>robinet à domicile</t>
  </si>
  <si>
    <t>autres__prciser</t>
  </si>
  <si>
    <t>je ne sais nous avons le robinet dans la parcelle si questions de borne je ne peux pas savoir</t>
  </si>
  <si>
    <t>nous avons vons un robine à domicile</t>
  </si>
  <si>
    <t>la surfacturation seulement</t>
  </si>
  <si>
    <t>https://www.commcarehq.org/a/swassa/reports/form_data/afc42062-a71d-4930-b0e3-8b2a9fbb4fb0/</t>
  </si>
  <si>
    <t>145</t>
  </si>
  <si>
    <t>7f64ee8d-a629-4dc8-b43b-2faba4fa0840</t>
  </si>
  <si>
    <t>mwad_3</t>
  </si>
  <si>
    <t>esther balume</t>
  </si>
  <si>
    <t>balume ntega</t>
  </si>
  <si>
    <t>parce on est habitué à payé moins</t>
  </si>
  <si>
    <t>pas opportunité</t>
  </si>
  <si>
    <t>manque de commuté sur notre  BF</t>
  </si>
  <si>
    <t>https://www.commcarehq.org/a/swassa/reports/form_data/7f64ee8d-a629-4dc8-b43b-2faba4fa0840/</t>
  </si>
  <si>
    <t>146</t>
  </si>
  <si>
    <t>bef08a4c-f4fe-425a-a303-06c560c86540</t>
  </si>
  <si>
    <t>nyama_24</t>
  </si>
  <si>
    <t>M'Mandevu jeanne</t>
  </si>
  <si>
    <t>Maître Gulain</t>
  </si>
  <si>
    <t>canalisation_vers_un_voisin</t>
  </si>
  <si>
    <t>nous sommes habitués déjà à payé l'eau</t>
  </si>
  <si>
    <t>payer une somme d'argent auprès de la COGEP, achat des matériels, payement de la M.O,...</t>
  </si>
  <si>
    <t>nous puisons chez le voisin nous sommes à une borne public</t>
  </si>
  <si>
    <t>aux membres de la COGEKA</t>
  </si>
  <si>
    <t>nous ne sommes pas à une borne fontaine</t>
  </si>
  <si>
    <t>un tuyau à côté de ma maison mais pas de raccordement dans ma parcelle</t>
  </si>
  <si>
    <t>nous n'avons pas de robinet public à côté de nous, quand nous puissions chez nos voisins ils en profitent pour la sirfacturation à notre défaveur,nous lui payons la totalité dela facture qui lui est soumis en bref nous subissons l'arrogance de nos bailleurs à l'eau du faite que nous n'avons des BF</t>
  </si>
  <si>
    <t>la surfacturation, l'arognce de nos bailleur à l'eau, intimidation, stress à tout moment,...</t>
  </si>
  <si>
    <t>https://www.commcarehq.org/a/swassa/reports/form_data/bef08a4c-f4fe-425a-a303-06c560c86540/</t>
  </si>
  <si>
    <t>147</t>
  </si>
  <si>
    <t>341e8698-5750-4a4d-9160-e6c2e5f5e8b7</t>
  </si>
  <si>
    <t>kadjutshu</t>
  </si>
  <si>
    <t>kadj_1</t>
  </si>
  <si>
    <t>KUMBUKA NDAHERWA</t>
  </si>
  <si>
    <t>ROSETTE</t>
  </si>
  <si>
    <t>puits_creus</t>
  </si>
  <si>
    <t>puits_non_protg</t>
  </si>
  <si>
    <t>nous avons l'eau donner par Dieu</t>
  </si>
  <si>
    <t>présence d'une source avec de l'eau de Bonne qualité</t>
  </si>
  <si>
    <t>https://www.commcarehq.org/a/swassa/reports/form_data/341e8698-5750-4a4d-9160-e6c2e5f5e8b7/</t>
  </si>
  <si>
    <t>148</t>
  </si>
  <si>
    <t>8adfa2fc-2b63-4647-9b13-1f979e2ea2e3</t>
  </si>
  <si>
    <t>kadj_8</t>
  </si>
  <si>
    <t>Ariane kalenga</t>
  </si>
  <si>
    <t>Bahati kalenga</t>
  </si>
  <si>
    <t>les relais commutaire</t>
  </si>
  <si>
    <t>relais commautaire</t>
  </si>
  <si>
    <t>présence d'une source</t>
  </si>
  <si>
    <t>manque de l'eau dans tous le village</t>
  </si>
  <si>
    <t>https://www.commcarehq.org/a/swassa/reports/form_data/8adfa2fc-2b63-4647-9b13-1f979e2ea2e3/</t>
  </si>
  <si>
    <t>149</t>
  </si>
  <si>
    <t>7125a05a-a763-4e21-944a-b33959be21a9</t>
  </si>
  <si>
    <t>mwan_5</t>
  </si>
  <si>
    <t>Clémence nyakahanzi</t>
  </si>
  <si>
    <t>ndimubanzi nyakahanzi</t>
  </si>
  <si>
    <t>plusieurs sources</t>
  </si>
  <si>
    <t>https://www.commcarehq.org/a/swassa/reports/form_data/7125a05a-a763-4e21-944a-b33959be21a9/</t>
  </si>
  <si>
    <t>150</t>
  </si>
  <si>
    <t>9493daae-1c57-4c3c-b604-0a6564817569</t>
  </si>
  <si>
    <t>kadj_4</t>
  </si>
  <si>
    <t>FIDELE NKOZI</t>
  </si>
  <si>
    <t>veuve</t>
  </si>
  <si>
    <t>je ne pas d'argent</t>
  </si>
  <si>
    <t>aucune</t>
  </si>
  <si>
    <t>la source</t>
  </si>
  <si>
    <t>pas de l'eau en permanence et au près de nous</t>
  </si>
  <si>
    <t>https://www.commcarehq.org/a/swassa/reports/form_data/9493daae-1c57-4c3c-b604-0a6564817569/</t>
  </si>
  <si>
    <t>151</t>
  </si>
  <si>
    <t>37ae8ade-d973-4db9-9468-4f2aad2bd6df</t>
  </si>
  <si>
    <t>mwan_9</t>
  </si>
  <si>
    <t>mapenzi zihindula</t>
  </si>
  <si>
    <t>parce que l'eau sera disponible et suffisante</t>
  </si>
  <si>
    <t>nous avons une grande source</t>
  </si>
  <si>
    <t>quelque foie on ferme le robinet du BF</t>
  </si>
  <si>
    <t>https://www.commcarehq.org/a/swassa/reports/form_data/37ae8ade-d973-4db9-9468-4f2aad2bd6df/</t>
  </si>
  <si>
    <t>153</t>
  </si>
  <si>
    <t>0038c32e-77a0-4b4d-92cc-5f2fb4db7e56</t>
  </si>
  <si>
    <t>kadju_3</t>
  </si>
  <si>
    <t>NSIMIRE AHADI</t>
  </si>
  <si>
    <t>refus de donner le nom</t>
  </si>
  <si>
    <t>pour nous rapprocher de</t>
  </si>
  <si>
    <t>on ne paie pas</t>
  </si>
  <si>
    <t>relais communautaire</t>
  </si>
  <si>
    <t>le Long distance de la source</t>
  </si>
  <si>
    <t>https://www.commcarehq.org/a/swassa/reports/form_data/0038c32e-77a0-4b4d-92cc-5f2fb4db7e56/</t>
  </si>
  <si>
    <t>154</t>
  </si>
  <si>
    <t>c199d2b0-e3e8-449e-9fbc-224cafb28494</t>
  </si>
  <si>
    <t>nyama_5</t>
  </si>
  <si>
    <t>Cikuru babunga nyamuhara</t>
  </si>
  <si>
    <t>florida M'kazibaziba</t>
  </si>
  <si>
    <t>parceque j'aurais accès facile à l'eau Propre à temps voulu</t>
  </si>
  <si>
    <t>payé des amandes une tomber en panne réparer les pannes</t>
  </si>
  <si>
    <t>au responsable du robinet lui à son tour s'adresse au membres de la COGEKA</t>
  </si>
  <si>
    <t>nous avons sources de captage d'eau</t>
  </si>
  <si>
    <t>seulement nous dépendons des autres pour accéder à l'eau et le trajet à parcourir pour en avoir et aussi nous n'avons pas de robinets public</t>
  </si>
  <si>
    <t>https://www.commcarehq.org/a/swassa/reports/form_data/c199d2b0-e3e8-449e-9fbc-224cafb28494/</t>
  </si>
  <si>
    <t>155</t>
  </si>
  <si>
    <t>ae10509a-4d09-4ee6-87e6-66221cf6b30d</t>
  </si>
  <si>
    <t>mwan_47</t>
  </si>
  <si>
    <t>Francine mudeka</t>
  </si>
  <si>
    <t>maedeleo</t>
  </si>
  <si>
    <t>des sources</t>
  </si>
  <si>
    <t>coupure de l'eau sur le BF</t>
  </si>
  <si>
    <t>https://www.commcarehq.org/a/swassa/reports/form_data/ae10509a-4d09-4ee6-87e6-66221cf6b30d/</t>
  </si>
  <si>
    <t>156</t>
  </si>
  <si>
    <t>040890a9-7b33-4d65-a785-8b2330299dc1</t>
  </si>
  <si>
    <t>nyama_47</t>
  </si>
  <si>
    <t>Espérance M'mpangirwa</t>
  </si>
  <si>
    <t>CECI</t>
  </si>
  <si>
    <t>parce que nous serons garantis d'une eau potable à tout moment</t>
  </si>
  <si>
    <t>une fois attrapé le comité fait paye des amendes au concerné</t>
  </si>
  <si>
    <t>réparation de panne cusé une fois attrapé et payer des amandes</t>
  </si>
  <si>
    <t>aux chefs locaux puis eux meme cherchent le comité de gestion</t>
  </si>
  <si>
    <t>plusieurs sources non aménagés et abandonnées</t>
  </si>
  <si>
    <t>une seule BF ne peut pas nous satisfaire en eau, les besoins sont plus nombreux que les bornes, en de coupure par exemple pendant le mois que j'ai cité si haut nous souffrons beaucoup pour accéder à l'eau.</t>
  </si>
  <si>
    <t>https://www.commcarehq.org/a/swassa/reports/form_data/040890a9-7b33-4d65-a785-8b2330299dc1/</t>
  </si>
  <si>
    <t>157</t>
  </si>
  <si>
    <t>0abc1dac-b687-4582-a78b-0406d177c7d9</t>
  </si>
  <si>
    <t>mwan_26</t>
  </si>
  <si>
    <t>Ferdiane Balemba</t>
  </si>
  <si>
    <t>Il est difficile de vivre sans eaux</t>
  </si>
  <si>
    <t>Le propriétaire de la BF</t>
  </si>
  <si>
    <t>Faire l'adhésion dans le comité  et introduire sa demande moyennant 140$</t>
  </si>
  <si>
    <t>Blâme et contraite à réparer</t>
  </si>
  <si>
    <t>Des vulgarisations dans des églises, lors des travaux communautaires</t>
  </si>
  <si>
    <t>Aucun autre</t>
  </si>
  <si>
    <t>Moyennant une lettre de demande</t>
  </si>
  <si>
    <t>Bouche à oreille</t>
  </si>
  <si>
    <t>Nous avons quantité suffisante qui peut permettre d'amenager d'autres bornes. Aussi, il y a d'autres sources</t>
  </si>
  <si>
    <t>La lenteur dans la reponse aux demandes de raccordement</t>
  </si>
  <si>
    <t>https://www.commcarehq.org/a/swassa/reports/form_data/0abc1dac-b687-4582-a78b-0406d177c7d9/</t>
  </si>
  <si>
    <t>158</t>
  </si>
  <si>
    <t>0e891783-723d-4de4-963a-c1ea60ee5b21</t>
  </si>
  <si>
    <t>mwan_35</t>
  </si>
  <si>
    <t>Audrey Amagwari</t>
  </si>
  <si>
    <t>Pascasie Runonoka</t>
  </si>
  <si>
    <t>L'eau c'est la vie, il faut donc bien l'entretenir pour sa sa durabilité</t>
  </si>
  <si>
    <t>Les relais communautaires</t>
  </si>
  <si>
    <t>On s'inscrit au près des concernés càd le comité, puis ils passent pour communiquer les frais d'adhesion.</t>
  </si>
  <si>
    <t>Reparation du dommage causé</t>
  </si>
  <si>
    <t>Des communiqués de sensibilisation, des sanctions à l'égard des destructeur.</t>
  </si>
  <si>
    <t>Au chef du village qui à son tour s'adresse au comité</t>
  </si>
  <si>
    <t>Il y a moyen d'améliorer en renforçant d'autres BF</t>
  </si>
  <si>
    <t>Le nombre des BF insuffisant par rapport à la population consommatrice</t>
  </si>
  <si>
    <t>https://www.commcarehq.org/a/swassa/reports/form_data/0e891783-723d-4de4-963a-c1ea60ee5b21/</t>
  </si>
  <si>
    <t>159</t>
  </si>
  <si>
    <t>37e5d59c-ea72-4a15-99cb-ecd4f287d3ca</t>
  </si>
  <si>
    <t>mwan_38</t>
  </si>
  <si>
    <t>Marceline</t>
  </si>
  <si>
    <t>Julienne</t>
  </si>
  <si>
    <t>Pour assurer une permanence en eau.</t>
  </si>
  <si>
    <t>Je ne sais pas comment mes parents avaient fait</t>
  </si>
  <si>
    <t>Je sais qu'on demande à l'auteur de réparer</t>
  </si>
  <si>
    <t>Souvent ils construisent des clôtures autour des BF, et interdisent d'envoyer les enfants pour puiser.</t>
  </si>
  <si>
    <t>Je n'en sais plus autre</t>
  </si>
  <si>
    <t>Au comité et au chef de village</t>
  </si>
  <si>
    <t>Cikala, Maendeleo</t>
  </si>
  <si>
    <t>Aucun car je n'en ai jamais formulé.</t>
  </si>
  <si>
    <t>https://www.commcarehq.org/a/swassa/reports/form_data/37e5d59c-ea72-4a15-99cb-ecd4f287d3ca/</t>
  </si>
  <si>
    <t>160</t>
  </si>
  <si>
    <t>787ec0f1-5fe4-4d9c-a5d7-996d8c3ed50d</t>
  </si>
  <si>
    <t>mwan_68</t>
  </si>
  <si>
    <t>Zawadi Kitumaini</t>
  </si>
  <si>
    <t>Valentine</t>
  </si>
  <si>
    <t>Parce que l'eau sera permanente et disponible</t>
  </si>
  <si>
    <t>On achète du matériel puis on dresse une demande au comité</t>
  </si>
  <si>
    <t>Il y a des sanctions prevues</t>
  </si>
  <si>
    <t>Chez les techniciens du réseau</t>
  </si>
  <si>
    <t>Aucun, je n'en ai jamais fait</t>
  </si>
  <si>
    <t>https://www.commcarehq.org/a/swassa/reports/form_data/787ec0f1-5fe4-4d9c-a5d7-996d8c3ed50d/</t>
  </si>
  <si>
    <t>161</t>
  </si>
  <si>
    <t>a33b5df1-763f-4fdb-8904-0c002ec7c80d</t>
  </si>
  <si>
    <t>mwa_54</t>
  </si>
  <si>
    <t>Furaha Masumbuko Clarisse</t>
  </si>
  <si>
    <t>Steve Borabaluge</t>
  </si>
  <si>
    <t>Parce que nous souffrons pour en avoir suite à la quasi absence des BF</t>
  </si>
  <si>
    <t>On cherche d'abord l'argent pour s'abonner, puis on contacte les responsables</t>
  </si>
  <si>
    <t>On l'interpelle avec dernier avertissement et contrainte à reparer</t>
  </si>
  <si>
    <t>Deja l'existance d'un comité est un moyen</t>
  </si>
  <si>
    <t>Par crainte, frustration</t>
  </si>
  <si>
    <t>Lors des réunions</t>
  </si>
  <si>
    <t>Il y a une grande communauté qui serait disposée  à faire des travaux communautaires, pour vue que'elle qoit desservie en eaux</t>
  </si>
  <si>
    <t>Nous avons une seule BF autour de plis de 50 ménages zt ça semble insuffisant.</t>
  </si>
  <si>
    <t>https://www.commcarehq.org/a/swassa/reports/form_data/a33b5df1-763f-4fdb-8904-0c002ec7c80d/</t>
  </si>
  <si>
    <t>162</t>
  </si>
  <si>
    <t>99372e13-2204-4666-82cd-e11eb6fc9ffc</t>
  </si>
  <si>
    <t>mwan_70</t>
  </si>
  <si>
    <t>Martine Mapendo</t>
  </si>
  <si>
    <t>Pour assurer notre santé et notre survie</t>
  </si>
  <si>
    <t>Le propriétaire su robinet privé</t>
  </si>
  <si>
    <t>On envoi une demande au comite et ce dernier statue et donne la suite du processus par rappoet aux frais d'adhésion et les matériels nécessaires</t>
  </si>
  <si>
    <t>Blâme, paiement des pénalités, contraintes pour réparation.</t>
  </si>
  <si>
    <t>Des conscientisations dans des réunions</t>
  </si>
  <si>
    <t>Je ke l'ai jamais fait</t>
  </si>
  <si>
    <t>Dans des reunions avec les membres du comité</t>
  </si>
  <si>
    <t>Toujours dans des réunions</t>
  </si>
  <si>
    <t>Il faudrait augmenter les points d'eau, mettre aussi régulièrement les medicaments</t>
  </si>
  <si>
    <t>Les points d'eau semblent être insuffisants par rapport à la population</t>
  </si>
  <si>
    <t>https://www.commcarehq.org/a/swassa/reports/form_data/99372e13-2204-4666-82cd-e11eb6fc9ffc/</t>
  </si>
  <si>
    <t>163</t>
  </si>
  <si>
    <t>7bca7d23-a082-4d61-948b-e3ca750b43de</t>
  </si>
  <si>
    <t>mwan_46</t>
  </si>
  <si>
    <t>bazibuhe ruvuha</t>
  </si>
  <si>
    <t>clarisse</t>
  </si>
  <si>
    <t>achat de matériel payé les frais d'abonnement</t>
  </si>
  <si>
    <t>les sources d'eau</t>
  </si>
  <si>
    <t>coupure de l'eau sur la BF</t>
  </si>
  <si>
    <t>https://www.commcarehq.org/a/swassa/reports/form_data/7bca7d23-a082-4d61-948b-e3ca750b43de/</t>
  </si>
  <si>
    <t>164</t>
  </si>
  <si>
    <t>92fef538-358d-431c-9abb-13617e7f30a7</t>
  </si>
  <si>
    <t>nyama_45</t>
  </si>
  <si>
    <t>M' Mudahama Pascasie</t>
  </si>
  <si>
    <t>patce que nous aurons accès facile</t>
  </si>
  <si>
    <t>n'as jamais entendu</t>
  </si>
  <si>
    <t>réparation des dégâts une fois attrapé</t>
  </si>
  <si>
    <t>au chef locaux</t>
  </si>
  <si>
    <t>nous vons une bornes mais malheureusement ne nous satisfait pas</t>
  </si>
  <si>
    <t>accès difficile à l'eau, un trager très long pour accéder à l'eau, une seule borne ne couvrent pas les besoins de la population car nous sommes très nombreux</t>
  </si>
  <si>
    <t>https://www.commcarehq.org/a/swassa/reports/form_data/92fef538-358d-431c-9abb-13617e7f30a7/</t>
  </si>
  <si>
    <t>165</t>
  </si>
  <si>
    <t>c6aeb73d-4600-48c4-94be-621cbe3b8148</t>
  </si>
  <si>
    <t>mwan_69</t>
  </si>
  <si>
    <t>NABINTU KITUMAINI claudine</t>
  </si>
  <si>
    <t>BIENFAIT KANYWENGE</t>
  </si>
  <si>
    <t>leau nous aide beaucoup, c'est le moteur de tout</t>
  </si>
  <si>
    <t>voir le plombier.s.aboner</t>
  </si>
  <si>
    <t>au propriétaire du robinet</t>
  </si>
  <si>
    <t>source Nyabirhe</t>
  </si>
  <si>
    <t>jamais fait</t>
  </si>
  <si>
    <t>meme pas</t>
  </si>
  <si>
    <t>https://www.commcarehq.org/a/swassa/reports/form_data/c6aeb73d-4600-48c4-94be-621cbe3b8148/</t>
  </si>
  <si>
    <t>166</t>
  </si>
  <si>
    <t>7ae5ee67-c378-45f8-a051-4409cf4f7d7a</t>
  </si>
  <si>
    <t>mwan_48</t>
  </si>
  <si>
    <t>ASIFIWE ITEGWAJustin</t>
  </si>
  <si>
    <t>Avoir un service meilleur. prévenir au différente maladies</t>
  </si>
  <si>
    <t>paroisse catholique</t>
  </si>
  <si>
    <t>Demande àla paroisse</t>
  </si>
  <si>
    <t>arrestation</t>
  </si>
  <si>
    <t>paroisse de mwanda</t>
  </si>
  <si>
    <t>àla paroisse</t>
  </si>
  <si>
    <t>source choga</t>
  </si>
  <si>
    <t>la paroit sencharge</t>
  </si>
  <si>
    <t>multiplication des bornes fontaines.ameliorer les source d'eaux. organisation dun comité deau et chercher comment le donner quelque chose chaque fin du mois ...</t>
  </si>
  <si>
    <t>Ne pas construire au enlantour des source, la paroisse ne s'impli pas bcp</t>
  </si>
  <si>
    <t>https://www.commcarehq.org/a/swassa/reports/form_data/7ae5ee67-c378-45f8-a051-4409cf4f7d7a/</t>
  </si>
  <si>
    <t>167</t>
  </si>
  <si>
    <t>c925415a-c7dd-445b-be40-21aa338fa122</t>
  </si>
  <si>
    <t>mwan_39</t>
  </si>
  <si>
    <t>Nyamuto bayongwa Antoinette</t>
  </si>
  <si>
    <t>pas dargent et je suis veuve</t>
  </si>
  <si>
    <t>lamande de 5$</t>
  </si>
  <si>
    <t>organiser un rencontre</t>
  </si>
  <si>
    <t>source  nyabirhehe.source Chandaku</t>
  </si>
  <si>
    <t>payer leau enfin d'améliorer nos source et metre le medicament dans leau prendre les plombiers en charge</t>
  </si>
  <si>
    <t>les plombier ne travaille pas comme il faut</t>
  </si>
  <si>
    <t>https://www.commcarehq.org/a/swassa/reports/form_data/c925415a-c7dd-445b-be40-21aa338fa122/</t>
  </si>
  <si>
    <t>168</t>
  </si>
  <si>
    <t>c5f65d40-8e90-4d86-95c4-457e8fd272ca</t>
  </si>
  <si>
    <t>mwan_30</t>
  </si>
  <si>
    <t>Rulinabo Shagala Pascasie</t>
  </si>
  <si>
    <t>Mercy corps</t>
  </si>
  <si>
    <t>ong</t>
  </si>
  <si>
    <t>leau est propre et nous suffit</t>
  </si>
  <si>
    <t>enterr_dans_une_fosse_couverte</t>
  </si>
  <si>
    <t>amande de 5$</t>
  </si>
  <si>
    <t>source Nyabirhehe</t>
  </si>
  <si>
    <t>recontre avec les chef et le comité deau</t>
  </si>
  <si>
    <t>organiser un comité deau, faire des salongo.les autorité s'impliquer .et demande d'aide aux Ong</t>
  </si>
  <si>
    <t>pas de comité</t>
  </si>
  <si>
    <t>https://www.commcarehq.org/a/swassa/reports/form_data/c5f65d40-8e90-4d86-95c4-457e8fd272ca/</t>
  </si>
  <si>
    <t>169</t>
  </si>
  <si>
    <t>59d3102d-cef2-408b-88cf-ab9821cfd062</t>
  </si>
  <si>
    <t>kabamba</t>
  </si>
  <si>
    <t>kaba_15</t>
  </si>
  <si>
    <t>Fidèle Bushahira</t>
  </si>
  <si>
    <t>Pascal chimanuka</t>
  </si>
  <si>
    <t>organisation de l'église</t>
  </si>
  <si>
    <t>Téléphone</t>
  </si>
  <si>
    <t>parceque l'eau est permanente chez nous</t>
  </si>
  <si>
    <t>payement de frais de raccordement et les techniciens</t>
  </si>
  <si>
    <t>Chikala et Maendeleo</t>
  </si>
  <si>
    <t>le particulier</t>
  </si>
  <si>
    <t>présence de Source</t>
  </si>
  <si>
    <t>https://www.commcarehq.org/a/swassa/reports/form_data/59d3102d-cef2-408b-88cf-ab9821cfd062/</t>
  </si>
  <si>
    <t>170</t>
  </si>
  <si>
    <t>65a950d0-818f-463d-9c57-f58263d7846c</t>
  </si>
  <si>
    <t>kaba_5</t>
  </si>
  <si>
    <t>Amani Mudumbi</t>
  </si>
  <si>
    <t>Aline M'muhumiri</t>
  </si>
  <si>
    <t>C un bon développement</t>
  </si>
  <si>
    <t>payement de frais de raccordement</t>
  </si>
  <si>
    <t>Présence des techniciens</t>
  </si>
  <si>
    <t>L'heure d'ouverture et de fermeture pas bonne</t>
  </si>
  <si>
    <t>https://www.commcarehq.org/a/swassa/reports/form_data/65a950d0-818f-463d-9c57-f58263d7846c/</t>
  </si>
  <si>
    <t>171</t>
  </si>
  <si>
    <t>025f4519-0ae9-482f-88c8-8863b11b5a62</t>
  </si>
  <si>
    <t>kaba_7</t>
  </si>
  <si>
    <t>Kamungu Karunzi</t>
  </si>
  <si>
    <t>Feza M'mbogombogo</t>
  </si>
  <si>
    <t>payement de frais de raccordement et accessoires</t>
  </si>
  <si>
    <t>Kalinga ,Chikala</t>
  </si>
  <si>
    <t>Coupure d'eau à tout moment</t>
  </si>
  <si>
    <t>payement de facture d'eau sans eau.</t>
  </si>
  <si>
    <t>https://www.commcarehq.org/a/swassa/reports/form_data/025f4519-0ae9-482f-88c8-8863b11b5a62/</t>
  </si>
  <si>
    <t>172</t>
  </si>
  <si>
    <t>250496a2-d9ab-48b9-8572-0f6b3369cf36</t>
  </si>
  <si>
    <t>kaba_2</t>
  </si>
  <si>
    <t>Demitila M'masumbuko</t>
  </si>
  <si>
    <t>Ishara</t>
  </si>
  <si>
    <t>Tuyaux, frais d'adhésion</t>
  </si>
  <si>
    <t>Maendeleo,RCTK</t>
  </si>
  <si>
    <t>Présence des sources et Techniciens</t>
  </si>
  <si>
    <t>Manque d'eau au robinet</t>
  </si>
  <si>
    <t>Escroquerie d'argent de contribution( membres de c comité),perte des bidons.</t>
  </si>
  <si>
    <t>https://www.commcarehq.org/a/swassa/reports/form_data/250496a2-d9ab-48b9-8572-0f6b3369cf36/</t>
  </si>
  <si>
    <t>173</t>
  </si>
  <si>
    <t>3ff54d97-5774-4c17-a4fe-fc0c66da8ae4</t>
  </si>
  <si>
    <t>kaba_13</t>
  </si>
  <si>
    <t>Bitakuya Muhizi</t>
  </si>
  <si>
    <t>Zawadi Nyamukonoza</t>
  </si>
  <si>
    <t>Parceque nous souffrons beaucoup à cause de l'eau</t>
  </si>
  <si>
    <t>Frais de raccordement et tuyaux</t>
  </si>
  <si>
    <t>BCZD</t>
  </si>
  <si>
    <t>Relais communautaire</t>
  </si>
  <si>
    <t>Nous même (la population)</t>
  </si>
  <si>
    <t>presence de Source</t>
  </si>
  <si>
    <t>Manque d'eau, l'heure d'ouverture et de fermeture pas bonne.</t>
  </si>
  <si>
    <t>Augmentation de prix par mois, l'injustice......</t>
  </si>
  <si>
    <t>https://www.commcarehq.org/a/swassa/reports/form_data/3ff54d97-5774-4c17-a4fe-fc0c66da8ae4/</t>
  </si>
  <si>
    <t>174</t>
  </si>
  <si>
    <t>8f2c3d58-8684-4b68-8af0-10c0c3977576</t>
  </si>
  <si>
    <t>kadj_6</t>
  </si>
  <si>
    <t>Namadama Nyakahama</t>
  </si>
  <si>
    <t>Pour le maintien et l'entretien de la BF</t>
  </si>
  <si>
    <t>Le propriétaire de la BF si elle est privée</t>
  </si>
  <si>
    <t>Souvent on demande qu'il y ait réparation</t>
  </si>
  <si>
    <t>Au gestionnaire de la BF</t>
  </si>
  <si>
    <t>Les radios de Kalehe, mais non précisées</t>
  </si>
  <si>
    <t>Sans précision, mais la BF se trouve chez le chef de sous village.</t>
  </si>
  <si>
    <t>Aucun canal</t>
  </si>
  <si>
    <t>Il y a oa main d'oeuvre qui pourrait facilement s'engager au cas où on trouve possibilité d'amenager d'autres sources</t>
  </si>
  <si>
    <t>Le long trajet pour atteindre le lieu de puisage, l'insuffisance des BF</t>
  </si>
  <si>
    <t>https://www.commcarehq.org/a/swassa/reports/form_data/8f2c3d58-8684-4b68-8af0-10c0c3977576/</t>
  </si>
  <si>
    <t>175</t>
  </si>
  <si>
    <t>3c7ba961-4f35-4cf0-991c-c6d1fa9b8e83</t>
  </si>
  <si>
    <t>kadju__14</t>
  </si>
  <si>
    <t>M' Mubira Solange</t>
  </si>
  <si>
    <t>forage_ou_puits_tubulaire</t>
  </si>
  <si>
    <t>je ne peux pas payé</t>
  </si>
  <si>
    <t>les membres du village</t>
  </si>
  <si>
    <t>membre du village</t>
  </si>
  <si>
    <t>présence de la source</t>
  </si>
  <si>
    <t>https://www.commcarehq.org/a/swassa/reports/form_data/3c7ba961-4f35-4cf0-991c-c6d1fa9b8e83/</t>
  </si>
  <si>
    <t>176</t>
  </si>
  <si>
    <t>0bb4d49e-15b1-4344-9911-763a9c9f5b50</t>
  </si>
  <si>
    <t>kadj_15</t>
  </si>
  <si>
    <t>Eliya Cimonge</t>
  </si>
  <si>
    <t>Agnes M'Lusheke</t>
  </si>
  <si>
    <t>Les politiciens (FONDAPRO)</t>
  </si>
  <si>
    <t>Pour vu qu'elle soit disponible et accessible</t>
  </si>
  <si>
    <t>On s'adresse au chef de sous village pour les modalités pratiques</t>
  </si>
  <si>
    <t>Oui, le risque d'être taxé des pénalités pour reparation</t>
  </si>
  <si>
    <t>Des dennonciations de auteurs de vandalisme</t>
  </si>
  <si>
    <t>Au chef de sous village</t>
  </si>
  <si>
    <t>RTCK</t>
  </si>
  <si>
    <t>Le chef car la BF se trouve lui</t>
  </si>
  <si>
    <t>Je pense qu'il faut des assices et des réflexions communautaires afin de permettre à tous d'accéder à l'eau</t>
  </si>
  <si>
    <t>Insuffisance des sources, on fait même plus de deux heures sur la file d'attente à la BF</t>
  </si>
  <si>
    <t>https://www.commcarehq.org/a/swassa/reports/form_data/0bb4d49e-15b1-4344-9911-763a9c9f5b50/</t>
  </si>
  <si>
    <t>177</t>
  </si>
  <si>
    <t>e8334db3-a8a5-4759-ae54-81ce68aab64d</t>
  </si>
  <si>
    <t>kadj_18</t>
  </si>
  <si>
    <t>BAHATI MUVUNYI</t>
  </si>
  <si>
    <t>NZIGIRE M' CERU</t>
  </si>
  <si>
    <t>pour en avoir en disponibilité</t>
  </si>
  <si>
    <t>priver les services et mettre les agents de l'ordre</t>
  </si>
  <si>
    <t>les relais</t>
  </si>
  <si>
    <t>présence d'une Source</t>
  </si>
  <si>
    <t>pas de l'eau dans tout kadjucu</t>
  </si>
  <si>
    <t>https://www.commcarehq.org/a/swassa/reports/form_data/e8334db3-a8a5-4759-ae54-81ce68aab64d/</t>
  </si>
  <si>
    <t>178</t>
  </si>
  <si>
    <t>d1157d12-ba57-47ca-ba8a-7b1acc8eb180</t>
  </si>
  <si>
    <t>kadj_2</t>
  </si>
  <si>
    <t>Kasasara Théophile</t>
  </si>
  <si>
    <t>Cirezi M'Rwabonana</t>
  </si>
  <si>
    <t>Parce que cette pratique n'hexiste pas ici</t>
  </si>
  <si>
    <t>Nous ne payons pas</t>
  </si>
  <si>
    <t>Je mets seulement sans savoir c'est quelle chaîne</t>
  </si>
  <si>
    <t>Je n'en sais rien, je suiq un vieux</t>
  </si>
  <si>
    <t>Je ne sais pas.</t>
  </si>
  <si>
    <t>https://www.commcarehq.org/a/swassa/reports/form_data/d1157d12-ba57-47ca-ba8a-7b1acc8eb180/</t>
  </si>
  <si>
    <t>179</t>
  </si>
  <si>
    <t>34d7f339-3197-4872-a5c2-444a9d069c41</t>
  </si>
  <si>
    <t>kadj_17</t>
  </si>
  <si>
    <t>Espoir nyamikungu</t>
  </si>
  <si>
    <t>Nsimire m' muhura</t>
  </si>
  <si>
    <t>car le débit est très insignifiant</t>
  </si>
  <si>
    <t>donner rapport à la famille de destructeur</t>
  </si>
  <si>
    <t>Relais commutateur et chef de village</t>
  </si>
  <si>
    <t>pas des gestionnaires seulement les relais communautaires</t>
  </si>
  <si>
    <t>carence des BF  et indisponibilité de l'eau dans la zone</t>
  </si>
  <si>
    <t>https://www.commcarehq.org/a/swassa/reports/form_data/34d7f339-3197-4872-a5c2-444a9d069c41/</t>
  </si>
  <si>
    <t>180</t>
  </si>
  <si>
    <t>92dc50c4-d798-46df-b023-2b533a3f409e</t>
  </si>
  <si>
    <t>kadj_9</t>
  </si>
  <si>
    <t>Babwiriza Ceru Judith</t>
  </si>
  <si>
    <t>FFA(Mercy Corps)</t>
  </si>
  <si>
    <t>Ces services nous auront aidé à accéder à l'eau en quantité et en qualité</t>
  </si>
  <si>
    <t>Personne car on ne paye pas</t>
  </si>
  <si>
    <t>On fait des sensibilisations communautaires, et on sanctionne les coupables</t>
  </si>
  <si>
    <t>Souvent aussi dans des réunions</t>
  </si>
  <si>
    <t>RTCK et Maendeleo</t>
  </si>
  <si>
    <t>Aucun comité</t>
  </si>
  <si>
    <t>Cette source si elle est aménagée, elle peut desservir en eau potable.</t>
  </si>
  <si>
    <t>La distance parcourue pour atteindre le lieu d'approvisionnement est très longue, inexistance des Bornes et sources aménagées</t>
  </si>
  <si>
    <t>https://www.commcarehq.org/a/swassa/reports/form_data/92dc50c4-d798-46df-b023-2b533a3f409e/</t>
  </si>
  <si>
    <t>181</t>
  </si>
  <si>
    <t>653227c9-8951-4eb3-8fde-081e014ec2ff</t>
  </si>
  <si>
    <t>cira_22</t>
  </si>
  <si>
    <t>shanyorha hagate</t>
  </si>
  <si>
    <t>parce que elle serait disponible, il n'aurais plus des coupures</t>
  </si>
  <si>
    <t>Les angines</t>
  </si>
  <si>
    <t>payer une somme d'argent auprès du comité de la CEREKA</t>
  </si>
  <si>
    <t>je n'ai jamais soumis</t>
  </si>
  <si>
    <t>au propriétaire</t>
  </si>
  <si>
    <t>Maendeo</t>
  </si>
  <si>
    <t>nous nous groupons puis on en discute</t>
  </si>
  <si>
    <t>moyen financier et matériel pour faire arriver l'eau à la maison</t>
  </si>
  <si>
    <t>le faites de puiser l'eau à deux endroits différents et puis à des distances ndiferentes</t>
  </si>
  <si>
    <t>https://www.commcarehq.org/a/swassa/reports/form_data/653227c9-8951-4eb3-8fde-081e014ec2ff/</t>
  </si>
  <si>
    <t>182</t>
  </si>
  <si>
    <t>fd433cfc-b917-4d6c-aebb-16592aaec698</t>
  </si>
  <si>
    <t>cira_33</t>
  </si>
  <si>
    <t>Espoir Mubulanyi</t>
  </si>
  <si>
    <t>M'chokola francoise</t>
  </si>
  <si>
    <t>parceque elle est déjà permanente</t>
  </si>
  <si>
    <t>si vous êtes attrapé dans le piège le comité vous esclu</t>
  </si>
  <si>
    <t>au comité du CEREKA</t>
  </si>
  <si>
    <t>des matériels, physique et financier</t>
  </si>
  <si>
    <t>rareté de l'eau,le temps d'attente et le long trajet à parcourir avant d'atteindre le BF</t>
  </si>
  <si>
    <t>https://www.commcarehq.org/a/swassa/reports/form_data/fd433cfc-b917-4d6c-aebb-16592aaec698/</t>
  </si>
  <si>
    <t>183</t>
  </si>
  <si>
    <t>43630f34-2892-4f31-a271-69a916fd9e2d</t>
  </si>
  <si>
    <t>cira_21</t>
  </si>
  <si>
    <t>Cinyabuguma cihyoka kosma</t>
  </si>
  <si>
    <t>Namugenzi Alphonsine M'kalaba</t>
  </si>
  <si>
    <t>parce que nous n'effectuerons plus de longs trajets pour en avoir</t>
  </si>
  <si>
    <t>rougeole</t>
  </si>
  <si>
    <t>borne Propre à l'hôpital fomulac</t>
  </si>
  <si>
    <t>je ne sais pas trop mais les autres disent qu'il faut aller chez les prêtres</t>
  </si>
  <si>
    <t>les usagers ne doivent pas lessiver au borne, y laver les pieds, les de 0 à 6 ans ne doivent pas y puiser car il n'ont pas enco l'intelligence de savoir qu'est-ce qu'il peuvent abîmer et qu'est-ce qu'ils ne peuvent pas.</t>
  </si>
  <si>
    <t>punition d'un jour les membres gérants qui sont le nyumbakumi</t>
  </si>
  <si>
    <t>Au membre de CAC, Mercy-Corp</t>
  </si>
  <si>
    <t>au plombier de l'hôpital fomulac</t>
  </si>
  <si>
    <t>L'hôpital Fomulac</t>
  </si>
  <si>
    <t>des moyens financiers et matériel permettraient</t>
  </si>
  <si>
    <t>taux élevé des maladie à origine hydrique par exemple choléra, fièvre typhoïde,.. plus de deux sous village dépendent de ce robinet pub. dont: sous V.de Maroc, Sous V. de Nyamiri2 et une partie de bushana. Long trajets à parcourir pour atteindre ce robinet pub.</t>
  </si>
  <si>
    <t>https://www.commcarehq.org/a/swassa/reports/form_data/43630f34-2892-4f31-a271-69a916fd9e2d/</t>
  </si>
  <si>
    <t>184</t>
  </si>
  <si>
    <t>708fa199-284f-4c76-9a1a-3534e1d6ab12</t>
  </si>
  <si>
    <t>kadj_7</t>
  </si>
  <si>
    <t>Ntaciniga Josiane</t>
  </si>
  <si>
    <t>Parce que nous souffrons bcp pour avoir l'eau. A ce moment je manque même de l'eau pour prendre le médicament.</t>
  </si>
  <si>
    <t>Personne car il n' y a pas de borne.</t>
  </si>
  <si>
    <t>Au chef</t>
  </si>
  <si>
    <t>Maendeleo, RTCK</t>
  </si>
  <si>
    <t>Particulier qui s'appelle MUBATIZA CERU</t>
  </si>
  <si>
    <t>Je n'en sais rien.</t>
  </si>
  <si>
    <t>Il faut parcourir plus de 6 Km pour atteindre le lieu. L'eau est quasi inexistante.</t>
  </si>
  <si>
    <t>https://www.commcarehq.org/a/swassa/reports/form_data/708fa199-284f-4c76-9a1a-3534e1d6ab12/</t>
  </si>
  <si>
    <t>185</t>
  </si>
  <si>
    <t>7496fe87-1188-473e-add1-8315a4434c3d</t>
  </si>
  <si>
    <t>kabushwa</t>
  </si>
  <si>
    <t>kabu_7</t>
  </si>
  <si>
    <t>Brigitte bisonga</t>
  </si>
  <si>
    <t>pour etre proche du bf</t>
  </si>
  <si>
    <t>responsable de la bf</t>
  </si>
  <si>
    <t>rapdio maendeleo</t>
  </si>
  <si>
    <t>carrence de l'eau souvent</t>
  </si>
  <si>
    <t>https://www.commcarehq.org/a/swassa/reports/form_data/7496fe87-1188-473e-add1-8315a4434c3d/</t>
  </si>
  <si>
    <t>186</t>
  </si>
  <si>
    <t>acf06865-f8be-4de1-92fc-fbb81d5538ba</t>
  </si>
  <si>
    <t>mwan_17</t>
  </si>
  <si>
    <t>Louise kagabe</t>
  </si>
  <si>
    <t>parce que l'eau sera plus disponible</t>
  </si>
  <si>
    <t>les pretres</t>
  </si>
  <si>
    <t>une source</t>
  </si>
  <si>
    <t>manque de robinet dans ma parcelle</t>
  </si>
  <si>
    <t>https://www.commcarehq.org/a/swassa/reports/form_data/acf06865-f8be-4de1-92fc-fbb81d5538ba/</t>
  </si>
  <si>
    <t>187</t>
  </si>
  <si>
    <t>bcbe2b59-b66b-462f-b939-cec2e022071d</t>
  </si>
  <si>
    <t>mwan_7</t>
  </si>
  <si>
    <t>ntabure musumbuko</t>
  </si>
  <si>
    <t>neema muciga grace</t>
  </si>
  <si>
    <t>parce que l'eau sera plus potable</t>
  </si>
  <si>
    <t>voir le COGEP et les prêtre puis acheté le matériel</t>
  </si>
  <si>
    <t>les prêtre</t>
  </si>
  <si>
    <t>grande population mais moins des BF</t>
  </si>
  <si>
    <t>https://www.commcarehq.org/a/swassa/reports/form_data/bcbe2b59-b66b-462f-b939-cec2e022071d/</t>
  </si>
  <si>
    <t>188</t>
  </si>
  <si>
    <t>c4316e96-96de-4c0b-9f2b-accf3fad85dc</t>
  </si>
  <si>
    <t>mwan_1</t>
  </si>
  <si>
    <t>princesse karungu</t>
  </si>
  <si>
    <t>voir le chef de quartier</t>
  </si>
  <si>
    <t>COGEP et chef de quartier</t>
  </si>
  <si>
    <t>le point d'eau est unpeu éloigné.</t>
  </si>
  <si>
    <t>https://www.commcarehq.org/a/swassa/reports/form_data/c4316e96-96de-4c0b-9f2b-accf3fad85dc/</t>
  </si>
  <si>
    <t>189</t>
  </si>
  <si>
    <t>a3b80a96-2258-4a40-8339-0ccc642a7fe3</t>
  </si>
  <si>
    <t>mwan_34</t>
  </si>
  <si>
    <t>zawadi masirika</t>
  </si>
  <si>
    <t>chat de matériels puis voir le COGEP</t>
  </si>
  <si>
    <t>un Tank disponible dans le village</t>
  </si>
  <si>
    <t>https://www.commcarehq.org/a/swassa/reports/form_data/a3b80a96-2258-4a40-8339-0ccc642a7fe3/</t>
  </si>
  <si>
    <t>190</t>
  </si>
  <si>
    <t>7d9890ea-ffb8-4e08-81ac-e932fe995590</t>
  </si>
  <si>
    <t>mwan_55</t>
  </si>
  <si>
    <t>haruni mudeka</t>
  </si>
  <si>
    <t>feza kadesi</t>
  </si>
  <si>
    <t>char de matières contacter le COGEP</t>
  </si>
  <si>
    <t>chef de carrière</t>
  </si>
  <si>
    <t>beaucoup de BF</t>
  </si>
  <si>
    <t>https://www.commcarehq.org/a/swassa/reports/form_data/7d9890ea-ffb8-4e08-81ac-e932fe995590/</t>
  </si>
  <si>
    <t>191</t>
  </si>
  <si>
    <t>d2b25c0c-8733-461e-93be-fe4f25895e30</t>
  </si>
  <si>
    <t>sicile M'cimanuka</t>
  </si>
  <si>
    <t>par ce que l'eau sera disponible tout le temps</t>
  </si>
  <si>
    <t>il ya de garde</t>
  </si>
  <si>
    <t>https://www.commcarehq.org/a/swassa/reports/form_data/d2b25c0c-8733-461e-93be-fe4f25895e30/</t>
  </si>
  <si>
    <t>192</t>
  </si>
  <si>
    <t>8d9598cd-8fff-4bf5-be1a-30ee0a9d5f26</t>
  </si>
  <si>
    <t>cira_34</t>
  </si>
  <si>
    <t>Mapendo Matabaro Thérèse</t>
  </si>
  <si>
    <t>dans certaines periode pas tout les jours</t>
  </si>
  <si>
    <t>parce que nous nous n'aurons plus des difficultés d'accès</t>
  </si>
  <si>
    <t>pour l'abonnement il faut payer 140$ à la paroisse, puis l'achat de matériels et payer main d'oeuvre</t>
  </si>
  <si>
    <t>à un député nationale</t>
  </si>
  <si>
    <t>par écrit aussi</t>
  </si>
  <si>
    <t>la paroisse de Mwanda</t>
  </si>
  <si>
    <t>renforcer la sources de katana qui alimente ciranga nous en aurons où même couper ciranga à cette source de katana qui est contrôlé par les prêtres et nous orienter vers la source de chegera qui a l'eau permanentes.</t>
  </si>
  <si>
    <t>accès difficile à l'eau en parcourant un Long trajet, récemment le village était victime des cas de choléra suite à raté de l'eau</t>
  </si>
  <si>
    <t>https://www.commcarehq.org/a/swassa/reports/form_data/8d9598cd-8fff-4bf5-be1a-30ee0a9d5f26/</t>
  </si>
  <si>
    <t>193</t>
  </si>
  <si>
    <t>dbdff600-8f21-40cc-ae06-12c6f85783a9</t>
  </si>
  <si>
    <t>kadj_11</t>
  </si>
  <si>
    <t>Ombeni Ariella</t>
  </si>
  <si>
    <t>Refus de donner le nom</t>
  </si>
  <si>
    <t>Dans des meting des politiciens(FONDAPRO)</t>
  </si>
  <si>
    <t>Parce que nous parcourons un long trajet pour en avoir avec tous les risques.</t>
  </si>
  <si>
    <t>Personne ne fixe le prix car nous ne payons pas. Nous faisons juste le Salongo</t>
  </si>
  <si>
    <t>Construire une petite clôture</t>
  </si>
  <si>
    <t>Parce que nous avons peur d'être annulé sur liste</t>
  </si>
  <si>
    <t>Chef dz sous village</t>
  </si>
  <si>
    <t>RTCK, MAENDELEO</t>
  </si>
  <si>
    <t>Il y a de l'eau à Munanira, 15 minutes d'ici, mais non aménagée. Elle est dans des champs. Si elle est aménagée, elle peut nous aider.</t>
  </si>
  <si>
    <t>Nous n'avons presque pas de l'eau. Nous puisons difficilement.</t>
  </si>
  <si>
    <t>https://www.commcarehq.org/a/swassa/reports/form_data/dbdff600-8f21-40cc-ae06-12c6f85783a9/</t>
  </si>
  <si>
    <t>194</t>
  </si>
  <si>
    <t>a3b3c413-69fd-4303-bc11-341c7cb4a652</t>
  </si>
  <si>
    <t>kabu_9</t>
  </si>
  <si>
    <t>VICTOIR CHAMUNANI</t>
  </si>
  <si>
    <t>m' Lwabasole</t>
  </si>
  <si>
    <t>car nous payons cher</t>
  </si>
  <si>
    <t>regideso</t>
  </si>
  <si>
    <t>pas des recommandations car le robinet est privé</t>
  </si>
  <si>
    <t>le robinet est dans notre enclos</t>
  </si>
  <si>
    <t>https://www.commcarehq.org/a/swassa/reports/form_data/a3b3c413-69fd-4303-bc11-341c7cb4a652/</t>
  </si>
  <si>
    <t>195</t>
  </si>
  <si>
    <t>54a540d5-c4c0-4740-8dcc-217faaec29a4</t>
  </si>
  <si>
    <t>kadjuchu__16</t>
  </si>
  <si>
    <t>BAHATI LWIGULIRA Fredi</t>
  </si>
  <si>
    <t>KITUMAINI NACHEYA</t>
  </si>
  <si>
    <t>mercy corps</t>
  </si>
  <si>
    <t>enseignement chez mercy corps</t>
  </si>
  <si>
    <t>keau ne pas propre, dans cette eau il ya des  insectes, microbe...</t>
  </si>
  <si>
    <t>pour lutter contre les maladies dû a l'eau</t>
  </si>
  <si>
    <t>Entretenir la source.deboucher les caniveaux . Enlevé les herbes au bord dela source</t>
  </si>
  <si>
    <t>Personne car notre source napas de commuté de gestion</t>
  </si>
  <si>
    <t>faire l'entretien et la protection du source</t>
  </si>
  <si>
    <t>Faire ka protection dela source pendant une semaine</t>
  </si>
  <si>
    <t>aux chef de cojek kabamba centre</t>
  </si>
  <si>
    <t>les cadres du village</t>
  </si>
  <si>
    <t>Envoyer des lettres aux ong, et au députes et différentes organisations</t>
  </si>
  <si>
    <t>appui des ong ou les autorités car nous meme nous avons difficile a résoudre ce problème</t>
  </si>
  <si>
    <t>long trajet.leau sale</t>
  </si>
  <si>
    <t>on napas la comité de gestion deau .mais le chef du cojek du centre de kamamba detourne souvant les dons</t>
  </si>
  <si>
    <t>https://www.commcarehq.org/a/swassa/reports/form_data/54a540d5-c4c0-4740-8dcc-217faaec29a4/</t>
  </si>
  <si>
    <t>196</t>
  </si>
  <si>
    <t>0a53e394-72d9-48e6-8687-e028fce2835a</t>
  </si>
  <si>
    <t>kadjuchu_5</t>
  </si>
  <si>
    <t>Deborah muharuro</t>
  </si>
  <si>
    <t>leau est sale</t>
  </si>
  <si>
    <t>nous souffrons chaque jour à couse de leau impropre, c'est pour garantir notre vie</t>
  </si>
  <si>
    <t>personne car on n'a pas des robinets et notre source est non protégée</t>
  </si>
  <si>
    <t>faire l'entretien pendant une semaine</t>
  </si>
  <si>
    <t>la population eux meme car on napas la comité de gestion</t>
  </si>
  <si>
    <t>Ala communauté</t>
  </si>
  <si>
    <t>ok a communauté gère notre source qui est non protégés</t>
  </si>
  <si>
    <t>reunion dela communauté</t>
  </si>
  <si>
    <t>Que les irganismes et les autorités s'implique</t>
  </si>
  <si>
    <t>long trajet,leau  sale</t>
  </si>
  <si>
    <t>https://www.commcarehq.org/a/swassa/reports/form_data/0a53e394-72d9-48e6-8687-e028fce2835a/</t>
  </si>
  <si>
    <t>197</t>
  </si>
  <si>
    <t>38243e1d-21a8-459a-a2dd-192fef12e69c</t>
  </si>
  <si>
    <t>kadj__12</t>
  </si>
  <si>
    <t>JOHN RUTALE</t>
  </si>
  <si>
    <t>CHANCE CHERU</t>
  </si>
  <si>
    <t>parce que nous souffrons bcp à couse des manques deau</t>
  </si>
  <si>
    <t>personne car on naps des bornes fontaine.notre source est non protégés</t>
  </si>
  <si>
    <t>pinution</t>
  </si>
  <si>
    <t>la communauté</t>
  </si>
  <si>
    <t>personne car on naps la comité de gestion d'eau</t>
  </si>
  <si>
    <t>la population eux meme</t>
  </si>
  <si>
    <t>avoir un commuté de gestion deau.protefer notre source, mettre des bornets fontaines dans les milieu</t>
  </si>
  <si>
    <t>insuffisance de leau</t>
  </si>
  <si>
    <t>https://www.commcarehq.org/a/swassa/reports/form_data/38243e1d-21a8-459a-a2dd-192fef12e69c/</t>
  </si>
  <si>
    <t>198</t>
  </si>
  <si>
    <t>1f7bdcdf-7c9f-4759-9639-73efce854001</t>
  </si>
  <si>
    <t>kadj__19</t>
  </si>
  <si>
    <t>Claudine kahamire</t>
  </si>
  <si>
    <t>lpiur éviter les maladies qui sont dû a leau</t>
  </si>
  <si>
    <t>prendre soin dela source</t>
  </si>
  <si>
    <t>source non protégé</t>
  </si>
  <si>
    <t>communauté</t>
  </si>
  <si>
    <t>Résoudre les conflits,que la communauté eux meme se prendre en charge et demande l'appui des ong telque mercy corps</t>
  </si>
  <si>
    <t>long tranet  de la source , leau   sale</t>
  </si>
  <si>
    <t>https://www.commcarehq.org/a/swassa/reports/form_data/1f7bdcdf-7c9f-4759-9639-73efce854001/</t>
  </si>
  <si>
    <t>199</t>
  </si>
  <si>
    <t>b7afed85-8e26-4998-9b82-6713cf717911</t>
  </si>
  <si>
    <t>kadj___10</t>
  </si>
  <si>
    <t>AYagirwe Manegabe Merveille</t>
  </si>
  <si>
    <t>MANEGABE KAGUKU</t>
  </si>
  <si>
    <t>A l'école</t>
  </si>
  <si>
    <t>a l'école</t>
  </si>
  <si>
    <t>leau est salé parcequ c'est leau du lac que nous utilisons</t>
  </si>
  <si>
    <t>nous souffrons bcp,chaque jour des maladies du a leau</t>
  </si>
  <si>
    <t>eau du lac</t>
  </si>
  <si>
    <t>ala communauté</t>
  </si>
  <si>
    <t>Avoir deau oropre qui nous permettra de vivre en bonne santé</t>
  </si>
  <si>
    <t>maladies , salute,</t>
  </si>
  <si>
    <t>https://www.commcarehq.org/a/swassa/reports/form_data/b7afed85-8e26-4998-9b82-6713cf717911/</t>
  </si>
  <si>
    <t>200</t>
  </si>
  <si>
    <t>f5656418-d4e3-4cd8-8011-7e61c8ddcbd6</t>
  </si>
  <si>
    <t>kadju_13</t>
  </si>
  <si>
    <t>BAHATI NTACHO Jedeon</t>
  </si>
  <si>
    <t>Biibi MENGEHYA Rachel</t>
  </si>
  <si>
    <t>leau du lac</t>
  </si>
  <si>
    <t>pour nous faciliter a avoir leau, propre pqui ne nous cousera pas des maladie par ceque leau c'est la vie</t>
  </si>
  <si>
    <t>persone parceque leau qui nous sert cest une eau du lac</t>
  </si>
  <si>
    <t>personne parceque cest leau du lac</t>
  </si>
  <si>
    <t>on napas deau alors que leau cest la vie</t>
  </si>
  <si>
    <t>on ne quitte pas lhopital acouse des maladies du a leau</t>
  </si>
  <si>
    <t>https://www.commcarehq.org/a/swassa/reports/form_data/f5656418-d4e3-4cd8-8011-7e61c8ddcbd6/</t>
  </si>
  <si>
    <t>201</t>
  </si>
  <si>
    <t>29f607b4-349f-4cfa-92e2-bd9452e28862</t>
  </si>
  <si>
    <t>kaba_14</t>
  </si>
  <si>
    <t>Noella Nikodemu</t>
  </si>
  <si>
    <t>x</t>
  </si>
  <si>
    <t>on ne paye pas</t>
  </si>
  <si>
    <t>Eglise</t>
  </si>
  <si>
    <t>presence d'autres sources</t>
  </si>
  <si>
    <t>https://www.commcarehq.org/a/swassa/reports/form_data/29f607b4-349f-4cfa-92e2-bd9452e28862/</t>
  </si>
  <si>
    <t>202</t>
  </si>
  <si>
    <t>f2b36551-9612-4424-b6b2-ff9d85606996</t>
  </si>
  <si>
    <t>kaba_12</t>
  </si>
  <si>
    <t>Séraphine Riziki</t>
  </si>
  <si>
    <t>Ahadi</t>
  </si>
  <si>
    <t>On diminue la distance</t>
  </si>
  <si>
    <t>frais de raccordement</t>
  </si>
  <si>
    <t>Pas de radio</t>
  </si>
  <si>
    <t>pas d'opportunité</t>
  </si>
  <si>
    <t>https://www.commcarehq.org/a/swassa/reports/form_data/f2b36551-9612-4424-b6b2-ff9d85606996/</t>
  </si>
  <si>
    <t>203</t>
  </si>
  <si>
    <t>3b237a8a-011a-4bf7-9a83-5dcb758b3a83</t>
  </si>
  <si>
    <t>mwan_72</t>
  </si>
  <si>
    <t>Marie Kwalobe</t>
  </si>
  <si>
    <t>Muhindo Kujirakwinja</t>
  </si>
  <si>
    <t>Moi même</t>
  </si>
  <si>
    <t>zone de santé</t>
  </si>
  <si>
    <t>présence des plusieurs sources</t>
  </si>
  <si>
    <t>Amélioration des infrastructures</t>
  </si>
  <si>
    <t>https://www.commcarehq.org/a/swassa/reports/form_data/3b237a8a-011a-4bf7-9a83-5dcb758b3a83/</t>
  </si>
  <si>
    <t>204</t>
  </si>
  <si>
    <t>ada2aa29-5fbc-4ff6-938e-d417a0d42865</t>
  </si>
  <si>
    <t>mwan_33</t>
  </si>
  <si>
    <t>Pascaline M'chomeur</t>
  </si>
  <si>
    <t>Alain Murhula</t>
  </si>
  <si>
    <t>Mercy Corps</t>
  </si>
  <si>
    <t>frais de raccordement et tuyaux</t>
  </si>
  <si>
    <t>Source, l'eau de pluie</t>
  </si>
  <si>
    <t>problème suite au dollar (prix élevé de la facture)</t>
  </si>
  <si>
    <t>https://www.commcarehq.org/a/swassa/reports/form_data/ada2aa29-5fbc-4ff6-938e-d417a0d42865/</t>
  </si>
  <si>
    <t>205</t>
  </si>
  <si>
    <t>f5d207a6-1291-4ab0-84b0-0ec25aa55bd0</t>
  </si>
  <si>
    <t>mwan_44</t>
  </si>
  <si>
    <t>Murhula chiralira</t>
  </si>
  <si>
    <t>Faida kahokola</t>
  </si>
  <si>
    <t>Frais de raccordement et techniciens</t>
  </si>
  <si>
    <t>Sources</t>
  </si>
  <si>
    <t>https://www.commcarehq.org/a/swassa/reports/form_data/f5d207a6-1291-4ab0-84b0-0ec25aa55bd0/</t>
  </si>
  <si>
    <t>206</t>
  </si>
  <si>
    <t>0c46b210-6572-41d1-8a0d-6b203d38375c</t>
  </si>
  <si>
    <t>kabu_10</t>
  </si>
  <si>
    <t>gislaine m' kabibi</t>
  </si>
  <si>
    <t>car l'eau est rapprocher</t>
  </si>
  <si>
    <t>les tuyaux de la regideso passent sur ma porte</t>
  </si>
  <si>
    <t>nous parcouron une longue distance pour atteindre le point d'eau</t>
  </si>
  <si>
    <t>https://www.commcarehq.org/a/swassa/reports/form_data/0c46b210-6572-41d1-8a0d-6b203d38375c/</t>
  </si>
  <si>
    <t>207</t>
  </si>
  <si>
    <t>518bc5de-746f-4218-9392-f6329220b192</t>
  </si>
  <si>
    <t>mwan_13</t>
  </si>
  <si>
    <t>roge bashege</t>
  </si>
  <si>
    <t>miruho</t>
  </si>
  <si>
    <t>voir le comité de gestion</t>
  </si>
  <si>
    <t>gestion d,eau</t>
  </si>
  <si>
    <t>comité de gestion l,eau</t>
  </si>
  <si>
    <t>mentenance de bf</t>
  </si>
  <si>
    <t>https://www.commcarehq.org/a/swassa/reports/form_data/518bc5de-746f-4218-9392-f6329220b192/</t>
  </si>
  <si>
    <t>208</t>
  </si>
  <si>
    <t>0e720052-5784-401b-9618-96bbbef86276</t>
  </si>
  <si>
    <t>mwan_41</t>
  </si>
  <si>
    <t>mwendambiyo jean de dieu</t>
  </si>
  <si>
    <t>mwendambiyo</t>
  </si>
  <si>
    <t>si l,eau serai toujours disponible</t>
  </si>
  <si>
    <t>voir le comité paroissiale</t>
  </si>
  <si>
    <t>comite paroissiale</t>
  </si>
  <si>
    <t>cikala etgorila fm</t>
  </si>
  <si>
    <t>mentenanc re</t>
  </si>
  <si>
    <t>https://www.commcarehq.org/a/swassa/reports/form_data/0e720052-5784-401b-9618-96bbbef86276/</t>
  </si>
  <si>
    <t>209</t>
  </si>
  <si>
    <t>a90eb7d3-a80f-4e46-b04f-bc98df26d2a5</t>
  </si>
  <si>
    <t>mwan_67</t>
  </si>
  <si>
    <t>deodette m,rihembe</t>
  </si>
  <si>
    <t>car l,eau est gratuit</t>
  </si>
  <si>
    <t>comité de gestion</t>
  </si>
  <si>
    <t>je ne saispas</t>
  </si>
  <si>
    <t>https://www.commcarehq.org/a/swassa/reports/form_data/a90eb7d3-a80f-4e46-b04f-bc98df26d2a5/</t>
  </si>
  <si>
    <t>210</t>
  </si>
  <si>
    <t>620aa34a-1034-4ac2-a51a-b2f5212c6d38</t>
  </si>
  <si>
    <t>mwan__43</t>
  </si>
  <si>
    <t>amani muganza jospin</t>
  </si>
  <si>
    <t>petit commerce</t>
  </si>
  <si>
    <t>car l,eau se la vie</t>
  </si>
  <si>
    <t>village assenir</t>
  </si>
  <si>
    <t>voir la paroise</t>
  </si>
  <si>
    <t>comite de gestion</t>
  </si>
  <si>
    <t>face a ce</t>
  </si>
  <si>
    <t>ameliore le poit l,eau</t>
  </si>
  <si>
    <t>peu  de bf</t>
  </si>
  <si>
    <t>https://www.commcarehq.org/a/swassa/reports/form_data/620aa34a-1034-4ac2-a51a-b2f5212c6d38/</t>
  </si>
  <si>
    <t>211</t>
  </si>
  <si>
    <t>a24eb500-3181-4d65-896d-b002fc03af5e</t>
  </si>
  <si>
    <t>mwan_40</t>
  </si>
  <si>
    <t>ornela</t>
  </si>
  <si>
    <t>ortance ruziga</t>
  </si>
  <si>
    <t>regidezo</t>
  </si>
  <si>
    <t>contacter le comité cogeka</t>
  </si>
  <si>
    <t>https://www.commcarehq.org/a/swassa/reports/form_data/a24eb500-3181-4d65-896d-b002fc03af5e/</t>
  </si>
  <si>
    <t>212</t>
  </si>
  <si>
    <t>3b447201-296f-442f-80b5-6acf1798d3e6</t>
  </si>
  <si>
    <t>mwan_64</t>
  </si>
  <si>
    <t>zawadi ruzuba</t>
  </si>
  <si>
    <t>je 'ne sais pas</t>
  </si>
  <si>
    <t>https://www.commcarehq.org/a/swassa/reports/form_data/3b447201-296f-442f-80b5-6acf1798d3e6/</t>
  </si>
  <si>
    <t>213</t>
  </si>
  <si>
    <t>b5fabc61-de96-4b85-a5eb-950b2839d7a6</t>
  </si>
  <si>
    <t>mwan_6</t>
  </si>
  <si>
    <t>hekima kaitoleya</t>
  </si>
  <si>
    <t>emmanuel kanyeruka</t>
  </si>
  <si>
    <t>car meme le peu qu,on demand de se difficile de trouve</t>
  </si>
  <si>
    <t>il doit repar lui même</t>
  </si>
  <si>
    <t>la personne acheter loutil abume</t>
  </si>
  <si>
    <t>chef du villagde</t>
  </si>
  <si>
    <t>je ne pas   un post radio</t>
  </si>
  <si>
    <t>je nesais pas</t>
  </si>
  <si>
    <t>contribution</t>
  </si>
  <si>
    <t>https://www.commcarehq.org/a/swassa/reports/form_data/b5fabc61-de96-4b85-a5eb-950b2839d7a6/</t>
  </si>
  <si>
    <t>214</t>
  </si>
  <si>
    <t>0d0f35ad-edff-4da4-897a-3deb3027b204</t>
  </si>
  <si>
    <t>mwan_74</t>
  </si>
  <si>
    <t>irene michel</t>
  </si>
  <si>
    <t>justin</t>
  </si>
  <si>
    <t>je ne sais pais</t>
  </si>
  <si>
    <t>pas un poste radio</t>
  </si>
  <si>
    <t>insalbrite</t>
  </si>
  <si>
    <t>https://www.commcarehq.org/a/swassa/reports/form_data/0d0f35ad-edff-4da4-897a-3deb3027b204/</t>
  </si>
  <si>
    <t>215</t>
  </si>
  <si>
    <t>bbfcde40-6b22-412c-a3b2-efee11360b9e</t>
  </si>
  <si>
    <t>mwan_20</t>
  </si>
  <si>
    <t>ntalemwa nakabi deodette</t>
  </si>
  <si>
    <t>cirhuza fitina deograsias</t>
  </si>
  <si>
    <t>rarede foi il a la salte</t>
  </si>
  <si>
    <t>si on mettre un bf dans le milie</t>
  </si>
  <si>
    <t>comite gestionnaire l,aeu</t>
  </si>
  <si>
    <t>il doit repart</t>
  </si>
  <si>
    <t>le prêtre</t>
  </si>
  <si>
    <t>cikala</t>
  </si>
  <si>
    <t>formation par m c</t>
  </si>
  <si>
    <t>bagar entre les enfant</t>
  </si>
  <si>
    <t>https://www.commcarehq.org/a/swassa/reports/form_data/bbfcde40-6b22-412c-a3b2-efee11360b9e/</t>
  </si>
  <si>
    <t>216</t>
  </si>
  <si>
    <t>bee4c8fe-a946-4698-8063-351926460461</t>
  </si>
  <si>
    <t>mwan_59</t>
  </si>
  <si>
    <t>anjeline m,kasholo</t>
  </si>
  <si>
    <t>bedaste bishako</t>
  </si>
  <si>
    <t>manqué de moyen</t>
  </si>
  <si>
    <t>si la personne abîmé ol doit repare</t>
  </si>
  <si>
    <t>rieu</t>
  </si>
  <si>
    <t>voir kecomite cigek</t>
  </si>
  <si>
    <t>peu d,eau labf</t>
  </si>
  <si>
    <t>https://www.commcarehq.org/a/swassa/reports/form_data/bee4c8fe-a946-4698-8063-351926460461/</t>
  </si>
  <si>
    <t>217</t>
  </si>
  <si>
    <t>aa113976-18bc-4adc-ab9d-ec40219793af</t>
  </si>
  <si>
    <t>kahu_12</t>
  </si>
  <si>
    <t>martha mastaki</t>
  </si>
  <si>
    <t>parce que l'eau sera disponible</t>
  </si>
  <si>
    <t>contacté le comité puis acheté le matériel</t>
  </si>
  <si>
    <t>il y a un garde au BF</t>
  </si>
  <si>
    <t>on a une source</t>
  </si>
  <si>
    <t>moins de point d'eau pour grand population, coupure d'eau</t>
  </si>
  <si>
    <t>https://www.commcarehq.org/a/swassa/reports/form_data/aa113976-18bc-4adc-ab9d-ec40219793af/</t>
  </si>
  <si>
    <t>218</t>
  </si>
  <si>
    <t>64289795-544a-4139-98e1-447b85f37fab</t>
  </si>
  <si>
    <t>kabu_5</t>
  </si>
  <si>
    <t>Mugisho badesire</t>
  </si>
  <si>
    <t>Yvonne</t>
  </si>
  <si>
    <t>pour avoir un bon debi</t>
  </si>
  <si>
    <t>en cas de la saleté on torchone et en cas de destruction on repart</t>
  </si>
  <si>
    <t>propriétaire</t>
  </si>
  <si>
    <t>au propriétaire de la bf</t>
  </si>
  <si>
    <t>pas des recommandations car c'est privé</t>
  </si>
  <si>
    <t>nous avons une source</t>
  </si>
  <si>
    <t>souvent l'eau sur le bf ne viens pas</t>
  </si>
  <si>
    <t>https://www.commcarehq.org/a/swassa/reports/form_data/64289795-544a-4139-98e1-447b85f37fab/</t>
  </si>
  <si>
    <t>219</t>
  </si>
  <si>
    <t>a0af517a-da6b-40cc-bb5f-f979113137c4</t>
  </si>
  <si>
    <t>kabu_13</t>
  </si>
  <si>
    <t>sharline M'bisina</t>
  </si>
  <si>
    <t>pas ce montant forfaitaire peut être la réduction</t>
  </si>
  <si>
    <t>grippe</t>
  </si>
  <si>
    <t>réduction du prix à payer mensuellement</t>
  </si>
  <si>
    <t>disonibiliser les robinets public ou BF, renforcer les sources et les entretenir et les sécurisées</t>
  </si>
  <si>
    <t>surfacturation, inaccessibilité à l'eau à leur vous car le propriétaire du robinet Ouvre sa clôture quand il veux</t>
  </si>
  <si>
    <t>https://www.commcarehq.org/a/swassa/reports/form_data/a0af517a-da6b-40cc-bb5f-f979113137c4/</t>
  </si>
  <si>
    <t>220</t>
  </si>
  <si>
    <t>850b070c-ace0-4e44-87f1-7aeb473756ed</t>
  </si>
  <si>
    <t>kabu_4</t>
  </si>
  <si>
    <t>Sifa Ruchiko</t>
  </si>
  <si>
    <t>pour augmenté la quantité</t>
  </si>
  <si>
    <t>la quantité de l'eau est insuffisant</t>
  </si>
  <si>
    <t>https://www.commcarehq.org/a/swassa/reports/form_data/850b070c-ace0-4e44-87f1-7aeb473756ed/</t>
  </si>
  <si>
    <t>221</t>
  </si>
  <si>
    <t>c86c2186-1ba1-429e-a49c-0083ee014d3d</t>
  </si>
  <si>
    <t>kabu_14</t>
  </si>
  <si>
    <t>Jean Claude Magendo</t>
  </si>
  <si>
    <t>Irene M'nyamulima</t>
  </si>
  <si>
    <t>parce que nous aurons accès à l'eau propre et de qualité</t>
  </si>
  <si>
    <t>nous ne payons pas</t>
  </si>
  <si>
    <t>en cas non participation aux travaux communautaire il y privation de non accès aux installations</t>
  </si>
  <si>
    <t>nyumbakumi</t>
  </si>
  <si>
    <t>à personne</t>
  </si>
  <si>
    <t>renforcer nos points d'eau,rendre Propre l'eau que nous consommons en sécurisant nos sources</t>
  </si>
  <si>
    <t>dans la saison de pluie nous puisons l'eau qui n'a pas de différence avec le jus de banane et aussi elle a un goût non agréable voir aussi le trajet que nous parcourons avant d'atteindre la source,...</t>
  </si>
  <si>
    <t>https://www.commcarehq.org/a/swassa/reports/form_data/c86c2186-1ba1-429e-a49c-0083ee014d3d/</t>
  </si>
  <si>
    <t>222</t>
  </si>
  <si>
    <t>d35b4326-cfa4-4827-afda-44d9368143d5</t>
  </si>
  <si>
    <t>kabu_8</t>
  </si>
  <si>
    <t>FURAHA MUSHEGEMA</t>
  </si>
  <si>
    <t>nous n'avons pas accès à l'eau</t>
  </si>
  <si>
    <t>https://www.commcarehq.org/a/swassa/reports/form_data/d35b4326-cfa4-4827-afda-44d9368143d5/</t>
  </si>
  <si>
    <t>223</t>
  </si>
  <si>
    <t>940ccc0d-5475-44b2-af14-f11877496b46</t>
  </si>
  <si>
    <t>kabu_11</t>
  </si>
  <si>
    <t>Roseline Tando</t>
  </si>
  <si>
    <t>SANS ÉPOUX</t>
  </si>
  <si>
    <t>je ne peux pas payé au delà de ca 500fc d'ailleurs ce trop pour moi</t>
  </si>
  <si>
    <t>les relais communautaire</t>
  </si>
  <si>
    <t>renforcer les BF</t>
  </si>
  <si>
    <t>seulement quand tu ne payé pas tu n'as pas accès à l'eau</t>
  </si>
  <si>
    <t>https://www.commcarehq.org/a/swassa/reports/form_data/940ccc0d-5475-44b2-af14-f11877496b46/</t>
  </si>
  <si>
    <t>224</t>
  </si>
  <si>
    <t>b255e265-173e-41a2-b448-db59efc3bada</t>
  </si>
  <si>
    <t>kabu_12</t>
  </si>
  <si>
    <t>Furaha Rachel</t>
  </si>
  <si>
    <t>pour que l'eau soit proche de nous</t>
  </si>
  <si>
    <t>le long parcours pour atteindre le point de puisage</t>
  </si>
  <si>
    <t>https://www.commcarehq.org/a/swassa/reports/form_data/b255e265-173e-41a2-b448-db59efc3bada/</t>
  </si>
  <si>
    <t>225</t>
  </si>
  <si>
    <t>b66e5a9a-5fb1-4d61-8278-c34538a95205</t>
  </si>
  <si>
    <t>kab_2</t>
  </si>
  <si>
    <t>FURAHA BWASA</t>
  </si>
  <si>
    <t>parceque nous serons assuré d'une eau de qualité et de quantité suffisante</t>
  </si>
  <si>
    <t>entretenir notre source et la protéger et rendre cet eau propre même dans les jours pluvieux, le moyen matériel,finacier,...</t>
  </si>
  <si>
    <t>l'accès n'est pas facile à l'eau pendant la seson de pluies</t>
  </si>
  <si>
    <t>https://www.commcarehq.org/a/swassa/reports/form_data/b66e5a9a-5fb1-4d61-8278-c34538a95205/</t>
  </si>
  <si>
    <t>226</t>
  </si>
  <si>
    <t>2aec87d5-fa17-4da7-94e1-8c8d4b054fe1</t>
  </si>
  <si>
    <t>mwan__37</t>
  </si>
  <si>
    <t>CHEKINA BYENDA</t>
  </si>
  <si>
    <t>pour la protection de nos santé</t>
  </si>
  <si>
    <t>source nyabirehe,chandaku</t>
  </si>
  <si>
    <t>voir la comité de gestion, saboner...</t>
  </si>
  <si>
    <t>amande et payé la main d'oeuvre</t>
  </si>
  <si>
    <t>avoir un comité de gestion, payé les plombiers, faire des réunions</t>
  </si>
  <si>
    <t>Avoir leau sale,En cas de besoin des plombiers ils ne se disponibilise pas vite parceque ils ne sont pas motivé</t>
  </si>
  <si>
    <t>ils ne sont pas souple a nous rendre service</t>
  </si>
  <si>
    <t>https://www.commcarehq.org/a/swassa/reports/form_data/2aec87d5-fa17-4da7-94e1-8c8d4b054fe1/</t>
  </si>
  <si>
    <t>227</t>
  </si>
  <si>
    <t>bb6bc5e0-42c4-4e5d-9c3c-4e3d404051ab</t>
  </si>
  <si>
    <t>mwan__49</t>
  </si>
  <si>
    <t>AKILIMALI SIRIRE Say</t>
  </si>
  <si>
    <t>MANENO MAKUSUDI Jeanette</t>
  </si>
  <si>
    <t>Oxfam</t>
  </si>
  <si>
    <t>protection de notre santé</t>
  </si>
  <si>
    <t>saboner ,payer la main d'oeuvre</t>
  </si>
  <si>
    <t>source nyabirehe</t>
  </si>
  <si>
    <t>organisation dun comité de gestion d'eau et que la population se mettent ensemble pour voir comment améliorer nos robinet</t>
  </si>
  <si>
    <t>leau est sale parceque on napas la comité de leau qui peuvent faire soin de cette eau</t>
  </si>
  <si>
    <t>on donne des l'argents mais rien ne change</t>
  </si>
  <si>
    <t>https://www.commcarehq.org/a/swassa/reports/form_data/bb6bc5e0-42c4-4e5d-9c3c-4e3d404051ab/</t>
  </si>
  <si>
    <t>228</t>
  </si>
  <si>
    <t>7fcc456a-4292-4ba4-bfdf-06db19cf69bb</t>
  </si>
  <si>
    <t>kabu_3</t>
  </si>
  <si>
    <t>Bugwasezi Éphreme</t>
  </si>
  <si>
    <t>Pascasie M'ndengei</t>
  </si>
  <si>
    <t>parceque nous ne sommes pas habitué à payé</t>
  </si>
  <si>
    <t>s'abonner au service qui gère en payant une somme d'argent, payer le materiels,...</t>
  </si>
  <si>
    <t>ne connais pas</t>
  </si>
  <si>
    <t>le comité existe mais je n'ais aucune information sur lui</t>
  </si>
  <si>
    <t>multiplication des Bf et augmentation des sources</t>
  </si>
  <si>
    <t>long trajet à parcourir avant d'atteindre le BF. accès dificile lors de la saison pluvieuse</t>
  </si>
  <si>
    <t>https://www.commcarehq.org/a/swassa/reports/form_data/7fcc456a-4292-4ba4-bfdf-06db19cf69bb/</t>
  </si>
  <si>
    <t>229</t>
  </si>
  <si>
    <t>a94d0310-92a1-4976-94a9-16480edcde5d</t>
  </si>
  <si>
    <t>mwa_51</t>
  </si>
  <si>
    <t>Françoise Busingisi</t>
  </si>
  <si>
    <t>Les ONG, en l'occurrence Mercy Corps</t>
  </si>
  <si>
    <t>Parce que nous parcourons une longue distance étant donné que nous puisons chez un familier eloigné, le menage étant très consistant et devant donc utiliser une grande quantité</t>
  </si>
  <si>
    <t>Je ne sais pas car je ne paye pas, mais je sais qu'il y a un comité</t>
  </si>
  <si>
    <t>On contacte le comité qui en est chargé pour les modalités pratiques.</t>
  </si>
  <si>
    <t>Blâme avec probabilité d'arrestation</t>
  </si>
  <si>
    <t>On fait des sensibilisations sur l'auto-appropriation des ouvrages</t>
  </si>
  <si>
    <t>On s'adresse aux propriétaire du robinet</t>
  </si>
  <si>
    <t>Maendeleo, RCTK, Sauti ya Injili</t>
  </si>
  <si>
    <t>Le propriétaire, mais je sais qu'il est affilié chez CEREKA</t>
  </si>
  <si>
    <t>L'eau est disponible dans le reservoir, il y a moyen de la distribuer</t>
  </si>
  <si>
    <t>L'insuffisance des BF dans le village</t>
  </si>
  <si>
    <t>https://www.commcarehq.org/a/swassa/reports/form_data/a94d0310-92a1-4976-94a9-16480edcde5d/</t>
  </si>
  <si>
    <t>230</t>
  </si>
  <si>
    <t>825d38fe-1460-4c70-a03d-f7b1775b15a8</t>
  </si>
  <si>
    <t>mwan_31</t>
  </si>
  <si>
    <t>Albert Basoda</t>
  </si>
  <si>
    <t>soeur</t>
  </si>
  <si>
    <t>hommess_35-49_ans</t>
  </si>
  <si>
    <t>Si ce sont les exigences pour que l'eau si disponible, nous devons payer.</t>
  </si>
  <si>
    <t>Nous faisons des travaux communautaires</t>
  </si>
  <si>
    <t>Je pense que les BF sont insuffisantes par rapport à la population qui ne cesse d'augmenter.</t>
  </si>
  <si>
    <t>https://www.commcarehq.org/a/swassa/reports/form_data/825d38fe-1460-4c70-a03d-f7b1775b15a8/</t>
  </si>
  <si>
    <t>231</t>
  </si>
  <si>
    <t>f8b4c424-c039-40db-a2f4-cb5318f15d98</t>
  </si>
  <si>
    <t>mwan_14</t>
  </si>
  <si>
    <t>Pacifique Batwagarhi</t>
  </si>
  <si>
    <t>Nsimire Buroko</t>
  </si>
  <si>
    <t>Parce que nos moyens sont limités et c'est notre richesse naturelle.</t>
  </si>
  <si>
    <t>Diarrhée amibienne</t>
  </si>
  <si>
    <t>Il faut voir le president du CEREKA qui met le demandeur en contact avec les technicien après avoir payé.</t>
  </si>
  <si>
    <t>Je n'en sais rien, mais je sais qu'on peut être arrêté et contraint à reparer le préjudice</t>
  </si>
  <si>
    <t>Des conscientisations, des sanctions à l'égard des destructeurs</t>
  </si>
  <si>
    <t>Aucun autre que je connais</t>
  </si>
  <si>
    <t>Maendeleo, RCTK</t>
  </si>
  <si>
    <t>Un comité dynamique pour le suivi et de bons partenaires, il faut aussi un service de sécurité. Indemnisation des voisins du lieu de captage.</t>
  </si>
  <si>
    <t>L'eau est souvent sale, suite au manque d'entretien.</t>
  </si>
  <si>
    <t>https://www.commcarehq.org/a/swassa/reports/form_data/f8b4c424-c039-40db-a2f4-cb5318f15d98/</t>
  </si>
  <si>
    <t>232</t>
  </si>
  <si>
    <t>1f209f2e-a1bf-4a77-b7d4-4b32b315b62a</t>
  </si>
  <si>
    <t>mwa_76</t>
  </si>
  <si>
    <t>Justin Mitima</t>
  </si>
  <si>
    <t>Byamungu Banyanga</t>
  </si>
  <si>
    <t>Syndicat</t>
  </si>
  <si>
    <t>Géo poll</t>
  </si>
  <si>
    <t>Souvent quand il y a une forte pluie, nous consommons presque la boue</t>
  </si>
  <si>
    <t>Parce que le service est bien oeganisé, on estime pouvoir avoir l'eau de qualité pouvant nous éviter des maladies hydriques.</t>
  </si>
  <si>
    <t>Je m'étais adressé au comité CEREKA et ce dernier m'a autorisé moyenant 137.7$. Puis j'avais acheté tous les nécessaires.</t>
  </si>
  <si>
    <t>Il court le risque de contrainte à la réparation.</t>
  </si>
  <si>
    <t>Les contraintes pour reparation du dommage.</t>
  </si>
  <si>
    <t>Celà suffit</t>
  </si>
  <si>
    <t>Comité Local de Développement</t>
  </si>
  <si>
    <t>Par le fait que la requête ne trouve pas souvent de suite, en plus ça crée des conflits</t>
  </si>
  <si>
    <t>Au CEREKA</t>
  </si>
  <si>
    <t>Qualité, Assainissement</t>
  </si>
  <si>
    <t>Si on trouve un bailleurs celà serait un soulagement</t>
  </si>
  <si>
    <t>Le manque de traitement d'eau à temps opprtun. Le devoir redevabilté, le defi de gestion rationnelle, le fait que la population n'a pas encore compris que l'eau doit être payée pour assurer sa qualité et sa durabilite</t>
  </si>
  <si>
    <t>https://www.commcarehq.org/a/swassa/reports/form_data/1f209f2e-a1bf-4a77-b7d4-4b32b315b62a/</t>
  </si>
  <si>
    <t>233</t>
  </si>
  <si>
    <t>41f51465-8154-4430-9307-65e118c854d3</t>
  </si>
  <si>
    <t>kahu_5</t>
  </si>
  <si>
    <t>fumili gahisa</t>
  </si>
  <si>
    <t>pascal ruvuhura</t>
  </si>
  <si>
    <t>par eau sera plus proche et de qualité</t>
  </si>
  <si>
    <t>voir le chef de quartier après on achète les matériels puis on cherche le plombier</t>
  </si>
  <si>
    <t>de terrain pour mettre de BF</t>
  </si>
  <si>
    <t>une grande population mais mons de poind d'eau</t>
  </si>
  <si>
    <t>https://www.commcarehq.org/a/swassa/reports/form_data/41f51465-8154-4430-9307-65e118c854d3/</t>
  </si>
  <si>
    <t>234</t>
  </si>
  <si>
    <t>1bb0ea7a-260f-473a-9417-244eafe23b38</t>
  </si>
  <si>
    <t>kahu_2</t>
  </si>
  <si>
    <t>serina mulola</t>
  </si>
  <si>
    <t>prace l'eau sera proche et disponible</t>
  </si>
  <si>
    <t>voir le chargé de l'eau dans village puis acheté le matériel</t>
  </si>
  <si>
    <t>des sources et de terrain pour mettre le BF</t>
  </si>
  <si>
    <t>plusieurs personnes sur une BF</t>
  </si>
  <si>
    <t>https://www.commcarehq.org/a/swassa/reports/form_data/1bb0ea7a-260f-473a-9417-244eafe23b38/</t>
  </si>
  <si>
    <t>235</t>
  </si>
  <si>
    <t>b6d3189d-fd3c-4106-9e14-5de248b24988</t>
  </si>
  <si>
    <t>kahu_16</t>
  </si>
  <si>
    <t>safi bienda</t>
  </si>
  <si>
    <t>voir le président du COGEP puis acheté le matériel</t>
  </si>
  <si>
    <t>ne pas avoir l'eau dans ma parcelle</t>
  </si>
  <si>
    <t>https://www.commcarehq.org/a/swassa/reports/form_data/b6d3189d-fd3c-4106-9e14-5de248b24988/</t>
  </si>
  <si>
    <t>236</t>
  </si>
  <si>
    <t>27ea564f-9b3d-47f3-93c8-c1d1c538498b</t>
  </si>
  <si>
    <t>kahu_15</t>
  </si>
  <si>
    <t>barulire francois</t>
  </si>
  <si>
    <t>oreli</t>
  </si>
  <si>
    <t>ASBL</t>
  </si>
  <si>
    <t>parcz que on aura beaucoup plus de l'eau</t>
  </si>
  <si>
    <t>contacté de gestion</t>
  </si>
  <si>
    <t>plusieurs sources sont disponibles</t>
  </si>
  <si>
    <t>captage sur le tiyon</t>
  </si>
  <si>
    <t>https://www.commcarehq.org/a/swassa/reports/form_data/27ea564f-9b3d-47f3-93c8-c1d1c538498b/</t>
  </si>
  <si>
    <t>237</t>
  </si>
  <si>
    <t>12adcb28-6f94-4c36-b439-7c80cac93784</t>
  </si>
  <si>
    <t>kahu_3</t>
  </si>
  <si>
    <t>fesa mulengezi</t>
  </si>
  <si>
    <t>suivre le chef du comité</t>
  </si>
  <si>
    <t>chef du comité</t>
  </si>
  <si>
    <t>pas de défis</t>
  </si>
  <si>
    <t>https://www.commcarehq.org/a/swassa/reports/form_data/12adcb28-6f94-4c36-b439-7c80cac93784/</t>
  </si>
  <si>
    <t>238</t>
  </si>
  <si>
    <t>83983bba-e279-432a-93dd-cfbc8a1d92db</t>
  </si>
  <si>
    <t>kabu_1</t>
  </si>
  <si>
    <t>Nabintu M'rubinga</t>
  </si>
  <si>
    <t>si nous accordons à l'eau propre</t>
  </si>
  <si>
    <t>sécurisé la source, rendre Propre l'eau que nous consommons, renforcement de moyens financiers et matériel,...</t>
  </si>
  <si>
    <t>de km long à parcourir pour aller chercher l'eau et puis elle n'est pas propre</t>
  </si>
  <si>
    <t>https://www.commcarehq.org/a/swassa/reports/form_data/83983bba-e279-432a-93dd-cfbc8a1d92db/</t>
  </si>
  <si>
    <t>239</t>
  </si>
  <si>
    <t>4b0973e6-7475-4776-b62b-23c319ff56cc</t>
  </si>
  <si>
    <t>cheg_16</t>
  </si>
  <si>
    <t>pascal Mugisgo</t>
  </si>
  <si>
    <t>Rosine</t>
  </si>
  <si>
    <t>pour boire l'eau de qualité</t>
  </si>
  <si>
    <t>pas des responsables</t>
  </si>
  <si>
    <t>présence de la rivière bidagara, et d'une source</t>
  </si>
  <si>
    <t>https://www.commcarehq.org/a/swassa/reports/form_data/4b0973e6-7475-4776-b62b-23c319ff56cc/</t>
  </si>
  <si>
    <t>240</t>
  </si>
  <si>
    <t>36398f0b-499f-4b81-8e22-cd0d6b339cad</t>
  </si>
  <si>
    <t>mwan_21</t>
  </si>
  <si>
    <t>Marie Jeanne</t>
  </si>
  <si>
    <t>Clémence</t>
  </si>
  <si>
    <t>c le développement</t>
  </si>
  <si>
    <t>Tuyaux et Frais d'adhésion</t>
  </si>
  <si>
    <t>Prêtre</t>
  </si>
  <si>
    <t>Présence de source</t>
  </si>
  <si>
    <t>https://www.commcarehq.org/a/swassa/reports/form_data/36398f0b-499f-4b81-8e22-cd0d6b339cad/</t>
  </si>
  <si>
    <t>241</t>
  </si>
  <si>
    <t>88e76d2b-57ec-4b60-9693-4e1df4e75d8f</t>
  </si>
  <si>
    <t>mwan_36</t>
  </si>
  <si>
    <t>Deborah</t>
  </si>
  <si>
    <t>Jean Pierre</t>
  </si>
  <si>
    <t>Achat des accessoires et frais d'adhésion</t>
  </si>
  <si>
    <t>Source</t>
  </si>
  <si>
    <t>https://www.commcarehq.org/a/swassa/reports/form_data/88e76d2b-57ec-4b60-9693-4e1df4e75d8f/</t>
  </si>
  <si>
    <t>242</t>
  </si>
  <si>
    <t>a76c3730-11d5-4280-b864-f4acdade6be5</t>
  </si>
  <si>
    <t>mwan_56</t>
  </si>
  <si>
    <t>Nelly Nzigire</t>
  </si>
  <si>
    <t>Leathicia M'bugabanda</t>
  </si>
  <si>
    <t>C le développement</t>
  </si>
  <si>
    <t>Frais d'adhésion et techniciens</t>
  </si>
  <si>
    <t>longue distance</t>
  </si>
  <si>
    <t>malignité</t>
  </si>
  <si>
    <t>https://www.commcarehq.org/a/swassa/reports/form_data/a76c3730-11d5-4280-b864-f4acdade6be5/</t>
  </si>
  <si>
    <t>243</t>
  </si>
  <si>
    <t>f3ae6d1e-1e1a-4b76-bd9c-8286ab148648</t>
  </si>
  <si>
    <t>mwan_15</t>
  </si>
  <si>
    <t>Innocent</t>
  </si>
  <si>
    <t>Nema</t>
  </si>
  <si>
    <t>C le développement et on diminue la distance</t>
  </si>
  <si>
    <t>Tuyaux et frais d'adhésion</t>
  </si>
  <si>
    <t>Maendeleo et Sauti ya enjili</t>
  </si>
  <si>
    <t>Présence des sources</t>
  </si>
  <si>
    <t>https://www.commcarehq.org/a/swassa/reports/form_data/f3ae6d1e-1e1a-4b76-bd9c-8286ab148648/</t>
  </si>
  <si>
    <t>244</t>
  </si>
  <si>
    <t>276e738d-33e4-4428-b380-7c70801d76ce</t>
  </si>
  <si>
    <t>mwan_19</t>
  </si>
  <si>
    <t>Aline Kahato</t>
  </si>
  <si>
    <t>Pascal</t>
  </si>
  <si>
    <t>Frais d'adhésion</t>
  </si>
  <si>
    <t>Pas d'autre réponse</t>
  </si>
  <si>
    <t>https://www.commcarehq.org/a/swassa/reports/form_data/276e738d-33e4-4428-b380-7c70801d76ce/</t>
  </si>
  <si>
    <t>245</t>
  </si>
  <si>
    <t>508ca749-44f8-4337-9322-25f7ff244b80</t>
  </si>
  <si>
    <t>kab_11</t>
  </si>
  <si>
    <t>mirhula olivier</t>
  </si>
  <si>
    <t>juliene nabintu</t>
  </si>
  <si>
    <t>si l,eau sera regulier</t>
  </si>
  <si>
    <t>augmenté le point l, eau</t>
  </si>
  <si>
    <t>https://www.commcarehq.org/a/swassa/reports/form_data/508ca749-44f8-4337-9322-25f7ff244b80/</t>
  </si>
  <si>
    <t>246</t>
  </si>
  <si>
    <t>d2b24a43-e678-4e14-ba00-5d563f848033</t>
  </si>
  <si>
    <t>kab_16</t>
  </si>
  <si>
    <t>nabintu ombeni nelydan</t>
  </si>
  <si>
    <t>ombeni</t>
  </si>
  <si>
    <t>si l,eau sera permanant</t>
  </si>
  <si>
    <t>je  ne sais pas</t>
  </si>
  <si>
    <t>il doit repart l,outil abîmé</t>
  </si>
  <si>
    <t>comite gestion et le blonien</t>
  </si>
  <si>
    <t>telephone</t>
  </si>
  <si>
    <t>augmente le point n'l,eau dans le miloeu</t>
  </si>
  <si>
    <t>insufisence depoint l,eau</t>
  </si>
  <si>
    <t>il ne respecte pas l,heure   d,ouvertur et de fermetur</t>
  </si>
  <si>
    <t>https://www.commcarehq.org/a/swassa/reports/form_data/d2b24a43-e678-4e14-ba00-5d563f848033/</t>
  </si>
  <si>
    <t>247</t>
  </si>
  <si>
    <t>2480d225-3454-4d42-8908-3da5bd047c19</t>
  </si>
  <si>
    <t>kab_4</t>
  </si>
  <si>
    <t>jean musengo</t>
  </si>
  <si>
    <t>refus</t>
  </si>
  <si>
    <t>comite de gestion l,eau  cogep</t>
  </si>
  <si>
    <t>la persone propriét du bf</t>
  </si>
  <si>
    <t>voir le comite cogep</t>
  </si>
  <si>
    <t>comité de  gestion</t>
  </si>
  <si>
    <t>pas un poste recebtair</t>
  </si>
  <si>
    <t>coupir l,eau de temps atemps</t>
  </si>
  <si>
    <t>https://www.commcarehq.org/a/swassa/reports/form_data/2480d225-3454-4d42-8908-3da5bd047c19/</t>
  </si>
  <si>
    <t>248</t>
  </si>
  <si>
    <t>e9297333-4b3e-4ca8-a270-469273db68f9</t>
  </si>
  <si>
    <t>kaba_3</t>
  </si>
  <si>
    <t>solange m,sefiri</t>
  </si>
  <si>
    <t>solange</t>
  </si>
  <si>
    <t>cotisation mensuel</t>
  </si>
  <si>
    <t>puits_protg</t>
  </si>
  <si>
    <t>si l,eau sera disponible et régulier</t>
  </si>
  <si>
    <t>sa ne  détériore pas</t>
  </si>
  <si>
    <t>Formation par m c</t>
  </si>
  <si>
    <t>long traject</t>
  </si>
  <si>
    <t>https://www.commcarehq.org/a/swassa/reports/form_data/e9297333-4b3e-4ca8-a270-469273db68f9/</t>
  </si>
  <si>
    <t>249</t>
  </si>
  <si>
    <t>4a8b4444-8085-46ef-ba02-75f58129ea4c</t>
  </si>
  <si>
    <t>AKILIMALI LUJAMBIO</t>
  </si>
  <si>
    <t>minani</t>
  </si>
  <si>
    <t>poiur en avoir aussi proche</t>
  </si>
  <si>
    <t>pas des comité</t>
  </si>
  <si>
    <t>aux plombier</t>
  </si>
  <si>
    <t>les plombier</t>
  </si>
  <si>
    <t>face à face devant les plombiers</t>
  </si>
  <si>
    <t>ma maison est entouré des plusieurs sources d'eau</t>
  </si>
  <si>
    <t>Les source ne sont pas aménagé</t>
  </si>
  <si>
    <t>https://www.commcarehq.org/a/swassa/reports/form_data/4a8b4444-8085-46ef-ba02-75f58129ea4c/</t>
  </si>
  <si>
    <t>250</t>
  </si>
  <si>
    <t>efac5c3c-298d-4da2-a78a-6a89e3e9b4a2</t>
  </si>
  <si>
    <t>kabu_6</t>
  </si>
  <si>
    <t>Bahati Kalimba Rogers</t>
  </si>
  <si>
    <t>Kalimba batumike Donatien</t>
  </si>
  <si>
    <t>parceque elle sera tout proche de chez nous</t>
  </si>
  <si>
    <t>privation d'utilisation des installations</t>
  </si>
  <si>
    <t>multiplication des BF, et robinet public et entretenir d'autres sources, rercement de M.O</t>
  </si>
  <si>
    <t>des Long trajet à parcourir pour atteindre les point d'eau et puis l'eau est sale,....</t>
  </si>
  <si>
    <t>https://www.commcarehq.org/a/swassa/reports/form_data/efac5c3c-298d-4da2-a78a-6a89e3e9b4a2/</t>
  </si>
  <si>
    <t>251</t>
  </si>
  <si>
    <t>245f3bab-c146-4284-b1b1-cbd70354e721</t>
  </si>
  <si>
    <t>mwan__23</t>
  </si>
  <si>
    <t>AMANI FATUMBO</t>
  </si>
  <si>
    <t>FATUMBO Louis Habimana</t>
  </si>
  <si>
    <t>car leau cest la vie</t>
  </si>
  <si>
    <t>je ne sais pas parceque on napas la comité deau</t>
  </si>
  <si>
    <t>faire des réunions, organiser un commuté deau, prendre les plombiers en charge(motivation)  payer leau</t>
  </si>
  <si>
    <t>nous trouvons leou difficilement,leau ne pas traiter</t>
  </si>
  <si>
    <t>il demande des larfent sans rien faire</t>
  </si>
  <si>
    <t>https://www.commcarehq.org/a/swassa/reports/form_data/245f3bab-c146-4284-b1b1-cbd70354e721/</t>
  </si>
  <si>
    <t>252</t>
  </si>
  <si>
    <t>13012b58-cd4c-4c11-b46c-ab387ce62b67</t>
  </si>
  <si>
    <t>cheg_6</t>
  </si>
  <si>
    <t>SIFA BYAKAHIRE Justine</t>
  </si>
  <si>
    <t>oui car trouver de leau c'est difficile  ,leau que nous utulisons appartient au pigments ils nous donne des leau quand ils veulent .souvant nous utilisont leau dela source Nyabirehe qui contient des microbe et la saleté</t>
  </si>
  <si>
    <t>les pigments eux meme car ils sont le propriétaire du robinet</t>
  </si>
  <si>
    <t>les pigments prive toute la communauté leou pendant 1 semaine  et une amande dans chaque menage</t>
  </si>
  <si>
    <t>les pigments</t>
  </si>
  <si>
    <t>au chef du village  mais il n'arrive pas a trouvé solution car les pigments sont tellement méchants</t>
  </si>
  <si>
    <t>source Nyabirehe</t>
  </si>
  <si>
    <t>reunion a ec le nyumba kumi</t>
  </si>
  <si>
    <t>que la popolation cherche comment avoir leur borne fontaine, choisir le comité de  gestion , faire des contributions mensuel</t>
  </si>
  <si>
    <t>nous donnons des largent chaque fin du mois mais on napas accès à leau</t>
  </si>
  <si>
    <t>ils nous demande des largent mais nous prive de leur eau</t>
  </si>
  <si>
    <t>https://www.commcarehq.org/a/swassa/reports/form_data/13012b58-cd4c-4c11-b46c-ab387ce62b67/</t>
  </si>
  <si>
    <t>253</t>
  </si>
  <si>
    <t>04c241ec-51c5-4844-b2bb-f1cf697c9691</t>
  </si>
  <si>
    <t>kash_1</t>
  </si>
  <si>
    <t>Esperance m'muhwabo</t>
  </si>
  <si>
    <t>car je suis pret du Bf</t>
  </si>
  <si>
    <t>punire ceux qui habime</t>
  </si>
  <si>
    <t>le robinet est à mon côté</t>
  </si>
  <si>
    <t>https://www.commcarehq.org/a/swassa/reports/form_data/04c241ec-51c5-4844-b2bb-f1cf697c9691/</t>
  </si>
  <si>
    <t>254</t>
  </si>
  <si>
    <t>12f55f2f-9d25-4870-a154-6dcafff7e98b</t>
  </si>
  <si>
    <t>Faida M'sanvura</t>
  </si>
  <si>
    <t>Bushige</t>
  </si>
  <si>
    <t>de fois quand il pleu l'eau dégage une odeur et parfois une couleur</t>
  </si>
  <si>
    <t>pour avoir l'eau prêt de chez moi</t>
  </si>
  <si>
    <t>maendeoleo</t>
  </si>
  <si>
    <t>non accès à leau de qualité</t>
  </si>
  <si>
    <t>https://www.commcarehq.org/a/swassa/reports/form_data/12f55f2f-9d25-4870-a154-6dcafff7e98b/</t>
  </si>
  <si>
    <t>255</t>
  </si>
  <si>
    <t>8feaaa23-3a29-4bc5-96fe-5ae69bc644b1</t>
  </si>
  <si>
    <t>kash_10</t>
  </si>
  <si>
    <t>PAUL MIRIMDI NKAFUISHEBA</t>
  </si>
  <si>
    <t>Anosiata Mdigi</t>
  </si>
  <si>
    <t>pour avoir beaucoup d'eau</t>
  </si>
  <si>
    <t>on reprimande le destructeur</t>
  </si>
  <si>
    <t>au président</t>
  </si>
  <si>
    <t>face face</t>
  </si>
  <si>
    <t>présence des deux sources</t>
  </si>
  <si>
    <t>l'eau ne pas stable</t>
  </si>
  <si>
    <t>https://www.commcarehq.org/a/swassa/reports/form_data/8feaaa23-3a29-4bc5-96fe-5ae69bc644b1/</t>
  </si>
  <si>
    <t>256</t>
  </si>
  <si>
    <t>45037620-d051-4517-98c1-56575897d21f</t>
  </si>
  <si>
    <t>kash_6</t>
  </si>
  <si>
    <t>fadhila kitumaini</t>
  </si>
  <si>
    <t>Aksanti</t>
  </si>
  <si>
    <t>pour augmenter la quantité</t>
  </si>
  <si>
    <t>privatisation</t>
  </si>
  <si>
    <t>réunions</t>
  </si>
  <si>
    <t>pas de recommandation</t>
  </si>
  <si>
    <t>carrence itntapestif de l'eau</t>
  </si>
  <si>
    <t>https://www.commcarehq.org/a/swassa/reports/form_data/45037620-d051-4517-98c1-56575897d21f/</t>
  </si>
  <si>
    <t>257</t>
  </si>
  <si>
    <t>b9fdc195-679c-4e7b-94d8-c134877b6f24</t>
  </si>
  <si>
    <t>buhandahanda</t>
  </si>
  <si>
    <t>buha_5</t>
  </si>
  <si>
    <t>Furaha Chance</t>
  </si>
  <si>
    <t>Espoir Mugisho</t>
  </si>
  <si>
    <t>parceque l'eau est permanente</t>
  </si>
  <si>
    <t>Accessoires pour l'abonnement</t>
  </si>
  <si>
    <t>perte des bidon et manque d'eau</t>
  </si>
  <si>
    <t>https://www.commcarehq.org/a/swassa/reports/form_data/b9fdc195-679c-4e7b-94d8-c134877b6f24/</t>
  </si>
  <si>
    <t>258</t>
  </si>
  <si>
    <t>d0a34f34-0b28-462b-8021-d8932db63c6c</t>
  </si>
  <si>
    <t>buha_2</t>
  </si>
  <si>
    <t>Germaine M'zaluka</t>
  </si>
  <si>
    <t>François Matabaro</t>
  </si>
  <si>
    <t>frais d'adhésion</t>
  </si>
  <si>
    <t>Maendeleo,RTCK</t>
  </si>
  <si>
    <t>https://www.commcarehq.org/a/swassa/reports/form_data/d0a34f34-0b28-462b-8021-d8932db63c6c/</t>
  </si>
  <si>
    <t>259</t>
  </si>
  <si>
    <t>7fa66c3c-c37b-4e15-bf6b-bbaf12c1abe9</t>
  </si>
  <si>
    <t>buha_4</t>
  </si>
  <si>
    <t>Nsimire M'karubandika</t>
  </si>
  <si>
    <t>Arsene</t>
  </si>
  <si>
    <t>Frais d'adhésion et accessoires</t>
  </si>
  <si>
    <t>https://www.commcarehq.org/a/swassa/reports/form_data/7fa66c3c-c37b-4e15-bf6b-bbaf12c1abe9/</t>
  </si>
  <si>
    <t>260</t>
  </si>
  <si>
    <t>5b2761cc-674d-4ebc-a4d8-9806f9c073c0</t>
  </si>
  <si>
    <t>buha_7</t>
  </si>
  <si>
    <t>Jack Murhula</t>
  </si>
  <si>
    <t>Julienne Kayanda</t>
  </si>
  <si>
    <t>affaire personnelle</t>
  </si>
  <si>
    <t>parce qu'elle est permanente</t>
  </si>
  <si>
    <t>parfois il ya des gens à la bf pour attendre l'eau aussi il ya manque d'eau pendant le mois de Juin, D'août et septembre</t>
  </si>
  <si>
    <t>https://www.commcarehq.org/a/swassa/reports/form_data/5b2761cc-674d-4ebc-a4d8-9806f9c073c0/</t>
  </si>
  <si>
    <t>261</t>
  </si>
  <si>
    <t>2605ab18-c700-4c14-8820-76e1152b7f87</t>
  </si>
  <si>
    <t>buha_9</t>
  </si>
  <si>
    <t>Faida M'mushure</t>
  </si>
  <si>
    <t>Médard Kabogo</t>
  </si>
  <si>
    <t>Manque d'eau plus longue distance</t>
  </si>
  <si>
    <t>https://www.commcarehq.org/a/swassa/reports/form_data/2605ab18-c700-4c14-8820-76e1152b7f87/</t>
  </si>
  <si>
    <t>262</t>
  </si>
  <si>
    <t>954afeef-e46b-4721-8e2c-1abd39ff1451</t>
  </si>
  <si>
    <t>buha_13</t>
  </si>
  <si>
    <t>Ladice Chihimbi</t>
  </si>
  <si>
    <t>Speciose M'ruhimba</t>
  </si>
  <si>
    <t>Parceque c l'eau propre et on diminue la distance</t>
  </si>
  <si>
    <t>Présence de Source</t>
  </si>
  <si>
    <t>Longue distance et manque d'eau.</t>
  </si>
  <si>
    <t>https://www.commcarehq.org/a/swassa/reports/form_data/954afeef-e46b-4721-8e2c-1abd39ff1451/</t>
  </si>
  <si>
    <t>263</t>
  </si>
  <si>
    <t>7942d658-7fb5-470d-bedf-48e44b184bc1</t>
  </si>
  <si>
    <t>cash_11</t>
  </si>
  <si>
    <t>Bahati minani</t>
  </si>
  <si>
    <t>tante</t>
  </si>
  <si>
    <t>SOLEIL</t>
  </si>
  <si>
    <t>infirmière</t>
  </si>
  <si>
    <t>car j'ai un robinet dans la clôture</t>
  </si>
  <si>
    <t>plombier privé</t>
  </si>
  <si>
    <t>présence d'un robinets</t>
  </si>
  <si>
    <t>des coupures intempestives de l'eau</t>
  </si>
  <si>
    <t>https://www.commcarehq.org/a/swassa/reports/form_data/7942d658-7fb5-470d-bedf-48e44b184bc1/</t>
  </si>
  <si>
    <t>264</t>
  </si>
  <si>
    <t>57311f5e-6383-48ce-8cb4-e498e86e0e29</t>
  </si>
  <si>
    <t>kash_17</t>
  </si>
  <si>
    <t>MUVANGA DIEUDONNÉ</t>
  </si>
  <si>
    <t>mapendo mudari</t>
  </si>
  <si>
    <t>Ordre des infirmière du sud kivu</t>
  </si>
  <si>
    <t>pour rendre l'eau disponible</t>
  </si>
  <si>
    <t>certains frais, matériels</t>
  </si>
  <si>
    <t>par une lettre écrite</t>
  </si>
  <si>
    <t>aux plombier privé</t>
  </si>
  <si>
    <t>présence d'une zone de santé, 
présence des ONG dans la zone , 
présence d'une source</t>
  </si>
  <si>
    <t>pas de l'eau en disponibilité</t>
  </si>
  <si>
    <t>https://www.commcarehq.org/a/swassa/reports/form_data/57311f5e-6383-48ce-8cb4-e498e86e0e29/</t>
  </si>
  <si>
    <t>266</t>
  </si>
  <si>
    <t>0dea722c-3e72-40df-bd63-f825eb958302</t>
  </si>
  <si>
    <t>mabingu</t>
  </si>
  <si>
    <t>mabi_15</t>
  </si>
  <si>
    <t>Alice M'mukubigosi</t>
  </si>
  <si>
    <t>la personne qui devait nous reparer notre BF donnee par MC nous a bouffe l'argent, nous allons loin</t>
  </si>
  <si>
    <t>na</t>
  </si>
  <si>
    <t>reparation</t>
  </si>
  <si>
    <t>autorite locale</t>
  </si>
  <si>
    <t>face a face avec les autorites</t>
  </si>
  <si>
    <t>il y avait une borne a 20 m, qu'on nous la ramene</t>
  </si>
  <si>
    <t>nous puisons tres loin</t>
  </si>
  <si>
    <t>nous avions cotisé pour faire reparer la bf de mc mais un monsieur a mange notre argent</t>
  </si>
  <si>
    <t>https://www.commcarehq.org/a/swassa/reports/form_data/0dea722c-3e72-40df-bd63-f825eb958302/</t>
  </si>
  <si>
    <t>267</t>
  </si>
  <si>
    <t>7762353d-70e3-4073-834c-e71de9350cb8</t>
  </si>
  <si>
    <t>mabi_4</t>
  </si>
  <si>
    <t>moise bitale</t>
  </si>
  <si>
    <t>si la pluie, eau change de couleur</t>
  </si>
  <si>
    <t>les 60 min sont trop pour puiser</t>
  </si>
  <si>
    <t>chef d'avenue</t>
  </si>
  <si>
    <t>réparation</t>
  </si>
  <si>
    <t>rtck</t>
  </si>
  <si>
    <t>on a plusieurs sources : kajabwe (amenagée), nkantama.</t>
  </si>
  <si>
    <t>on passe beaucoup de temps pour puiser et les gens se battent pour etre premier en fil</t>
  </si>
  <si>
    <t>combats</t>
  </si>
  <si>
    <t>https://www.commcarehq.org/a/swassa/reports/form_data/7762353d-70e3-4073-834c-e71de9350cb8/</t>
  </si>
  <si>
    <t>268</t>
  </si>
  <si>
    <t>0643a2b8-3456-4e9f-b6b2-51c4a71f54f9</t>
  </si>
  <si>
    <t>mabi_7</t>
  </si>
  <si>
    <t>Benedit Kamungu</t>
  </si>
  <si>
    <t>Walter Cuma</t>
  </si>
  <si>
    <t>fondapro</t>
  </si>
  <si>
    <t>chlore, venant de l'hopital</t>
  </si>
  <si>
    <t>mais elle pense qu'il ne peut pas manquer de microbes, saleté autour</t>
  </si>
  <si>
    <t>on ferme de 6h à 8h alors que je suis écolière</t>
  </si>
  <si>
    <t>muganda, c'est celui qui gère la bf</t>
  </si>
  <si>
    <t>il faut contacter muganda qui est responsable de toutes les bf</t>
  </si>
  <si>
    <t>Muganda</t>
  </si>
  <si>
    <t>aléatoire en fonction de jours mais plus rtck</t>
  </si>
  <si>
    <t>muganda</t>
  </si>
  <si>
    <t>on a des sources, et la borne de MC, encore fonctionnelle</t>
  </si>
  <si>
    <t>l'eau est parfois sale, besoin de traitement</t>
  </si>
  <si>
    <t>https://www.commcarehq.org/a/swassa/reports/form_data/0643a2b8-3456-4e9f-b6b2-51c4a71f54f9/</t>
  </si>
  <si>
    <t>269</t>
  </si>
  <si>
    <t>f38452cb-3e66-41e4-acde-6ef8a9890c4f</t>
  </si>
  <si>
    <t>mabi_5</t>
  </si>
  <si>
    <t>daniel burhashengwa</t>
  </si>
  <si>
    <t>mais je suis entrain quitter</t>
  </si>
  <si>
    <t>je ne me rappelle plus bien</t>
  </si>
  <si>
    <t>moi je suis deja avance en age, nous on buvait l'eau de rieviere on ne s'interesse pas a la couleur</t>
  </si>
  <si>
    <t>on ferme l'eau mais aussi je suis entrain de veillir, il me faut rapprocher le robinet chez moi</t>
  </si>
  <si>
    <t>je ne sais pas, ni combien d'argent</t>
  </si>
  <si>
    <t>comite de gestion d'eau</t>
  </si>
  <si>
    <t>robinet de l'etat</t>
  </si>
  <si>
    <t>application des remarques mais faiblement</t>
  </si>
  <si>
    <t>seulement les sources, nous n'avons que des tanks dans la haute altitude pour alimenter le quartier</t>
  </si>
  <si>
    <t>le prix de l'eau</t>
  </si>
  <si>
    <t>https://www.commcarehq.org/a/swassa/reports/form_data/f38452cb-3e66-41e4-acde-6ef8a9890c4f/</t>
  </si>
  <si>
    <t>270</t>
  </si>
  <si>
    <t>9ed4bad8-a6c9-4520-8df1-3d60c45431d4</t>
  </si>
  <si>
    <t>mabi_14</t>
  </si>
  <si>
    <t>Françoise m'kalebo</t>
  </si>
  <si>
    <t>Emmanuel Nacheya</t>
  </si>
  <si>
    <t>enseignant</t>
  </si>
  <si>
    <t>c'est vrai que nous payons 500 fc uniquement en cas de panne mais les heures d'ouverture n'arrange pas</t>
  </si>
  <si>
    <t>payer juste en cas de panne</t>
  </si>
  <si>
    <t>discuter avec le comite de l'eau et ils fixeront le prix</t>
  </si>
  <si>
    <t>payement de couts de réparation</t>
  </si>
  <si>
    <t>mon mari adresse les plaines au comite de gestion d'eau</t>
  </si>
  <si>
    <t>source nyamurondo, pas loins, mais les autres BF</t>
  </si>
  <si>
    <t>le nombre de robinet est petit. bcp de gens mais peu de robinets et loin pour les enfants</t>
  </si>
  <si>
    <t>https://www.commcarehq.org/a/swassa/reports/form_data/9ed4bad8-a6c9-4520-8df1-3d60c45431d4/</t>
  </si>
  <si>
    <t>271</t>
  </si>
  <si>
    <t>c7b1d6b7-4ec6-4586-bfff-a15ebfa0745c</t>
  </si>
  <si>
    <t>mabi_1</t>
  </si>
  <si>
    <t>Ada Ndahama</t>
  </si>
  <si>
    <t>François Ndahama</t>
  </si>
  <si>
    <t>médecin et atelier d'ajustage</t>
  </si>
  <si>
    <t>on enseigne mais je ne suis jamais entrer là-bas</t>
  </si>
  <si>
    <t>malheureusement je ne sais pas avoir le temps</t>
  </si>
  <si>
    <t>robinet dans la parcelle, ils ne puisent pas en termes de bidons, on ne peut pas specifier qui va puiser car dans la parcelle</t>
  </si>
  <si>
    <t>la fille ne sait pas combien ils paient par mois mais l'eau est vraiment disponible et les services sont améliorées. C'est un ménage très évolue du coin</t>
  </si>
  <si>
    <t>ne pas gaspiller l'eau inutilement</t>
  </si>
  <si>
    <t>je ne sais pas. papa le sais</t>
  </si>
  <si>
    <t>payer la réparation</t>
  </si>
  <si>
    <t>papa</t>
  </si>
  <si>
    <t>privé dans la cloture, mais 3 ménages viennent puiser ici</t>
  </si>
  <si>
    <t>c'est notre robinet</t>
  </si>
  <si>
    <t>nous avons notre robinet</t>
  </si>
  <si>
    <t>https://www.commcarehq.org/a/swassa/reports/form_data/c7b1d6b7-4ec6-4586-bfff-a15ebfa0745c/</t>
  </si>
  <si>
    <t>272</t>
  </si>
  <si>
    <t>8aeacce7-cc27-4b48-b9bf-5c5bceed5d9d</t>
  </si>
  <si>
    <t>Jeanne M'maroyi</t>
  </si>
  <si>
    <t>Chaque fois qu'il ya nécessité due soit une panne.</t>
  </si>
  <si>
    <t>Pourvu que l'eau soit disponible et accessible</t>
  </si>
  <si>
    <t>Je ne sais pas parce que ce sont des cas rares.</t>
  </si>
  <si>
    <t>Il y a risque de vous contraindre à reparer</t>
  </si>
  <si>
    <t>Conscientisation</t>
  </si>
  <si>
    <t>Au chef de sous village( Nyumbakumi)</t>
  </si>
  <si>
    <t>Vielle de mon état, je n'en connais rien, mais souvent j'entends parler de CIKALA</t>
  </si>
  <si>
    <t>Je ne sais pas je vois seulement le chef de sous village</t>
  </si>
  <si>
    <t>Les conduites sont là, si on les alimente, on peut améliorer l'accès à l'eau.</t>
  </si>
  <si>
    <t>On parcours un long trajet pour y arriver. On fait aussi beaucoup de temps.</t>
  </si>
  <si>
    <t>https://www.commcarehq.org/a/swassa/reports/form_data/8aeacce7-cc27-4b48-b9bf-5c5bceed5d9d/</t>
  </si>
  <si>
    <t>273</t>
  </si>
  <si>
    <t>947398e1-08ce-4900-a1ce-c456d53587e2</t>
  </si>
  <si>
    <t>buha_14</t>
  </si>
  <si>
    <t>Nsimire Mukatara</t>
  </si>
  <si>
    <t>Parce que quand on a pas de l'eau, on est exposé à plusieurs maladies et dangers.</t>
  </si>
  <si>
    <t>Je je sais pas car tout est réglé par le COGEKA</t>
  </si>
  <si>
    <t>Souvent on peut demander qu'on repare les installations</t>
  </si>
  <si>
    <t>La construction d'un petit enclos autour de la BF</t>
  </si>
  <si>
    <t>Nous sommes souvent frustrés</t>
  </si>
  <si>
    <t>Aux relais Communautaires et au chef de sous village</t>
  </si>
  <si>
    <t>Il y a moyen de connecter les BF qui sont construites pour faciliter accès à tous.</t>
  </si>
  <si>
    <t>Nous avons accès difficile à l'eau car les BF sont non alimentées.</t>
  </si>
  <si>
    <t>https://www.commcarehq.org/a/swassa/reports/form_data/947398e1-08ce-4900-a1ce-c456d53587e2/</t>
  </si>
  <si>
    <t>274</t>
  </si>
  <si>
    <t>3d39f800-cd4f-4cb2-ad29-7de0e7b3da8f</t>
  </si>
  <si>
    <t>buha_1</t>
  </si>
  <si>
    <t>Faridji Bisimwa</t>
  </si>
  <si>
    <t>Sadiki</t>
  </si>
  <si>
    <t>Pour nous les filles, l'eau est s'un imporatance capitale</t>
  </si>
  <si>
    <t>On pose la question aux gestionnaires</t>
  </si>
  <si>
    <t>On s'adresse au chef de sous village</t>
  </si>
  <si>
    <t>Nous avons la main de'ouvre comme opportunités</t>
  </si>
  <si>
    <t>L'eau ne couvre pas le besoin de la communauté de toute locale</t>
  </si>
  <si>
    <t>https://www.commcarehq.org/a/swassa/reports/form_data/3d39f800-cd4f-4cb2-ad29-7de0e7b3da8f/</t>
  </si>
  <si>
    <t>275</t>
  </si>
  <si>
    <t>b8c560f6-920b-4d6a-bd61-9a76251fd7c4</t>
  </si>
  <si>
    <t>buha_10</t>
  </si>
  <si>
    <t>Parce qu'en améliorant, l'eau sera disponible et accessible, mais aussi elle va exiger bcp d'entretien</t>
  </si>
  <si>
    <t>On s'adresse aux techniciens et au comité</t>
  </si>
  <si>
    <t>On peut l'exiger la réparation du dommage</t>
  </si>
  <si>
    <t>Des sanctions à l'endroit de ceux qui détruisent</t>
  </si>
  <si>
    <t>Ça ne peut pas résoudre le problème, je n'ai pas confiance en eux</t>
  </si>
  <si>
    <t>Aux techniciens</t>
  </si>
  <si>
    <t>Il est possible de construire un autre reservoir et amenager des sources</t>
  </si>
  <si>
    <t>L'eau n'est pas suffisante, elle ne couvre pas le besoin de la communauté.</t>
  </si>
  <si>
    <t>https://www.commcarehq.org/a/swassa/reports/form_data/b8c560f6-920b-4d6a-bd61-9a76251fd7c4/</t>
  </si>
  <si>
    <t>276</t>
  </si>
  <si>
    <t>7b01a10b-5dd0-4ab8-8c80-093df5c2ea14</t>
  </si>
  <si>
    <t>buha_8</t>
  </si>
  <si>
    <t>Libaku Wanguwabo</t>
  </si>
  <si>
    <t>Noella M'Mushayuma</t>
  </si>
  <si>
    <t>Parce que ça nous permet d'en avoir sans bcp de peine</t>
  </si>
  <si>
    <t>J'ai pas d'idée</t>
  </si>
  <si>
    <t>Je pense que celui qui abîme on lui contraint de réparer</t>
  </si>
  <si>
    <t>Je n'en connais plus</t>
  </si>
  <si>
    <t>Nous nous adressons aux chefs de sous village pour communiquer avec le gestionnaire et trouver unz solution</t>
  </si>
  <si>
    <t>C'est possible avec une main d'oeuvre abondante, d'amenager des sources sisponibles</t>
  </si>
  <si>
    <t>Iy a peu deq BF pae rapport à la communauté</t>
  </si>
  <si>
    <t>https://www.commcarehq.org/a/swassa/reports/form_data/7b01a10b-5dd0-4ab8-8c80-093df5c2ea14/</t>
  </si>
  <si>
    <t>277</t>
  </si>
  <si>
    <t>611d46ff-c9fd-4e7f-aeb6-d77b7f55d3c5</t>
  </si>
  <si>
    <t>buha_12</t>
  </si>
  <si>
    <t>Chance Babasole</t>
  </si>
  <si>
    <t>Kaza M'Mufumba</t>
  </si>
  <si>
    <t>Quand il y a panne, on nous demande souvent de payer 500FC</t>
  </si>
  <si>
    <t>Si c'est ce qui nous permet d'en avoir en permanence</t>
  </si>
  <si>
    <t>Je ne connais pas</t>
  </si>
  <si>
    <t>Je n'ai aucune idée</t>
  </si>
  <si>
    <t>Souvent on interpelle le responsable et on lui dit de payer</t>
  </si>
  <si>
    <t>Nous n'avons pas de radio, j'entend seulement les autres entrain de suivre.</t>
  </si>
  <si>
    <t>Nous souffrons pour avoir l'eau car le lieu d'approvisionnement est presque unique pour une grande communauté.</t>
  </si>
  <si>
    <t>https://www.commcarehq.org/a/swassa/reports/form_data/611d46ff-c9fd-4e7f-aeb6-d77b7f55d3c5/</t>
  </si>
  <si>
    <t>278</t>
  </si>
  <si>
    <t>13ff2f59-db8e-4ced-b2b0-deb913329e0c</t>
  </si>
  <si>
    <t>buh_3</t>
  </si>
  <si>
    <t>Fikiri Nyakarugwe</t>
  </si>
  <si>
    <t>Maombi M'Mweze</t>
  </si>
  <si>
    <t>Association des Agriculteurs et Commerçants des Tomates</t>
  </si>
  <si>
    <t>Par ce que je trouve l'importance de l'eau, malgré les moyens.</t>
  </si>
  <si>
    <t>Dans des réunions quand j'étais Relais Communautaire</t>
  </si>
  <si>
    <t>On adresse une demande au Comité et le Comité instruit les techniciens tout en payant une somme donné. Ou soit on s'adresse directement chez COGEKA</t>
  </si>
  <si>
    <t>Contrainte pour reparation</t>
  </si>
  <si>
    <t>Des exigences aux utilisateurs de reparer zn cas de destructions</t>
  </si>
  <si>
    <t>Je n'ai pas voulu faire le suivi</t>
  </si>
  <si>
    <t>Au memebres du comité et aux techniciens</t>
  </si>
  <si>
    <t>jtais_mais_je_ne_participe_plus</t>
  </si>
  <si>
    <t>Il y a eu mauvaise gestion et j'ai decidé de laisser</t>
  </si>
  <si>
    <t>Se bouche à Oreille</t>
  </si>
  <si>
    <t>Le Comité du COGEKA s'il fait le suivi, peut assurer l'eau accessible et durable. il faut donc un suivi permanent</t>
  </si>
  <si>
    <t>Il n' ya pas de suivi, l'eau est en petite quantité, l'eau est disponible quand les consommateurs sont déjà au champs.</t>
  </si>
  <si>
    <t>Les intimidations et trafic d'influence quand on sit ce qui ne marche pas</t>
  </si>
  <si>
    <t>https://www.commcarehq.org/a/swassa/reports/form_data/13ff2f59-db8e-4ced-b2b0-deb913329e0c/</t>
  </si>
  <si>
    <t>279</t>
  </si>
  <si>
    <t>df52db5a-2853-4ce4-b916-818a6bf3756a</t>
  </si>
  <si>
    <t>cira_4</t>
  </si>
  <si>
    <t>KABUMBA KAFENDE Benoît</t>
  </si>
  <si>
    <t>BENITA MASHAMBA</t>
  </si>
  <si>
    <t>l'État a beaucoup d'argent  quil prennent ça en charge , nous on napas d'argent</t>
  </si>
  <si>
    <t>je ne sait pas car on napas dargent pour s'intéresser de tout ça</t>
  </si>
  <si>
    <t>réparation des pièces abîmé</t>
  </si>
  <si>
    <t>Kalinga Fm</t>
  </si>
  <si>
    <t>Cogep</t>
  </si>
  <si>
    <t>cogep fait la reunion puos il nous donne un compte rendu</t>
  </si>
  <si>
    <t>je ne sais pas, je suis satisfait de notre robinet</t>
  </si>
  <si>
    <t>https://www.commcarehq.org/a/swassa/reports/form_data/df52db5a-2853-4ce4-b916-818a6bf3756a/</t>
  </si>
  <si>
    <t>280</t>
  </si>
  <si>
    <t>c673ed09-dc94-42a6-92e2-160cdbd0d936</t>
  </si>
  <si>
    <t>cira_26</t>
  </si>
  <si>
    <t>CIZUNGU KALI KU MWAMI DIeudo</t>
  </si>
  <si>
    <t>elle morte</t>
  </si>
  <si>
    <t>je ne sais pas mais lhopital délégué quelques qui recouvre cette somme</t>
  </si>
  <si>
    <t>un délégué dela fomulac</t>
  </si>
  <si>
    <t>çane m'intéresse pas</t>
  </si>
  <si>
    <t>lhopital dela fomulac</t>
  </si>
  <si>
    <t>l'hôpital eux meme</t>
  </si>
  <si>
    <t>je ne sais meme pas</t>
  </si>
  <si>
    <t>faire des réunions</t>
  </si>
  <si>
    <t>leau est impropre àla consommation</t>
  </si>
  <si>
    <t>https://www.commcarehq.org/a/swassa/reports/form_data/c673ed09-dc94-42a6-92e2-160cdbd0d936/</t>
  </si>
  <si>
    <t>281</t>
  </si>
  <si>
    <t>2d2d9b6c-0ef1-453a-9d92-991c6cdb833a</t>
  </si>
  <si>
    <t>cira_8</t>
  </si>
  <si>
    <t>NABINTU BENGEHYA</t>
  </si>
  <si>
    <t>moi meme car je suis infirmière</t>
  </si>
  <si>
    <t>leau cest la vie</t>
  </si>
  <si>
    <t>je nais sais pas car j'avais rencontre leau,ce que je fais cest la maintenance</t>
  </si>
  <si>
    <t>commuté deau</t>
  </si>
  <si>
    <t>comité deau.cogep</t>
  </si>
  <si>
    <t>appel sur téléphone</t>
  </si>
  <si>
    <t>pas de defis</t>
  </si>
  <si>
    <t>https://www.commcarehq.org/a/swassa/reports/form_data/2d2d9b6c-0ef1-453a-9d92-991c6cdb833a/</t>
  </si>
  <si>
    <t>282</t>
  </si>
  <si>
    <t>5fbc3615-82fd-45b4-aca9-114502e470e9</t>
  </si>
  <si>
    <t>cira_5</t>
  </si>
  <si>
    <t>Emmanuel BANTUZEKO Heri</t>
  </si>
  <si>
    <t>BAHATI HEri</t>
  </si>
  <si>
    <t>jamais  leau cest une resource naturelle on peut pas la payer et le president avait defendu de ne jamais payer leau</t>
  </si>
  <si>
    <t>personne leau ne pas payer</t>
  </si>
  <si>
    <t>maendeleo, cikala</t>
  </si>
  <si>
    <t>je ne sais pas car notre eau est améliorée , on n'a pas besoin damelioration</t>
  </si>
  <si>
    <t>https://www.commcarehq.org/a/swassa/reports/form_data/5fbc3615-82fd-45b4-aca9-114502e470e9/</t>
  </si>
  <si>
    <t>283</t>
  </si>
  <si>
    <t>fe0b0119-2931-4f7d-b546-cdd0e21756fa</t>
  </si>
  <si>
    <t>cira_19</t>
  </si>
  <si>
    <t>Yvonne NDAGANO</t>
  </si>
  <si>
    <t>payer l'eau, entretenir le robinet</t>
  </si>
  <si>
    <t>je ne le fait pas</t>
  </si>
  <si>
    <t>que mercy corps et d'autres organismes nous viennent en aide</t>
  </si>
  <si>
    <t>on napas deau , on termine meme une semaine sans puisé leau du robinet alors que nous payons chaque fin du mois</t>
  </si>
  <si>
    <t>ils demande largent sans amélioré la qualité et la quantité deau</t>
  </si>
  <si>
    <t>https://www.commcarehq.org/a/swassa/reports/form_data/fe0b0119-2931-4f7d-b546-cdd0e21756fa/</t>
  </si>
  <si>
    <t>284</t>
  </si>
  <si>
    <t>e1eaab1e-365f-48d2-a2b5-a7623a11d049</t>
  </si>
  <si>
    <t>cira_28</t>
  </si>
  <si>
    <t>JEAN-CLAUDE NFIZI Parfait</t>
  </si>
  <si>
    <t>JOSEPHINE  BASHIMBE</t>
  </si>
  <si>
    <t>nous avons notre eau qui nous suffit</t>
  </si>
  <si>
    <t>s'abonner au comité d,eau</t>
  </si>
  <si>
    <t>les pretre eux même choisi les comités</t>
  </si>
  <si>
    <t>réunion, appel sur téléphone</t>
  </si>
  <si>
    <t>https://www.commcarehq.org/a/swassa/reports/form_data/e1eaab1e-365f-48d2-a2b5-a7623a11d049/</t>
  </si>
  <si>
    <t>285</t>
  </si>
  <si>
    <t>920abbea-dae1-4ec1-bdd5-045114913781</t>
  </si>
  <si>
    <t>cheg_14</t>
  </si>
  <si>
    <t>FURAHA MUCHIKA</t>
  </si>
  <si>
    <t>oui parceque leau est le moteur de tout</t>
  </si>
  <si>
    <t>payer leau, entretenir le robinet</t>
  </si>
  <si>
    <t>au cogep</t>
  </si>
  <si>
    <t>chikala</t>
  </si>
  <si>
    <t>la cogep</t>
  </si>
  <si>
    <t>sur telephone</t>
  </si>
  <si>
    <t>amélioré eau car on termine meme 2mois sans voir de leau</t>
  </si>
  <si>
    <t>on paye mensuellement de leau mais ce qui nous etone  leau narrive pas régulièrement</t>
  </si>
  <si>
    <t>ils demande des largent sans rien faire, nousen avons assez vraiment</t>
  </si>
  <si>
    <t>https://www.commcarehq.org/a/swassa/reports/form_data/920abbea-dae1-4ec1-bdd5-045114913781/</t>
  </si>
  <si>
    <t>286</t>
  </si>
  <si>
    <t>af9fb247-47fa-4d96-b608-81f11f218609</t>
  </si>
  <si>
    <t>buha_11</t>
  </si>
  <si>
    <t>Mushagalusa Shamavu</t>
  </si>
  <si>
    <t>Jean Marie Shamavu</t>
  </si>
  <si>
    <t>WhatsApp</t>
  </si>
  <si>
    <t>C le développement et l'eau c la vie</t>
  </si>
  <si>
    <t>tuyaux et frais d'adhésion</t>
  </si>
  <si>
    <t>Volidie,Gorila et Marndeleo</t>
  </si>
  <si>
    <t>Presence des sources</t>
  </si>
  <si>
    <t>les soldats qui sont à côté d BF nous dérange à tout moment en nous demandant les bois avant de puisé.</t>
  </si>
  <si>
    <t>https://www.commcarehq.org/a/swassa/reports/form_data/af9fb247-47fa-4d96-b608-81f11f218609/</t>
  </si>
  <si>
    <t>287</t>
  </si>
  <si>
    <t>c9772b31-7ebc-4a92-bd26-a6f66327e797</t>
  </si>
  <si>
    <t>mabi_3</t>
  </si>
  <si>
    <t>Nabintu M'rukomera</t>
  </si>
  <si>
    <t>pas tout les jours il y a ces periode où l'eau passe toute la journée étant sale nous attendons au-moins un jour pour puisé sur tout pendant la seson de pluie</t>
  </si>
  <si>
    <t>parceque il y aura assurance en eau potable</t>
  </si>
  <si>
    <t>vomissement</t>
  </si>
  <si>
    <t>payer l'evalent d'aumoin 100$ Minimum au comité de gestion de l'eau, achat des matériels, payer main d'oeuvre</t>
  </si>
  <si>
    <t>suspension de puiser au borne en cas d'irégularite</t>
  </si>
  <si>
    <t>au chargé de la sécurité</t>
  </si>
  <si>
    <t>renforcer les bornes dans le milieu, revérifier l'endroit de captage d'eau et en fin soutien au M.O et matériels</t>
  </si>
  <si>
    <t>non accès à l'eau pendant la saison sèche.</t>
  </si>
  <si>
    <t>https://www.commcarehq.org/a/swassa/reports/form_data/c9772b31-7ebc-4a92-bd26-a6f66327e797/</t>
  </si>
  <si>
    <t>288</t>
  </si>
  <si>
    <t>b28ce72b-e448-4b25-9080-5e2e27b924e7</t>
  </si>
  <si>
    <t>mabi_12</t>
  </si>
  <si>
    <t>Buhendwa Charles</t>
  </si>
  <si>
    <t>Vumiliya Mersianne</t>
  </si>
  <si>
    <t>nous sommes déjà informé que quelqu'un doit payer l'eau consommé</t>
  </si>
  <si>
    <t>payer 100$ au comité de gestion de l'eau, achat de matériels,....</t>
  </si>
  <si>
    <t>suite à l'âge que j'ai aujourd'hui</t>
  </si>
  <si>
    <t>augmentation des BF dans notre quartier et la considération des nos sources abandonné</t>
  </si>
  <si>
    <t>seulement l'eau n'est pas disponible pendant la Saison sèche</t>
  </si>
  <si>
    <t>https://www.commcarehq.org/a/swassa/reports/form_data/b28ce72b-e448-4b25-9080-5e2e27b924e7/</t>
  </si>
  <si>
    <t>289</t>
  </si>
  <si>
    <t>ff76990b-3340-4bda-aa3f-91aab2573705</t>
  </si>
  <si>
    <t>mabi_17</t>
  </si>
  <si>
    <t>Rehema Kahuranyi Lucienne</t>
  </si>
  <si>
    <t>Bahogorhwe Kahuranyi Veve</t>
  </si>
  <si>
    <t>surtout pendant la période de pluie</t>
  </si>
  <si>
    <t>parce que l'eau est un élément indispensable pour la vie de l'homme</t>
  </si>
  <si>
    <t>je n'est pas d'information profondes mais il paraît que les autres adhérents à 100$ puis ils suivent les orientations</t>
  </si>
  <si>
    <t>amélioration des bornes dans l'entité et leur multiplication, soutien à M.O et matériel,..</t>
  </si>
  <si>
    <t>l'eau est sale, patienter long temps pour accéder à l'eau</t>
  </si>
  <si>
    <t>https://www.commcarehq.org/a/swassa/reports/form_data/ff76990b-3340-4bda-aa3f-91aab2573705/</t>
  </si>
  <si>
    <t>290</t>
  </si>
  <si>
    <t>a0658ad8-6060-4b48-abe7-b56faf979756</t>
  </si>
  <si>
    <t>mabi_2</t>
  </si>
  <si>
    <t>Nsimire nyankwega espérance</t>
  </si>
  <si>
    <t>mawazo nyankwega</t>
  </si>
  <si>
    <t>nous avons l'eau dans la parcelle</t>
  </si>
  <si>
    <t>je ne sais pas c'est ma tante qui a tout fait avant que je n'arrive</t>
  </si>
  <si>
    <t>nous donnons rapport à la tente elle même cherche le comité chargé de l'eau</t>
  </si>
  <si>
    <t>ne pe ut rien dire ici</t>
  </si>
  <si>
    <t>elle ne peut souligner aucun défi</t>
  </si>
  <si>
    <t>https://www.commcarehq.org/a/swassa/reports/form_data/a0658ad8-6060-4b48-abe7-b56faf979756/</t>
  </si>
  <si>
    <t>291</t>
  </si>
  <si>
    <t>51797861-f0bd-4ee9-825c-8b049c10a9ed</t>
  </si>
  <si>
    <t>mabi_18</t>
  </si>
  <si>
    <t>Rostand sibula blessing</t>
  </si>
  <si>
    <t>Naminani M'mufabule</t>
  </si>
  <si>
    <t>nous sommes habitués à payer l'eau</t>
  </si>
  <si>
    <t>au comité chargé de cet eau</t>
  </si>
  <si>
    <t>maendeleo RFI</t>
  </si>
  <si>
    <t>entretenir notre point de captage, les moyen financier et matériels.</t>
  </si>
  <si>
    <t>la saleté de l'eau que nous puisons.</t>
  </si>
  <si>
    <t>https://www.commcarehq.org/a/swassa/reports/form_data/51797861-f0bd-4ee9-825c-8b049c10a9ed/</t>
  </si>
  <si>
    <t>292</t>
  </si>
  <si>
    <t>39f064bd-4749-410c-9274-e757ffed402a</t>
  </si>
  <si>
    <t>mabi_10</t>
  </si>
  <si>
    <t>Ciza Kahazi Emmanuel</t>
  </si>
  <si>
    <t>Cikuru Bénite M' shamudende</t>
  </si>
  <si>
    <t>Infirmier</t>
  </si>
  <si>
    <t>payer 150$ au près de la COGEPE, achats des matériels et payer main d'oeuvre</t>
  </si>
  <si>
    <t>ne connais pas plus</t>
  </si>
  <si>
    <t>aux membres de la COGEP</t>
  </si>
  <si>
    <t>Entendre de bornes ou robinet public dans au moins chaque 10 maisons, rotation des bénéficiaires du projets dans des formations sur l'accès et l'utilisation de l'eau surtout les membres de la COGEP</t>
  </si>
  <si>
    <t>surfacturation de bénéficiaires par les membres de la COGEP, taux élevé des à origines hydrique suite la rereté de l'eau.</t>
  </si>
  <si>
    <t>corruption de la part du comité vis à vis de consommateurs</t>
  </si>
  <si>
    <t>https://www.commcarehq.org/a/swassa/reports/form_data/39f064bd-4749-410c-9274-e757ffed402a/</t>
  </si>
  <si>
    <t>293</t>
  </si>
  <si>
    <t>419f8385-2683-449d-9cc0-39408587d724</t>
  </si>
  <si>
    <t>mabi_13</t>
  </si>
  <si>
    <t>ciza cirimwami pascaline</t>
  </si>
  <si>
    <t>heri bahati</t>
  </si>
  <si>
    <t>on ne payé pas</t>
  </si>
  <si>
    <t>a personne car il n,ya pas un comité gestionnaire</t>
  </si>
  <si>
    <t>abari ya bijiji</t>
  </si>
  <si>
    <t>l,eau a l,odeur</t>
  </si>
  <si>
    <t>https://www.commcarehq.org/a/swassa/reports/form_data/419f8385-2683-449d-9cc0-39408587d724/</t>
  </si>
  <si>
    <t>294</t>
  </si>
  <si>
    <t>afb4c4d3-902c-431b-882f-6097799728b0</t>
  </si>
  <si>
    <t>mabi_6</t>
  </si>
  <si>
    <t>nakasunyu kalenga sylvine</t>
  </si>
  <si>
    <t>pieto kalenga</t>
  </si>
  <si>
    <t>si l,eau sera propre rt proche de menage</t>
  </si>
  <si>
    <t>a person e car l,eau na pas un comité de geston</t>
  </si>
  <si>
    <t>je ne saispa</t>
  </si>
  <si>
    <t>ameliore  et augmenter le bf dans milieu</t>
  </si>
  <si>
    <t>l,eau a l, odeur et il a de labour</t>
  </si>
  <si>
    <t>https://www.commcarehq.org/a/swassa/reports/form_data/afb4c4d3-902c-431b-882f-6097799728b0/</t>
  </si>
  <si>
    <t>295</t>
  </si>
  <si>
    <t>17d611e1-c425-4f33-b2c9-74f8f3efb7a9</t>
  </si>
  <si>
    <t>mabi_9</t>
  </si>
  <si>
    <t>ciragane cinesha jeannine</t>
  </si>
  <si>
    <t>mwenyicaki lurhabi</t>
  </si>
  <si>
    <t>car on ne sais a qui s, adresse</t>
  </si>
  <si>
    <t>formation par mc</t>
  </si>
  <si>
    <t>quant on ns demande de payé l,eau consomme</t>
  </si>
  <si>
    <t>refus de puise  ala bf</t>
  </si>
  <si>
    <t>https://www.commcarehq.org/a/swassa/reports/form_data/17d611e1-c425-4f33-b2c9-74f8f3efb7a9/</t>
  </si>
  <si>
    <t>296</t>
  </si>
  <si>
    <t>fd038c69-b6ce-4a16-81b8-072cf3da6749</t>
  </si>
  <si>
    <t>mabi_16</t>
  </si>
  <si>
    <t>kabumba biriomuiragi aryette</t>
  </si>
  <si>
    <t>mulumeoderhwa kalimbiro</t>
  </si>
  <si>
    <t>je ne peu pas payer l,eau</t>
  </si>
  <si>
    <t>achat et mentenance de l,outil abîmé</t>
  </si>
  <si>
    <t>sur téléphone mais deja abume</t>
  </si>
  <si>
    <t>quant on ns demamde de paye l,eau</t>
  </si>
  <si>
    <t>https://www.commcarehq.org/a/swassa/reports/form_data/fd038c69-b6ce-4a16-81b8-072cf3da6749/</t>
  </si>
  <si>
    <t>297</t>
  </si>
  <si>
    <t>b5773ff7-f7c5-4f75-b9de-d1b6cd7a3333</t>
  </si>
  <si>
    <t>mabi_8</t>
  </si>
  <si>
    <t>furaha m,muka pascaline</t>
  </si>
  <si>
    <t>amani lurhabi</t>
  </si>
  <si>
    <t>par manque de moyen</t>
  </si>
  <si>
    <t>il doit payé 5$</t>
  </si>
  <si>
    <t>si l,eau sera gratuit</t>
  </si>
  <si>
    <t>quant on nous demandes de payer l,eau</t>
  </si>
  <si>
    <t>https://www.commcarehq.org/a/swassa/reports/form_data/b5773ff7-f7c5-4f75-b9de-d1b6cd7a3333/</t>
  </si>
  <si>
    <t>298</t>
  </si>
  <si>
    <t>bbcc3e72-08eb-4b36-a56a-96b04fbc3dc0</t>
  </si>
  <si>
    <t>mabi_11</t>
  </si>
  <si>
    <t>mokilipasi jean pierre</t>
  </si>
  <si>
    <t>si l,eau sera disponible</t>
  </si>
  <si>
    <t>non_lenqut_nest_pas_en_mesure_de_me_montrer</t>
  </si>
  <si>
    <t>effort personnelle</t>
  </si>
  <si>
    <t>voir le comité de gestion d,eau</t>
  </si>
  <si>
    <t>payé l,eau consommé</t>
  </si>
  <si>
    <t>face a  face</t>
  </si>
  <si>
    <t>mentenance du bf</t>
  </si>
  <si>
    <t>manqué l,eau pandant 2 ou 3 mois</t>
  </si>
  <si>
    <t>https://www.commcarehq.org/a/swassa/reports/form_data/bbcc3e72-08eb-4b36-a56a-96b04fbc3dc0/</t>
  </si>
  <si>
    <t>299</t>
  </si>
  <si>
    <t>070da470-8e57-4f51-ac6f-9005f07c522b</t>
  </si>
  <si>
    <t>cira_1</t>
  </si>
  <si>
    <t>Mageza mpakanira avocat</t>
  </si>
  <si>
    <t>Cibalonza Noëlla</t>
  </si>
  <si>
    <t>au niveaux du service</t>
  </si>
  <si>
    <t>parce qu'elle serait disponible à temps voulu et l'heur voulus</t>
  </si>
  <si>
    <t>le propriétaire du Robinet</t>
  </si>
  <si>
    <t>payer une somme 134$ comme frais d'adhésion, achat de ses prorpe matériels, les frais liés à la technique une somme de 20$ total 160$ auprès de la CEREKA</t>
  </si>
  <si>
    <t>multiplication des bf ou robinet public dans le milieu, soutien financier et matériel, renforcer les sources,..</t>
  </si>
  <si>
    <t>non accès à l'eau à temps voulu du faite que nous sommes affiliés à un robinet privé, problème de surfacturation, l'eau est aussi périodique parce que la source est la même qui alimente depuis katana jusque mugeri</t>
  </si>
  <si>
    <t>https://www.commcarehq.org/a/swassa/reports/form_data/070da470-8e57-4f51-ac6f-9005f07c522b/</t>
  </si>
  <si>
    <t>300</t>
  </si>
  <si>
    <t>08811d3c-1edb-499f-86df-a603dd4d95cf</t>
  </si>
  <si>
    <t>cira_6</t>
  </si>
  <si>
    <t>Jeanine M'kabale</t>
  </si>
  <si>
    <t>nous payons seulement 500 fc quand il y a panne</t>
  </si>
  <si>
    <t>passé par le comité le comité vous facture les frais de d'adhésion et les autres exigences</t>
  </si>
  <si>
    <t>au plombier proche de nôtre borne</t>
  </si>
  <si>
    <t>renforcer le borne et robinet public et améliorer la surce</t>
  </si>
  <si>
    <t>peut-être le trajet à parcourir avant d'atteindre l'eau seulement ça</t>
  </si>
  <si>
    <t>https://www.commcarehq.org/a/swassa/reports/form_data/08811d3c-1edb-499f-86df-a603dd4d95cf/</t>
  </si>
  <si>
    <t>301</t>
  </si>
  <si>
    <t>09fa39b0-e325-44a0-a31e-7fd7adae202d</t>
  </si>
  <si>
    <t>kaba_9</t>
  </si>
  <si>
    <t>binja kazaroho</t>
  </si>
  <si>
    <t>kazaroho Jorge</t>
  </si>
  <si>
    <t>voir le comité et chef puis acheter les matériels</t>
  </si>
  <si>
    <t>le comité de gestion de l'eau</t>
  </si>
  <si>
    <t>on a des sources</t>
  </si>
  <si>
    <t>https://www.commcarehq.org/a/swassa/reports/form_data/09fa39b0-e325-44a0-a31e-7fd7adae202d/</t>
  </si>
  <si>
    <t>302</t>
  </si>
  <si>
    <t>fe4ddff9-ada2-4a37-a76f-dec1e229eaba</t>
  </si>
  <si>
    <t>kaba_17</t>
  </si>
  <si>
    <t>faida kavungwa</t>
  </si>
  <si>
    <t>parce que l'eau sera proche</t>
  </si>
  <si>
    <t>le propriétaire du robine</t>
  </si>
  <si>
    <t>plusieurs BF</t>
  </si>
  <si>
    <t>coupure de l'eau plusieurs mois</t>
  </si>
  <si>
    <t>https://www.commcarehq.org/a/swassa/reports/form_data/fe4ddff9-ada2-4a37-a76f-dec1e229eaba/</t>
  </si>
  <si>
    <t>303</t>
  </si>
  <si>
    <t>5018a3ec-8e17-47f1-98fc-34ce3d9e34fa</t>
  </si>
  <si>
    <t>cira_12</t>
  </si>
  <si>
    <t>Bulonza Mukanirwa Claudine</t>
  </si>
  <si>
    <t>Albert Mukanirwa</t>
  </si>
  <si>
    <t>nous sommes habitués à payer mensuellement</t>
  </si>
  <si>
    <t>assistance financière et matériel, rendre disponible les bornes et robinet public dans tous les Quartier</t>
  </si>
  <si>
    <t>de fois l'eau n'ecoule pas dans nos robinets pendants la saison sèche nous alors jusqu'à l'hôpital pour Cher l'eau c'est-à-dire un long trajet à pied</t>
  </si>
  <si>
    <t>https://www.commcarehq.org/a/swassa/reports/form_data/5018a3ec-8e17-47f1-98fc-34ce3d9e34fa/</t>
  </si>
  <si>
    <t>304</t>
  </si>
  <si>
    <t>61f667cf-d2c1-4a80-a88c-02000d8deb6b</t>
  </si>
  <si>
    <t>kaba_10</t>
  </si>
  <si>
    <t>mwamini shamavu</t>
  </si>
  <si>
    <t>par ce que l'eau sera de qualité et pas loint</t>
  </si>
  <si>
    <t>on a une souce</t>
  </si>
  <si>
    <t>coupure de l'eau sur les BF</t>
  </si>
  <si>
    <t>https://www.commcarehq.org/a/swassa/reports/form_data/61f667cf-d2c1-4a80-a88c-02000d8deb6b/</t>
  </si>
  <si>
    <t>305</t>
  </si>
  <si>
    <t>730d0b11-8bae-427f-a361-0a4096ef4bf9</t>
  </si>
  <si>
    <t>kaba_18</t>
  </si>
  <si>
    <t>justin nyamofi</t>
  </si>
  <si>
    <t>feza kulimushi</t>
  </si>
  <si>
    <t>parce l'eau sera plus disponible et fe qualité</t>
  </si>
  <si>
    <t>chanter les matériaux puis voir le comité</t>
  </si>
  <si>
    <t>le comité</t>
  </si>
  <si>
    <t>on a de place pour mettre de BF et un source</t>
  </si>
  <si>
    <t>souvant coupure de l'eau</t>
  </si>
  <si>
    <t>https://www.commcarehq.org/a/swassa/reports/form_data/730d0b11-8bae-427f-a361-0a4096ef4bf9/</t>
  </si>
  <si>
    <t>306</t>
  </si>
  <si>
    <t>3b3079cf-3706-4478-9f4d-3c3d1f2a9c89</t>
  </si>
  <si>
    <t>kaba_6</t>
  </si>
  <si>
    <t>musherehwa mugayo</t>
  </si>
  <si>
    <t>nabitu zirirane</t>
  </si>
  <si>
    <t>CVD</t>
  </si>
  <si>
    <t>voir le comité puis acheté les matériaux</t>
  </si>
  <si>
    <t>une source pour le captage</t>
  </si>
  <si>
    <t>coupure de l'eau souvent</t>
  </si>
  <si>
    <t>https://www.commcarehq.org/a/swassa/reports/form_data/3b3079cf-3706-4478-9f4d-3c3d1f2a9c89/</t>
  </si>
  <si>
    <t>307</t>
  </si>
  <si>
    <t>8901f979-4a32-4efa-af84-45122be68e89</t>
  </si>
  <si>
    <t>kaba_1</t>
  </si>
  <si>
    <t>espoire cibwebwe</t>
  </si>
  <si>
    <t>cibwebwe</t>
  </si>
  <si>
    <t>parce est importante et si l'eau sera disponible</t>
  </si>
  <si>
    <t>cikala, RCTKA</t>
  </si>
  <si>
    <t>coupure de l'eau sauvent</t>
  </si>
  <si>
    <t>https://www.commcarehq.org/a/swassa/reports/form_data/8901f979-4a32-4efa-af84-45122be68e89/</t>
  </si>
  <si>
    <t>308</t>
  </si>
  <si>
    <t>c0df1ab8-87be-483e-bb11-5f819157a9b6</t>
  </si>
  <si>
    <t>kash_16</t>
  </si>
  <si>
    <t>Yves Rhuhune</t>
  </si>
  <si>
    <t>Innocent Bisimwa</t>
  </si>
  <si>
    <t>ne connais rien</t>
  </si>
  <si>
    <t>aux autorités locale</t>
  </si>
  <si>
    <t>l'entretien des routes,renforcement des sources et bornes minimum trois à 4 bornes dans les milieux</t>
  </si>
  <si>
    <t>l'inaccessible à l'eau pendant la saison sèche, attendre longtemps avant que le bidon ne soit rempli</t>
  </si>
  <si>
    <t>https://www.commcarehq.org/a/swassa/reports/form_data/c0df1ab8-87be-483e-bb11-5f819157a9b6/</t>
  </si>
  <si>
    <t>309</t>
  </si>
  <si>
    <t>1479b928-68bb-40a7-8a52-f3635efe9e07</t>
  </si>
  <si>
    <t>kaba_8</t>
  </si>
  <si>
    <t>badesire amani</t>
  </si>
  <si>
    <t>iragi avariste</t>
  </si>
  <si>
    <t>la source est disponible dans le village</t>
  </si>
  <si>
    <t>https://www.commcarehq.org/a/swassa/reports/form_data/1479b928-68bb-40a7-8a52-f3635efe9e07/</t>
  </si>
  <si>
    <t>310</t>
  </si>
  <si>
    <t>c471e606-98c6-4f51-b025-0ccfab02899e</t>
  </si>
  <si>
    <t>mwan_25</t>
  </si>
  <si>
    <t>Gérard Cidorho</t>
  </si>
  <si>
    <t>Cécile Naceya</t>
  </si>
  <si>
    <t>Parce que nous serons rassurés que désormais nous aurons de l'eau. Nous paiyons au paravant, mais nous avons refusé car dans tout notre axe, nous n'avons pas des bornes suffisantes.</t>
  </si>
  <si>
    <t>On sollicite le comité de gestion qui fixe les modalités</t>
  </si>
  <si>
    <t>Soummission à une réparation</t>
  </si>
  <si>
    <t>Des sensibilisations se font partout et des sanctions sont prévues</t>
  </si>
  <si>
    <t>De bouche à oreille lors des réunions</t>
  </si>
  <si>
    <t>En réunions, même s'ils ne respectent leurs paroles</t>
  </si>
  <si>
    <t>L'eau est disponible et la communauté en a besoin et disposée à contribuer.</t>
  </si>
  <si>
    <t>Notre grand défi est lié à l'unsuffisance des BF</t>
  </si>
  <si>
    <t>https://www.commcarehq.org/a/swassa/reports/form_data/c471e606-98c6-4f51-b025-0ccfab02899e/</t>
  </si>
  <si>
    <t>311</t>
  </si>
  <si>
    <t>d5116b6d-d242-47e3-aa4f-0c80f5fac627</t>
  </si>
  <si>
    <t>mwan_28</t>
  </si>
  <si>
    <t>Blaise Kaboyi</t>
  </si>
  <si>
    <t>Mwimba wa Kisi</t>
  </si>
  <si>
    <t>Parce que toute la communauté aura accès à l'eau</t>
  </si>
  <si>
    <t>On adresse une demande au responqable des prêtres</t>
  </si>
  <si>
    <t>L'auto-prise deconscisence</t>
  </si>
  <si>
    <t>Toujours au comité</t>
  </si>
  <si>
    <t>CIKALA ET MAENDELEO</t>
  </si>
  <si>
    <t>Je je sais pas</t>
  </si>
  <si>
    <t>Les memebres de la communauté ne veulent pas payer, mais veulent avoir l'eau. En plus les BF sont insuffisantes.</t>
  </si>
  <si>
    <t>https://www.commcarehq.org/a/swassa/reports/form_data/d5116b6d-d242-47e3-aa4f-0c80f5fac627/</t>
  </si>
  <si>
    <t>312</t>
  </si>
  <si>
    <t>91ff3fab-7250-4833-bd6b-4189b08bbbf9</t>
  </si>
  <si>
    <t>mwan_58</t>
  </si>
  <si>
    <t>Sifa Nduruma Dorcas</t>
  </si>
  <si>
    <t>Marie Claire Ciza</t>
  </si>
  <si>
    <t>Si c'est ce qui permet se maintenir l'eau stable, disponible et de qualité, nous devons contribuer.</t>
  </si>
  <si>
    <t>Je n'ai pas de précision, mais je sais qu'on demande au Curé de la paroisse (CEREKA), c'est à lui de donner les orientations. Je sais aussi que c'est pas gratuit, mais exactement le montant je ne sais pas.</t>
  </si>
  <si>
    <t>Nous savons que si nous détruisons, on containt aux parents de réparer.</t>
  </si>
  <si>
    <t>A travers des reunions et de communiqués à l'église.</t>
  </si>
  <si>
    <t>Aux plombiers qui passent régulièrement. Si on ne le voit pas on dit au comité</t>
  </si>
  <si>
    <t>Aucun car je ne l'ai jamais fait</t>
  </si>
  <si>
    <t>Je ne sais pas trop, mais je pense que comme l'eau est suffisante, on peut faciliter les particuliers à en avoir.</t>
  </si>
  <si>
    <t>Je n'ai pas d'idée. Pour moi, il n'y a pas de problèmes.</t>
  </si>
  <si>
    <t>https://www.commcarehq.org/a/swassa/reports/form_data/91ff3fab-7250-4833-bd6b-4189b08bbbf9/</t>
  </si>
  <si>
    <t>313</t>
  </si>
  <si>
    <t>8e28bf50-ffa8-429c-a981-281d447f5780</t>
  </si>
  <si>
    <t>mwan_4</t>
  </si>
  <si>
    <t>Faida M'Munganga</t>
  </si>
  <si>
    <t>Parce que nous sommes très ravis de la manière dont on nous approvisionne en eau</t>
  </si>
  <si>
    <t>On peut lui demander de réparer et s'il persiste, on peut l'arrêter</t>
  </si>
  <si>
    <t>On sanctionne l'auteur</t>
  </si>
  <si>
    <t>Des messages passent souvent à travaers les relais communautaires</t>
  </si>
  <si>
    <t>Au comité de gestion de la BF</t>
  </si>
  <si>
    <t>Je ne le fait pas, je ne peux donc pas savoir.</t>
  </si>
  <si>
    <t>Il faut seulement une transparence dans la gestion comme il en est zncore le cas</t>
  </si>
  <si>
    <t>Aucun défi pour l'instant.</t>
  </si>
  <si>
    <t>https://www.commcarehq.org/a/swassa/reports/form_data/8e28bf50-ffa8-429c-a981-281d447f5780/</t>
  </si>
  <si>
    <t>314</t>
  </si>
  <si>
    <t>e62ba6b7-b396-4058-a9b2-e0e57378a46b</t>
  </si>
  <si>
    <t>mwan_18</t>
  </si>
  <si>
    <t>Justine M'Ngwasi</t>
  </si>
  <si>
    <t>Neema Bahozi</t>
  </si>
  <si>
    <t>Par ce que ces contributions permettent de pérenniser l'eau et de maintenir la qualité zt la quantité</t>
  </si>
  <si>
    <t>On s'adresse au president du CEREKA et lui réuni son comité pour apprecier, ensuite ils prennent la décision.</t>
  </si>
  <si>
    <t>En cas de vandalisme, l'auteur cours le risque d'être contraint à la reparation et au cas où il persiste, on peut le faire arreter.</t>
  </si>
  <si>
    <t>La clôture pour protection du lieu d'approvisionnement.</t>
  </si>
  <si>
    <t>Nous faisons des sensibilisations, des communiqués,...</t>
  </si>
  <si>
    <t>Au Comité de gestion de la BF Ou au CEREKA</t>
  </si>
  <si>
    <t>Soit par des actions, soit directetement</t>
  </si>
  <si>
    <t>Les opportunités c'est que nous avons l'eau en permanence et en quantité</t>
  </si>
  <si>
    <t>Certains membres de la communauté se morfondent sur les frais qu'on nous taxes</t>
  </si>
  <si>
    <t>https://www.commcarehq.org/a/swassa/reports/form_data/e62ba6b7-b396-4058-a9b2-e0e57378a46b/</t>
  </si>
  <si>
    <t>315</t>
  </si>
  <si>
    <t>b216e283-08ce-4021-8ab5-ed12ccdf5329</t>
  </si>
  <si>
    <t>nyama_58</t>
  </si>
  <si>
    <t>Jooche Nkingi</t>
  </si>
  <si>
    <t>Nzigire M'cinyegenya</t>
  </si>
  <si>
    <t>nous payons 500fc rarement en cas de panne</t>
  </si>
  <si>
    <t>ne conais pas</t>
  </si>
  <si>
    <t>multiplier des sources et des bornes fontaines dans l'entité</t>
  </si>
  <si>
    <t>suite à un nombre élevé de la population nos enfants peuvent aller puiser à 12h et de fois ils rentrent le soir souvent dans la période sèche il n'a pas l'eau qui coule dans le robinet</t>
  </si>
  <si>
    <t>https://www.commcarehq.org/a/swassa/reports/form_data/b216e283-08ce-4021-8ab5-ed12ccdf5329/</t>
  </si>
  <si>
    <t>316</t>
  </si>
  <si>
    <t>c1ddc8c4-a474-4e56-9aea-e99ddd418d0d</t>
  </si>
  <si>
    <t>mwa__57</t>
  </si>
  <si>
    <t>JUSTIN MINANI Muhimuzi</t>
  </si>
  <si>
    <t>AKSANTI MINANI Marcelin</t>
  </si>
  <si>
    <t>faire des réunions avec la communauté et voir comment apporté ka solution , Avoir un commuté de gestion deau</t>
  </si>
  <si>
    <t>on donne de l'argent mais pas de changement, on trouve leau difficilement, leau est sale</t>
  </si>
  <si>
    <t>ils demandent des l'argent chaque fin du mois mais pas d'amélioration</t>
  </si>
  <si>
    <t>https://www.commcarehq.org/a/swassa/reports/form_data/c1ddc8c4-a474-4e56-9aea-e99ddd418d0d/</t>
  </si>
  <si>
    <t>317</t>
  </si>
  <si>
    <t>3b92f615-6f12-4056-8431-cf069968989d</t>
  </si>
  <si>
    <t>mwa__62</t>
  </si>
  <si>
    <t>MUSHAGALUSA DEON</t>
  </si>
  <si>
    <t>neveu</t>
  </si>
  <si>
    <t>MAPENDO BAGANDA</t>
  </si>
  <si>
    <t>leau c'est la vie</t>
  </si>
  <si>
    <t>leau ne pas en suffisance</t>
  </si>
  <si>
    <t>nous trouvons leau difficilement, nous puissions quand ils veulent mais pas comme nous voulons</t>
  </si>
  <si>
    <t>https://www.commcarehq.org/a/swassa/reports/form_data/3b92f615-6f12-4056-8431-cf069968989d/</t>
  </si>
  <si>
    <t>318</t>
  </si>
  <si>
    <t>38cb4221-ca66-46b5-a7b2-58e43dc3a5de</t>
  </si>
  <si>
    <t>mwan_22</t>
  </si>
  <si>
    <t>NZIGIRE CISHUGI</t>
  </si>
  <si>
    <t>Avoir leau facilement,leau cest la vie</t>
  </si>
  <si>
    <t>abonnement, payé les frais, acheter les matériels, payé les plombiers</t>
  </si>
  <si>
    <t>dans la saison seche nous trouvons leau difficile, on ne puisse pas a tout moment</t>
  </si>
  <si>
    <t>on ne nous donne pas leau quand il veut mais plus tôt quand le gérant du robinet veux</t>
  </si>
  <si>
    <t>On paye leau mais aprs on demande encore de l'argent,la commuté ne pas organiser</t>
  </si>
  <si>
    <t>https://www.commcarehq.org/a/swassa/reports/form_data/38cb4221-ca66-46b5-a7b2-58e43dc3a5de/</t>
  </si>
  <si>
    <t>319</t>
  </si>
  <si>
    <t>ee59fbd6-9ec9-4f25-9fe0-7bed377de2bf</t>
  </si>
  <si>
    <t>cheg_17</t>
  </si>
  <si>
    <t>ZEDE NFUNE</t>
  </si>
  <si>
    <t>MADO MABWIDI</t>
  </si>
  <si>
    <t>xrecontre avec la cogep, abonement</t>
  </si>
  <si>
    <t>changé la commuté de gestion</t>
  </si>
  <si>
    <t>on donne de largent chaque fin du mois mais rien ne change</t>
  </si>
  <si>
    <t>ile ne travaille pas comme il faut</t>
  </si>
  <si>
    <t>https://www.commcarehq.org/a/swassa/reports/form_data/ee59fbd6-9ec9-4f25-9fe0-7bed377de2bf/</t>
  </si>
  <si>
    <t>320</t>
  </si>
  <si>
    <t>538fd19b-4bd9-402d-bcbb-fcd43c252a8e</t>
  </si>
  <si>
    <t>cheg_2</t>
  </si>
  <si>
    <t>RACHEL NAKAZIBA</t>
  </si>
  <si>
    <t>leau est sale, contient des microbe,des insecte</t>
  </si>
  <si>
    <t>personne et personne ne se soucie de nous</t>
  </si>
  <si>
    <t>personne, nous on puisse leau dela source Nyabirehe qui n'apas ni commuté ,ni Gérant</t>
  </si>
  <si>
    <t>je ne sais pas car on napas de robinet ,nous consommons leau dela source qui nous couse problème chaque jour</t>
  </si>
  <si>
    <t>je ne sais pas car je ne jamais puisser leau du robinet</t>
  </si>
  <si>
    <t>noter eau dela source est sale , non protégés</t>
  </si>
  <si>
    <t>https://www.commcarehq.org/a/swassa/reports/form_data/538fd19b-4bd9-402d-bcbb-fcd43c252a8e/</t>
  </si>
  <si>
    <t>321</t>
  </si>
  <si>
    <t>0d32f83b-00d4-4f4e-a188-818d6562ecc4</t>
  </si>
  <si>
    <t>kama_24</t>
  </si>
  <si>
    <t>Kashama Saidi</t>
  </si>
  <si>
    <t>Nsimire Manegabe</t>
  </si>
  <si>
    <t>cas de panne</t>
  </si>
  <si>
    <t>on va continuer a se prendre en charge</t>
  </si>
  <si>
    <t>https://www.commcarehq.org/a/swassa/reports/form_data/0d32f83b-00d4-4f4e-a188-818d6562ecc4/</t>
  </si>
  <si>
    <t>322</t>
  </si>
  <si>
    <t>1e1ccd9f-6c93-4ab8-ae18-adfff8ed9147</t>
  </si>
  <si>
    <t>kama_40</t>
  </si>
  <si>
    <t>siuzike bahati</t>
  </si>
  <si>
    <t>je ne peu pas paye l,eau car j suis prêt du centrel leau</t>
  </si>
  <si>
    <t>chef de localite</t>
  </si>
  <si>
    <t>manque l,eau pendant le mois d, out</t>
  </si>
  <si>
    <t>https://www.commcarehq.org/a/swassa/reports/form_data/1e1ccd9f-6c93-4ab8-ae18-adfff8ed9147/</t>
  </si>
  <si>
    <t>323</t>
  </si>
  <si>
    <t>ce029364-fd28-4213-86d3-ea3c332b518a</t>
  </si>
  <si>
    <t>kama_5</t>
  </si>
  <si>
    <t>mugisho cerubala</t>
  </si>
  <si>
    <t>ishara cizungu</t>
  </si>
  <si>
    <t>si l,eau sera proche et disponible tous le jours</t>
  </si>
  <si>
    <t>voir le comité regidezo</t>
  </si>
  <si>
    <t>il doit acheter et repart lui même outil abime</t>
  </si>
  <si>
    <t>sa ne se détériore pas</t>
  </si>
  <si>
    <t>maendeleo ,abari za bijijini</t>
  </si>
  <si>
    <t>face a face et sur téléphone</t>
  </si>
  <si>
    <t>insifisance de bf dans le milieu</t>
  </si>
  <si>
    <t>https://www.commcarehq.org/a/swassa/reports/form_data/ce029364-fd28-4213-86d3-ea3c332b518a/</t>
  </si>
  <si>
    <t>324</t>
  </si>
  <si>
    <t>f468b4b1-6eed-4435-bf8c-8db7f9548585</t>
  </si>
  <si>
    <t>kama_11</t>
  </si>
  <si>
    <t>kitumaini burhashegwa</t>
  </si>
  <si>
    <t>si c,est un obligation</t>
  </si>
  <si>
    <t>mentenance du robinet</t>
  </si>
  <si>
    <t>elur un comite gestionnaire dod,eau</t>
  </si>
  <si>
    <t>https://www.commcarehq.org/a/swassa/reports/form_data/f468b4b1-6eed-4435-bf8c-8db7f9548585/</t>
  </si>
  <si>
    <t>325</t>
  </si>
  <si>
    <t>d547cc81-b086-4f6f-bba1-280a74f59970</t>
  </si>
  <si>
    <t>kama__56</t>
  </si>
  <si>
    <t>nabintu cirimwami</t>
  </si>
  <si>
    <t>s,il ya panne</t>
  </si>
  <si>
    <t>s,il y a régularité l,eau</t>
  </si>
  <si>
    <t>la personne responsable  repart l,outul abîmé</t>
  </si>
  <si>
    <t>tien</t>
  </si>
  <si>
    <t>chef gestionnaire deau</t>
  </si>
  <si>
    <t>je me pas</t>
  </si>
  <si>
    <t>on ne connait pas a quoi s, adresse</t>
  </si>
  <si>
    <t>https://www.commcarehq.org/a/swassa/reports/form_data/d547cc81-b086-4f6f-bba1-280a74f59970/</t>
  </si>
  <si>
    <t>326</t>
  </si>
  <si>
    <t>213796fd-15d6-4393-a99b-3c7c0941c320</t>
  </si>
  <si>
    <t>kama_64</t>
  </si>
  <si>
    <t>andema manegabe</t>
  </si>
  <si>
    <t>si l,eau sera proche et régulier</t>
  </si>
  <si>
    <t>voir regidezo</t>
  </si>
  <si>
    <t>rarete de bf dans le milieu et pas un comite de gestion</t>
  </si>
  <si>
    <t>https://www.commcarehq.org/a/swassa/reports/form_data/213796fd-15d6-4393-a99b-3c7c0941c320/</t>
  </si>
  <si>
    <t>327</t>
  </si>
  <si>
    <t>052c2f98-924d-4cb5-86b6-33a81c604991</t>
  </si>
  <si>
    <t>kama__53</t>
  </si>
  <si>
    <t>rosine m,nakabuga</t>
  </si>
  <si>
    <t>voir cogep</t>
  </si>
  <si>
    <t>si on  cherche le probleme causant le riptir l,eau dans le milieu</t>
  </si>
  <si>
    <t>ruptir l,eau a chaque moment</t>
  </si>
  <si>
    <t>https://www.commcarehq.org/a/swassa/reports/form_data/052c2f98-924d-4cb5-86b6-33a81c604991/</t>
  </si>
  <si>
    <t>328</t>
  </si>
  <si>
    <t>f85dd040-164e-47cd-8c72-28e282e86158</t>
  </si>
  <si>
    <t>kama_25</t>
  </si>
  <si>
    <t>kilimushi mirindi abeli</t>
  </si>
  <si>
    <t>akankwa cirhalabwa</t>
  </si>
  <si>
    <t>en quand de repartion</t>
  </si>
  <si>
    <t>si la persone détruit la bf il doit te repar</t>
  </si>
  <si>
    <t>comité gestionnaire d,eau</t>
  </si>
  <si>
    <t>insuffisant de bf</t>
  </si>
  <si>
    <t>manque l,eau dans certain heure</t>
  </si>
  <si>
    <t>https://www.commcarehq.org/a/swassa/reports/form_data/f85dd040-164e-47cd-8c72-28e282e86158/</t>
  </si>
  <si>
    <t>329</t>
  </si>
  <si>
    <t>9209e084-2b5c-4ffc-acfb-c1c654e981a0</t>
  </si>
  <si>
    <t>kama_47</t>
  </si>
  <si>
    <t>Fazili Machumu</t>
  </si>
  <si>
    <t>Claude kulimushi</t>
  </si>
  <si>
    <t>Cas de panne</t>
  </si>
  <si>
    <t>Le propriétaire du Robinet</t>
  </si>
  <si>
    <t>Frais d'adhésion et tuyaux</t>
  </si>
  <si>
    <t>Chef  de quartier</t>
  </si>
  <si>
    <t>Vol des bidons</t>
  </si>
  <si>
    <t>https://www.commcarehq.org/a/swassa/reports/form_data/9209e084-2b5c-4ffc-acfb-c1c654e981a0/</t>
  </si>
  <si>
    <t>330</t>
  </si>
  <si>
    <t>58b185e2-3e4f-4982-8eb1-e8cd796b88e1</t>
  </si>
  <si>
    <t>kama_2</t>
  </si>
  <si>
    <t>Aline kasereka</t>
  </si>
  <si>
    <t>Kasereka</t>
  </si>
  <si>
    <t>Pasteur</t>
  </si>
  <si>
    <t>Manque d'argent</t>
  </si>
  <si>
    <t>Voldi et Maendeleo</t>
  </si>
  <si>
    <t>Présence des source</t>
  </si>
  <si>
    <t>https://www.commcarehq.org/a/swassa/reports/form_data/58b185e2-3e4f-4982-8eb1-e8cd796b88e1/</t>
  </si>
  <si>
    <t>331</t>
  </si>
  <si>
    <t>f42f1271-8c25-4241-b91c-6d419950809b</t>
  </si>
  <si>
    <t>kama_39</t>
  </si>
  <si>
    <t>Alexandre Kulimushi</t>
  </si>
  <si>
    <t>Feza Munganga</t>
  </si>
  <si>
    <t>Maendeleo et Voldie</t>
  </si>
  <si>
    <t>n sais pas</t>
  </si>
  <si>
    <t>https://www.commcarehq.org/a/swassa/reports/form_data/f42f1271-8c25-4241-b91c-6d419950809b/</t>
  </si>
  <si>
    <t>332</t>
  </si>
  <si>
    <t>5671b12a-7b3c-4ea9-87bc-273351f32b0b</t>
  </si>
  <si>
    <t>kama_44</t>
  </si>
  <si>
    <t>Pasy M'lukunzi</t>
  </si>
  <si>
    <t>Ndae Rwikubura</t>
  </si>
  <si>
    <t>Manque d'eau</t>
  </si>
  <si>
    <t>https://www.commcarehq.org/a/swassa/reports/form_data/5671b12a-7b3c-4ea9-87bc-273351f32b0b/</t>
  </si>
  <si>
    <t>333</t>
  </si>
  <si>
    <t>e1dcb935-a175-4282-90ef-f69279c53bd9</t>
  </si>
  <si>
    <t>kama_27</t>
  </si>
  <si>
    <t>Furaha Chiremera</t>
  </si>
  <si>
    <t>Dieume</t>
  </si>
  <si>
    <t>Club</t>
  </si>
  <si>
    <t>Manque d'eau et fils d'attente</t>
  </si>
  <si>
    <t>https://www.commcarehq.org/a/swassa/reports/form_data/e1dcb935-a175-4282-90ef-f69279c53bd9/</t>
  </si>
  <si>
    <t>334</t>
  </si>
  <si>
    <t>ed120bc4-6257-4db1-993b-824dc0a3ad81</t>
  </si>
  <si>
    <t>kama_8</t>
  </si>
  <si>
    <t>Furaha Mastaki</t>
  </si>
  <si>
    <t>Dieudonné</t>
  </si>
  <si>
    <t>Divine</t>
  </si>
  <si>
    <t>Fils d'attente</t>
  </si>
  <si>
    <t>https://www.commcarehq.org/a/swassa/reports/form_data/ed120bc4-6257-4db1-993b-824dc0a3ad81/</t>
  </si>
  <si>
    <t>335</t>
  </si>
  <si>
    <t>4541a9c6-53e7-43a2-a117-ae90bb4fb7e9</t>
  </si>
  <si>
    <t>nyama_43</t>
  </si>
  <si>
    <t>Kulimushi Eli</t>
  </si>
  <si>
    <t>Nema Kabagaya</t>
  </si>
  <si>
    <t>FDG</t>
  </si>
  <si>
    <t>On a nôtre Propre eau qui est naturelle</t>
  </si>
  <si>
    <t>Payement et frai de raccordement</t>
  </si>
  <si>
    <t>BBC</t>
  </si>
  <si>
    <t>https://www.commcarehq.org/a/swassa/reports/form_data/4541a9c6-53e7-43a2-a117-ae90bb4fb7e9/</t>
  </si>
  <si>
    <t>336</t>
  </si>
  <si>
    <t>43ab762b-dbe6-4fc1-871b-a94ee22b0b19</t>
  </si>
  <si>
    <t>nyama_27</t>
  </si>
  <si>
    <t>Valérie Bengeya</t>
  </si>
  <si>
    <t>Esther Musamuguma</t>
  </si>
  <si>
    <t>Satisfaction d'eau qui est dans notre quartier</t>
  </si>
  <si>
    <t>Payement pour raccordement et techniciens</t>
  </si>
  <si>
    <t>Kahuzi</t>
  </si>
  <si>
    <t>Face à face avec (comité d'eau)</t>
  </si>
  <si>
    <t>Manque d'eau en-cas de panne.</t>
  </si>
  <si>
    <t>https://www.commcarehq.org/a/swassa/reports/form_data/43ab762b-dbe6-4fc1-871b-a94ee22b0b19/</t>
  </si>
  <si>
    <t>337</t>
  </si>
  <si>
    <t>f885f73d-84e3-4a35-8374-dd23abf8752b</t>
  </si>
  <si>
    <t>nyama_35</t>
  </si>
  <si>
    <t>Bulangalire Mavuna Claude</t>
  </si>
  <si>
    <t>Joyce Safi Cizungu</t>
  </si>
  <si>
    <t>non si contribution mensuele comme nous sommes habitués ça va et en cas de panne</t>
  </si>
  <si>
    <t>contribuer financierement, physiquement en cas de panne</t>
  </si>
  <si>
    <t>payer un montant équivalent à 100$ comme frais d'adhésion chez COGEP, achat de matériels, payer les frais technique</t>
  </si>
  <si>
    <t>payer lui même les amandes et réparer les dégâts</t>
  </si>
  <si>
    <t>au comité locale de la gestion de l'eau</t>
  </si>
  <si>
    <t>rendre disponible d'autres bornes et d'autres sources</t>
  </si>
  <si>
    <t>une seule borne alimente plus 100 ménage, insuffisance des bornes et de robinet public,...</t>
  </si>
  <si>
    <t>https://www.commcarehq.org/a/swassa/reports/form_data/f885f73d-84e3-4a35-8374-dd23abf8752b/</t>
  </si>
  <si>
    <t>338</t>
  </si>
  <si>
    <t>133594fc-5fc7-43b0-b99a-9600d948ba1b</t>
  </si>
  <si>
    <t>kama_68</t>
  </si>
  <si>
    <t>Nzigire Shabani</t>
  </si>
  <si>
    <t>nous devons payé l'eau consommé</t>
  </si>
  <si>
    <t>Ne connais pas</t>
  </si>
  <si>
    <t>renforcer les bornes fontaines dans le milieu</t>
  </si>
  <si>
    <t>la facture est élevé et, le robinet n'est pas amesure de satisfaire toute la population, long trajet à parcourir pour atteindre le robinet</t>
  </si>
  <si>
    <t>https://www.commcarehq.org/a/swassa/reports/form_data/133594fc-5fc7-43b0-b99a-9600d948ba1b/</t>
  </si>
  <si>
    <t>339</t>
  </si>
  <si>
    <t>99c86a09-5b78-4a26-8c27-5bb50c358d0e</t>
  </si>
  <si>
    <t>kama_69</t>
  </si>
  <si>
    <t>Zawadi muderhwa</t>
  </si>
  <si>
    <t>nous ne sommes pas habitué à payer l'eau</t>
  </si>
  <si>
    <t>aux nyumba kumi</t>
  </si>
  <si>
    <t>augmenter les points d'eau dans notre quartier c'est à dire borne fontaine et robinet public.</t>
  </si>
  <si>
    <t>notre eau est sale, il n'y a qu'un seul Source qui alimente tout le village</t>
  </si>
  <si>
    <t>https://www.commcarehq.org/a/swassa/reports/form_data/99c86a09-5b78-4a26-8c27-5bb50c358d0e/</t>
  </si>
  <si>
    <t>340</t>
  </si>
  <si>
    <t>38b5176b-85fb-48a2-ae31-fa0601b678ec</t>
  </si>
  <si>
    <t>nyama_12</t>
  </si>
  <si>
    <t>Ombeni Safari Nicolas</t>
  </si>
  <si>
    <t>Nzigire sanvura aurélie</t>
  </si>
  <si>
    <t>parceque nous aurons l'eau propre et à tout moment</t>
  </si>
  <si>
    <t>accès aux bornes et robinet public, protection de notre source</t>
  </si>
  <si>
    <t>nous avons difficultés à accéder à l'eau propre, pas des bornes pub. et robinets, lon trajet à parcourir avant d'atteindre la source</t>
  </si>
  <si>
    <t>https://www.commcarehq.org/a/swassa/reports/form_data/38b5176b-85fb-48a2-ae31-fa0601b678ec/</t>
  </si>
  <si>
    <t>341</t>
  </si>
  <si>
    <t>5a580135-6d95-4daa-a407-d23c3244433a</t>
  </si>
  <si>
    <t>mwan_52</t>
  </si>
  <si>
    <t>lukwabo muluoderwa</t>
  </si>
  <si>
    <t>vumiliya ruculira</t>
  </si>
  <si>
    <t>parce que je n'est pas l'argent</t>
  </si>
  <si>
    <t>https://www.commcarehq.org/a/swassa/reports/form_data/5a580135-6d95-4daa-a407-d23c3244433a/</t>
  </si>
  <si>
    <t>342</t>
  </si>
  <si>
    <t>45586d9b-7545-4ac9-bee0-c997ed0174c0</t>
  </si>
  <si>
    <t>mwan_16</t>
  </si>
  <si>
    <t>clodine mugutura</t>
  </si>
  <si>
    <t>je ne fais pas</t>
  </si>
  <si>
    <t>la source l'eau</t>
  </si>
  <si>
    <t>https://www.commcarehq.org/a/swassa/reports/form_data/45586d9b-7545-4ac9-bee0-c997ed0174c0/</t>
  </si>
  <si>
    <t>343</t>
  </si>
  <si>
    <t>05a82ecf-cfad-4dce-96bd-f6473596360c</t>
  </si>
  <si>
    <t>mwan_60</t>
  </si>
  <si>
    <t>cikuru rukeba</t>
  </si>
  <si>
    <t>la BF est trop loin</t>
  </si>
  <si>
    <t>https://www.commcarehq.org/a/swassa/reports/form_data/05a82ecf-cfad-4dce-96bd-f6473596360c/</t>
  </si>
  <si>
    <t>344</t>
  </si>
  <si>
    <t>94983dc0-b463-4154-a361-73f746804aba</t>
  </si>
  <si>
    <t>mwan_63</t>
  </si>
  <si>
    <t>jusline maroyi</t>
  </si>
  <si>
    <t>par an</t>
  </si>
  <si>
    <t>maendeleo et cikala</t>
  </si>
  <si>
    <t>une grande population mais peu de BF</t>
  </si>
  <si>
    <t>demande de l'argent sans cause</t>
  </si>
  <si>
    <t>https://www.commcarehq.org/a/swassa/reports/form_data/94983dc0-b463-4154-a361-73f746804aba/</t>
  </si>
  <si>
    <t>345</t>
  </si>
  <si>
    <t>ebefd172-e9d8-4189-a0d1-42002acfc326</t>
  </si>
  <si>
    <t>mwand_73</t>
  </si>
  <si>
    <t>shalukoma mihozi philippe</t>
  </si>
  <si>
    <t>nakasunyu m,nyamuleha valantine</t>
  </si>
  <si>
    <t>car l,eau se lavie</t>
  </si>
  <si>
    <t>le voisin</t>
  </si>
  <si>
    <t>comite de gestion d,eau cogep</t>
  </si>
  <si>
    <t>seul le propriétaire du bf s,adresse au comite de gestion</t>
  </si>
  <si>
    <t>https://www.commcarehq.org/a/swassa/reports/form_data/ebefd172-e9d8-4189-a0d1-42002acfc326/</t>
  </si>
  <si>
    <t>346</t>
  </si>
  <si>
    <t>74ffa363-af60-4b7c-946f-5a378a94650b</t>
  </si>
  <si>
    <t>kama_17</t>
  </si>
  <si>
    <t>kaloro cerungwe</t>
  </si>
  <si>
    <t>pas de canal</t>
  </si>
  <si>
    <t>avoir un comité de gestion</t>
  </si>
  <si>
    <t>rareté d,eau potable</t>
  </si>
  <si>
    <t>https://www.commcarehq.org/a/swassa/reports/form_data/74ffa363-af60-4b7c-946f-5a378a94650b/</t>
  </si>
  <si>
    <t>347</t>
  </si>
  <si>
    <t>cfa2f55c-d949-436c-979a-226aeab5cc29</t>
  </si>
  <si>
    <t>mwan_71</t>
  </si>
  <si>
    <t>KALIMURHIMA FOMULAC Augustin</t>
  </si>
  <si>
    <t>KUBISIBWA  BAZIMU Marie</t>
  </si>
  <si>
    <t>je ne sais mais selon moi on fait une recontre, abonnement ...</t>
  </si>
  <si>
    <t>amande, pinution</t>
  </si>
  <si>
    <t>pachat de matériels, et payé la main d'oeuvre</t>
  </si>
  <si>
    <t>payer l'eau,motivation des plombiers</t>
  </si>
  <si>
    <t>les plombiers ne sont pas disponible</t>
  </si>
  <si>
    <t>https://www.commcarehq.org/a/swassa/reports/form_data/cfa2f55c-d949-436c-979a-226aeab5cc29/</t>
  </si>
  <si>
    <t>348</t>
  </si>
  <si>
    <t>22f15914-0525-4fa2-8566-bd5bb9e46c17</t>
  </si>
  <si>
    <t>mwan_10</t>
  </si>
  <si>
    <t>ISSA BADESIRE BARTHÉLÉMY</t>
  </si>
  <si>
    <t>VUMILIYA LUKWEBO ANNE</t>
  </si>
  <si>
    <t>amande de 5dollard et punition</t>
  </si>
  <si>
    <t>comité deau qui est organisé par les pretres</t>
  </si>
  <si>
    <t>leau ne pas disponible a chaque instant</t>
  </si>
  <si>
    <t>https://www.commcarehq.org/a/swassa/reports/form_data/22f15914-0525-4fa2-8566-bd5bb9e46c17/</t>
  </si>
  <si>
    <t>349</t>
  </si>
  <si>
    <t>2de73527-c74a-4a03-9b1b-d8726aa51f85</t>
  </si>
  <si>
    <t>nyama_1</t>
  </si>
  <si>
    <t>SIFA NTAZIGWAJeannette</t>
  </si>
  <si>
    <t>amande, et punition</t>
  </si>
  <si>
    <t>recontre</t>
  </si>
  <si>
    <t>rencontre, multiplication des bornes fontaine, mentenir les source car notre eau ne pas en permenance</t>
  </si>
  <si>
    <t>on napas deau nous terminons 4à 5 jours sans trouver leau du robinet</t>
  </si>
  <si>
    <t>https://www.commcarehq.org/a/swassa/reports/form_data/2de73527-c74a-4a03-9b1b-d8726aa51f85/</t>
  </si>
  <si>
    <t>350</t>
  </si>
  <si>
    <t>0072f98c-2a25-4b5c-bf79-6d67adf40c3d</t>
  </si>
  <si>
    <t>FURAHA MUDERWA Chantal</t>
  </si>
  <si>
    <t>l'eau cest la vie</t>
  </si>
  <si>
    <t>prendre en charge les pièces abîmé</t>
  </si>
  <si>
    <t>les chefs se conviennent et voir comment ameliorer, implication dela société</t>
  </si>
  <si>
    <t>la commuté ne pas bien organisée</t>
  </si>
  <si>
    <t>https://www.commcarehq.org/a/swassa/reports/form_data/0072f98c-2a25-4b5c-bf79-6d67adf40c3d/</t>
  </si>
  <si>
    <t>351</t>
  </si>
  <si>
    <t>4d1f68d2-fb3e-4f6d-b7b9-3fc5c42528ff</t>
  </si>
  <si>
    <t>nyama_34</t>
  </si>
  <si>
    <t>AKILI CIRAHONGERWA</t>
  </si>
  <si>
    <t>CIRAHONGERWA MUNANA</t>
  </si>
  <si>
    <t>leau est gratuite</t>
  </si>
  <si>
    <t>avoir un comité deau</t>
  </si>
  <si>
    <t>la cogep ne  pas disponible à répondre au besoins de la population</t>
  </si>
  <si>
    <t>leau ne pas permenante</t>
  </si>
  <si>
    <t>https://www.commcarehq.org/a/swassa/reports/form_data/4d1f68d2-fb3e-4f6d-b7b9-3fc5c42528ff/</t>
  </si>
  <si>
    <t>352</t>
  </si>
  <si>
    <t>4415b40e-0a74-4783-a99c-59d39c669b15</t>
  </si>
  <si>
    <t>mwan_2</t>
  </si>
  <si>
    <t>Claude Bisangwa</t>
  </si>
  <si>
    <t>Speciose</t>
  </si>
  <si>
    <t>Frais de raccordement</t>
  </si>
  <si>
    <t>N sais pas</t>
  </si>
  <si>
    <t>https://www.commcarehq.org/a/swassa/reports/form_data/4415b40e-0a74-4783-a99c-59d39c669b15/</t>
  </si>
  <si>
    <t>353</t>
  </si>
  <si>
    <t>d2ff7680-48be-4310-925b-22bb9e3a1687</t>
  </si>
  <si>
    <t>mwan_42</t>
  </si>
  <si>
    <t>Riziki Christine</t>
  </si>
  <si>
    <t>Emmanuel</t>
  </si>
  <si>
    <t>L'eau c  la vie</t>
  </si>
  <si>
    <t>Directeur de l'école</t>
  </si>
  <si>
    <t>https://www.commcarehq.org/a/swassa/reports/form_data/d2ff7680-48be-4310-925b-22bb9e3a1687/</t>
  </si>
  <si>
    <t>354</t>
  </si>
  <si>
    <t>4f6e3f7a-f1fa-49a7-a7c3-d77e85c1f7a9</t>
  </si>
  <si>
    <t>Pascal Nyamurangwa</t>
  </si>
  <si>
    <t>Chef de Station ( usine café)</t>
  </si>
  <si>
    <t>Pas de déceptions avec le nouveau service d'eau</t>
  </si>
  <si>
    <t>L'argent et techniciens</t>
  </si>
  <si>
    <t>Réparation</t>
  </si>
  <si>
    <t>Comite d'eau</t>
  </si>
  <si>
    <t>Présence de Source et techniciens</t>
  </si>
  <si>
    <t>Manque d'eau ( manque de volonté des chefs)</t>
  </si>
  <si>
    <t>https://www.commcarehq.org/a/swassa/reports/form_data/4f6e3f7a-f1fa-49a7-a7c3-d77e85c1f7a9/</t>
  </si>
  <si>
    <t>355</t>
  </si>
  <si>
    <t>448886fa-5523-40a6-9b8c-a88f18f30223</t>
  </si>
  <si>
    <t>nyama_7</t>
  </si>
  <si>
    <t>Nema M'bizoga</t>
  </si>
  <si>
    <t>Reema Bahati</t>
  </si>
  <si>
    <t>Contribution après deux mois</t>
  </si>
  <si>
    <t>Payement et équipements</t>
  </si>
  <si>
    <t>Présence des sources et techniciens</t>
  </si>
  <si>
    <t>https://www.commcarehq.org/a/swassa/reports/form_data/448886fa-5523-40a6-9b8c-a88f18f30223/</t>
  </si>
  <si>
    <t>356</t>
  </si>
  <si>
    <t>9791d403-dfc3-4401-87e7-226778c52c94</t>
  </si>
  <si>
    <t>nyama_53</t>
  </si>
  <si>
    <t>Chambu Mwangaza Lea</t>
  </si>
  <si>
    <t>X</t>
  </si>
  <si>
    <t>On écrit, le payement et les techniciens</t>
  </si>
  <si>
    <t>Gestionnaire de réseau d'eau</t>
  </si>
  <si>
    <t>Zone de santé</t>
  </si>
  <si>
    <t>Boite à suggestion</t>
  </si>
  <si>
    <t>présence de Source et techniciens</t>
  </si>
  <si>
    <t>Niveau technique</t>
  </si>
  <si>
    <t>https://www.commcarehq.org/a/swassa/reports/form_data/9791d403-dfc3-4401-87e7-226778c52c94/</t>
  </si>
  <si>
    <t>357</t>
  </si>
  <si>
    <t>f82ddabf-7317-46be-99df-d606d5192ccd</t>
  </si>
  <si>
    <t>kama_48</t>
  </si>
  <si>
    <t>aksanti bafakulera</t>
  </si>
  <si>
    <t>imani mirali patrice</t>
  </si>
  <si>
    <t>pour avoir l,eau de qualite</t>
  </si>
  <si>
    <t>payer les fournitur pour</t>
  </si>
  <si>
    <t>de poursuite juridique</t>
  </si>
  <si>
    <t>ne sais paas</t>
  </si>
  <si>
    <t>https://www.commcarehq.org/a/swassa/reports/form_data/f82ddabf-7317-46be-99df-d606d5192ccd/</t>
  </si>
  <si>
    <t>358</t>
  </si>
  <si>
    <t>cb8b43dd-c424-49f1-9086-6ed14ed2d3db</t>
  </si>
  <si>
    <t>mwa_50</t>
  </si>
  <si>
    <t>Martin Bahati</t>
  </si>
  <si>
    <t>M'Lyadunga</t>
  </si>
  <si>
    <t>Pour son bon maintien</t>
  </si>
  <si>
    <t>On s'adresse au CEREKA</t>
  </si>
  <si>
    <t>On averti que celui qui abime doit réparer</t>
  </si>
  <si>
    <t>Certains bénéficiaires n'ont pas compris qu'il faut payer l'eau pour la maintenir.</t>
  </si>
  <si>
    <t>https://www.commcarehq.org/a/swassa/reports/form_data/cb8b43dd-c424-49f1-9086-6ed14ed2d3db/</t>
  </si>
  <si>
    <t>359</t>
  </si>
  <si>
    <t>0e59c007-00a1-4055-981c-785f49164972</t>
  </si>
  <si>
    <t>mwa_8</t>
  </si>
  <si>
    <t>Zawadi Cihere</t>
  </si>
  <si>
    <t>Bernadette M'Bashangwa</t>
  </si>
  <si>
    <t>Pour nous donner accès facile à l'eau</t>
  </si>
  <si>
    <t>Je ne sais pas, je ne m'y interesse pas</t>
  </si>
  <si>
    <t>L'eau et là mais les BF sont insuffisantes.</t>
  </si>
  <si>
    <t>L'isuffisance des BF</t>
  </si>
  <si>
    <t>https://www.commcarehq.org/a/swassa/reports/form_data/0e59c007-00a1-4055-981c-785f49164972/</t>
  </si>
  <si>
    <t>360</t>
  </si>
  <si>
    <t>632c7d89-7bb2-4abc-85e8-b6cfe552e5d0</t>
  </si>
  <si>
    <t>mwan_12</t>
  </si>
  <si>
    <t>Bahati M'Hamuli</t>
  </si>
  <si>
    <t>Mecanicien</t>
  </si>
  <si>
    <t>Pour pouvoir pereniser l'ouvrage</t>
  </si>
  <si>
    <t>J'étais parti payer chez les prêtres(CAREKA), puis ils m'ont donné un technicien.</t>
  </si>
  <si>
    <t>Des sanctions à l'égard des destructeurs</t>
  </si>
  <si>
    <t>On s'adresse au comité ou aux techniciens</t>
  </si>
  <si>
    <t>L'eau est à mesure d'être desservi dans d'autres coins</t>
  </si>
  <si>
    <t>Certains coins n'ont pas encore l'eau.</t>
  </si>
  <si>
    <t>https://www.commcarehq.org/a/swassa/reports/form_data/632c7d89-7bb2-4abc-85e8-b6cfe552e5d0/</t>
  </si>
  <si>
    <t>361</t>
  </si>
  <si>
    <t>19173212-8cee-4d5e-95e8-bf48d0bab3c5</t>
  </si>
  <si>
    <t>mwa_45</t>
  </si>
  <si>
    <t>Baraka Mufomera</t>
  </si>
  <si>
    <t>Josiane M'Thomas</t>
  </si>
  <si>
    <t>Par ce que c'est avec cette eau que nous faisons tous</t>
  </si>
  <si>
    <t>In s'adresse au comité central</t>
  </si>
  <si>
    <t>https://www.commcarehq.org/a/swassa/reports/form_data/19173212-8cee-4d5e-95e8-bf48d0bab3c5/</t>
  </si>
  <si>
    <t>362</t>
  </si>
  <si>
    <t>20cc6d1c-ba3f-4118-a768-0505c23ddecd</t>
  </si>
  <si>
    <t>mwan_27</t>
  </si>
  <si>
    <t>Yvette Rubabaza</t>
  </si>
  <si>
    <t>Gloire Rubabaza</t>
  </si>
  <si>
    <t>Pour nous permettre d'en avoir régulièrement</t>
  </si>
  <si>
    <t>On s'adresse au Curé de la paroisse qui est président de l'eau</t>
  </si>
  <si>
    <t>Ils sensibilisent la communauté aà travaers des communiqués</t>
  </si>
  <si>
    <t>Au comité et aux techniciens</t>
  </si>
  <si>
    <t>Le comité n'est pas souvent redevable</t>
  </si>
  <si>
    <t>https://www.commcarehq.org/a/swassa/reports/form_data/20cc6d1c-ba3f-4118-a768-0505c23ddecd/</t>
  </si>
  <si>
    <t>363</t>
  </si>
  <si>
    <t>476ecc63-29eb-42a1-aa49-b043aca3adb1</t>
  </si>
  <si>
    <t>mwa_32</t>
  </si>
  <si>
    <t>Nabintu Mwetre Noella</t>
  </si>
  <si>
    <t>Pour en avoir en qualité et quantité</t>
  </si>
  <si>
    <t>Dans des formations</t>
  </si>
  <si>
    <t>On sollicite au près du comité moyennant un paiement</t>
  </si>
  <si>
    <t>Au propriétaire du robinet car il est privé</t>
  </si>
  <si>
    <t>Les gens sont susposés à payer, pourvue que l'eau soit disponible</t>
  </si>
  <si>
    <t>L'eau n'est pas vien répartie et elle est insuffisante</t>
  </si>
  <si>
    <t>https://www.commcarehq.org/a/swassa/reports/form_data/476ecc63-29eb-42a1-aa49-b043aca3adb1/</t>
  </si>
  <si>
    <t>364</t>
  </si>
  <si>
    <t>b7b863a8-28f1-4c47-81d2-96edd73586cf</t>
  </si>
  <si>
    <t>kama_59</t>
  </si>
  <si>
    <t>mapenzi masega charline</t>
  </si>
  <si>
    <t>iragi bashimbano</t>
  </si>
  <si>
    <t>s,il a pane</t>
  </si>
  <si>
    <t>si l,eau serai toujours permanent</t>
  </si>
  <si>
    <t>s,abonner a regideso</t>
  </si>
  <si>
    <t>blombier</t>
  </si>
  <si>
    <t>télévision</t>
  </si>
  <si>
    <t>le vousin</t>
  </si>
  <si>
    <t>appelons-nous dans le formation par m c</t>
  </si>
  <si>
    <t>manque d,eau pendant le mois de juin juillet août</t>
  </si>
  <si>
    <t>https://www.commcarehq.org/a/swassa/reports/form_data/b7b863a8-28f1-4c47-81d2-96edd73586cf/</t>
  </si>
  <si>
    <t>365</t>
  </si>
  <si>
    <t>fc45b2a5-2185-4fc8-99e1-80e4b2a48409</t>
  </si>
  <si>
    <t>kama_28</t>
  </si>
  <si>
    <t>munyerenkana baguma</t>
  </si>
  <si>
    <t>jean de dieu baguma</t>
  </si>
  <si>
    <t>pour la permanance</t>
  </si>
  <si>
    <t>voir la regideso</t>
  </si>
  <si>
    <t>téléphone</t>
  </si>
  <si>
    <t>https://www.commcarehq.org/a/swassa/reports/form_data/fc45b2a5-2185-4fc8-99e1-80e4b2a48409/</t>
  </si>
  <si>
    <t>366</t>
  </si>
  <si>
    <t>2b432594-06c3-457a-93bd-991ea989982c</t>
  </si>
  <si>
    <t>kama_12</t>
  </si>
  <si>
    <t>emanuel burhalike chokola</t>
  </si>
  <si>
    <t>nsimire minani</t>
  </si>
  <si>
    <t>si l,eau est améliorer</t>
  </si>
  <si>
    <t>avoir l,eau de qualité</t>
  </si>
  <si>
    <t>https://www.commcarehq.org/a/swassa/reports/form_data/2b432594-06c3-457a-93bd-991ea989982c/</t>
  </si>
  <si>
    <t>367</t>
  </si>
  <si>
    <t>665cfeaa-d291-4304-ba1c-b5b2bbbad9ee</t>
  </si>
  <si>
    <t>kama_14</t>
  </si>
  <si>
    <t>cikuri fundiko Bernadette</t>
  </si>
  <si>
    <t>parceque nous serons facilité à trouver l'eau à un trajet cours</t>
  </si>
  <si>
    <t>des reproches seulement</t>
  </si>
  <si>
    <t>chez notre chef</t>
  </si>
  <si>
    <t>Maendeleo, RFI</t>
  </si>
  <si>
    <t>entretenir nos sources et nos Bf</t>
  </si>
  <si>
    <t>non accès à l'eau potable, un long trajet à parcourir avant d'atteindre la source</t>
  </si>
  <si>
    <t>https://www.commcarehq.org/a/swassa/reports/form_data/665cfeaa-d291-4304-ba1c-b5b2bbbad9ee/</t>
  </si>
  <si>
    <t>368</t>
  </si>
  <si>
    <t>0cf75d7f-aa26-4053-b71b-6a28ce10d828</t>
  </si>
  <si>
    <t>kama_43</t>
  </si>
  <si>
    <t>Murhula Nshangabalya simeon</t>
  </si>
  <si>
    <t>Nshangabalya joseph</t>
  </si>
  <si>
    <t>chez nous l'eau doit être gratuite</t>
  </si>
  <si>
    <t>le chef de quartier</t>
  </si>
  <si>
    <t>amélioration des nos sources</t>
  </si>
  <si>
    <t>insufisance des BF dans notre milieu</t>
  </si>
  <si>
    <t>https://www.commcarehq.org/a/swassa/reports/form_data/0cf75d7f-aa26-4053-b71b-6a28ce10d828/</t>
  </si>
  <si>
    <t>369</t>
  </si>
  <si>
    <t>7c1e2cb5-5be7-4d3d-8c4a-6bd55659124e</t>
  </si>
  <si>
    <t>kama_50</t>
  </si>
  <si>
    <t>Elisha Mushagalusa</t>
  </si>
  <si>
    <t>Mushagalusa cishugi</t>
  </si>
  <si>
    <t>nous revons un jour avoir de l'eau Propre</t>
  </si>
  <si>
    <t>je me suis découragée</t>
  </si>
  <si>
    <t>amélioration de bf et Robine pub</t>
  </si>
  <si>
    <t>nous souffrons trop pour trouver l'eau</t>
  </si>
  <si>
    <t>https://www.commcarehq.org/a/swassa/reports/form_data/7c1e2cb5-5be7-4d3d-8c4a-6bd55659124e/</t>
  </si>
  <si>
    <t>370</t>
  </si>
  <si>
    <t>f6e0ccc4-41ab-4862-9d46-de87408e4bc8</t>
  </si>
  <si>
    <t>kama_6</t>
  </si>
  <si>
    <t>Neema kashugushu Christelle</t>
  </si>
  <si>
    <t>Akilimali Rwahimbwa</t>
  </si>
  <si>
    <t>parce que ça va nous rendre la tâche facile</t>
  </si>
  <si>
    <t>je ne sais pas à qui s'adresser</t>
  </si>
  <si>
    <t>multiplier les BF dans le milieu</t>
  </si>
  <si>
    <t>accès difficile à l'eau</t>
  </si>
  <si>
    <t>https://www.commcarehq.org/a/swassa/reports/form_data/f6e0ccc4-41ab-4862-9d46-de87408e4bc8/</t>
  </si>
  <si>
    <t>371</t>
  </si>
  <si>
    <t>0c25abe7-6813-42bc-a688-22d851536c80</t>
  </si>
  <si>
    <t>kama_61</t>
  </si>
  <si>
    <t>M'Lubambanyanja Rose</t>
  </si>
  <si>
    <t>cifundera déo</t>
  </si>
  <si>
    <t>parceque nous serons assuré d'une eau potable</t>
  </si>
  <si>
    <t>elle ne connait pas</t>
  </si>
  <si>
    <t>elle ne pas capable de répondre à cette question</t>
  </si>
  <si>
    <t>https://www.commcarehq.org/a/swassa/reports/form_data/0c25abe7-6813-42bc-a688-22d851536c80/</t>
  </si>
  <si>
    <t>cira_31</t>
  </si>
  <si>
    <t>Num_menage</t>
  </si>
  <si>
    <t>ID_fusion</t>
  </si>
  <si>
    <t>Buhan_14</t>
  </si>
  <si>
    <t>Homme</t>
  </si>
  <si>
    <t>Elargi</t>
  </si>
  <si>
    <t>Eau non potable</t>
  </si>
  <si>
    <t>Oui, elle est capable</t>
  </si>
  <si>
    <t>non amélioré</t>
  </si>
  <si>
    <t>Non</t>
  </si>
  <si>
    <t>Connaissance moyenne</t>
  </si>
  <si>
    <t>Confiance moyenne</t>
  </si>
  <si>
    <t>Buhan_3</t>
  </si>
  <si>
    <t>Restreint</t>
  </si>
  <si>
    <t>Oui</t>
  </si>
  <si>
    <t>Grande confiance</t>
  </si>
  <si>
    <t>Kamak_33</t>
  </si>
  <si>
    <t>Non, elle n'est pas capable</t>
  </si>
  <si>
    <t>Connaissance faible</t>
  </si>
  <si>
    <t>Pas de confiance</t>
  </si>
  <si>
    <t>Buhan_6</t>
  </si>
  <si>
    <t>Kamak_45</t>
  </si>
  <si>
    <t>Eau potable</t>
  </si>
  <si>
    <t>Chege_12</t>
  </si>
  <si>
    <t>Nyama_30</t>
  </si>
  <si>
    <t>Nyama_49</t>
  </si>
  <si>
    <t>Buhan_8</t>
  </si>
  <si>
    <t>Nyama_32</t>
  </si>
  <si>
    <t>Buhan_10</t>
  </si>
  <si>
    <t>Mabin_3</t>
  </si>
  <si>
    <t>Nyama_15</t>
  </si>
  <si>
    <t>améliorée</t>
  </si>
  <si>
    <t>Nyama_55</t>
  </si>
  <si>
    <t>Oui, la station existe seulement avec l'eau</t>
  </si>
  <si>
    <t>Chege_10</t>
  </si>
  <si>
    <t>Nyama_34</t>
  </si>
  <si>
    <t>Kashe_13</t>
  </si>
  <si>
    <t>Kashe_18</t>
  </si>
  <si>
    <t>Nyama_57</t>
  </si>
  <si>
    <t>Oui, la station existe avec l'eau et du savon</t>
  </si>
  <si>
    <t>Nyama_19</t>
  </si>
  <si>
    <t>Nyama_44</t>
  </si>
  <si>
    <t>Nyama_29</t>
  </si>
  <si>
    <t>Nyama_4</t>
  </si>
  <si>
    <t>Nyama_5</t>
  </si>
  <si>
    <t>Connaissance bonne</t>
  </si>
  <si>
    <t>Buhan_1</t>
  </si>
  <si>
    <t>Nyama_33</t>
  </si>
  <si>
    <t>Femme</t>
  </si>
  <si>
    <t/>
  </si>
  <si>
    <t>Kamak_29</t>
  </si>
  <si>
    <t>Kamak_50</t>
  </si>
  <si>
    <t>Kashe_30</t>
  </si>
  <si>
    <t>Kashe_07</t>
  </si>
  <si>
    <t>Kahun_14</t>
  </si>
  <si>
    <t>Ciran_1</t>
  </si>
  <si>
    <t>Kadju_3</t>
  </si>
  <si>
    <t>Mabin_14</t>
  </si>
  <si>
    <t>Kamak_15</t>
  </si>
  <si>
    <t>Kamak_54</t>
  </si>
  <si>
    <t>Kamak_16</t>
  </si>
  <si>
    <t>Nyama_66</t>
  </si>
  <si>
    <t>Kamak_58</t>
  </si>
  <si>
    <t>Kamak_9</t>
  </si>
  <si>
    <t>Nyama_67</t>
  </si>
  <si>
    <t>Nyama_24</t>
  </si>
  <si>
    <t>Ciran_30</t>
  </si>
  <si>
    <t>Chege_11</t>
  </si>
  <si>
    <t>Nyama_22</t>
  </si>
  <si>
    <t>Chege_1</t>
  </si>
  <si>
    <t>Kamak_20</t>
  </si>
  <si>
    <t>Kamak_19</t>
  </si>
  <si>
    <t>Nyama_17</t>
  </si>
  <si>
    <t>Kamak_64</t>
  </si>
  <si>
    <t>Kamak_31</t>
  </si>
  <si>
    <t>Nyama_38</t>
  </si>
  <si>
    <t>Nyama_62</t>
  </si>
  <si>
    <t>Nyama_25</t>
  </si>
  <si>
    <t>Nyama_35</t>
  </si>
  <si>
    <t>Nyama_56</t>
  </si>
  <si>
    <t>Kahun_11</t>
  </si>
  <si>
    <t>Mwand_71</t>
  </si>
  <si>
    <t>Chege_18</t>
  </si>
  <si>
    <t>Mabin_5</t>
  </si>
  <si>
    <t>Ciran_12</t>
  </si>
  <si>
    <t>Kamak_25</t>
  </si>
  <si>
    <t>Nyama_8</t>
  </si>
  <si>
    <t>Nyama_26</t>
  </si>
  <si>
    <t>Nyama_23</t>
  </si>
  <si>
    <t>Kahun_8</t>
  </si>
  <si>
    <t>Mwand_61</t>
  </si>
  <si>
    <t>Mabin_4</t>
  </si>
  <si>
    <t>Kadju_9</t>
  </si>
  <si>
    <t>Kamak_65</t>
  </si>
  <si>
    <t>Kamak_63</t>
  </si>
  <si>
    <t>Nyama_39</t>
  </si>
  <si>
    <t>Nyama_63</t>
  </si>
  <si>
    <t>Nyama_64</t>
  </si>
  <si>
    <t>Kashe_4</t>
  </si>
  <si>
    <t>Kamak_68</t>
  </si>
  <si>
    <t>Kamak_4</t>
  </si>
  <si>
    <t>Kamak_37</t>
  </si>
  <si>
    <t>Kamak_48</t>
  </si>
  <si>
    <t>Kamak_6</t>
  </si>
  <si>
    <t>Ciran_22</t>
  </si>
  <si>
    <t>Mwand_13</t>
  </si>
  <si>
    <t>Nyama_58</t>
  </si>
  <si>
    <t>Mabin_6</t>
  </si>
  <si>
    <t>Mwand_63</t>
  </si>
  <si>
    <t>Chege_8</t>
  </si>
  <si>
    <t>Mwand_64</t>
  </si>
  <si>
    <t>Kamak_23</t>
  </si>
  <si>
    <t>Kahun_6</t>
  </si>
  <si>
    <t>Ciran_7</t>
  </si>
  <si>
    <t>Kadju_4</t>
  </si>
  <si>
    <t>Kabus_5</t>
  </si>
  <si>
    <t>Ciran_4</t>
  </si>
  <si>
    <t>Kadju_10</t>
  </si>
  <si>
    <t>Kamak_62</t>
  </si>
  <si>
    <t>Ciran_27</t>
  </si>
  <si>
    <t>Mwand_62</t>
  </si>
  <si>
    <t>Kadju_16</t>
  </si>
  <si>
    <t>Mwand_56</t>
  </si>
  <si>
    <t>Mabin_9</t>
  </si>
  <si>
    <t>Kamak_57</t>
  </si>
  <si>
    <t>Chege_2</t>
  </si>
  <si>
    <t>Mwand_22</t>
  </si>
  <si>
    <t>Mwand_43</t>
  </si>
  <si>
    <t>Chege_4</t>
  </si>
  <si>
    <t>Mabin_8</t>
  </si>
  <si>
    <t>Buhan_2</t>
  </si>
  <si>
    <t>Mwand_23</t>
  </si>
  <si>
    <t>Nyama_52</t>
  </si>
  <si>
    <t>Nyama_45</t>
  </si>
  <si>
    <t>Kamak_24</t>
  </si>
  <si>
    <t>Nyama_41</t>
  </si>
  <si>
    <t>Ciran_5</t>
  </si>
  <si>
    <t>Kahun_4</t>
  </si>
  <si>
    <t>Mwand_54</t>
  </si>
  <si>
    <t>Mwand_55</t>
  </si>
  <si>
    <t>Mwand_11</t>
  </si>
  <si>
    <t>Mwand_34</t>
  </si>
  <si>
    <t>Mwand_7</t>
  </si>
  <si>
    <t>Mwand_2</t>
  </si>
  <si>
    <t>Ciran_32</t>
  </si>
  <si>
    <t>Mwand_41</t>
  </si>
  <si>
    <t>Mwand_67</t>
  </si>
  <si>
    <t>Mwand_30</t>
  </si>
  <si>
    <t>Kadju_18</t>
  </si>
  <si>
    <t>Mwand_4</t>
  </si>
  <si>
    <t>Mwand_28</t>
  </si>
  <si>
    <t>Mwand_58</t>
  </si>
  <si>
    <t>Mwand_48</t>
  </si>
  <si>
    <t>Mwand_32</t>
  </si>
  <si>
    <t>Kabus_6</t>
  </si>
  <si>
    <t>Mabin_15</t>
  </si>
  <si>
    <t>Mabin_13</t>
  </si>
  <si>
    <t>Kamak_26</t>
  </si>
  <si>
    <t>Mwand_29</t>
  </si>
  <si>
    <t>Ciran_25</t>
  </si>
  <si>
    <t>Mwand_16</t>
  </si>
  <si>
    <t>Ciran_26</t>
  </si>
  <si>
    <t>Mwand_52</t>
  </si>
  <si>
    <t>Mwand_20</t>
  </si>
  <si>
    <t>Ciran_29</t>
  </si>
  <si>
    <t>Chege_5</t>
  </si>
  <si>
    <t>Mwand_68</t>
  </si>
  <si>
    <t>Kahun_1</t>
  </si>
  <si>
    <t>Kabam_2</t>
  </si>
  <si>
    <t>Kadju_11</t>
  </si>
  <si>
    <t>Mwand_14</t>
  </si>
  <si>
    <t>Kabam_12</t>
  </si>
  <si>
    <t>Kabus_1</t>
  </si>
  <si>
    <t>Kabus_2</t>
  </si>
  <si>
    <t>Kabus_12</t>
  </si>
  <si>
    <t>Mabin_1</t>
  </si>
  <si>
    <t>Kamak_2</t>
  </si>
  <si>
    <t>Nyama_21</t>
  </si>
  <si>
    <t>Nyama_28</t>
  </si>
  <si>
    <t>Nyama_18</t>
  </si>
  <si>
    <t>Nyama_20</t>
  </si>
  <si>
    <t>Mwand_12</t>
  </si>
  <si>
    <t>Mwand_38</t>
  </si>
  <si>
    <t>Mwand_26</t>
  </si>
  <si>
    <t>Mwand_70</t>
  </si>
  <si>
    <t>Kahun_10</t>
  </si>
  <si>
    <t>Mwand_1</t>
  </si>
  <si>
    <t>Ciran_10</t>
  </si>
  <si>
    <t>Ciran_14</t>
  </si>
  <si>
    <t>Ciran_24</t>
  </si>
  <si>
    <t>Mwand_10</t>
  </si>
  <si>
    <t>Ciran_31</t>
  </si>
  <si>
    <t>Non, l'enquêté n'est pas en mesure de montrer</t>
  </si>
  <si>
    <t>Ciran_33</t>
  </si>
  <si>
    <t>Mwand_18</t>
  </si>
  <si>
    <t>Mwand_8</t>
  </si>
  <si>
    <t>Mwand_50</t>
  </si>
  <si>
    <t>Mwand_69</t>
  </si>
  <si>
    <t>Kadju_5</t>
  </si>
  <si>
    <t>Mwand_35</t>
  </si>
  <si>
    <t>Mwand_33</t>
  </si>
  <si>
    <t>Mwand_72</t>
  </si>
  <si>
    <t>Mwand_27</t>
  </si>
  <si>
    <t>Mwand_45</t>
  </si>
  <si>
    <t>Mwand_9</t>
  </si>
  <si>
    <t>Mwand_24</t>
  </si>
  <si>
    <t>Mwand_65</t>
  </si>
  <si>
    <t>Mabin_12</t>
  </si>
  <si>
    <t>Mabin_17</t>
  </si>
  <si>
    <t>Kabus_4</t>
  </si>
  <si>
    <t>Ciran_19</t>
  </si>
  <si>
    <t>Ciran_3</t>
  </si>
  <si>
    <t>Ciran_17</t>
  </si>
  <si>
    <t>Mwand_60</t>
  </si>
  <si>
    <t>Kamak_8</t>
  </si>
  <si>
    <t>Kamak_39</t>
  </si>
  <si>
    <t>Nyama_37</t>
  </si>
  <si>
    <t>Mwand_57</t>
  </si>
  <si>
    <t>Mwand_66</t>
  </si>
  <si>
    <t>Mwand_46</t>
  </si>
  <si>
    <t>Mwand_53</t>
  </si>
  <si>
    <t>Mwand_3</t>
  </si>
  <si>
    <t>Mwand_51</t>
  </si>
  <si>
    <t>Kadju_6</t>
  </si>
  <si>
    <t>Mwand_36</t>
  </si>
  <si>
    <t>Mwand_44</t>
  </si>
  <si>
    <t>Kabus_10</t>
  </si>
  <si>
    <t>Mabin_10</t>
  </si>
  <si>
    <t>Mabin_16</t>
  </si>
  <si>
    <t>Mwand_75</t>
  </si>
  <si>
    <t>Kamak_67</t>
  </si>
  <si>
    <t>Kamak_42</t>
  </si>
  <si>
    <t>Chege_7</t>
  </si>
  <si>
    <t>Buhan_9</t>
  </si>
  <si>
    <t>Ciran_20</t>
  </si>
  <si>
    <t>Ciran_15</t>
  </si>
  <si>
    <t>Ciran_9</t>
  </si>
  <si>
    <t>Ciran_2</t>
  </si>
  <si>
    <t>Ciran_13</t>
  </si>
  <si>
    <t>Ciran_35</t>
  </si>
  <si>
    <t>Kahun_7</t>
  </si>
  <si>
    <t>Chege_15</t>
  </si>
  <si>
    <t>Mwand_40</t>
  </si>
  <si>
    <t>Mwand_19</t>
  </si>
  <si>
    <t>Ciran_34</t>
  </si>
  <si>
    <t>Mwand_17</t>
  </si>
  <si>
    <t>Mwand_5</t>
  </si>
  <si>
    <t>Kabam_7</t>
  </si>
  <si>
    <t>Mwand_49</t>
  </si>
  <si>
    <t>Mwand_39</t>
  </si>
  <si>
    <t>Mwand_37</t>
  </si>
  <si>
    <t>Kabus_3</t>
  </si>
  <si>
    <t>Mabin_18</t>
  </si>
  <si>
    <t>Kabus_9</t>
  </si>
  <si>
    <t>Nyama_46</t>
  </si>
  <si>
    <t>Chege_16</t>
  </si>
  <si>
    <t>Mabin_11</t>
  </si>
  <si>
    <t>Chege_9</t>
  </si>
  <si>
    <t>Kamak_12</t>
  </si>
  <si>
    <t>Kashe_15</t>
  </si>
  <si>
    <t>Nyama_1</t>
  </si>
  <si>
    <t>Kahun_9</t>
  </si>
  <si>
    <t>Buhan_5</t>
  </si>
  <si>
    <t>Nyama_68</t>
  </si>
  <si>
    <t>Kashe_1</t>
  </si>
  <si>
    <t>Kamak_10</t>
  </si>
  <si>
    <t>Chege_13</t>
  </si>
  <si>
    <t>Kabam_15</t>
  </si>
  <si>
    <t>Kamak_14</t>
  </si>
  <si>
    <t>Mwand_6</t>
  </si>
  <si>
    <t>Kashe_16</t>
  </si>
  <si>
    <t>Kadju_19</t>
  </si>
  <si>
    <t>Nyama_51</t>
  </si>
  <si>
    <t>Kadju_13</t>
  </si>
  <si>
    <t>Nyama_13</t>
  </si>
  <si>
    <t>Nyama_43</t>
  </si>
  <si>
    <t>Kamak_35</t>
  </si>
  <si>
    <t>Kamak_49</t>
  </si>
  <si>
    <t>Kamak_61</t>
  </si>
  <si>
    <t>Nyama_36</t>
  </si>
  <si>
    <t>Nyama_60</t>
  </si>
  <si>
    <t>Nyama_3</t>
  </si>
  <si>
    <t>Kahun_3</t>
  </si>
  <si>
    <t>Kahun_16</t>
  </si>
  <si>
    <t>Kamak_34</t>
  </si>
  <si>
    <t>Kamak_59</t>
  </si>
  <si>
    <t>Kamak_41</t>
  </si>
  <si>
    <t>Kamak_17</t>
  </si>
  <si>
    <t>Kashe_8</t>
  </si>
  <si>
    <t>Kashe_10</t>
  </si>
  <si>
    <t>Kamak_36</t>
  </si>
  <si>
    <t>Kamak_5</t>
  </si>
  <si>
    <t>Ciran_6</t>
  </si>
  <si>
    <t>Mwand_59</t>
  </si>
  <si>
    <t>Mwand_25</t>
  </si>
  <si>
    <t>Kabus_11</t>
  </si>
  <si>
    <t>Kadju_7</t>
  </si>
  <si>
    <t>Kashe_3</t>
  </si>
  <si>
    <t>Kamak_56</t>
  </si>
  <si>
    <t>Kashe_9</t>
  </si>
  <si>
    <t>Kashe_2</t>
  </si>
  <si>
    <t>Kamak_70</t>
  </si>
  <si>
    <t>Kashe_5</t>
  </si>
  <si>
    <t>Kamak_7</t>
  </si>
  <si>
    <t>Kamak_13</t>
  </si>
  <si>
    <t>Kamak_3</t>
  </si>
  <si>
    <t>Kamak_55</t>
  </si>
  <si>
    <t>Kamak_51</t>
  </si>
  <si>
    <t>Kamak_60</t>
  </si>
  <si>
    <t>Mwand_42</t>
  </si>
  <si>
    <t>Nyama_9</t>
  </si>
  <si>
    <t>Nyama_27</t>
  </si>
  <si>
    <t>Kahun_2</t>
  </si>
  <si>
    <t>Chege_17</t>
  </si>
  <si>
    <t>Buhan_4</t>
  </si>
  <si>
    <t>Nyama_10</t>
  </si>
  <si>
    <t>Nyama_47</t>
  </si>
  <si>
    <t>Chege_6</t>
  </si>
  <si>
    <t>Kadju_1</t>
  </si>
  <si>
    <t>Kadju_17</t>
  </si>
  <si>
    <t>Kamak_27</t>
  </si>
  <si>
    <t>Kamak_32</t>
  </si>
  <si>
    <t>Kamak_22</t>
  </si>
  <si>
    <t>Kamak_40</t>
  </si>
  <si>
    <t>Nyama_50</t>
  </si>
  <si>
    <t>Kashe_6</t>
  </si>
  <si>
    <t>Kashe_19</t>
  </si>
  <si>
    <t>Kashe_14</t>
  </si>
  <si>
    <t>Kamak_28</t>
  </si>
  <si>
    <t>Kahun_12</t>
  </si>
  <si>
    <t>Buhan_11</t>
  </si>
  <si>
    <t>Buhan_13</t>
  </si>
  <si>
    <t>Ciran_18</t>
  </si>
  <si>
    <t>Kabam_13</t>
  </si>
  <si>
    <t>Mwand_31</t>
  </si>
  <si>
    <t>Kabus_14</t>
  </si>
  <si>
    <t>Mabin_2</t>
  </si>
  <si>
    <t>Kabus_7</t>
  </si>
  <si>
    <t>Kamak_46</t>
  </si>
  <si>
    <t>Kamak_18</t>
  </si>
  <si>
    <t>Kamak_11</t>
  </si>
  <si>
    <t>Kashe_11</t>
  </si>
  <si>
    <t>Nyama_31</t>
  </si>
  <si>
    <t>Kashe_12</t>
  </si>
  <si>
    <t>Nyama_59</t>
  </si>
  <si>
    <t>Nyama_69</t>
  </si>
  <si>
    <t>Buhan_7</t>
  </si>
  <si>
    <t>Kahun_5</t>
  </si>
  <si>
    <t>Kahun_15</t>
  </si>
  <si>
    <t>Kahun_13</t>
  </si>
  <si>
    <t>Nyama_48</t>
  </si>
  <si>
    <t>Kadju_14</t>
  </si>
  <si>
    <t>Kamak_38</t>
  </si>
  <si>
    <t>Kamak_1</t>
  </si>
  <si>
    <t>Kamak_53</t>
  </si>
  <si>
    <t>Nyama_40</t>
  </si>
  <si>
    <t>Kamak_44</t>
  </si>
  <si>
    <t>Nyama_2</t>
  </si>
  <si>
    <t>Mwand_73</t>
  </si>
  <si>
    <t>Chege_14</t>
  </si>
  <si>
    <t>Ciran_16</t>
  </si>
  <si>
    <t>Ciran_11</t>
  </si>
  <si>
    <t>Ciran_21</t>
  </si>
  <si>
    <t>Buhan_12</t>
  </si>
  <si>
    <t>Nyama_12</t>
  </si>
  <si>
    <t>Nyama_06</t>
  </si>
  <si>
    <t>Nyama_53</t>
  </si>
  <si>
    <t>Mwand_76</t>
  </si>
  <si>
    <t>Kabus_13</t>
  </si>
  <si>
    <t>Kadju_15</t>
  </si>
  <si>
    <t>baseline</t>
  </si>
  <si>
    <t>baseline_Statut chef de ménage - version calculée</t>
  </si>
  <si>
    <t>baseline_Quel est le type de ménage ?</t>
  </si>
  <si>
    <t>baseline_Nombre total dans le ménage</t>
  </si>
  <si>
    <t>baseline_Sources potable OU non potable - saison pluvieuse</t>
  </si>
  <si>
    <t>baseline_En moyenne, combien de temps (en minute) mettez-vous pour quitter chez vous et atteindre le point où vous vous approvisionnez en eau pendant la saison pluvieuse ?</t>
  </si>
  <si>
    <t>baseline_En moyenne, combien de temps ( en minute) attendez-vous au point d’eau avant de recevoir votre eau pendant la saison pluvieuse ?</t>
  </si>
  <si>
    <t>baseline_En moyenne, combien de temps (en minute) mettez-vous pour quitter votre point d’approvisionnement lorsque vous avez reçu l’eau et atteindre votre ménage, durant la saison pluvieuse ?</t>
  </si>
  <si>
    <t>baseline_Temps de collectes de données pour un aller-retour et y compris le temps d'attente - saison pluvieuse</t>
  </si>
  <si>
    <t>baseline_Type d'accès - saison pluvieuse</t>
  </si>
  <si>
    <t>baseline_Nombre de litre d'eau/personne et par jour2</t>
  </si>
  <si>
    <t>baseline_Cette source d’eau est-elle capable de vous donner 20 litres d’eau par personnes dans votre ménage durant toute l’année ?</t>
  </si>
  <si>
    <t>baseline_Le ménage dispose d'une installation sanitaire améliorée</t>
  </si>
  <si>
    <t>baseline_Est-ce que la toilette/latrine utilisée par le ménage est partagée avec d’autres ménages ?</t>
  </si>
  <si>
    <t>baseline_Type d'accès à une installation d'assainissement</t>
  </si>
  <si>
    <t>baseline_Enquêteur : demandez à voir le dispositif</t>
  </si>
  <si>
    <t>baseline_Nombre de droits connus</t>
  </si>
  <si>
    <t>baseline_Nombre de devoirs connus</t>
  </si>
  <si>
    <t>baseline_Sommes de droits et devoirs</t>
  </si>
  <si>
    <t xml:space="preserve">baseline_Est-ce que les personnes connaissent leurs droits et dévoir ? </t>
  </si>
  <si>
    <t>baseline_Nombre total de canal pour ceux qui ont soumis pendant qu'ils ont des plaintes</t>
  </si>
  <si>
    <t>baseline_Confiance que les fournisseurs de services fourniront des réponses à leur préoccupations (indicateur)</t>
  </si>
  <si>
    <t>baseline_Nombre total de canal pour ceux qui n'ont jamais soumis  mais qui en connaissent les canaux.</t>
  </si>
  <si>
    <t>baseline_Nombre de mécanismes de plaintes connus (indicateur)</t>
  </si>
  <si>
    <t>evolution_temps</t>
  </si>
  <si>
    <t>evolution_type_acces_eau</t>
  </si>
  <si>
    <t>evolution_type_acces_assainissement</t>
  </si>
  <si>
    <t>accès basique</t>
  </si>
  <si>
    <t>accès limité</t>
  </si>
  <si>
    <t>pas d'accès</t>
  </si>
  <si>
    <t>Row Labels</t>
  </si>
  <si>
    <t>Grand Total</t>
  </si>
  <si>
    <t>evolution_qte_eau</t>
  </si>
  <si>
    <t>evolution_connaissance_loi</t>
  </si>
  <si>
    <t>baseline_confiance</t>
  </si>
  <si>
    <t>besline_confiance</t>
  </si>
  <si>
    <t>evolution_confiance_fournisseur</t>
  </si>
  <si>
    <t>Caractéristiques de l'echantillon</t>
  </si>
  <si>
    <t>De la vie associative des repondants</t>
  </si>
  <si>
    <t>Ensembles</t>
  </si>
  <si>
    <t>n</t>
  </si>
  <si>
    <t>%</t>
  </si>
  <si>
    <t>Types d'association</t>
  </si>
  <si>
    <t>association_fminine</t>
  </si>
  <si>
    <t>association_masculine</t>
  </si>
  <si>
    <t>societ_civille</t>
  </si>
  <si>
    <t>association_des_jeunes</t>
  </si>
  <si>
    <t>association_villageoise_depargne_et_de_credit</t>
  </si>
  <si>
    <t>muso</t>
  </si>
  <si>
    <t>association_des_usager_de_leau</t>
  </si>
  <si>
    <t>la_coalition_pour_la_gouvernance_des_entreprises_publiques_cogep</t>
  </si>
  <si>
    <t>autre</t>
  </si>
  <si>
    <t>De la profession</t>
  </si>
  <si>
    <t>De la participation aux deux évaluations</t>
  </si>
  <si>
    <t>Enembles</t>
  </si>
  <si>
    <t>De la potabilité des sources d'eau pour la boisson</t>
  </si>
  <si>
    <t>Des sources non agregées</t>
  </si>
  <si>
    <t>Du dynamisme des sources d'eau potables et non potables</t>
  </si>
  <si>
    <t>Annuelle</t>
  </si>
  <si>
    <t>eau non potable</t>
  </si>
  <si>
    <t>eau potable</t>
  </si>
  <si>
    <t>Count of potabilite_eau</t>
  </si>
  <si>
    <t>Count of potabilite_eau2</t>
  </si>
  <si>
    <t>Count of baseline_Sources potable OU non potable - saison pluvieuse</t>
  </si>
  <si>
    <t>Count of baseline_Sources potable OU non potable - saison pluvieuse2</t>
  </si>
  <si>
    <t>Baseline</t>
  </si>
  <si>
    <t>annuelle</t>
  </si>
  <si>
    <t>Des membres du ménage chargés de collecter  l'eau de la boisson</t>
  </si>
  <si>
    <t>De la qualité de l'eau collectée</t>
  </si>
  <si>
    <t>leau_a_de_lodeur</t>
  </si>
  <si>
    <t>il_y_a_de_boues_ou_sables_dans_leau</t>
  </si>
  <si>
    <t>leau_a_le_got</t>
  </si>
  <si>
    <t>aucun_problme</t>
  </si>
  <si>
    <t>leau_a_la_couleur</t>
  </si>
  <si>
    <t>Du paiement de l'eau</t>
  </si>
  <si>
    <t>Du montant payé</t>
  </si>
  <si>
    <t>Moyenne</t>
  </si>
  <si>
    <t>Ecart-type</t>
  </si>
  <si>
    <t>médiane</t>
  </si>
  <si>
    <t>Répartition</t>
  </si>
  <si>
    <t>De la quantité d'eau potable</t>
  </si>
  <si>
    <t>Le temps moyen aller-retour et attente</t>
  </si>
  <si>
    <t>Dynamisme de la durée aller-retour et attente</t>
  </si>
  <si>
    <t>dénominateur</t>
  </si>
  <si>
    <t>Types d'accès</t>
  </si>
  <si>
    <t>Column Labels</t>
  </si>
  <si>
    <t>Count of IND_type_acces_eau</t>
  </si>
  <si>
    <t>Count of IND_type_acces_eau2</t>
  </si>
  <si>
    <t>Evolution du type d'accès</t>
  </si>
  <si>
    <t>Nom du Village</t>
  </si>
  <si>
    <t>Pop</t>
  </si>
  <si>
    <t>Échantillon</t>
  </si>
  <si>
    <t>Chiranga</t>
  </si>
  <si>
    <t>Chegera</t>
  </si>
  <si>
    <t>Bishibiru</t>
  </si>
  <si>
    <t>Buhandahanda</t>
  </si>
  <si>
    <t>Kashenyi</t>
  </si>
  <si>
    <t>Nyamakana</t>
  </si>
  <si>
    <t>Kamakombe</t>
  </si>
  <si>
    <t>MWANDA</t>
  </si>
  <si>
    <t>KAHUNGU</t>
  </si>
  <si>
    <t>KABUSHWA</t>
  </si>
  <si>
    <t>MABUNGU</t>
  </si>
  <si>
    <t>KADJUCHU</t>
  </si>
  <si>
    <t>KABAMBA</t>
  </si>
  <si>
    <t>Echantillon</t>
  </si>
  <si>
    <t>Population</t>
  </si>
  <si>
    <t>Accès basique</t>
  </si>
  <si>
    <t>Accès limité</t>
  </si>
  <si>
    <t>Pas d'accès</t>
  </si>
  <si>
    <t>toilette non améliorée</t>
  </si>
  <si>
    <t>toilette améliorée</t>
  </si>
  <si>
    <t>connaissance basique</t>
  </si>
  <si>
    <t>connaissance faible</t>
  </si>
  <si>
    <t>grande confiance</t>
  </si>
  <si>
    <t>pas de confiance</t>
  </si>
  <si>
    <t>confiance moyenne</t>
  </si>
  <si>
    <t>Au moins un</t>
  </si>
  <si>
    <t>croissance</t>
  </si>
  <si>
    <t>regression</t>
  </si>
  <si>
    <t>stagnation</t>
  </si>
  <si>
    <t>(blank)</t>
  </si>
  <si>
    <t>Type d'accès par quartier</t>
  </si>
  <si>
    <t>Assainissement</t>
  </si>
  <si>
    <t>Possession des toilettes</t>
  </si>
  <si>
    <t>Type d'accès aux installations sanitaires</t>
  </si>
  <si>
    <t>Type d'accès aux installations sanitaires par sexe du chef de ménage</t>
  </si>
  <si>
    <t>Count of IND_Type_acces_toilet</t>
  </si>
  <si>
    <t>Du dynamisme de l'accès aux installations sanitaires</t>
  </si>
  <si>
    <t>Accès aux lavages des mains selon les sexes des chefs des ménages</t>
  </si>
  <si>
    <t>Count of form.c_assainissement_et_hygine.enquteur__demandez__voir_le_dispositif</t>
  </si>
  <si>
    <t>De la participation à la recherche</t>
  </si>
  <si>
    <t>Count of form.d_intgration_dans_les_recherches.avez-vous_t_impliqu_dans_un_processus_de_recherche_ou_dvaluation_men_par_un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</si>
</sst>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Arial Narrow"/>
      <family val="2"/>
    </font>
    <font>
      <sz val="11"/>
      <color theme="0"/>
      <name val="Arial Narrow"/>
      <family val="2"/>
    </font>
    <font>
      <sz val="11"/>
      <color rgb="FFFF0000"/>
      <name val="Arial Narrow"/>
      <family val="2"/>
    </font>
    <font>
      <u/>
      <sz val="12"/>
      <color theme="10"/>
      <name val="Arial Narrow"/>
      <family val="2"/>
    </font>
    <font>
      <b/>
      <sz val="11"/>
      <color theme="1"/>
      <name val="Calibri"/>
      <family val="2"/>
      <scheme val="minor"/>
    </font>
    <font>
      <sz val="14"/>
      <color theme="1"/>
      <name val="Calibri"/>
      <family val="2"/>
      <scheme val="minor"/>
    </font>
    <font>
      <sz val="16"/>
      <color theme="1"/>
      <name val="Arial Narrow"/>
      <family val="2"/>
    </font>
    <font>
      <sz val="12"/>
      <color theme="1"/>
      <name val="Arial Narrow"/>
      <family val="2"/>
    </font>
    <font>
      <sz val="18"/>
      <color theme="1"/>
      <name val="Arial Narrow"/>
      <family val="2"/>
    </font>
    <font>
      <sz val="20"/>
      <color theme="1"/>
      <name val="Arial Narrow"/>
      <family val="2"/>
    </font>
    <font>
      <b/>
      <sz val="11"/>
      <color rgb="FF000000"/>
      <name val="Calibri"/>
      <family val="2"/>
    </font>
    <font>
      <sz val="11"/>
      <color rgb="FF000000"/>
      <name val="Arial"/>
      <family val="2"/>
    </font>
    <font>
      <b/>
      <sz val="11"/>
      <color rgb="FF000000"/>
      <name val="Arial"/>
      <family val="2"/>
    </font>
    <font>
      <sz val="11"/>
      <color theme="1"/>
      <name val="Arial"/>
      <family val="2"/>
    </font>
  </fonts>
  <fills count="6">
    <fill>
      <patternFill patternType="none"/>
    </fill>
    <fill>
      <patternFill patternType="gray125"/>
    </fill>
    <fill>
      <patternFill patternType="solid">
        <fgColor rgb="FF31859B"/>
        <bgColor rgb="FF31859B"/>
      </patternFill>
    </fill>
    <fill>
      <patternFill patternType="solid">
        <fgColor rgb="FF00B050"/>
        <bgColor rgb="FF00B050"/>
      </patternFill>
    </fill>
    <fill>
      <patternFill patternType="solid">
        <fgColor theme="8" tint="0.39997558519241921"/>
        <bgColor indexed="64"/>
      </patternFill>
    </fill>
    <fill>
      <patternFill patternType="solid">
        <fgColor rgb="FFDDEBF7"/>
        <bgColor rgb="FFDDEBF7"/>
      </patternFill>
    </fill>
  </fills>
  <borders count="10">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2" fillId="0" borderId="0" xfId="0" applyFont="1"/>
    <xf numFmtId="0" fontId="2" fillId="0" borderId="0" xfId="0" applyFont="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4" fillId="0" borderId="0" xfId="0" applyFont="1" applyAlignment="1">
      <alignment wrapText="1"/>
    </xf>
    <xf numFmtId="1" fontId="2" fillId="0" borderId="0" xfId="0" applyNumberFormat="1" applyFont="1"/>
    <xf numFmtId="0" fontId="5" fillId="0" borderId="0" xfId="0" applyFont="1"/>
    <xf numFmtId="0" fontId="4" fillId="4" borderId="0" xfId="0" applyFont="1" applyFill="1" applyAlignment="1">
      <alignment wrapText="1"/>
    </xf>
    <xf numFmtId="2" fontId="2"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3" fontId="2" fillId="0" borderId="0" xfId="0" applyNumberFormat="1" applyFont="1"/>
    <xf numFmtId="0" fontId="9" fillId="0" borderId="0" xfId="0" applyFont="1" applyAlignment="1">
      <alignment horizontal="center"/>
    </xf>
    <xf numFmtId="0" fontId="9" fillId="0" borderId="0" xfId="0" applyFont="1"/>
    <xf numFmtId="9" fontId="9" fillId="0" borderId="0" xfId="0" applyNumberFormat="1" applyFont="1"/>
    <xf numFmtId="0" fontId="9" fillId="0" borderId="0" xfId="0" applyFont="1" applyAlignment="1">
      <alignment wrapText="1"/>
    </xf>
    <xf numFmtId="0" fontId="10" fillId="0" borderId="0" xfId="0" applyFont="1"/>
    <xf numFmtId="10" fontId="0" fillId="0" borderId="0" xfId="0" applyNumberFormat="1"/>
    <xf numFmtId="1" fontId="0" fillId="0" borderId="0" xfId="0" applyNumberFormat="1"/>
    <xf numFmtId="1" fontId="6" fillId="0" borderId="0" xfId="0" applyNumberFormat="1" applyFont="1"/>
    <xf numFmtId="0" fontId="1" fillId="0" borderId="0" xfId="0" applyFont="1"/>
    <xf numFmtId="9" fontId="0" fillId="0" borderId="0" xfId="0" applyNumberFormat="1"/>
    <xf numFmtId="0" fontId="12" fillId="5" borderId="0" xfId="0" applyFont="1" applyFill="1"/>
    <xf numFmtId="0" fontId="13" fillId="0" borderId="0" xfId="0" applyFont="1"/>
    <xf numFmtId="0" fontId="13" fillId="0" borderId="0" xfId="0" applyFont="1" applyAlignment="1">
      <alignment horizontal="right"/>
    </xf>
    <xf numFmtId="0" fontId="14" fillId="0" borderId="0" xfId="0" applyFont="1" applyAlignment="1">
      <alignment horizontal="right"/>
    </xf>
    <xf numFmtId="0" fontId="0" fillId="0" borderId="1" xfId="0" applyBorder="1"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6" xfId="0" applyBorder="1"/>
    <xf numFmtId="0" fontId="15" fillId="0" borderId="5" xfId="0" applyFont="1" applyBorder="1" applyAlignment="1">
      <alignment horizontal="left" indent="4"/>
    </xf>
    <xf numFmtId="0" fontId="15" fillId="0" borderId="1" xfId="0" applyFont="1" applyBorder="1"/>
    <xf numFmtId="2" fontId="15" fillId="0" borderId="1" xfId="0" applyNumberFormat="1" applyFont="1" applyBorder="1" applyAlignment="1">
      <alignment horizontal="right" wrapText="1"/>
    </xf>
    <xf numFmtId="2" fontId="15" fillId="0" borderId="1" xfId="0" applyNumberFormat="1" applyFont="1" applyBorder="1" applyAlignment="1">
      <alignment horizontal="right"/>
    </xf>
    <xf numFmtId="1" fontId="0" fillId="0" borderId="1" xfId="0" applyNumberFormat="1" applyBorder="1"/>
    <xf numFmtId="1" fontId="0" fillId="0" borderId="6" xfId="0" applyNumberFormat="1" applyBorder="1"/>
    <xf numFmtId="0" fontId="15" fillId="0" borderId="7" xfId="0" applyFont="1" applyBorder="1" applyAlignment="1">
      <alignment horizontal="left" indent="4"/>
    </xf>
    <xf numFmtId="0" fontId="15" fillId="0" borderId="8" xfId="0" applyFont="1" applyBorder="1"/>
    <xf numFmtId="2" fontId="15" fillId="0" borderId="8" xfId="0" applyNumberFormat="1" applyFont="1" applyBorder="1" applyAlignment="1">
      <alignment horizontal="right" wrapText="1"/>
    </xf>
    <xf numFmtId="2" fontId="15" fillId="0" borderId="8" xfId="0" applyNumberFormat="1" applyFont="1" applyBorder="1" applyAlignment="1">
      <alignment horizontal="right"/>
    </xf>
    <xf numFmtId="1" fontId="0" fillId="0" borderId="8" xfId="0" applyNumberFormat="1" applyBorder="1"/>
    <xf numFmtId="1" fontId="0" fillId="0" borderId="9" xfId="0" applyNumberFormat="1" applyBorder="1"/>
    <xf numFmtId="0" fontId="9" fillId="0" borderId="0" xfId="0" applyFont="1" applyAlignment="1">
      <alignment horizontal="center" wrapText="1"/>
    </xf>
    <xf numFmtId="0" fontId="9" fillId="0" borderId="0" xfId="0" applyFont="1" applyAlignment="1">
      <alignment horizontal="center"/>
    </xf>
    <xf numFmtId="0" fontId="11" fillId="0" borderId="0" xfId="0" applyFont="1" applyAlignment="1">
      <alignment horizontal="center"/>
    </xf>
    <xf numFmtId="0" fontId="8" fillId="0" borderId="0" xfId="0" applyFont="1" applyAlignment="1">
      <alignment horizontal="center"/>
    </xf>
    <xf numFmtId="0" fontId="0" fillId="0" borderId="3" xfId="0" applyBorder="1" applyAlignment="1">
      <alignment horizontal="center"/>
    </xf>
    <xf numFmtId="0" fontId="7" fillId="0" borderId="0" xfId="0" applyFont="1" applyAlignment="1">
      <alignment horizontal="center"/>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515">
    <dxf>
      <numFmt numFmtId="13" formatCode="0%"/>
    </dxf>
    <dxf>
      <numFmt numFmtId="1" formatCode="0"/>
    </dxf>
    <dxf>
      <font>
        <b/>
        <family val="2"/>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b val="0"/>
        <i val="0"/>
        <strike val="0"/>
        <condense val="0"/>
        <extend val="0"/>
        <outline val="0"/>
        <shadow val="0"/>
        <u val="none"/>
        <vertAlign val="baseline"/>
        <sz val="11"/>
        <color theme="1"/>
        <name val="Arial Narrow"/>
        <family val="2"/>
        <scheme val="none"/>
      </font>
      <numFmt numFmtId="0" formatCode="General"/>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strike val="0"/>
        <outline val="0"/>
        <shadow val="0"/>
        <vertAlign val="baseline"/>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ertAlign val="baseline"/>
        <sz val="12"/>
        <color theme="10"/>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numFmt numFmtId="1" formatCode="0"/>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numFmt numFmtId="0" formatCode="General"/>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numFmt numFmtId="2" formatCode="0.00"/>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b val="0"/>
        <i val="0"/>
        <strike val="0"/>
        <condense val="0"/>
        <extend val="0"/>
        <outline val="0"/>
        <shadow val="0"/>
        <u val="none"/>
        <vertAlign val="baseline"/>
        <sz val="11"/>
        <color theme="1"/>
        <name val="Arial Narrow"/>
        <family val="2"/>
        <scheme val="none"/>
      </font>
    </dxf>
    <dxf>
      <font>
        <strike val="0"/>
        <outline val="0"/>
        <shadow val="0"/>
        <vertAlign val="baseline"/>
        <name val="Arial Narrow"/>
        <family val="2"/>
        <scheme val="none"/>
      </font>
    </dxf>
    <dxf>
      <font>
        <b val="0"/>
        <i val="0"/>
        <strike val="0"/>
        <condense val="0"/>
        <extend val="0"/>
        <outline val="0"/>
        <shadow val="0"/>
        <u val="none"/>
        <vertAlign val="baseline"/>
        <sz val="11"/>
        <color rgb="FFFF0000"/>
        <name val="Arial Narrow"/>
        <family val="2"/>
        <scheme val="none"/>
      </font>
      <alignment horizontal="general" vertical="bottom" textRotation="0" wrapText="1" indent="0" justifyLastLine="0" shrinkToFit="0" readingOrder="0"/>
    </dxf>
  </dxfs>
  <tableStyles count="0" defaultTableStyle="TableStyleMedium2" defaultPivotStyle="PivotStyleLight16"/>
  <colors>
    <mruColors>
      <color rgb="FFFFD200"/>
      <color rgb="FFFFF6CC"/>
      <color rgb="FF4D525A"/>
      <color rgb="FFF8F8F8"/>
      <color rgb="FFDBDCDE"/>
      <color rgb="FF00AFAA"/>
      <color rgb="FFCCEF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Résultats!$B$134</c:f>
              <c:strCache>
                <c:ptCount val="1"/>
                <c:pt idx="0">
                  <c:v>Baseline</c:v>
                </c:pt>
              </c:strCache>
            </c:strRef>
          </c:tx>
          <c:spPr>
            <a:solidFill>
              <a:srgbClr val="F8F8F8"/>
            </a:solidFill>
            <a:ln>
              <a:solidFill>
                <a:srgbClr val="4D525A"/>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Eau potable</c:v>
              </c:pt>
              <c:pt idx="1">
                <c:v>Eau non potable</c:v>
              </c:pt>
            </c:strLit>
          </c:cat>
          <c:val>
            <c:numLit>
              <c:formatCode>0%</c:formatCode>
              <c:ptCount val="2"/>
              <c:pt idx="0">
                <c:v>0.8</c:v>
              </c:pt>
              <c:pt idx="1">
                <c:v>0.2</c:v>
              </c:pt>
            </c:numLit>
          </c:val>
          <c:extLst>
            <c:ext xmlns:c16="http://schemas.microsoft.com/office/drawing/2014/chart" uri="{C3380CC4-5D6E-409C-BE32-E72D297353CC}">
              <c16:uniqueId val="{00000000-823A-4309-B8C2-151C670868E2}"/>
            </c:ext>
          </c:extLst>
        </c:ser>
        <c:ser>
          <c:idx val="1"/>
          <c:order val="1"/>
          <c:tx>
            <c:v>annuelle</c:v>
          </c:tx>
          <c:spPr>
            <a:solidFill>
              <a:srgbClr val="CCEFEE"/>
            </a:solidFill>
            <a:ln>
              <a:solidFill>
                <a:srgbClr val="00AFAA"/>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Eau potable</c:v>
              </c:pt>
              <c:pt idx="1">
                <c:v>Eau non potable</c:v>
              </c:pt>
            </c:strLit>
          </c:cat>
          <c:val>
            <c:numLit>
              <c:formatCode>0%</c:formatCode>
              <c:ptCount val="2"/>
              <c:pt idx="0">
                <c:v>0.91</c:v>
              </c:pt>
              <c:pt idx="1">
                <c:v>0.09</c:v>
              </c:pt>
            </c:numLit>
          </c:val>
          <c:extLst>
            <c:ext xmlns:c16="http://schemas.microsoft.com/office/drawing/2014/chart" uri="{C3380CC4-5D6E-409C-BE32-E72D297353CC}">
              <c16:uniqueId val="{00000001-823A-4309-B8C2-151C670868E2}"/>
            </c:ext>
          </c:extLst>
        </c:ser>
        <c:dLbls>
          <c:showLegendKey val="0"/>
          <c:showVal val="0"/>
          <c:showCatName val="0"/>
          <c:showSerName val="0"/>
          <c:showPercent val="0"/>
          <c:showBubbleSize val="0"/>
        </c:dLbls>
        <c:gapWidth val="219"/>
        <c:overlap val="-27"/>
        <c:axId val="339587199"/>
        <c:axId val="410271967"/>
      </c:barChart>
      <c:catAx>
        <c:axId val="339587199"/>
        <c:scaling>
          <c:orientation val="minMax"/>
        </c:scaling>
        <c:delete val="0"/>
        <c:axPos val="b"/>
        <c:numFmt formatCode="General" sourceLinked="1"/>
        <c:majorTickMark val="out"/>
        <c:minorTickMark val="out"/>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fr-FR"/>
          </a:p>
        </c:txPr>
        <c:crossAx val="410271967"/>
        <c:crosses val="autoZero"/>
        <c:auto val="1"/>
        <c:lblAlgn val="ctr"/>
        <c:lblOffset val="100"/>
        <c:noMultiLvlLbl val="0"/>
      </c:catAx>
      <c:valAx>
        <c:axId val="410271967"/>
        <c:scaling>
          <c:orientation val="minMax"/>
        </c:scaling>
        <c:delete val="1"/>
        <c:axPos val="l"/>
        <c:numFmt formatCode="0%" sourceLinked="1"/>
        <c:majorTickMark val="none"/>
        <c:minorTickMark val="none"/>
        <c:tickLblPos val="nextTo"/>
        <c:crossAx val="339587199"/>
        <c:crosses val="autoZero"/>
        <c:crossBetween val="between"/>
      </c:valAx>
      <c:spPr>
        <a:noFill/>
        <a:ln>
          <a:noFill/>
        </a:ln>
        <a:effectLst/>
      </c:spPr>
    </c:plotArea>
    <c:legend>
      <c:legendPos val="b"/>
      <c:layout>
        <c:manualLayout>
          <c:xMode val="edge"/>
          <c:yMode val="edge"/>
          <c:x val="0.38365302881173946"/>
          <c:y val="0.88703645377661122"/>
          <c:w val="0.31318636661894533"/>
          <c:h val="9.3210459803635654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MERL_SWASSA  - Enquête annuelle -  Enquête annuelle_Kavumu_Katana (created 2023-03-29) 2023-03-29 (1).xlsx]Résultats!PivotTable6</c:name>
    <c:fmtId val="0"/>
  </c:pivotSource>
  <c:chart>
    <c:autoTitleDeleted val="0"/>
    <c:pivotFmts>
      <c:pivotFmt>
        <c:idx val="0"/>
        <c:spPr>
          <a:solidFill>
            <a:srgbClr val="F8F8F8"/>
          </a:solidFill>
          <a:ln>
            <a:solidFill>
              <a:srgbClr val="4D525A"/>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EFEE"/>
          </a:solidFill>
          <a:ln>
            <a:solidFill>
              <a:srgbClr val="00AFAA"/>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Résultats!$B$203</c:f>
              <c:strCache>
                <c:ptCount val="1"/>
                <c:pt idx="0">
                  <c:v>annuelle</c:v>
                </c:pt>
              </c:strCache>
            </c:strRef>
          </c:tx>
          <c:spPr>
            <a:solidFill>
              <a:srgbClr val="CCEFEE"/>
            </a:solidFill>
            <a:ln>
              <a:solidFill>
                <a:srgbClr val="00AFAA"/>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Résultats!$A$204:$A$217</c:f>
              <c:multiLvlStrCache>
                <c:ptCount val="11"/>
                <c:lvl>
                  <c:pt idx="0">
                    <c:v>buhandahanda</c:v>
                  </c:pt>
                  <c:pt idx="1">
                    <c:v>chegera</c:v>
                  </c:pt>
                  <c:pt idx="2">
                    <c:v>kamakombe</c:v>
                  </c:pt>
                  <c:pt idx="3">
                    <c:v>kashenyi</c:v>
                  </c:pt>
                  <c:pt idx="4">
                    <c:v>nyamakana</c:v>
                  </c:pt>
                  <c:pt idx="5">
                    <c:v>kabamba</c:v>
                  </c:pt>
                  <c:pt idx="6">
                    <c:v>kabushwa</c:v>
                  </c:pt>
                  <c:pt idx="7">
                    <c:v>kadjutshu</c:v>
                  </c:pt>
                  <c:pt idx="8">
                    <c:v>kahungu</c:v>
                  </c:pt>
                  <c:pt idx="9">
                    <c:v>mabingu</c:v>
                  </c:pt>
                  <c:pt idx="10">
                    <c:v>mwanda</c:v>
                  </c:pt>
                </c:lvl>
                <c:lvl>
                  <c:pt idx="0">
                    <c:v>bugorhe</c:v>
                  </c:pt>
                  <c:pt idx="5">
                    <c:v>irhambi_katana</c:v>
                  </c:pt>
                </c:lvl>
              </c:multiLvlStrCache>
            </c:multiLvlStrRef>
          </c:cat>
          <c:val>
            <c:numRef>
              <c:f>Résultats!$B$204:$B$217</c:f>
              <c:numCache>
                <c:formatCode>0</c:formatCode>
                <c:ptCount val="11"/>
                <c:pt idx="0">
                  <c:v>23.38095238095238</c:v>
                </c:pt>
                <c:pt idx="1">
                  <c:v>18.151034151034153</c:v>
                </c:pt>
                <c:pt idx="2">
                  <c:v>10.351591918818809</c:v>
                </c:pt>
                <c:pt idx="3">
                  <c:v>11.952762923351159</c:v>
                </c:pt>
                <c:pt idx="4">
                  <c:v>15.504566706247376</c:v>
                </c:pt>
                <c:pt idx="5">
                  <c:v>15.208333333333332</c:v>
                </c:pt>
                <c:pt idx="6">
                  <c:v>11.963183075427972</c:v>
                </c:pt>
                <c:pt idx="7">
                  <c:v>9.0473137973137963</c:v>
                </c:pt>
                <c:pt idx="8">
                  <c:v>11.078617810760667</c:v>
                </c:pt>
                <c:pt idx="9">
                  <c:v>12.408495544859182</c:v>
                </c:pt>
                <c:pt idx="10">
                  <c:v>14.096613084336303</c:v>
                </c:pt>
              </c:numCache>
            </c:numRef>
          </c:val>
          <c:extLst>
            <c:ext xmlns:c16="http://schemas.microsoft.com/office/drawing/2014/chart" uri="{C3380CC4-5D6E-409C-BE32-E72D297353CC}">
              <c16:uniqueId val="{00000000-2093-463E-AD63-AF7B87A6F9B8}"/>
            </c:ext>
          </c:extLst>
        </c:ser>
        <c:ser>
          <c:idx val="1"/>
          <c:order val="1"/>
          <c:tx>
            <c:strRef>
              <c:f>Résultats!$C$203</c:f>
              <c:strCache>
                <c:ptCount val="1"/>
                <c:pt idx="0">
                  <c:v>baseline</c:v>
                </c:pt>
              </c:strCache>
            </c:strRef>
          </c:tx>
          <c:spPr>
            <a:solidFill>
              <a:srgbClr val="F8F8F8"/>
            </a:solidFill>
            <a:ln>
              <a:solidFill>
                <a:srgbClr val="4D525A"/>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Résultats!$A$204:$A$217</c:f>
              <c:multiLvlStrCache>
                <c:ptCount val="11"/>
                <c:lvl>
                  <c:pt idx="0">
                    <c:v>buhandahanda</c:v>
                  </c:pt>
                  <c:pt idx="1">
                    <c:v>chegera</c:v>
                  </c:pt>
                  <c:pt idx="2">
                    <c:v>kamakombe</c:v>
                  </c:pt>
                  <c:pt idx="3">
                    <c:v>kashenyi</c:v>
                  </c:pt>
                  <c:pt idx="4">
                    <c:v>nyamakana</c:v>
                  </c:pt>
                  <c:pt idx="5">
                    <c:v>kabamba</c:v>
                  </c:pt>
                  <c:pt idx="6">
                    <c:v>kabushwa</c:v>
                  </c:pt>
                  <c:pt idx="7">
                    <c:v>kadjutshu</c:v>
                  </c:pt>
                  <c:pt idx="8">
                    <c:v>kahungu</c:v>
                  </c:pt>
                  <c:pt idx="9">
                    <c:v>mabingu</c:v>
                  </c:pt>
                  <c:pt idx="10">
                    <c:v>mwanda</c:v>
                  </c:pt>
                </c:lvl>
                <c:lvl>
                  <c:pt idx="0">
                    <c:v>bugorhe</c:v>
                  </c:pt>
                  <c:pt idx="5">
                    <c:v>irhambi_katana</c:v>
                  </c:pt>
                </c:lvl>
              </c:multiLvlStrCache>
            </c:multiLvlStrRef>
          </c:cat>
          <c:val>
            <c:numRef>
              <c:f>Résultats!$C$204:$C$217</c:f>
              <c:numCache>
                <c:formatCode>0</c:formatCode>
                <c:ptCount val="11"/>
                <c:pt idx="0">
                  <c:v>8.8775510204081645</c:v>
                </c:pt>
                <c:pt idx="1">
                  <c:v>5.7768157768157762</c:v>
                </c:pt>
                <c:pt idx="2">
                  <c:v>15.196001632976424</c:v>
                </c:pt>
                <c:pt idx="3">
                  <c:v>14.813402283990522</c:v>
                </c:pt>
                <c:pt idx="4">
                  <c:v>12.637883506473663</c:v>
                </c:pt>
                <c:pt idx="5">
                  <c:v>12.454212454212456</c:v>
                </c:pt>
                <c:pt idx="6">
                  <c:v>12.853822481373504</c:v>
                </c:pt>
                <c:pt idx="7">
                  <c:v>8.5937761871827796</c:v>
                </c:pt>
                <c:pt idx="8">
                  <c:v>12.683725005153574</c:v>
                </c:pt>
                <c:pt idx="9">
                  <c:v>10.378878824256974</c:v>
                </c:pt>
                <c:pt idx="10">
                  <c:v>17.940191602726848</c:v>
                </c:pt>
              </c:numCache>
            </c:numRef>
          </c:val>
          <c:extLst>
            <c:ext xmlns:c16="http://schemas.microsoft.com/office/drawing/2014/chart" uri="{C3380CC4-5D6E-409C-BE32-E72D297353CC}">
              <c16:uniqueId val="{00000001-2093-463E-AD63-AF7B87A6F9B8}"/>
            </c:ext>
          </c:extLst>
        </c:ser>
        <c:dLbls>
          <c:showLegendKey val="0"/>
          <c:showVal val="0"/>
          <c:showCatName val="0"/>
          <c:showSerName val="0"/>
          <c:showPercent val="0"/>
          <c:showBubbleSize val="0"/>
        </c:dLbls>
        <c:gapWidth val="50"/>
        <c:axId val="399305535"/>
        <c:axId val="399775023"/>
      </c:barChart>
      <c:catAx>
        <c:axId val="399305535"/>
        <c:scaling>
          <c:orientation val="minMax"/>
        </c:scaling>
        <c:delete val="0"/>
        <c:axPos val="l"/>
        <c:numFmt formatCode="General" sourceLinked="1"/>
        <c:majorTickMark val="none"/>
        <c:minorTickMark val="cross"/>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fr-FR"/>
          </a:p>
        </c:txPr>
        <c:crossAx val="399775023"/>
        <c:crosses val="autoZero"/>
        <c:auto val="1"/>
        <c:lblAlgn val="ctr"/>
        <c:lblOffset val="100"/>
        <c:noMultiLvlLbl val="0"/>
      </c:catAx>
      <c:valAx>
        <c:axId val="399775023"/>
        <c:scaling>
          <c:orientation val="minMax"/>
        </c:scaling>
        <c:delete val="1"/>
        <c:axPos val="b"/>
        <c:numFmt formatCode="0" sourceLinked="1"/>
        <c:majorTickMark val="none"/>
        <c:minorTickMark val="none"/>
        <c:tickLblPos val="nextTo"/>
        <c:crossAx val="39930553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DBDCDE"/>
              </a:solidFill>
              <a:ln w="19050">
                <a:solidFill>
                  <a:srgbClr val="4D525A"/>
                </a:solidFill>
              </a:ln>
              <a:effectLst/>
            </c:spPr>
            <c:extLst>
              <c:ext xmlns:c16="http://schemas.microsoft.com/office/drawing/2014/chart" uri="{C3380CC4-5D6E-409C-BE32-E72D297353CC}">
                <c16:uniqueId val="{00000002-BF56-4EFD-A696-E2FD4378E319}"/>
              </c:ext>
            </c:extLst>
          </c:dPt>
          <c:dPt>
            <c:idx val="1"/>
            <c:bubble3D val="0"/>
            <c:spPr>
              <a:solidFill>
                <a:srgbClr val="FFF6CC"/>
              </a:solidFill>
              <a:ln w="19050">
                <a:solidFill>
                  <a:srgbClr val="FFD200"/>
                </a:solidFill>
              </a:ln>
              <a:effectLst/>
            </c:spPr>
            <c:extLst>
              <c:ext xmlns:c16="http://schemas.microsoft.com/office/drawing/2014/chart" uri="{C3380CC4-5D6E-409C-BE32-E72D297353CC}">
                <c16:uniqueId val="{00000004-BF56-4EFD-A696-E2FD4378E319}"/>
              </c:ext>
            </c:extLst>
          </c:dPt>
          <c:dPt>
            <c:idx val="2"/>
            <c:bubble3D val="0"/>
            <c:spPr>
              <a:solidFill>
                <a:srgbClr val="CCEFEE"/>
              </a:solidFill>
              <a:ln w="19050">
                <a:solidFill>
                  <a:srgbClr val="00AFAA"/>
                </a:solidFill>
              </a:ln>
              <a:effectLst/>
            </c:spPr>
            <c:extLst>
              <c:ext xmlns:c16="http://schemas.microsoft.com/office/drawing/2014/chart" uri="{C3380CC4-5D6E-409C-BE32-E72D297353CC}">
                <c16:uniqueId val="{00000003-BF56-4EFD-A696-E2FD4378E319}"/>
              </c:ext>
            </c:extLst>
          </c:dPt>
          <c:dLbls>
            <c:dLbl>
              <c:idx val="0"/>
              <c:layout>
                <c:manualLayout>
                  <c:x val="-7.9335197106876296E-2"/>
                  <c:y val="-0.3940910900317484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F56-4EFD-A696-E2FD4378E319}"/>
                </c:ext>
              </c:extLst>
            </c:dLbl>
            <c:dLbl>
              <c:idx val="1"/>
              <c:layout>
                <c:manualLayout>
                  <c:x val="0.17538232153719846"/>
                  <c:y val="-4.303908651734738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BF56-4EFD-A696-E2FD4378E319}"/>
                </c:ext>
              </c:extLst>
            </c:dLbl>
            <c:dLbl>
              <c:idx val="2"/>
              <c:layout>
                <c:manualLayout>
                  <c:x val="9.5737259226961358E-2"/>
                  <c:y val="4.90114598807084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F56-4EFD-A696-E2FD4378E319}"/>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croissance</c:v>
              </c:pt>
              <c:pt idx="1">
                <c:v>regression</c:v>
              </c:pt>
              <c:pt idx="2">
                <c:v>stagnation</c:v>
              </c:pt>
            </c:strLit>
          </c:cat>
          <c:val>
            <c:numLit>
              <c:formatCode>General</c:formatCode>
              <c:ptCount val="3"/>
              <c:pt idx="0">
                <c:v>112</c:v>
              </c:pt>
              <c:pt idx="1">
                <c:v>24</c:v>
              </c:pt>
              <c:pt idx="2">
                <c:v>119</c:v>
              </c:pt>
            </c:numLit>
          </c:val>
          <c:extLst>
            <c:ext xmlns:c16="http://schemas.microsoft.com/office/drawing/2014/chart" uri="{C3380CC4-5D6E-409C-BE32-E72D297353CC}">
              <c16:uniqueId val="{00000000-BF56-4EFD-A696-E2FD4378E319}"/>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7-CA53-4595-9595-F5E376692B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CA53-4595-9595-F5E376692B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CA53-4595-9595-F5E376692B8D}"/>
              </c:ext>
            </c:extLst>
          </c:dPt>
          <c:cat>
            <c:strLit>
              <c:ptCount val="3"/>
              <c:pt idx="0">
                <c:v>croissance</c:v>
              </c:pt>
              <c:pt idx="1">
                <c:v>regression</c:v>
              </c:pt>
              <c:pt idx="2">
                <c:v>stagnation</c:v>
              </c:pt>
            </c:strLit>
          </c:cat>
          <c:val>
            <c:numLit>
              <c:formatCode>0%</c:formatCode>
              <c:ptCount val="3"/>
              <c:pt idx="0">
                <c:v>0.4392156862745098</c:v>
              </c:pt>
              <c:pt idx="1">
                <c:v>9.4117647058823528E-2</c:v>
              </c:pt>
              <c:pt idx="2">
                <c:v>0.46666666666666667</c:v>
              </c:pt>
            </c:numLit>
          </c:val>
          <c:extLst>
            <c:ext xmlns:c16="http://schemas.microsoft.com/office/drawing/2014/chart" uri="{C3380CC4-5D6E-409C-BE32-E72D297353CC}">
              <c16:uniqueId val="{00000001-BF56-4EFD-A696-E2FD4378E319}"/>
            </c:ext>
          </c:extLst>
        </c:ser>
        <c:dLbls>
          <c:showLegendKey val="0"/>
          <c:showVal val="0"/>
          <c:showCatName val="0"/>
          <c:showSerName val="0"/>
          <c:showPercent val="0"/>
          <c:showBubbleSize val="0"/>
          <c:showLeaderLines val="1"/>
        </c:dLbls>
        <c:firstSliceAng val="18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F8F8F8"/>
              </a:solidFill>
              <a:ln w="19050">
                <a:solidFill>
                  <a:srgbClr val="4D525A"/>
                </a:solidFill>
              </a:ln>
              <a:effectLst/>
            </c:spPr>
            <c:extLst>
              <c:ext xmlns:c16="http://schemas.microsoft.com/office/drawing/2014/chart" uri="{C3380CC4-5D6E-409C-BE32-E72D297353CC}">
                <c16:uniqueId val="{00000002-80AB-4381-BD71-C7A6BCBC9C40}"/>
              </c:ext>
            </c:extLst>
          </c:dPt>
          <c:dPt>
            <c:idx val="1"/>
            <c:bubble3D val="0"/>
            <c:spPr>
              <a:solidFill>
                <a:srgbClr val="FFF6CC"/>
              </a:solidFill>
              <a:ln w="19050">
                <a:solidFill>
                  <a:srgbClr val="FFD200"/>
                </a:solidFill>
              </a:ln>
              <a:effectLst/>
            </c:spPr>
            <c:extLst>
              <c:ext xmlns:c16="http://schemas.microsoft.com/office/drawing/2014/chart" uri="{C3380CC4-5D6E-409C-BE32-E72D297353CC}">
                <c16:uniqueId val="{00000003-80AB-4381-BD71-C7A6BCBC9C40}"/>
              </c:ext>
            </c:extLst>
          </c:dPt>
          <c:dPt>
            <c:idx val="2"/>
            <c:bubble3D val="0"/>
            <c:spPr>
              <a:solidFill>
                <a:srgbClr val="CCEFEE"/>
              </a:solidFill>
              <a:ln w="19050">
                <a:solidFill>
                  <a:srgbClr val="00AFAA"/>
                </a:solidFill>
              </a:ln>
              <a:effectLst/>
            </c:spPr>
            <c:extLst>
              <c:ext xmlns:c16="http://schemas.microsoft.com/office/drawing/2014/chart" uri="{C3380CC4-5D6E-409C-BE32-E72D297353CC}">
                <c16:uniqueId val="{00000001-80AB-4381-BD71-C7A6BCBC9C40}"/>
              </c:ext>
            </c:extLst>
          </c:dPt>
          <c:dLbls>
            <c:dLbl>
              <c:idx val="0"/>
              <c:layout>
                <c:manualLayout>
                  <c:x val="-2.7767731186711709E-2"/>
                  <c:y val="1.774426581603275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0AB-4381-BD71-C7A6BCBC9C40}"/>
                </c:ext>
              </c:extLst>
            </c:dLbl>
            <c:dLbl>
              <c:idx val="1"/>
              <c:layout>
                <c:manualLayout>
                  <c:x val="0.17771394006371222"/>
                  <c:y val="0.2722932850082838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0AB-4381-BD71-C7A6BCBC9C40}"/>
                </c:ext>
              </c:extLst>
            </c:dLbl>
            <c:dLbl>
              <c:idx val="2"/>
              <c:layout>
                <c:manualLayout>
                  <c:x val="-0.18211382369069895"/>
                  <c:y val="-0.1393305143721099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AB-4381-BD71-C7A6BCBC9C40}"/>
                </c:ext>
              </c:extLst>
            </c:dLbl>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Résultats!$A$308:$A$310</c:f>
              <c:strCache>
                <c:ptCount val="3"/>
                <c:pt idx="0">
                  <c:v>croissance</c:v>
                </c:pt>
                <c:pt idx="1">
                  <c:v>regression</c:v>
                </c:pt>
                <c:pt idx="2">
                  <c:v>stagnation</c:v>
                </c:pt>
              </c:strCache>
            </c:strRef>
          </c:cat>
          <c:val>
            <c:numRef>
              <c:f>Résultats!$B$308:$B$310</c:f>
              <c:numCache>
                <c:formatCode>General</c:formatCode>
                <c:ptCount val="3"/>
                <c:pt idx="0">
                  <c:v>35</c:v>
                </c:pt>
                <c:pt idx="1">
                  <c:v>9</c:v>
                </c:pt>
                <c:pt idx="2">
                  <c:v>208</c:v>
                </c:pt>
              </c:numCache>
            </c:numRef>
          </c:val>
          <c:extLst>
            <c:ext xmlns:c16="http://schemas.microsoft.com/office/drawing/2014/chart" uri="{C3380CC4-5D6E-409C-BE32-E72D297353CC}">
              <c16:uniqueId val="{00000000-80AB-4381-BD71-C7A6BCBC9C4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106680</xdr:rowOff>
    </xdr:from>
    <xdr:to>
      <xdr:col>5</xdr:col>
      <xdr:colOff>264276</xdr:colOff>
      <xdr:row>26</xdr:row>
      <xdr:rowOff>28575</xdr:rowOff>
    </xdr:to>
    <xdr:pic>
      <xdr:nvPicPr>
        <xdr:cNvPr id="2" name="Picture 1">
          <a:extLst>
            <a:ext uri="{FF2B5EF4-FFF2-40B4-BE49-F238E27FC236}">
              <a16:creationId xmlns:a16="http://schemas.microsoft.com/office/drawing/2014/main" id="{9978194B-BD98-614B-28ED-144BF8F913A8}"/>
            </a:ext>
          </a:extLst>
        </xdr:cNvPr>
        <xdr:cNvPicPr>
          <a:picLocks noChangeAspect="1"/>
        </xdr:cNvPicPr>
      </xdr:nvPicPr>
      <xdr:blipFill>
        <a:blip xmlns:r="http://schemas.openxmlformats.org/officeDocument/2006/relationships" r:embed="rId1"/>
        <a:stretch>
          <a:fillRect/>
        </a:stretch>
      </xdr:blipFill>
      <xdr:spPr>
        <a:xfrm>
          <a:off x="0" y="289560"/>
          <a:ext cx="7366116" cy="4876800"/>
        </a:xfrm>
        <a:prstGeom prst="rect">
          <a:avLst/>
        </a:prstGeom>
      </xdr:spPr>
    </xdr:pic>
    <xdr:clientData/>
  </xdr:twoCellAnchor>
  <xdr:twoCellAnchor editAs="oneCell">
    <xdr:from>
      <xdr:col>0</xdr:col>
      <xdr:colOff>1</xdr:colOff>
      <xdr:row>28</xdr:row>
      <xdr:rowOff>38101</xdr:rowOff>
    </xdr:from>
    <xdr:to>
      <xdr:col>5</xdr:col>
      <xdr:colOff>361951</xdr:colOff>
      <xdr:row>54</xdr:row>
      <xdr:rowOff>9526</xdr:rowOff>
    </xdr:to>
    <xdr:pic>
      <xdr:nvPicPr>
        <xdr:cNvPr id="3" name="Picture 2">
          <a:extLst>
            <a:ext uri="{FF2B5EF4-FFF2-40B4-BE49-F238E27FC236}">
              <a16:creationId xmlns:a16="http://schemas.microsoft.com/office/drawing/2014/main" id="{F25F302F-C764-3EBC-211D-C01F86F80A97}"/>
            </a:ext>
          </a:extLst>
        </xdr:cNvPr>
        <xdr:cNvPicPr>
          <a:picLocks noChangeAspect="1"/>
        </xdr:cNvPicPr>
      </xdr:nvPicPr>
      <xdr:blipFill>
        <a:blip xmlns:r="http://schemas.openxmlformats.org/officeDocument/2006/relationships" r:embed="rId2"/>
        <a:stretch>
          <a:fillRect/>
        </a:stretch>
      </xdr:blipFill>
      <xdr:spPr>
        <a:xfrm>
          <a:off x="1" y="5158741"/>
          <a:ext cx="7459980" cy="5120640"/>
        </a:xfrm>
        <a:prstGeom prst="rect">
          <a:avLst/>
        </a:prstGeom>
      </xdr:spPr>
    </xdr:pic>
    <xdr:clientData/>
  </xdr:twoCellAnchor>
  <xdr:twoCellAnchor editAs="oneCell">
    <xdr:from>
      <xdr:col>9</xdr:col>
      <xdr:colOff>160020</xdr:colOff>
      <xdr:row>108</xdr:row>
      <xdr:rowOff>129539</xdr:rowOff>
    </xdr:from>
    <xdr:to>
      <xdr:col>12</xdr:col>
      <xdr:colOff>209550</xdr:colOff>
      <xdr:row>116</xdr:row>
      <xdr:rowOff>66675</xdr:rowOff>
    </xdr:to>
    <mc:AlternateContent xmlns:mc="http://schemas.openxmlformats.org/markup-compatibility/2006" xmlns:a14="http://schemas.microsoft.com/office/drawing/2010/main">
      <mc:Choice Requires="a14">
        <xdr:graphicFrame macro="">
          <xdr:nvGraphicFramePr>
            <xdr:cNvPr id="4" name="baseline_Sources potable OU non potable - saison pluvieuse">
              <a:extLst>
                <a:ext uri="{FF2B5EF4-FFF2-40B4-BE49-F238E27FC236}">
                  <a16:creationId xmlns:a16="http://schemas.microsoft.com/office/drawing/2014/main" id="{2C75B01B-D674-B4C0-2D5A-C0E2CCC5BD6C}"/>
                </a:ext>
              </a:extLst>
            </xdr:cNvPr>
            <xdr:cNvGraphicFramePr/>
          </xdr:nvGraphicFramePr>
          <xdr:xfrm>
            <a:off x="0" y="0"/>
            <a:ext cx="0" cy="0"/>
          </xdr:xfrm>
          <a:graphic>
            <a:graphicData uri="http://schemas.microsoft.com/office/drawing/2010/slicer">
              <sle:slicer xmlns:sle="http://schemas.microsoft.com/office/drawing/2010/slicer" name="baseline_Sources potable OU non potable - saison pluvieuse"/>
            </a:graphicData>
          </a:graphic>
        </xdr:graphicFrame>
      </mc:Choice>
      <mc:Fallback xmlns="">
        <xdr:sp macro="" textlink="">
          <xdr:nvSpPr>
            <xdr:cNvPr id="0" name=""/>
            <xdr:cNvSpPr>
              <a:spLocks noTextEdit="1"/>
            </xdr:cNvSpPr>
          </xdr:nvSpPr>
          <xdr:spPr>
            <a:xfrm>
              <a:off x="8404860" y="22463759"/>
              <a:ext cx="2377440" cy="1524001"/>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131</xdr:row>
      <xdr:rowOff>156210</xdr:rowOff>
    </xdr:from>
    <xdr:to>
      <xdr:col>3</xdr:col>
      <xdr:colOff>0</xdr:colOff>
      <xdr:row>144</xdr:row>
      <xdr:rowOff>152400</xdr:rowOff>
    </xdr:to>
    <xdr:graphicFrame macro="">
      <xdr:nvGraphicFramePr>
        <xdr:cNvPr id="5" name="Chart 4">
          <a:extLst>
            <a:ext uri="{FF2B5EF4-FFF2-40B4-BE49-F238E27FC236}">
              <a16:creationId xmlns:a16="http://schemas.microsoft.com/office/drawing/2014/main" id="{62C1C082-ACDC-59D0-ADBA-BBC0BC7F1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259080</xdr:colOff>
      <xdr:row>202</xdr:row>
      <xdr:rowOff>137161</xdr:rowOff>
    </xdr:from>
    <xdr:to>
      <xdr:col>9</xdr:col>
      <xdr:colOff>304800</xdr:colOff>
      <xdr:row>208</xdr:row>
      <xdr:rowOff>190501</xdr:rowOff>
    </xdr:to>
    <mc:AlternateContent xmlns:mc="http://schemas.openxmlformats.org/markup-compatibility/2006" xmlns:a14="http://schemas.microsoft.com/office/drawing/2010/main">
      <mc:Choice Requires="a14">
        <xdr:graphicFrame macro="">
          <xdr:nvGraphicFramePr>
            <xdr:cNvPr id="7" name="baseline_Quel est le type de ménage ?">
              <a:extLst>
                <a:ext uri="{FF2B5EF4-FFF2-40B4-BE49-F238E27FC236}">
                  <a16:creationId xmlns:a16="http://schemas.microsoft.com/office/drawing/2014/main" id="{0814DF95-825D-942F-0AB8-07B33B8BB97B}"/>
                </a:ext>
              </a:extLst>
            </xdr:cNvPr>
            <xdr:cNvGraphicFramePr/>
          </xdr:nvGraphicFramePr>
          <xdr:xfrm>
            <a:off x="0" y="0"/>
            <a:ext cx="0" cy="0"/>
          </xdr:xfrm>
          <a:graphic>
            <a:graphicData uri="http://schemas.microsoft.com/office/drawing/2010/slicer">
              <sle:slicer xmlns:sle="http://schemas.microsoft.com/office/drawing/2010/slicer" name="baseline_Quel est le type de ménage ?"/>
            </a:graphicData>
          </a:graphic>
        </xdr:graphicFrame>
      </mc:Choice>
      <mc:Fallback xmlns="">
        <xdr:sp macro="" textlink="">
          <xdr:nvSpPr>
            <xdr:cNvPr id="0" name=""/>
            <xdr:cNvSpPr>
              <a:spLocks noTextEdit="1"/>
            </xdr:cNvSpPr>
          </xdr:nvSpPr>
          <xdr:spPr>
            <a:xfrm>
              <a:off x="6080760" y="41155621"/>
              <a:ext cx="2468880" cy="124206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201</xdr:row>
      <xdr:rowOff>118110</xdr:rowOff>
    </xdr:from>
    <xdr:to>
      <xdr:col>5</xdr:col>
      <xdr:colOff>50800</xdr:colOff>
      <xdr:row>220</xdr:row>
      <xdr:rowOff>12700</xdr:rowOff>
    </xdr:to>
    <xdr:graphicFrame macro="">
      <xdr:nvGraphicFramePr>
        <xdr:cNvPr id="8" name="Chart 7">
          <a:extLst>
            <a:ext uri="{FF2B5EF4-FFF2-40B4-BE49-F238E27FC236}">
              <a16:creationId xmlns:a16="http://schemas.microsoft.com/office/drawing/2014/main" id="{54CFBC86-359B-B62B-F3ED-D519B6AEF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250</xdr:row>
      <xdr:rowOff>19050</xdr:rowOff>
    </xdr:from>
    <xdr:to>
      <xdr:col>4</xdr:col>
      <xdr:colOff>922020</xdr:colOff>
      <xdr:row>264</xdr:row>
      <xdr:rowOff>83820</xdr:rowOff>
    </xdr:to>
    <xdr:graphicFrame macro="">
      <xdr:nvGraphicFramePr>
        <xdr:cNvPr id="10" name="Chart 9">
          <a:extLst>
            <a:ext uri="{FF2B5EF4-FFF2-40B4-BE49-F238E27FC236}">
              <a16:creationId xmlns:a16="http://schemas.microsoft.com/office/drawing/2014/main" id="{F8248331-737F-F3CB-D87A-9B138DCA92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305</xdr:row>
      <xdr:rowOff>186690</xdr:rowOff>
    </xdr:from>
    <xdr:to>
      <xdr:col>4</xdr:col>
      <xdr:colOff>533400</xdr:colOff>
      <xdr:row>320</xdr:row>
      <xdr:rowOff>114300</xdr:rowOff>
    </xdr:to>
    <xdr:graphicFrame macro="">
      <xdr:nvGraphicFramePr>
        <xdr:cNvPr id="14" name="Chart 13">
          <a:extLst>
            <a:ext uri="{FF2B5EF4-FFF2-40B4-BE49-F238E27FC236}">
              <a16:creationId xmlns:a16="http://schemas.microsoft.com/office/drawing/2014/main" id="{9C2B0ED7-7A7B-BFE7-B276-924CF43075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ganze" refreshedDate="45020.583989930557" createdVersion="8" refreshedVersion="8" minRefreshableVersion="3" recordCount="368" xr:uid="{B6561D4D-54A4-4D85-8E3B-CFFA49C9BC00}">
  <cacheSource type="worksheet">
    <worksheetSource name="fusion"/>
  </cacheSource>
  <cacheFields count="483">
    <cacheField name="number" numFmtId="0">
      <sharedItems/>
    </cacheField>
    <cacheField name="formid" numFmtId="0">
      <sharedItems/>
    </cacheField>
    <cacheField name="form.date_de_lenqute" numFmtId="0">
      <sharedItems containsSemiMixedTypes="0" containsString="0" containsNumber="1" containsInteger="1" minValue="44601" maxValue="44972"/>
    </cacheField>
    <cacheField name="form.bonjour_je_mappelle_first_name_nous_collectons_les_donnes_de_base_dans_le_c" numFmtId="0">
      <sharedItems/>
    </cacheField>
    <cacheField name="form.a_questions_gnrales_et_identification_des_enquts.province" numFmtId="0">
      <sharedItems/>
    </cacheField>
    <cacheField name="form.a_questions_gnrales_et_identification_des_enquts.copy-1-of-province" numFmtId="0">
      <sharedItems/>
    </cacheField>
    <cacheField name="form.a_questions_gnrales_et_identification_des_enquts.copy-1-of-territoire_ou_ville" numFmtId="0">
      <sharedItems/>
    </cacheField>
    <cacheField name="form.a_questions_gnrales_et_identification_des_enquts.copy-1-of-groupement_ou_commune" numFmtId="0">
      <sharedItems count="2">
        <s v="bugorhe"/>
        <s v="irhambi_katana"/>
      </sharedItems>
    </cacheField>
    <cacheField name="form.a_questions_gnrales_et_identification_des_enquts.quartier_ou_village" numFmtId="0">
      <sharedItems count="12">
        <s v="kamakombe"/>
        <s v="nyamakana"/>
        <s v="kashenyi"/>
        <s v="chegera"/>
        <s v="mwanda"/>
        <s v="kahungu"/>
        <s v="chiranga"/>
        <s v="kadjutshu"/>
        <s v="kabamba"/>
        <s v="kabushwa"/>
        <s v="buhandahanda"/>
        <s v="mabingu"/>
      </sharedItems>
    </cacheField>
    <cacheField name="form.a_questions_gnrales_et_identification_des_enquts.est-ce_que_le_mnage_est_sur_votre_liste" numFmtId="0">
      <sharedItems containsMixedTypes="1" containsNumber="1" containsInteger="1" minValue="0" maxValue="0"/>
    </cacheField>
    <cacheField name="form.a_questions_gnrales_et_identification_des_enquts.nom_complet_de_lenqut" numFmtId="0">
      <sharedItems/>
    </cacheField>
    <cacheField name="form.a_questions_gnrales_et_identification_des_enquts.code_menage" numFmtId="0">
      <sharedItems/>
    </cacheField>
    <cacheField name="Num_menage" numFmtId="0">
      <sharedItems/>
    </cacheField>
    <cacheField name="ID_fusion" numFmtId="0">
      <sharedItems/>
    </cacheField>
    <cacheField name="form.a_questions_gnrales_et_identification_des_enquts.sexe" numFmtId="0">
      <sharedItems/>
    </cacheField>
    <cacheField name="form.a_questions_gnrales_et_identification_des_enquts.age_de_la_personne_enqut" numFmtId="0">
      <sharedItems containsSemiMixedTypes="0" containsString="0" containsNumber="1" containsInteger="1" minValue="18" maxValue="80"/>
    </cacheField>
    <cacheField name="form.a_questions_gnrales_et_identification_des_enquts.numro_de_tlphone" numFmtId="0">
      <sharedItems containsSemiMixedTypes="0" containsString="0" containsNumber="1" minValue="0" maxValue="8.4433473209711968E+19"/>
    </cacheField>
    <cacheField name="form.a_questions_gnrales_et_identification_des_enquts.niveau_dducation_scolaire" numFmtId="0">
      <sharedItems/>
    </cacheField>
    <cacheField name="form.a_questions_gnrales_et_identification_des_enquts.etes-vous_chef_du_menage" numFmtId="0">
      <sharedItems/>
    </cacheField>
    <cacheField name="form.a_questions_gnrales_et_identification_des_enquts.sinon_quel_lien_avez-vous_avec_le_chef_de_mnage" numFmtId="0">
      <sharedItems containsBlank="1"/>
    </cacheField>
    <cacheField name="form.a_questions_gnrales_et_identification_des_enquts.nom_complet_du_chef_de_mnage" numFmtId="0">
      <sharedItems containsNonDate="0" containsString="0" containsBlank="1"/>
    </cacheField>
    <cacheField name="form.a_questions_gnrales_et_identification_des_enquts.sinon_quel_est_le_sexe_du_chef_de_mnage___dduire_de_la_question_prcdante_pa" numFmtId="0">
      <sharedItems containsBlank="1"/>
    </cacheField>
    <cacheField name="sexe_chef_menage_calcule" numFmtId="0">
      <sharedItems count="2">
        <s v="feminin"/>
        <s v="masculin"/>
      </sharedItems>
    </cacheField>
    <cacheField name="form.a_questions_gnrales_et_identification_des_enquts.nom_complet_de_lpoux_ou_lpousse_ou_une_autre_personne_responsable__labsence" numFmtId="0">
      <sharedItems containsBlank="1" containsMixedTypes="1" containsNumber="1" containsInteger="1" minValue="0" maxValue="0"/>
    </cacheField>
    <cacheField name="form.a_questions_gnrales_et_identification_des_enquts.quelle_est_la_profession_du_chef_de_menage" numFmtId="0">
      <sharedItems/>
    </cacheField>
    <cacheField name="form.a_questions_gnrales_et_identification_des_enquts.si_autre_veuillez_precisez" numFmtId="0">
      <sharedItems containsBlank="1"/>
    </cacheField>
    <cacheField name="form.a_questions_gnrales_et_identification_des_enquts.quel_est_le_type_de_mnage" numFmtId="0">
      <sharedItems/>
    </cacheField>
    <cacheField name="form.a_questions_gnrales_et_identification_des_enquts.nombre_des_personnes_vivant_dans_le_menage.filles_0-5_ans" numFmtId="0">
      <sharedItems containsSemiMixedTypes="0" containsString="0" containsNumber="1" containsInteger="1" minValue="0" maxValue="5"/>
    </cacheField>
    <cacheField name="form.a_questions_gnrales_et_identification_des_enquts.nombre_des_personnes_vivant_dans_le_menage.filles_6-9_ans" numFmtId="0">
      <sharedItems containsSemiMixedTypes="0" containsString="0" containsNumber="1" containsInteger="1" minValue="0" maxValue="8"/>
    </cacheField>
    <cacheField name="form.a_questions_gnrales_et_identification_des_enquts.nombre_des_personnes_vivant_dans_le_menage.filles_10-14_ans" numFmtId="0">
      <sharedItems containsSemiMixedTypes="0" containsString="0" containsNumber="1" containsInteger="1" minValue="0" maxValue="8"/>
    </cacheField>
    <cacheField name="form.a_questions_gnrales_et_identification_des_enquts.nombre_des_personnes_vivant_dans_le_menage.femmesfilles_15-19_ans" numFmtId="0">
      <sharedItems containsSemiMixedTypes="0" containsString="0" containsNumber="1" containsInteger="1" minValue="0" maxValue="8"/>
    </cacheField>
    <cacheField name="form.a_questions_gnrales_et_identification_des_enquts.nombre_des_personnes_vivant_dans_le_menage.femmes_20-24_ans" numFmtId="0">
      <sharedItems containsSemiMixedTypes="0" containsString="0" containsNumber="1" containsInteger="1" minValue="0" maxValue="4"/>
    </cacheField>
    <cacheField name="form.a_questions_gnrales_et_identification_des_enquts.nombre_des_personnes_vivant_dans_le_menage.femmes_25-34_ans" numFmtId="0">
      <sharedItems containsSemiMixedTypes="0" containsString="0" containsNumber="1" containsInteger="1" minValue="0" maxValue="3"/>
    </cacheField>
    <cacheField name="form.a_questions_gnrales_et_identification_des_enquts.nombre_des_personnes_vivant_dans_le_menage.femmes_35-49_ans" numFmtId="0">
      <sharedItems containsSemiMixedTypes="0" containsString="0" containsNumber="1" containsInteger="1" minValue="0" maxValue="2"/>
    </cacheField>
    <cacheField name="form.a_questions_gnrales_et_identification_des_enquts.nombre_des_personnes_vivant_dans_le_menage.femmes_50_ans" numFmtId="0">
      <sharedItems containsSemiMixedTypes="0" containsString="0" containsNumber="1" containsInteger="1" minValue="0" maxValue="2"/>
    </cacheField>
    <cacheField name="form.a_questions_gnrales_et_identification_des_enquts.nombre_des_personnes_vivant_dans_le_menage.garons_0-5_ans" numFmtId="0">
      <sharedItems containsSemiMixedTypes="0" containsString="0" containsNumber="1" containsInteger="1" minValue="0" maxValue="10"/>
    </cacheField>
    <cacheField name="form.a_questions_gnrales_et_identification_des_enquts.nombre_des_personnes_vivant_dans_le_menage.garons_6-9_ans" numFmtId="0">
      <sharedItems containsSemiMixedTypes="0" containsString="0" containsNumber="1" containsInteger="1" minValue="0" maxValue="7"/>
    </cacheField>
    <cacheField name="form.a_questions_gnrales_et_identification_des_enquts.nombre_des_personnes_vivant_dans_le_menage.garons_10-14_ans" numFmtId="0">
      <sharedItems containsSemiMixedTypes="0" containsString="0" containsNumber="1" containsInteger="1" minValue="0" maxValue="4"/>
    </cacheField>
    <cacheField name="form.a_questions_gnrales_et_identification_des_enquts.nombre_des_personnes_vivant_dans_le_menage.hommesgarons_15-19_ans" numFmtId="0">
      <sharedItems containsSemiMixedTypes="0" containsString="0" containsNumber="1" containsInteger="1" minValue="0" maxValue="4"/>
    </cacheField>
    <cacheField name="form.a_questions_gnrales_et_identification_des_enquts.nombre_des_personnes_vivant_dans_le_menage.hommes_20-24_ans" numFmtId="0">
      <sharedItems containsSemiMixedTypes="0" containsString="0" containsNumber="1" containsInteger="1" minValue="0" maxValue="4"/>
    </cacheField>
    <cacheField name="form.a_questions_gnrales_et_identification_des_enquts.nombre_des_personnes_vivant_dans_le_menage.hommes_25-34_ans" numFmtId="0">
      <sharedItems containsSemiMixedTypes="0" containsString="0" containsNumber="1" containsInteger="1" minValue="0" maxValue="5"/>
    </cacheField>
    <cacheField name="form.a_questions_gnrales_et_identification_des_enquts.nombre_des_personnes_vivant_dans_le_menage.hommes_35-49_ans" numFmtId="0">
      <sharedItems containsSemiMixedTypes="0" containsString="0" containsNumber="1" containsInteger="1" minValue="0" maxValue="2"/>
    </cacheField>
    <cacheField name="form.a_questions_gnrales_et_identification_des_enquts.nombre_des_personnes_vivant_dans_le_menage.hommes_50_ans" numFmtId="0">
      <sharedItems containsSemiMixedTypes="0" containsString="0" containsNumber="1" containsInteger="1" minValue="0" maxValue="2"/>
    </cacheField>
    <cacheField name="Taille_menage" numFmtId="0">
      <sharedItems containsSemiMixedTypes="0" containsString="0" containsNumber="1" containsInteger="1" minValue="1" maxValue="29"/>
    </cacheField>
    <cacheField name="form.a_questions_gnrales_et_identification_des_enquts.tes-vous_affilier__une_organisation_communautaire_de_base_groupe_dhommes_de" numFmtId="0">
      <sharedItems/>
    </cacheField>
    <cacheField name="form.a_questions_gnrales_et_identification_des_enquts.si_oui_lequels_parmi_ceux_qui_sont_cit | association_fminine" numFmtId="0">
      <sharedItems containsSemiMixedTypes="0" containsString="0" containsNumber="1" containsInteger="1" minValue="0" maxValue="1"/>
    </cacheField>
    <cacheField name="form.a_questions_gnrales_et_identification_des_enquts.si_oui_lequels_parmi_ceux_qui_sont_cit | association_masculine" numFmtId="0">
      <sharedItems containsSemiMixedTypes="0" containsString="0" containsNumber="1" containsInteger="1" minValue="0" maxValue="1"/>
    </cacheField>
    <cacheField name="form.a_questions_gnrales_et_identification_des_enquts.si_oui_lequels_parmi_ceux_qui_sont_cit | societ_civille" numFmtId="0">
      <sharedItems containsSemiMixedTypes="0" containsString="0" containsNumber="1" containsInteger="1" minValue="0" maxValue="1"/>
    </cacheField>
    <cacheField name="form.a_questions_gnrales_et_identification_des_enquts.si_oui_lequels_parmi_ceux_qui_sont_cit | association_des_jeunes" numFmtId="0">
      <sharedItems containsSemiMixedTypes="0" containsString="0" containsNumber="1" containsInteger="1" minValue="0" maxValue="1"/>
    </cacheField>
    <cacheField name="form.a_questions_gnrales_et_identification_des_enquts.si_oui_lequels_parmi_ceux_qui_sont_cit | association_villageoise_depargne_et_de_credit" numFmtId="0">
      <sharedItems containsSemiMixedTypes="0" containsString="0" containsNumber="1" containsInteger="1" minValue="0" maxValue="1"/>
    </cacheField>
    <cacheField name="form.a_questions_gnrales_et_identification_des_enquts.si_oui_lequels_parmi_ceux_qui_sont_cit | muso" numFmtId="0">
      <sharedItems containsSemiMixedTypes="0" containsString="0" containsNumber="1" containsInteger="1" minValue="0" maxValue="1"/>
    </cacheField>
    <cacheField name="form.a_questions_gnrales_et_identification_des_enquts.si_oui_lequels_parmi_ceux_qui_sont_cit | association_des_usager_de_leau" numFmtId="0">
      <sharedItems containsSemiMixedTypes="0" containsString="0" containsNumber="1" containsInteger="1" minValue="0" maxValue="1"/>
    </cacheField>
    <cacheField name="form.a_questions_gnrales_et_identification_des_enquts.si_oui_lequels_parmi_ceux_qui_sont_cit | la_coalition_pour_la_gouvernance_des_entreprises_publiques_cogep" numFmtId="0">
      <sharedItems containsSemiMixedTypes="0" containsString="0" containsNumber="1" containsInteger="1" minValue="0" maxValue="0"/>
    </cacheField>
    <cacheField name="form.a_questions_gnrales_et_identification_des_enquts.si_oui_lequels_parmi_ceux_qui_sont_cit | cogep" numFmtId="0">
      <sharedItems containsSemiMixedTypes="0" containsString="0" containsNumber="1" containsInteger="1" minValue="0" maxValue="1"/>
    </cacheField>
    <cacheField name="form.a_questions_gnrales_et_identification_des_enquts.si_oui_lequels_parmi_ceux_qui_sont_cit | autre" numFmtId="0">
      <sharedItems containsSemiMixedTypes="0" containsString="0" containsNumber="1" containsInteger="1" minValue="0" maxValue="1"/>
    </cacheField>
    <cacheField name="form.a_questions_gnrales_et_identification_des_enquts.si_oui_lequels_parmi_ceux_qui_sont_cit | extra" numFmtId="0">
      <sharedItems containsSemiMixedTypes="0" containsString="0" containsNumber="1" containsInteger="1" minValue="0" maxValue="0"/>
    </cacheField>
    <cacheField name="form.a_questions_gnrales_et_identification_des_enquts.si_autre_veuillez_prcise" numFmtId="0">
      <sharedItems containsMixedTypes="1" containsNumber="1" containsInteger="1" minValue="0" maxValue="0"/>
    </cacheField>
    <cacheField name="form.b_accs__leau.au_cours_des_12_derniers_mois_avez-vous_obtenu_des_informations_sur_les_que" numFmtId="0">
      <sharedItems/>
    </cacheField>
    <cacheField name="form.b_accs__leau.si_oui_auprs_de_qui_avez-vous_principalement_obtenu_des_informations_sur_le | agents_de_vulgarisation_sanitaire" numFmtId="0">
      <sharedItems containsString="0" containsBlank="1" containsNumber="1" containsInteger="1" minValue="0" maxValue="1"/>
    </cacheField>
    <cacheField name="form.b_accs__leau.si_oui_auprs_de_qui_avez-vous_principalement_obtenu_des_informations_sur_le | conjoint" numFmtId="0">
      <sharedItems containsString="0" containsBlank="1" containsNumber="1" containsInteger="1" minValue="0" maxValue="1"/>
    </cacheField>
    <cacheField name="form.b_accs__leau.si_oui_auprs_de_qui_avez-vous_principalement_obtenu_des_informations_sur_le | radio" numFmtId="0">
      <sharedItems containsString="0" containsBlank="1" containsNumber="1" containsInteger="1" minValue="0" maxValue="1"/>
    </cacheField>
    <cacheField name="form.b_accs__leau.si_oui_auprs_de_qui_avez-vous_principalement_obtenu_des_informations_sur_le | journaux" numFmtId="0">
      <sharedItems containsString="0" containsBlank="1" containsNumber="1" containsInteger="1" minValue="0" maxValue="1"/>
    </cacheField>
    <cacheField name="form.b_accs__leau.si_oui_auprs_de_qui_avez-vous_principalement_obtenu_des_informations_sur_le | organisations_confessionnellesglisesmosques" numFmtId="0">
      <sharedItems containsString="0" containsBlank="1" containsNumber="1" containsInteger="1" minValue="0" maxValue="1"/>
    </cacheField>
    <cacheField name="form.b_accs__leau.si_oui_auprs_de_qui_avez-vous_principalement_obtenu_des_informations_sur_le | professionnels_de_la_sant" numFmtId="0">
      <sharedItems containsString="0" containsBlank="1" containsNumber="1" containsInteger="1" minValue="0" maxValue="1"/>
    </cacheField>
    <cacheField name="form.b_accs__leau.si_oui_auprs_de_qui_avez-vous_principalement_obtenu_des_informations_sur_le | promoteurs_de_sant_communautaires" numFmtId="0">
      <sharedItems containsString="0" containsBlank="1" containsNumber="1" containsInteger="1" minValue="0" maxValue="1"/>
    </cacheField>
    <cacheField name="form.b_accs__leau.si_oui_auprs_de_qui_avez-vous_principalement_obtenu_des_informations_sur_le | runion_communautaire" numFmtId="0">
      <sharedItems containsString="0" containsBlank="1" containsNumber="1" containsInteger="1" minValue="0" maxValue="1"/>
    </cacheField>
    <cacheField name="form.b_accs__leau.si_oui_auprs_de_qui_avez-vous_principalement_obtenu_des_informations_sur_le | je_nai_jamais_entendu_parler_de_cela" numFmtId="0">
      <sharedItems containsString="0" containsBlank="1" containsNumber="1" containsInteger="1" minValue="0" maxValue="1"/>
    </cacheField>
    <cacheField name="form.b_accs__leau.si_oui_auprs_de_qui_avez-vous_principalement_obtenu_des_informations_sur_le | autre" numFmtId="0">
      <sharedItems containsString="0" containsBlank="1" containsNumber="1" containsInteger="1" minValue="0" maxValue="1"/>
    </cacheField>
    <cacheField name="form.b_accs__leau.si_oui_auprs_de_qui_avez-vous_principalement_obtenu_des_informations_sur_le | extra" numFmtId="0">
      <sharedItems containsString="0" containsBlank="1" containsNumber="1" containsInteger="1" minValue="0" maxValue="0"/>
    </cacheField>
    <cacheField name="form.b_accs__leau.autre_moyent__preciser" numFmtId="0">
      <sharedItems containsBlank="1"/>
    </cacheField>
    <cacheField name="form.b_accs__leau.etes-vous_interess_d_en_savoir_plus__lavenir_sur_les_questions_deau_dassain" numFmtId="0">
      <sharedItems/>
    </cacheField>
    <cacheField name="form.b_accs__leau.si_oui_par_quel_canal | radio" numFmtId="0">
      <sharedItems containsString="0" containsBlank="1" containsNumber="1" containsInteger="1" minValue="0" maxValue="1"/>
    </cacheField>
    <cacheField name="form.b_accs__leau.si_oui_par_quel_canal | choice2" numFmtId="0">
      <sharedItems containsString="0" containsBlank="1" containsNumber="1" containsInteger="1" minValue="0" maxValue="1"/>
    </cacheField>
    <cacheField name="form.b_accs__leau.si_oui_par_quel_canal | professionnels_de_la_sant" numFmtId="0">
      <sharedItems containsString="0" containsBlank="1" containsNumber="1" containsInteger="1" minValue="0" maxValue="1"/>
    </cacheField>
    <cacheField name="form.b_accs__leau.si_oui_par_quel_canal | agents_de_vulgarisation_sanitaire" numFmtId="0">
      <sharedItems containsString="0" containsBlank="1" containsNumber="1" containsInteger="1" minValue="0" maxValue="1"/>
    </cacheField>
    <cacheField name="form.b_accs__leau.si_oui_par_quel_canal | promoteurs_de_sant_communautaires" numFmtId="0">
      <sharedItems containsString="0" containsBlank="1" containsNumber="1" containsInteger="1" minValue="0" maxValue="1"/>
    </cacheField>
    <cacheField name="form.b_accs__leau.si_oui_par_quel_canal | organisations_confessionnellesglisesmosques" numFmtId="0">
      <sharedItems containsString="0" containsBlank="1" containsNumber="1" containsInteger="1" minValue="0" maxValue="1"/>
    </cacheField>
    <cacheField name="form.b_accs__leau.si_oui_par_quel_canal | conjoint" numFmtId="0">
      <sharedItems containsString="0" containsBlank="1" containsNumber="1" containsInteger="1" minValue="0" maxValue="1"/>
    </cacheField>
    <cacheField name="form.b_accs__leau.si_oui_par_quel_canal | je_nai_jamais_entendu_parler_de_cela" numFmtId="0">
      <sharedItems containsString="0" containsBlank="1" containsNumber="1" containsInteger="1" minValue="0" maxValue="1"/>
    </cacheField>
    <cacheField name="form.b_accs__leau.si_oui_par_quel_canal | runion_communautaire" numFmtId="0">
      <sharedItems containsString="0" containsBlank="1" containsNumber="1" containsInteger="1" minValue="0" maxValue="1"/>
    </cacheField>
    <cacheField name="form.b_accs__leau.si_oui_par_quel_canal | autre" numFmtId="0">
      <sharedItems containsString="0" containsBlank="1" containsNumber="1" containsInteger="1" minValue="0" maxValue="1"/>
    </cacheField>
    <cacheField name="form.b_accs__leau.si_oui_par_quel_canal | extra" numFmtId="0">
      <sharedItems containsString="0" containsBlank="1" containsNumber="1" containsInteger="1" minValue="0" maxValue="0"/>
    </cacheField>
    <cacheField name="form.b_accs__leau.autre__preciser" numFmtId="0">
      <sharedItems containsBlank="1"/>
    </cacheField>
    <cacheField name="form.b_accs__leau.quelle_est_la_principale_source_deau_potable_pour_la_boisson_de_votre_mnage" numFmtId="0">
      <sharedItems/>
    </cacheField>
    <cacheField name="form.b_accs__leau.si_eau_courante_quel_type" numFmtId="0">
      <sharedItems containsBlank="1"/>
    </cacheField>
    <cacheField name="form.b_accs__leau.si_eau_puit_creus_quel_type" numFmtId="0">
      <sharedItems containsBlank="1"/>
    </cacheField>
    <cacheField name="form.b_accs__leau.si_eau_de_source_quel_type" numFmtId="0">
      <sharedItems containsBlank="1"/>
    </cacheField>
    <cacheField name="form.b_accs__leau.si_eau_livre_quel_type" numFmtId="0">
      <sharedItems containsNonDate="0" containsString="0" containsBlank="1"/>
    </cacheField>
    <cacheField name="form.b_accs__leau.si_eau_conditionne_quel_type" numFmtId="0">
      <sharedItems containsBlank="1"/>
    </cacheField>
    <cacheField name="sources_finales" numFmtId="0">
      <sharedItems/>
    </cacheField>
    <cacheField name="potabilite_eau" numFmtId="0">
      <sharedItems count="2">
        <s v="eau potable"/>
        <s v="eau non potable"/>
      </sharedItems>
    </cacheField>
    <cacheField name="form.b_accs__leau.si_eau_de_surface_precisez" numFmtId="0">
      <sharedItems containsNonDate="0" containsString="0" containsBlank="1"/>
    </cacheField>
    <cacheField name="form.b_accs__leau.est-ce_que_votre_source_deau_pour_la_boisson_est-elle_la_mme_que_pour_les_a" numFmtId="0">
      <sharedItems/>
    </cacheField>
    <cacheField name="form.b_accs__leau.sinon_quelle_est_la_principale_source_deau_utilise_par_les_membres_de_votre" numFmtId="0">
      <sharedItems containsBlank="1"/>
    </cacheField>
    <cacheField name="form.b_accs__leau.si_eau_courante_pour_les_autres_usages_quel_type" numFmtId="0">
      <sharedItems containsBlank="1"/>
    </cacheField>
    <cacheField name="form.b_accs__leau.si_eau_puit_creus_pour_autres_usages_quel_type" numFmtId="0">
      <sharedItems containsBlank="1"/>
    </cacheField>
    <cacheField name="form.b_accs__leau.si_eau_de_source_pour_les_autres_usages_queltype" numFmtId="0">
      <sharedItems containsBlank="1"/>
    </cacheField>
    <cacheField name="form.b_accs__leau.si_eau_livre_pour_dautres_usages_quel_type" numFmtId="0">
      <sharedItems containsNonDate="0" containsString="0" containsBlank="1"/>
    </cacheField>
    <cacheField name="form.b_accs__leau.si_eau_conditionne_pour_dautres_usagesquel_type" numFmtId="0">
      <sharedItems containsNonDate="0" containsString="0" containsBlank="1"/>
    </cacheField>
    <cacheField name="form.b_accs__leau.si_eau_de_surface_pour_les_autres_usages_precisez" numFmtId="0">
      <sharedItems containsBlank="1"/>
    </cacheField>
    <cacheField name="form.b_accs__leau.do_vient_cette_eau" numFmtId="0">
      <sharedItems/>
    </cacheField>
    <cacheField name="form.b_accs__leau.en_moyenne_combien_de_temps_en_minutes_mettez-vous_pour_quitter_chez_vous_e" numFmtId="0">
      <sharedItems containsSemiMixedTypes="0" containsString="0" containsNumber="1" containsInteger="1" minValue="0" maxValue="160"/>
    </cacheField>
    <cacheField name="form.b_accs__leau.en_moyenne_combien_de_temps_en_minute_attendez-vous_au_point_deau_avant_de_" numFmtId="0">
      <sharedItems containsSemiMixedTypes="0" containsString="0" containsNumber="1" containsInteger="1" minValue="0" maxValue="240"/>
    </cacheField>
    <cacheField name="form.b_accs__leau.en_moyenne_combien_de_temps_en_minute_mettez-vous_pour_quitter_votre_point_" numFmtId="0">
      <sharedItems containsSemiMixedTypes="0" containsString="0" containsNumber="1" containsInteger="1" minValue="0" maxValue="190"/>
    </cacheField>
    <cacheField name="temps_total" numFmtId="2">
      <sharedItems containsSemiMixedTypes="0" containsString="0" containsNumber="1" containsInteger="1" minValue="0" maxValue="410"/>
    </cacheField>
    <cacheField name="form.b_accs__leau.en_moyenne_combien_de_temps_en_minute_mettez-vous_pour_quitter_chez_vous_et" numFmtId="0">
      <sharedItems containsString="0" containsBlank="1" containsNumber="1" containsInteger="1" minValue="2" maxValue="50"/>
    </cacheField>
    <cacheField name="form.b_accs__leau.copy-1-of-en_moyenne_combien_de_temps_en_minute_attendez-vous_au_point_deau_avant_de_" numFmtId="0">
      <sharedItems containsString="0" containsBlank="1" containsNumber="1" containsInteger="1" minValue="0" maxValue="60"/>
    </cacheField>
    <cacheField name="form.b_accs__leau.en_moyenne_combien_de_temps_en_munite_mettez-vous_pour_quitter_votre_point_" numFmtId="0">
      <sharedItems containsString="0" containsBlank="1" containsNumber="1" containsInteger="1" minValue="1" maxValue="70"/>
    </cacheField>
    <cacheField name="form.b_accs__leau.votre_source_deau_potable_pour_la_boisson_est-elle_capable_de_vous_produire" numFmtId="0">
      <sharedItems/>
    </cacheField>
    <cacheField name="IND_type_acces_eau" numFmtId="0">
      <sharedItems count="4">
        <s v="accès limité"/>
        <s v="accès basique"/>
        <s v="pas d'accès"/>
        <s v="inclassable" u="1"/>
      </sharedItems>
    </cacheField>
    <cacheField name="form.b_accs__leau.copy-1-of-sinon__quel_moment_de_lanne_votre_source_deau_de_boisson_tait_insuffisante_ | janvier" numFmtId="0">
      <sharedItems containsString="0" containsBlank="1" containsNumber="1" containsInteger="1" minValue="0" maxValue="1"/>
    </cacheField>
    <cacheField name="form.b_accs__leau.copy-1-of-sinon__quel_moment_de_lanne_votre_source_deau_de_boisson_tait_insuffisante_ | fvrier" numFmtId="0">
      <sharedItems containsString="0" containsBlank="1" containsNumber="1" containsInteger="1" minValue="0" maxValue="1"/>
    </cacheField>
    <cacheField name="form.b_accs__leau.copy-1-of-sinon__quel_moment_de_lanne_votre_source_deau_de_boisson_tait_insuffisante_ | mars" numFmtId="0">
      <sharedItems containsString="0" containsBlank="1" containsNumber="1" containsInteger="1" minValue="0" maxValue="1"/>
    </cacheField>
    <cacheField name="form.b_accs__leau.copy-1-of-sinon__quel_moment_de_lanne_votre_source_deau_de_boisson_tait_insuffisante_ | avril" numFmtId="0">
      <sharedItems containsString="0" containsBlank="1" containsNumber="1" containsInteger="1" minValue="0" maxValue="1"/>
    </cacheField>
    <cacheField name="form.b_accs__leau.copy-1-of-sinon__quel_moment_de_lanne_votre_source_deau_de_boisson_tait_insuffisante_ | mai" numFmtId="0">
      <sharedItems containsString="0" containsBlank="1" containsNumber="1" containsInteger="1" minValue="0" maxValue="1"/>
    </cacheField>
    <cacheField name="form.b_accs__leau.copy-1-of-sinon__quel_moment_de_lanne_votre_source_deau_de_boisson_tait_insuffisante_ | juin" numFmtId="0">
      <sharedItems containsString="0" containsBlank="1" containsNumber="1" containsInteger="1" minValue="0" maxValue="1"/>
    </cacheField>
    <cacheField name="form.b_accs__leau.copy-1-of-sinon__quel_moment_de_lanne_votre_source_deau_de_boisson_tait_insuffisante_ | juillet" numFmtId="0">
      <sharedItems containsString="0" containsBlank="1" containsNumber="1" containsInteger="1" minValue="0" maxValue="1"/>
    </cacheField>
    <cacheField name="form.b_accs__leau.copy-1-of-sinon__quel_moment_de_lanne_votre_source_deau_de_boisson_tait_insuffisante_ | aot" numFmtId="0">
      <sharedItems containsString="0" containsBlank="1" containsNumber="1" containsInteger="1" minValue="0" maxValue="1"/>
    </cacheField>
    <cacheField name="form.b_accs__leau.copy-1-of-sinon__quel_moment_de_lanne_votre_source_deau_de_boisson_tait_insuffisante_ | septembre" numFmtId="0">
      <sharedItems containsString="0" containsBlank="1" containsNumber="1" containsInteger="1" minValue="0" maxValue="1"/>
    </cacheField>
    <cacheField name="form.b_accs__leau.copy-1-of-sinon__quel_moment_de_lanne_votre_source_deau_de_boisson_tait_insuffisante_ | octobre" numFmtId="0">
      <sharedItems containsString="0" containsBlank="1" containsNumber="1" containsInteger="1" minValue="0" maxValue="1"/>
    </cacheField>
    <cacheField name="form.b_accs__leau.copy-1-of-sinon__quel_moment_de_lanne_votre_source_deau_de_boisson_tait_insuffisante_ | novembre" numFmtId="0">
      <sharedItems containsString="0" containsBlank="1" containsNumber="1" containsInteger="1" minValue="0" maxValue="1"/>
    </cacheField>
    <cacheField name="form.b_accs__leau.copy-1-of-sinon__quel_moment_de_lanne_votre_source_deau_de_boisson_tait_insuffisante_ | dcembre" numFmtId="0">
      <sharedItems containsString="0" containsBlank="1" containsNumber="1" containsInteger="1" minValue="0" maxValue="1"/>
    </cacheField>
    <cacheField name="form.b_accs__leau.copy-1-of-sinon__quel_moment_de_lanne_votre_source_deau_de_boisson_tait_insuffisante_ | extra" numFmtId="0">
      <sharedItems containsString="0" containsBlank="1" containsNumber="1" containsInteger="1" minValue="0" maxValue="0"/>
    </cacheField>
    <cacheField name="form.b_accs__leau.votre_source_deau_pour_les_autres_besoins_lessives_lavage_etc_est-elle_capa" numFmtId="0">
      <sharedItems containsBlank="1"/>
    </cacheField>
    <cacheField name="form.b_accs__leau.sinon__quel_moment_de_lanne_votre_source_deau_pour_les_autres_usage_tait_in | janvier" numFmtId="0">
      <sharedItems containsString="0" containsBlank="1" containsNumber="1" containsInteger="1" minValue="0" maxValue="0"/>
    </cacheField>
    <cacheField name="form.b_accs__leau.sinon__quel_moment_de_lanne_votre_source_deau_pour_les_autres_usage_tait_in | fvrier" numFmtId="0">
      <sharedItems containsString="0" containsBlank="1" containsNumber="1" containsInteger="1" minValue="0" maxValue="0"/>
    </cacheField>
    <cacheField name="form.b_accs__leau.sinon__quel_moment_de_lanne_votre_source_deau_pour_les_autres_usage_tait_in | mars" numFmtId="0">
      <sharedItems containsString="0" containsBlank="1" containsNumber="1" containsInteger="1" minValue="0" maxValue="0"/>
    </cacheField>
    <cacheField name="form.b_accs__leau.sinon__quel_moment_de_lanne_votre_source_deau_pour_les_autres_usage_tait_in | avril" numFmtId="0">
      <sharedItems containsString="0" containsBlank="1" containsNumber="1" containsInteger="1" minValue="0" maxValue="0"/>
    </cacheField>
    <cacheField name="form.b_accs__leau.sinon__quel_moment_de_lanne_votre_source_deau_pour_les_autres_usage_tait_in | mai" numFmtId="0">
      <sharedItems containsString="0" containsBlank="1" containsNumber="1" containsInteger="1" minValue="0" maxValue="0"/>
    </cacheField>
    <cacheField name="form.b_accs__leau.sinon__quel_moment_de_lanne_votre_source_deau_pour_les_autres_usage_tait_in | juin" numFmtId="0">
      <sharedItems containsString="0" containsBlank="1" containsNumber="1" containsInteger="1" minValue="0" maxValue="1"/>
    </cacheField>
    <cacheField name="form.b_accs__leau.sinon__quel_moment_de_lanne_votre_source_deau_pour_les_autres_usage_tait_in | juillet" numFmtId="0">
      <sharedItems containsString="0" containsBlank="1" containsNumber="1" containsInteger="1" minValue="1" maxValue="1"/>
    </cacheField>
    <cacheField name="form.b_accs__leau.sinon__quel_moment_de_lanne_votre_source_deau_pour_les_autres_usage_tait_in | aot" numFmtId="0">
      <sharedItems containsString="0" containsBlank="1" containsNumber="1" containsInteger="1" minValue="1" maxValue="1"/>
    </cacheField>
    <cacheField name="form.b_accs__leau.sinon__quel_moment_de_lanne_votre_source_deau_pour_les_autres_usage_tait_in | septembre" numFmtId="0">
      <sharedItems containsString="0" containsBlank="1" containsNumber="1" containsInteger="1" minValue="0" maxValue="0"/>
    </cacheField>
    <cacheField name="form.b_accs__leau.sinon__quel_moment_de_lanne_votre_source_deau_pour_les_autres_usage_tait_in | octobre" numFmtId="0">
      <sharedItems containsString="0" containsBlank="1" containsNumber="1" containsInteger="1" minValue="0" maxValue="0"/>
    </cacheField>
    <cacheField name="form.b_accs__leau.sinon__quel_moment_de_lanne_votre_source_deau_pour_les_autres_usage_tait_in | novembre" numFmtId="0">
      <sharedItems containsString="0" containsBlank="1" containsNumber="1" containsInteger="1" minValue="0" maxValue="0"/>
    </cacheField>
    <cacheField name="form.b_accs__leau.sinon__quel_moment_de_lanne_votre_source_deau_pour_les_autres_usage_tait_in | dcembre" numFmtId="0">
      <sharedItems containsString="0" containsBlank="1" containsNumber="1" containsInteger="1" minValue="0" maxValue="0"/>
    </cacheField>
    <cacheField name="form.b_accs__leau.sinon__quel_moment_de_lanne_votre_source_deau_pour_les_autres_usage_tait_in | extra" numFmtId="0">
      <sharedItems containsString="0" containsBlank="1" containsNumber="1" containsInteger="1" minValue="0" maxValue="0"/>
    </cacheField>
    <cacheField name="form.b_accs__leau.combien_de_fois_par_semaine_votre_mnage_sapprovisionne-t-il_en_eau_pendant_" numFmtId="0">
      <sharedItems containsSemiMixedTypes="0" containsString="0" containsNumber="1" containsInteger="1" minValue="1" maxValue="54"/>
    </cacheField>
    <cacheField name="form.b_accs__leau.combien_bidon_20_litres_deau_connectez-vous__chaque_prise_en_moyenne_par_j" numFmtId="0">
      <sharedItems containsSemiMixedTypes="0" containsString="0" containsNumber="1" containsInteger="1" minValue="1" maxValue="15"/>
    </cacheField>
    <cacheField name="qte_eau_boisson_semaine" numFmtId="0">
      <sharedItems containsSemiMixedTypes="0" containsString="0" containsNumber="1" containsInteger="1" minValue="60" maxValue="3240"/>
    </cacheField>
    <cacheField name="form.b_accs__leau.combien_fois_par_semaine_approvisionnez_eauboisson" numFmtId="0">
      <sharedItems containsString="0" containsBlank="1" containsNumber="1" containsInteger="1" minValue="1" maxValue="7"/>
    </cacheField>
    <cacheField name="form.b_accs__leau.combien_de_bidon_de_20_litres_deau_pour_les_autres_usages_collectez-vous__c" numFmtId="0">
      <sharedItems containsString="0" containsBlank="1" containsNumber="1" containsInteger="1" minValue="1" maxValue="30"/>
    </cacheField>
    <cacheField name="qte_eau_autre_usage_jour" numFmtId="0">
      <sharedItems containsSemiMixedTypes="0" containsString="0" containsNumber="1" containsInteger="1" minValue="0" maxValue="1800"/>
    </cacheField>
    <cacheField name="Qte_eau_personne_jour" numFmtId="1">
      <sharedItems containsSemiMixedTypes="0" containsString="0" containsNumber="1" minValue="1.1111111111111112" maxValue="100"/>
    </cacheField>
    <cacheField name="form.b_accs__leau.est-ce_que_vous_ou_dautres_membres_du_foyer_avez_fait_quelque_chose__cette_" numFmtId="0">
      <sharedItems/>
    </cacheField>
    <cacheField name="form.b_accs__leau.si_oui_que_faites-vous_habituellement__leau_pour_la_rendre_plus_sre__boire_ | faire_bouillir" numFmtId="0">
      <sharedItems containsString="0" containsBlank="1" containsNumber="1" containsInteger="1" minValue="0" maxValue="1"/>
    </cacheField>
    <cacheField name="form.b_accs__leau.si_oui_que_faites-vous_habituellement__leau_pour_la_rendre_plus_sre__boire_ | ajouter_de_leau_de_javel" numFmtId="0">
      <sharedItems containsString="0" containsBlank="1" containsNumber="1" containsInteger="1" minValue="0" maxValue="1"/>
    </cacheField>
    <cacheField name="form.b_accs__leau.si_oui_que_faites-vous_habituellement__leau_pour_la_rendre_plus_sre__boire_ | filtrer_leau__travers_un_tissu" numFmtId="0">
      <sharedItems containsString="0" containsBlank="1" containsNumber="1" containsInteger="1" minValue="0" maxValue="1"/>
    </cacheField>
    <cacheField name="form.b_accs__leau.si_oui_que_faites-vous_habituellement__leau_pour_la_rendre_plus_sre__boire_ | utiliser_un_filtre__eau_cramique_sable_etc" numFmtId="0">
      <sharedItems containsString="0" containsBlank="1" containsNumber="1" containsInteger="1" minValue="0" maxValue="0"/>
    </cacheField>
    <cacheField name="form.b_accs__leau.si_oui_que_faites-vous_habituellement__leau_pour_la_rendre_plus_sre__boire_ | dsinfection_solaire" numFmtId="0">
      <sharedItems containsString="0" containsBlank="1" containsNumber="1" containsInteger="1" minValue="0" maxValue="1"/>
    </cacheField>
    <cacheField name="form.b_accs__leau.si_oui_que_faites-vous_habituellement__leau_pour_la_rendre_plus_sre__boire_ | laisser_reposer_et_dcanter" numFmtId="0">
      <sharedItems containsString="0" containsBlank="1" containsNumber="1" containsInteger="1" minValue="0" maxValue="1"/>
    </cacheField>
    <cacheField name="form.b_accs__leau.si_oui_que_faites-vous_habituellement__leau_pour_la_rendre_plus_sre__boire_ | ne_fait_rien" numFmtId="0">
      <sharedItems containsString="0" containsBlank="1" containsNumber="1" containsInteger="1" minValue="0" maxValue="1"/>
    </cacheField>
    <cacheField name="form.b_accs__leau.si_oui_que_faites-vous_habituellement__leau_pour_la_rendre_plus_sre__boire_ | autre_prciser" numFmtId="0">
      <sharedItems containsString="0" containsBlank="1" containsNumber="1" containsInteger="1" minValue="0" maxValue="1"/>
    </cacheField>
    <cacheField name="form.b_accs__leau.si_oui_que_faites-vous_habituellement__leau_pour_la_rendre_plus_sre__boire_ | extra" numFmtId="0">
      <sharedItems containsString="0" containsBlank="1" containsNumber="1" containsInteger="1" minValue="0" maxValue="0"/>
    </cacheField>
    <cacheField name="form.b_accs__leau.autre_methode__preciser" numFmtId="0">
      <sharedItems containsBlank="1"/>
    </cacheField>
    <cacheField name="form.b_accs__leau.qui_va_habituellement__cette_source_pour_chercher_de_leau_pour_votre_mnage_" numFmtId="0">
      <sharedItems/>
    </cacheField>
    <cacheField name="form.b_accs__leau.comment_apprciez-vous_la_qualit_de_leau_que_vous_collectez_auprs_de_votre_p | leau_a_la_couleur" numFmtId="0">
      <sharedItems containsSemiMixedTypes="0" containsString="0" containsNumber="1" containsInteger="1" minValue="0" maxValue="1"/>
    </cacheField>
    <cacheField name="form.b_accs__leau.comment_apprciez-vous_la_qualit_de_leau_que_vous_collectez_auprs_de_votre_p | leau_a_de_lodeur" numFmtId="0">
      <sharedItems containsSemiMixedTypes="0" containsString="0" containsNumber="1" containsInteger="1" minValue="0" maxValue="1"/>
    </cacheField>
    <cacheField name="form.b_accs__leau.comment_apprciez-vous_la_qualit_de_leau_que_vous_collectez_auprs_de_votre_p | il_y_a_de_boues_ou_sables_dans_leau" numFmtId="0">
      <sharedItems containsSemiMixedTypes="0" containsString="0" containsNumber="1" containsInteger="1" minValue="0" maxValue="1"/>
    </cacheField>
    <cacheField name="form.b_accs__leau.comment_apprciez-vous_la_qualit_de_leau_que_vous_collectez_auprs_de_votre_p | leau_a_le_got" numFmtId="0">
      <sharedItems containsSemiMixedTypes="0" containsString="0" containsNumber="1" containsInteger="1" minValue="0" maxValue="1"/>
    </cacheField>
    <cacheField name="form.b_accs__leau.comment_apprciez-vous_la_qualit_de_leau_que_vous_collectez_auprs_de_votre_p | aucun_problme" numFmtId="0">
      <sharedItems containsSemiMixedTypes="0" containsString="0" containsNumber="1" containsInteger="1" minValue="0" maxValue="1"/>
    </cacheField>
    <cacheField name="form.b_accs__leau.comment_apprciez-vous_la_qualit_de_leau_que_vous_collectez_auprs_de_votre_p | autre" numFmtId="0">
      <sharedItems containsSemiMixedTypes="0" containsString="0" containsNumber="1" containsInteger="1" minValue="0" maxValue="1"/>
    </cacheField>
    <cacheField name="form.b_accs__leau.comment_apprciez-vous_la_qualit_de_leau_que_vous_collectez_auprs_de_votre_p | extra" numFmtId="0">
      <sharedItems containsSemiMixedTypes="0" containsString="0" containsNumber="1" containsInteger="1" minValue="0" maxValue="0"/>
    </cacheField>
    <cacheField name="form.b_accs__leau.autre_observation" numFmtId="0">
      <sharedItems containsBlank="1"/>
    </cacheField>
    <cacheField name="form.b_accs__leau.payez-vous_leau_que_vous_collectez__la_principale_source_pour_la_boisson" numFmtId="0">
      <sharedItems/>
    </cacheField>
    <cacheField name="form.b_accs__leau.si_oui_par_quel_mcanisme_payez-vous_leau" numFmtId="0">
      <sharedItems containsBlank="1"/>
    </cacheField>
    <cacheField name="form.b_accs__leau.si_autre_merci_de_preciser" numFmtId="0">
      <sharedItems containsBlank="1"/>
    </cacheField>
    <cacheField name="form.b_accs__leau.si_vous_payez_directement_au_vendeur_combien_cote_en_francs_congolais_un_bi" numFmtId="0">
      <sharedItems containsNonDate="0" containsString="0" containsBlank="1"/>
    </cacheField>
    <cacheField name="form.b_accs__leau.si_votre_mnage_contribue__la_facture_de_leau_par_mois_quel_montant_en_franc" numFmtId="0">
      <sharedItems containsString="0" containsBlank="1" containsNumber="1" containsInteger="1" minValue="100" maxValue="44000"/>
    </cacheField>
    <cacheField name="form.b_accs__leau.copy-1-of-comment_apprciez-vous_la_qualit_de_leau_que_vous_collectez_auprs_de_votre_p | leau_a_la_couleur" numFmtId="0">
      <sharedItems containsString="0" containsBlank="1" containsNumber="1" containsInteger="1" minValue="0" maxValue="1"/>
    </cacheField>
    <cacheField name="form.b_accs__leau.copy-1-of-comment_apprciez-vous_la_qualit_de_leau_que_vous_collectez_auprs_de_votre_p | leau_a_de_lodeur" numFmtId="0">
      <sharedItems containsString="0" containsBlank="1" containsNumber="1" containsInteger="1" minValue="0" maxValue="1"/>
    </cacheField>
    <cacheField name="form.b_accs__leau.copy-1-of-comment_apprciez-vous_la_qualit_de_leau_que_vous_collectez_auprs_de_votre_p | il_y_a_de_boues_ou_sables_dans_leau" numFmtId="0">
      <sharedItems containsString="0" containsBlank="1" containsNumber="1" containsInteger="1" minValue="0" maxValue="1"/>
    </cacheField>
    <cacheField name="form.b_accs__leau.copy-1-of-comment_apprciez-vous_la_qualit_de_leau_que_vous_collectez_auprs_de_votre_p | leau_a_le_got" numFmtId="0">
      <sharedItems containsString="0" containsBlank="1" containsNumber="1" containsInteger="1" minValue="0" maxValue="1"/>
    </cacheField>
    <cacheField name="form.b_accs__leau.copy-1-of-comment_apprciez-vous_la_qualit_de_leau_que_vous_collectez_auprs_de_votre_p | aucun_problme" numFmtId="0">
      <sharedItems containsString="0" containsBlank="1" containsNumber="1" containsInteger="1" minValue="0" maxValue="1"/>
    </cacheField>
    <cacheField name="form.b_accs__leau.copy-1-of-comment_apprciez-vous_la_qualit_de_leau_que_vous_collectez_auprs_de_votre_p | autre" numFmtId="0">
      <sharedItems containsString="0" containsBlank="1" containsNumber="1" containsInteger="1" minValue="0" maxValue="1"/>
    </cacheField>
    <cacheField name="form.b_accs__leau.copy-1-of-comment_apprciez-vous_la_qualit_de_leau_que_vous_collectez_auprs_de_votre_p | extra" numFmtId="0">
      <sharedItems containsString="0" containsBlank="1" containsNumber="1" containsInteger="1" minValue="0" maxValue="0"/>
    </cacheField>
    <cacheField name="form.b_accs__leau.autre_observation__preciser_pour_les_autres_usages" numFmtId="0">
      <sharedItems containsBlank="1"/>
    </cacheField>
    <cacheField name="form.b_accs__leau.payez-vous_leau_que_vous_collectez__la_principale_source_pourles_autres_usa" numFmtId="0">
      <sharedItems containsBlank="1"/>
    </cacheField>
    <cacheField name="form.b_accs__leau.si_oui_par_quel_mcanisme_payez-vousle_service_de_leau_pour_les_autres_usage | directement_au_vendeur_chaque_fois_que_jachte" numFmtId="0">
      <sharedItems containsString="0" containsBlank="1" containsNumber="1" containsInteger="1" minValue="0" maxValue="0"/>
    </cacheField>
    <cacheField name="form.b_accs__leau.si_oui_par_quel_mcanisme_payez-vousle_service_de_leau_pour_les_autres_usage | contribution_mensuelabonnement" numFmtId="0">
      <sharedItems containsString="0" containsBlank="1" containsNumber="1" containsInteger="1" minValue="1" maxValue="1"/>
    </cacheField>
    <cacheField name="form.b_accs__leau.si_oui_par_quel_mcanisme_payez-vousle_service_de_leau_pour_les_autres_usage | je_ne_sais_pas" numFmtId="0">
      <sharedItems containsString="0" containsBlank="1" containsNumber="1" containsInteger="1" minValue="0" maxValue="0"/>
    </cacheField>
    <cacheField name="form.b_accs__leau.si_oui_par_quel_mcanisme_payez-vousle_service_de_leau_pour_les_autres_usage | autre_prciser" numFmtId="0">
      <sharedItems containsString="0" containsBlank="1" containsNumber="1" containsInteger="1" minValue="0" maxValue="0"/>
    </cacheField>
    <cacheField name="form.b_accs__leau.si_oui_par_quel_mcanisme_payez-vousle_service_de_leau_pour_les_autres_usage | extra" numFmtId="0">
      <sharedItems containsString="0" containsBlank="1" containsNumber="1" containsInteger="1" minValue="0" maxValue="0"/>
    </cacheField>
    <cacheField name="form.b_accs__leau.copy-1-of-si_vous_payez_directement_au_vendeur_combien_cote_en_francs_congolais_un_bi" numFmtId="0">
      <sharedItems containsNonDate="0" containsString="0" containsBlank="1"/>
    </cacheField>
    <cacheField name="form.b_accs__leau.si_votre_mnage_paie_la_facture_de_leau_pour_autre_usage_par_mois_quel_monta" numFmtId="0">
      <sharedItems containsString="0" containsBlank="1" containsNumber="1" containsInteger="1" minValue="500" maxValue="500"/>
    </cacheField>
    <cacheField name="form.b_accs__leau.pensez-vous_que_vous_devrez_contribuer_pour_la_consommation_de_leau" numFmtId="0">
      <sharedItems containsBlank="1"/>
    </cacheField>
    <cacheField name="form.b_accs__leau.si_les_services_deau_sont_amliors_qualit_quantit_fiabilit_seriez-vous_prts_" numFmtId="0">
      <sharedItems/>
    </cacheField>
    <cacheField name="form.b_accs__leau.pour_quoi" numFmtId="0">
      <sharedItems/>
    </cacheField>
    <cacheField name="form.b_accs__leau.au_cours_des_3_derniers_mois_est-ce_que_des_membres_de_votre_mnage_sont_tom" numFmtId="0">
      <sharedItems/>
    </cacheField>
    <cacheField name="form.b_accs__leau.si_oui_quel_type_de_maladie | diarrhe" numFmtId="0">
      <sharedItems containsString="0" containsBlank="1" containsNumber="1" containsInteger="1" minValue="0" maxValue="1"/>
    </cacheField>
    <cacheField name="form.b_accs__leau.si_oui_quel_type_de_maladie | galles" numFmtId="0">
      <sharedItems containsString="0" containsBlank="1" containsNumber="1" containsInteger="1" minValue="0" maxValue="1"/>
    </cacheField>
    <cacheField name="form.b_accs__leau.si_oui_quel_type_de_maladie | vers_intestinaux" numFmtId="0">
      <sharedItems containsString="0" containsBlank="1" containsNumber="1" containsInteger="1" minValue="0" maxValue="1"/>
    </cacheField>
    <cacheField name="form.b_accs__leau.si_oui_quel_type_de_maladie | fivre_typhoide" numFmtId="0">
      <sharedItems containsString="0" containsBlank="1" containsNumber="1" containsInteger="1" minValue="0" maxValue="1"/>
    </cacheField>
    <cacheField name="form.b_accs__leau.si_oui_quel_type_de_maladie | cholera" numFmtId="0">
      <sharedItems containsString="0" containsBlank="1" containsNumber="1" containsInteger="1" minValue="0" maxValue="1"/>
    </cacheField>
    <cacheField name="form.b_accs__leau.si_oui_quel_type_de_maladie | autre" numFmtId="0">
      <sharedItems containsString="0" containsBlank="1" containsNumber="1" containsInteger="1" minValue="0" maxValue="1"/>
    </cacheField>
    <cacheField name="form.b_accs__leau.si_oui_quel_type_de_maladie | extra" numFmtId="0">
      <sharedItems containsString="0" containsBlank="1" containsNumber="1" containsInteger="1" minValue="0" maxValue="0"/>
    </cacheField>
    <cacheField name="form.b_accs__leau.autre_maladie__preciser" numFmtId="0">
      <sharedItems containsBlank="1"/>
    </cacheField>
    <cacheField name="form.b_accs__leau.est_ce_que_au_cours_des_3_derniers_mois_les_membres_de_votre_mnage_sont_tom" numFmtId="0">
      <sharedItems containsBlank="1"/>
    </cacheField>
    <cacheField name="form.b_accs__leau.quel_type_de_maladie | diarrhe" numFmtId="0">
      <sharedItems containsString="0" containsBlank="1" containsNumber="1" containsInteger="1" minValue="0" maxValue="1"/>
    </cacheField>
    <cacheField name="form.b_accs__leau.quel_type_de_maladie | galles" numFmtId="0">
      <sharedItems containsString="0" containsBlank="1" containsNumber="1" containsInteger="1" minValue="0" maxValue="1"/>
    </cacheField>
    <cacheField name="form.b_accs__leau.quel_type_de_maladie | fivre_typhoidevers_intestinaux" numFmtId="0">
      <sharedItems containsString="0" containsBlank="1" containsNumber="1" containsInteger="1" minValue="0" maxValue="1"/>
    </cacheField>
    <cacheField name="form.b_accs__leau.quel_type_de_maladie | vers_intestinaux" numFmtId="0">
      <sharedItems containsString="0" containsBlank="1" containsNumber="1" containsInteger="1" minValue="0" maxValue="1"/>
    </cacheField>
    <cacheField name="form.b_accs__leau.quel_type_de_maladie | cholera" numFmtId="0">
      <sharedItems containsString="0" containsBlank="1" containsNumber="1" containsInteger="1" minValue="0" maxValue="1"/>
    </cacheField>
    <cacheField name="form.b_accs__leau.quel_type_de_maladie | autre" numFmtId="0">
      <sharedItems containsString="0" containsBlank="1" containsNumber="1" containsInteger="1" minValue="0" maxValue="1"/>
    </cacheField>
    <cacheField name="form.b_accs__leau.quel_type_de_maladie | extra" numFmtId="0">
      <sharedItems containsString="0" containsBlank="1" containsNumber="1" containsInteger="1" minValue="0" maxValue="0"/>
    </cacheField>
    <cacheField name="form.b_accs__leau.autres_maladie_hydrique" numFmtId="0">
      <sharedItems containsBlank="1"/>
    </cacheField>
    <cacheField name="form.b_accs__leau.ces_maladies_ont_concern_qui_principalement_au_sein_de_votre_mnage | filles_0-5_ans" numFmtId="0">
      <sharedItems containsString="0" containsBlank="1" containsNumber="1" containsInteger="1" minValue="0" maxValue="1"/>
    </cacheField>
    <cacheField name="form.b_accs__leau.ces_maladies_ont_concern_qui_principalement_au_sein_de_votre_mnage | filles_6-9_ans" numFmtId="0">
      <sharedItems containsString="0" containsBlank="1" containsNumber="1" containsInteger="1" minValue="0" maxValue="1"/>
    </cacheField>
    <cacheField name="form.b_accs__leau.ces_maladies_ont_concern_qui_principalement_au_sein_de_votre_mnage | filles_10-14_ans" numFmtId="0">
      <sharedItems containsString="0" containsBlank="1" containsNumber="1" containsInteger="1" minValue="0" maxValue="1"/>
    </cacheField>
    <cacheField name="form.b_accs__leau.ces_maladies_ont_concern_qui_principalement_au_sein_de_votre_mnage | femmesfilles_15-19_ans" numFmtId="0">
      <sharedItems containsString="0" containsBlank="1" containsNumber="1" containsInteger="1" minValue="0" maxValue="1"/>
    </cacheField>
    <cacheField name="form.b_accs__leau.ces_maladies_ont_concern_qui_principalement_au_sein_de_votre_mnage | femmes_20-24_ans" numFmtId="0">
      <sharedItems containsString="0" containsBlank="1" containsNumber="1" containsInteger="1" minValue="0" maxValue="1"/>
    </cacheField>
    <cacheField name="form.b_accs__leau.ces_maladies_ont_concern_qui_principalement_au_sein_de_votre_mnage | femmes_25-34_ans" numFmtId="0">
      <sharedItems containsString="0" containsBlank="1" containsNumber="1" containsInteger="1" minValue="0" maxValue="1"/>
    </cacheField>
    <cacheField name="form.b_accs__leau.ces_maladies_ont_concern_qui_principalement_au_sein_de_votre_mnage | femmes_35-49_ans" numFmtId="0">
      <sharedItems containsString="0" containsBlank="1" containsNumber="1" containsInteger="1" minValue="0" maxValue="1"/>
    </cacheField>
    <cacheField name="form.b_accs__leau.ces_maladies_ont_concern_qui_principalement_au_sein_de_votre_mnage | femmes_50_ans" numFmtId="0">
      <sharedItems containsString="0" containsBlank="1" containsNumber="1" containsInteger="1" minValue="0" maxValue="1"/>
    </cacheField>
    <cacheField name="form.b_accs__leau.ces_maladies_ont_concern_qui_principalement_au_sein_de_votre_mnage | garons_0-5_ans" numFmtId="0">
      <sharedItems containsString="0" containsBlank="1" containsNumber="1" containsInteger="1" minValue="0" maxValue="1"/>
    </cacheField>
    <cacheField name="form.b_accs__leau.ces_maladies_ont_concern_qui_principalement_au_sein_de_votre_mnage | garons_6-9_ans" numFmtId="0">
      <sharedItems containsString="0" containsBlank="1" containsNumber="1" containsInteger="1" minValue="0" maxValue="1"/>
    </cacheField>
    <cacheField name="form.b_accs__leau.ces_maladies_ont_concern_qui_principalement_au_sein_de_votre_mnage | garons_10-14_ans" numFmtId="0">
      <sharedItems containsString="0" containsBlank="1" containsNumber="1" containsInteger="1" minValue="0" maxValue="1"/>
    </cacheField>
    <cacheField name="form.b_accs__leau.ces_maladies_ont_concern_qui_principalement_au_sein_de_votre_mnage | hommesgarons_15-19_ans" numFmtId="0">
      <sharedItems containsString="0" containsBlank="1" containsNumber="1" containsInteger="1" minValue="0" maxValue="0"/>
    </cacheField>
    <cacheField name="form.b_accs__leau.ces_maladies_ont_concern_qui_principalement_au_sein_de_votre_mnage | hommes_20-24_ans" numFmtId="0">
      <sharedItems containsString="0" containsBlank="1" containsNumber="1" containsInteger="1" minValue="0" maxValue="0"/>
    </cacheField>
    <cacheField name="form.b_accs__leau.ces_maladies_ont_concern_qui_principalement_au_sein_de_votre_mnage | hommes_25-34_ans" numFmtId="0">
      <sharedItems containsString="0" containsBlank="1" containsNumber="1" containsInteger="1" minValue="0" maxValue="1"/>
    </cacheField>
    <cacheField name="form.b_accs__leau.ces_maladies_ont_concern_qui_principalement_au_sein_de_votre_mnage | hommess_35-49_ans" numFmtId="0">
      <sharedItems containsString="0" containsBlank="1" containsNumber="1" containsInteger="1" minValue="0" maxValue="1"/>
    </cacheField>
    <cacheField name="form.b_accs__leau.ces_maladies_ont_concern_qui_principalement_au_sein_de_votre_mnage | hommess_50_ans" numFmtId="0">
      <sharedItems containsString="0" containsBlank="1" containsNumber="1" containsInteger="1" minValue="0" maxValue="1"/>
    </cacheField>
    <cacheField name="form.b_accs__leau.ces_maladies_ont_concern_qui_principalement_au_sein_de_votre_mnage | extra" numFmtId="0">
      <sharedItems containsString="0" containsBlank="1" containsNumber="1" containsInteger="1" minValue="0" maxValue="0"/>
    </cacheField>
    <cacheField name="form.c_assainissement_et_hygine.avez-vous_des_toilettes_dans_votre_mnage" numFmtId="0">
      <sharedItems/>
    </cacheField>
    <cacheField name="form.c_assainissement_et_hygine.quel_type_de_toilettes_les_membres_de_votre_foyer_utilisent-ils_habituellem | chasse_deau" numFmtId="0">
      <sharedItems containsString="0" containsBlank="1" containsNumber="1" containsInteger="1" minValue="0" maxValue="1"/>
    </cacheField>
    <cacheField name="form.c_assainissement_et_hygine.quel_type_de_toilettes_les_membres_de_votre_foyer_utilisent-ils_habituellem | toilettes__compostage" numFmtId="0">
      <sharedItems containsString="0" containsBlank="1" containsNumber="1" containsInteger="1" minValue="0" maxValue="1"/>
    </cacheField>
    <cacheField name="form.c_assainissement_et_hygine.quel_type_de_toilettes_les_membres_de_votre_foyer_utilisent-ils_habituellem | latrines__fosse_sche" numFmtId="0">
      <sharedItems containsString="0" containsBlank="1" containsNumber="1" containsInteger="1" minValue="0" maxValue="1"/>
    </cacheField>
    <cacheField name="form.c_assainissement_et_hygine.quel_type_de_toilettes_les_membres_de_votre_foyer_utilisent-ils_habituellem | seau" numFmtId="0">
      <sharedItems containsString="0" containsBlank="1" containsNumber="1" containsInteger="1" minValue="0" maxValue="0"/>
    </cacheField>
    <cacheField name="form.c_assainissement_et_hygine.quel_type_de_toilettes_les_membres_de_votre_foyer_utilisent-ils_habituellem | latrine__seau" numFmtId="0">
      <sharedItems containsString="0" containsBlank="1" containsNumber="1" containsInteger="1" minValue="0" maxValue="1"/>
    </cacheField>
    <cacheField name="form.c_assainissement_et_hygine.quel_type_de_toilettes_les_membres_de_votre_foyer_utilisent-ils_habituellem | pas_dinstallationbuissonchamp" numFmtId="0">
      <sharedItems containsString="0" containsBlank="1" containsNumber="1" containsInteger="1" minValue="0" maxValue="1"/>
    </cacheField>
    <cacheField name="form.c_assainissement_et_hygine.quel_type_de_toilettes_les_membres_de_votre_foyer_utilisent-ils_habituellem | latrine__fausse_unique_sans_dalle" numFmtId="0">
      <sharedItems containsString="0" containsBlank="1" containsNumber="1" containsInteger="1" minValue="0" maxValue="1"/>
    </cacheField>
    <cacheField name="form.c_assainissement_et_hygine.quel_type_de_toilettes_les_membres_de_votre_foyer_utilisent-ils_habituellem | latrine__fausse_unique_avec_dalle" numFmtId="0">
      <sharedItems containsString="0" containsBlank="1" containsNumber="1" containsInteger="1" minValue="0" maxValue="1"/>
    </cacheField>
    <cacheField name="form.c_assainissement_et_hygine.quel_type_de_toilettes_les_membres_de_votre_foyer_utilisent-ils_habituellem | autre__prciser" numFmtId="0">
      <sharedItems containsString="0" containsBlank="1" containsNumber="1" containsInteger="1" minValue="0" maxValue="0"/>
    </cacheField>
    <cacheField name="form.c_assainissement_et_hygine.quel_type_de_toilettes_les_membres_de_votre_foyer_utilisent-ils_habituellem | extra" numFmtId="0">
      <sharedItems containsString="0" containsBlank="1" containsNumber="1" containsInteger="1" minValue="0" maxValue="0"/>
    </cacheField>
    <cacheField name="form.c_assainissement_et_hygine.si_autre_preciser" numFmtId="0">
      <sharedItems containsNonDate="0" containsString="0" containsBlank="1"/>
    </cacheField>
    <cacheField name="form.c_assainissement_et_hygine.si_chasse_deau_quel_type" numFmtId="0">
      <sharedItems containsNonDate="0" containsString="0" containsBlank="1"/>
    </cacheField>
    <cacheField name="form.c_assainissement_et_hygine.si_toilette_latrines__fosses_sche_quel_type" numFmtId="0">
      <sharedItems containsBlank="1"/>
    </cacheField>
    <cacheField name="form.c_assainissement_et_hygine.si_toilettes__compostage_quel_type" numFmtId="0">
      <sharedItems containsBlank="1"/>
    </cacheField>
    <cacheField name="form.c_assainissement_et_hygine.si_seau_quel_type" numFmtId="0">
      <sharedItems containsNonDate="0" containsString="0" containsBlank="1"/>
    </cacheField>
    <cacheField name="form.c_assainissement_et_hygine.est-ce_que_la_toilettelatrine_utilise_par_le_mnage_est_partage_avec_dautres | oui_dautres_mnages_dans_la_mme_parcelle" numFmtId="0">
      <sharedItems containsString="0" containsBlank="1" containsNumber="1" containsInteger="1" minValue="0" maxValue="1"/>
    </cacheField>
    <cacheField name="form.c_assainissement_et_hygine.est-ce_que_la_toilettelatrine_utilise_par_le_mnage_est_partage_avec_dautres | oui_dautres_mnages_en_dehors_et_au_sein_de_la_parcelle" numFmtId="0">
      <sharedItems containsString="0" containsBlank="1" containsNumber="1" containsInteger="1" minValue="0" maxValue="1"/>
    </cacheField>
    <cacheField name="form.c_assainissement_et_hygine.est-ce_que_la_toilettelatrine_utilise_par_le_mnage_est_partage_avec_dautres | oui_dautres_mnage_en_dehors_ede_la_parcelle" numFmtId="0">
      <sharedItems containsString="0" containsBlank="1" containsNumber="1" containsInteger="1" minValue="0" maxValue="1"/>
    </cacheField>
    <cacheField name="form.c_assainissement_et_hygine.est-ce_que_la_toilettelatrine_utilise_par_le_mnage_est_partage_avec_dautres | non" numFmtId="0">
      <sharedItems containsString="0" containsBlank="1" containsNumber="1" containsInteger="1" minValue="0" maxValue="1"/>
    </cacheField>
    <cacheField name="form.c_assainissement_et_hygine.est-ce_que_la_toilettelatrine_utilise_par_le_mnage_est_partage_avec_dautres | extra" numFmtId="0">
      <sharedItems containsString="0" containsBlank="1" containsNumber="1" containsInteger="1" minValue="0" maxValue="0"/>
    </cacheField>
    <cacheField name="form.c_assainissement_et_hygine.si_vous_partagez_les_toilettes_avec_combien_dautres_mnages_le_faites-vous" numFmtId="0">
      <sharedItems containsString="0" containsBlank="1" containsNumber="1" containsInteger="1" minValue="0" maxValue="3"/>
    </cacheField>
    <cacheField name="form.c_assainissement_et_hygine.votre_latrine__fosse_ou_fosse_septique_a-t-elle_dj_t_vide | oui_souvent_vid" numFmtId="0">
      <sharedItems containsString="0" containsBlank="1" containsNumber="1" containsInteger="1" minValue="0" maxValue="1"/>
    </cacheField>
    <cacheField name="form.c_assainissement_et_hygine.votre_latrine__fosse_ou_fosse_septique_a-t-elle_dj_t_vide | non" numFmtId="0">
      <sharedItems containsString="0" containsBlank="1" containsNumber="1" containsInteger="1" minValue="0" maxValue="1"/>
    </cacheField>
    <cacheField name="form.c_assainissement_et_hygine.votre_latrine__fosse_ou_fosse_septique_a-t-elle_dj_t_vide | extra" numFmtId="0">
      <sharedItems containsString="0" containsBlank="1" containsNumber="1" containsInteger="1" minValue="0" maxValue="0"/>
    </cacheField>
    <cacheField name="form.c_assainissement_et_hygine.la_dernire_fois_quil_a_t_vid_o_son_contenu_a-t-il_t_vid" numFmtId="0">
      <sharedItems containsBlank="1"/>
    </cacheField>
    <cacheField name="form.c_assainissement_et_hygine.preciser_autre" numFmtId="0">
      <sharedItems containsNonDate="0" containsString="0" containsBlank="1"/>
    </cacheField>
    <cacheField name="form.c_assainissement_et_hygine.comment_cela_a-t-il_t_enlev" numFmtId="0">
      <sharedItems containsBlank="1"/>
    </cacheField>
    <cacheField name="form.c_assainissement_et_hygine.si_oui_veuillez_preciser" numFmtId="0">
      <sharedItems containsNonDate="0" containsString="0" containsBlank="1"/>
    </cacheField>
    <cacheField name="type_toilet" numFmtId="0">
      <sharedItems/>
    </cacheField>
    <cacheField name="Etat_partage_toilet" numFmtId="0">
      <sharedItems/>
    </cacheField>
    <cacheField name="IND_Type_acces_toilet" numFmtId="0">
      <sharedItems count="3">
        <s v="pas d'accès"/>
        <s v="accès basique"/>
        <s v="accès limité"/>
      </sharedItems>
    </cacheField>
    <cacheField name="form.c_assainissement_et_hygine.disposez-vous_dune_station_de_lavage__main" numFmtId="0">
      <sharedItems count="2">
        <s v="non"/>
        <s v="oui"/>
      </sharedItems>
    </cacheField>
    <cacheField name="form.c_assainissement_et_hygine.enquteur__demandez__voir_le_dispositif" numFmtId="0">
      <sharedItems containsBlank="1" count="4">
        <m/>
        <s v="oui_la_station_existe_seulement_avec_leau"/>
        <s v="oui_la_station_existe_avec_leau_et_du_savon"/>
        <s v="non_lenqut_nest_pas_en_mesure_de_me_montrer"/>
      </sharedItems>
    </cacheField>
    <cacheField name="IND_disponibilit_eau_et_savon_dans_menage" numFmtId="0">
      <sharedItems count="2">
        <s v="non"/>
        <s v="oui"/>
      </sharedItems>
    </cacheField>
    <cacheField name="form.d_intgration_dans_les_recherches.avez-vous_t_impliqu_dans_un_processus_de_recherche_ou_dvaluation_men_par_un" numFmtId="0">
      <sharedItems count="2">
        <s v="non"/>
        <s v="oui"/>
      </sharedItems>
    </cacheField>
    <cacheField name="form.d_intgration_dans_les_recherches.si_oui__quelle_tape | planification" numFmtId="0">
      <sharedItems containsString="0" containsBlank="1" containsNumber="1" containsInteger="1" minValue="0" maxValue="1"/>
    </cacheField>
    <cacheField name="form.d_intgration_dans_les_recherches.si_oui__quelle_tape | collectes_de_donnes" numFmtId="0">
      <sharedItems containsString="0" containsBlank="1" containsNumber="1" containsInteger="1" minValue="0" maxValue="1"/>
    </cacheField>
    <cacheField name="form.d_intgration_dans_les_recherches.si_oui__quelle_tape | prsentation_des_rsultatst" numFmtId="0">
      <sharedItems containsString="0" containsBlank="1" containsNumber="1" containsInteger="1" minValue="0" maxValue="1"/>
    </cacheField>
    <cacheField name="form.d_intgration_dans_les_recherches.si_oui__quelle_tape | partage_de_rapport" numFmtId="0">
      <sharedItems containsString="0" containsBlank="1" containsNumber="1" containsInteger="1" minValue="0" maxValue="1"/>
    </cacheField>
    <cacheField name="form.d_intgration_dans_les_recherches.si_oui__quelle_tape | extra" numFmtId="0">
      <sharedItems containsString="0" containsBlank="1" containsNumber="1" containsInteger="1" minValue="0" maxValue="0"/>
    </cacheField>
    <cacheField name="form.d_intgration_dans_les_recherches.si_oui_avec_quel_acteurs | ong" numFmtId="0">
      <sharedItems containsString="0" containsBlank="1" containsNumber="1" containsInteger="1" minValue="0" maxValue="1"/>
    </cacheField>
    <cacheField name="form.d_intgration_dans_les_recherches.si_oui_avec_quel_acteurs | gouvernement" numFmtId="0">
      <sharedItems containsString="0" containsBlank="1" containsNumber="1" containsInteger="1" minValue="0" maxValue="1"/>
    </cacheField>
    <cacheField name="form.d_intgration_dans_les_recherches.si_oui_avec_quel_acteurs | universits" numFmtId="0">
      <sharedItems containsString="0" containsBlank="1" containsNumber="1" containsInteger="1" minValue="0" maxValue="1"/>
    </cacheField>
    <cacheField name="form.d_intgration_dans_les_recherches.si_oui_avec_quel_acteurs | autre__prciser" numFmtId="0">
      <sharedItems containsString="0" containsBlank="1" containsNumber="1" containsInteger="1" minValue="0" maxValue="1"/>
    </cacheField>
    <cacheField name="form.d_intgration_dans_les_recherches.si_oui_avec_quel_acteurs | extra" numFmtId="0">
      <sharedItems containsString="0" containsBlank="1" containsNumber="1" containsInteger="1" minValue="0" maxValue="0"/>
    </cacheField>
    <cacheField name="form.d_intgration_dans_les_recherches.si_autre_acteur_veuillez_preciser" numFmtId="0">
      <sharedItems containsBlank="1"/>
    </cacheField>
    <cacheField name="form.d_intgration_dans_les_recherches.avez-vous_reuassist_dans_le_pass__une_restitution_des_rsultats_de_recherche" numFmtId="0">
      <sharedItems containsBlank="1"/>
    </cacheField>
    <cacheField name="form.d_intgration_dans_les_recherches.si_oui_par_quel_canal_ou_quels_canaux_avez-vous_obtenu_a | radio" numFmtId="0">
      <sharedItems containsString="0" containsBlank="1" containsNumber="1" containsInteger="1" minValue="0" maxValue="1"/>
    </cacheField>
    <cacheField name="form.d_intgration_dans_les_recherches.si_oui_par_quel_canal_ou_quels_canaux_avez-vous_obtenu_a | dpliant" numFmtId="0">
      <sharedItems containsString="0" containsBlank="1" containsNumber="1" containsInteger="1" minValue="0" maxValue="0"/>
    </cacheField>
    <cacheField name="form.d_intgration_dans_les_recherches.si_oui_par_quel_canal_ou_quels_canaux_avez-vous_obtenu_a | rapport" numFmtId="0">
      <sharedItems containsString="0" containsBlank="1" containsNumber="1" containsInteger="1" minValue="0" maxValue="1"/>
    </cacheField>
    <cacheField name="form.d_intgration_dans_les_recherches.si_oui_par_quel_canal_ou_quels_canaux_avez-vous_obtenu_a | internet" numFmtId="0">
      <sharedItems containsString="0" containsBlank="1" containsNumber="1" containsInteger="1" minValue="0" maxValue="0"/>
    </cacheField>
    <cacheField name="form.d_intgration_dans_les_recherches.si_oui_par_quel_canal_ou_quels_canaux_avez-vous_obtenu_a | forum_public" numFmtId="0">
      <sharedItems containsString="0" containsBlank="1" containsNumber="1" containsInteger="1" minValue="0" maxValue="1"/>
    </cacheField>
    <cacheField name="form.d_intgration_dans_les_recherches.si_oui_par_quel_canal_ou_quels_canaux_avez-vous_obtenu_a | autre__prciser" numFmtId="0">
      <sharedItems containsString="0" containsBlank="1" containsNumber="1" containsInteger="1" minValue="0" maxValue="1"/>
    </cacheField>
    <cacheField name="form.d_intgration_dans_les_recherches.si_oui_par_quel_canal_ou_quels_canaux_avez-vous_obtenu_a | extra" numFmtId="0">
      <sharedItems containsString="0" containsBlank="1" containsNumber="1" containsInteger="1" minValue="0" maxValue="0"/>
    </cacheField>
    <cacheField name="form.d_intgration_dans_les_recherches.si_autre_veuillez_precisez" numFmtId="0">
      <sharedItems containsBlank="1"/>
    </cacheField>
    <cacheField name="form.d_intgration_dans_les_recherches.si_vous_avez_assistreu_une_restitution_avez-vous_compris_le_contenu_du_mess" numFmtId="0">
      <sharedItems containsBlank="1"/>
    </cacheField>
    <cacheField name="form.d_intgration_dans_les_recherches.si_non_pourquoi | le_contenu_ntait_pas_adapt" numFmtId="0">
      <sharedItems containsString="0" containsBlank="1" containsNumber="1" containsInteger="1" minValue="0" maxValue="0"/>
    </cacheField>
    <cacheField name="form.d_intgration_dans_les_recherches.si_non_pourquoi | le_message_ntait_pas_clair" numFmtId="0">
      <sharedItems containsString="0" containsBlank="1" containsNumber="1" containsInteger="1" minValue="0" maxValue="0"/>
    </cacheField>
    <cacheField name="form.d_intgration_dans_les_recherches.si_non_pourquoi | barrire_de_langue" numFmtId="0">
      <sharedItems containsString="0" containsBlank="1" containsNumber="1" containsInteger="1" minValue="0" maxValue="0"/>
    </cacheField>
    <cacheField name="form.d_intgration_dans_les_recherches.si_non_pourquoi | autre__preciser" numFmtId="0">
      <sharedItems containsString="0" containsBlank="1" containsNumber="1" containsInteger="1" minValue="1" maxValue="1"/>
    </cacheField>
    <cacheField name="form.d_intgration_dans_les_recherches.si_non_pourquoi | extra" numFmtId="0">
      <sharedItems containsString="0" containsBlank="1" containsNumber="1" containsInteger="1" minValue="0" maxValue="0"/>
    </cacheField>
    <cacheField name="form.d_intgration_dans_les_recherches.veuillez_preciser" numFmtId="0">
      <sharedItems containsBlank="1"/>
    </cacheField>
    <cacheField name="form.e_connaissance_du_secteur_wash_et_feedbacks.connaissez_vous_vos_droits_et_obligations_relatifs__leau" numFmtId="0">
      <sharedItems/>
    </cacheField>
    <cacheField name="form.e_connaissance_du_secteur_wash_et_feedbacks.quels_sont_vos_droits_relatifs__leau | accs__leau_propre_et_de_qualit" numFmtId="0">
      <sharedItems containsString="0" containsBlank="1" containsNumber="1" containsInteger="1" minValue="0" maxValue="1"/>
    </cacheField>
    <cacheField name="form.e_connaissance_du_secteur_wash_et_feedbacks.quels_sont_vos_droits_relatifs__leau | recevoir_une_facture_de_consommation_de_leau" numFmtId="0">
      <sharedItems containsString="0" containsBlank="1" containsNumber="1" containsInteger="1" minValue="0" maxValue="1"/>
    </cacheField>
    <cacheField name="form.e_connaissance_du_secteur_wash_et_feedbacks.quels_sont_vos_droits_relatifs__leau | droit_de_poser_des_questions_ou_de_soumettre_ses_dolances_concernant_un_pro" numFmtId="0">
      <sharedItems containsString="0" containsBlank="1" containsNumber="1" containsInteger="1" minValue="0" maxValue="1"/>
    </cacheField>
    <cacheField name="Nombre des droits connus" numFmtId="0">
      <sharedItems containsSemiMixedTypes="0" containsString="0" containsNumber="1" containsInteger="1" minValue="0" maxValue="3"/>
    </cacheField>
    <cacheField name="form.e_connaissance_du_secteur_wash_et_feedbacks.quels_sont_vos_droits_relatifs__leau | je_ne_sais_pas" numFmtId="0">
      <sharedItems containsString="0" containsBlank="1" containsNumber="1" containsInteger="1" minValue="0" maxValue="1"/>
    </cacheField>
    <cacheField name="form.e_connaissance_du_secteur_wash_et_feedbacks.quels_sont_vos_droits_relatifs__leau | autre_droit__prciser" numFmtId="0">
      <sharedItems containsString="0" containsBlank="1" containsNumber="1" containsInteger="1" minValue="0" maxValue="1"/>
    </cacheField>
    <cacheField name="form.e_connaissance_du_secteur_wash_et_feedbacks.quels_sont_vos_droits_relatifs__leau | extra" numFmtId="0">
      <sharedItems containsString="0" containsBlank="1" containsNumber="1" containsInteger="1" minValue="0" maxValue="0"/>
    </cacheField>
    <cacheField name="form.e_connaissance_du_secteur_wash_et_feedbacks.autre_droit__preciser" numFmtId="0">
      <sharedItems containsBlank="1"/>
    </cacheField>
    <cacheField name="form.e_connaissance_du_secteur_wash_et_feedbacks.quels_sont_vos_devoirs_relatifs__leau | payer_leau_consomme" numFmtId="0">
      <sharedItems containsString="0" containsBlank="1" containsNumber="1" containsInteger="1" minValue="0" maxValue="1"/>
    </cacheField>
    <cacheField name="form.e_connaissance_du_secteur_wash_et_feedbacks.quels_sont_vos_devoirs_relatifs__leau | protger_les_installations_infrastructures_deau" numFmtId="0">
      <sharedItems containsString="0" containsBlank="1" containsNumber="1" containsInteger="1" minValue="0" maxValue="1"/>
    </cacheField>
    <cacheField name="form.e_connaissance_du_secteur_wash_et_feedbacks.quels_sont_vos_devoirs_relatifs__leau | informer_les_autorits_sur_les_problmes_li__leau" numFmtId="0">
      <sharedItems containsString="0" containsBlank="1" containsNumber="1" containsInteger="1" minValue="0" maxValue="1"/>
    </cacheField>
    <cacheField name="Nombre des devoirs  connus" numFmtId="0">
      <sharedItems containsSemiMixedTypes="0" containsString="0" containsNumber="1" containsInteger="1" minValue="0" maxValue="3"/>
    </cacheField>
    <cacheField name="nombre_droits_devoirs" numFmtId="0">
      <sharedItems containsSemiMixedTypes="0" containsString="0" containsNumber="1" containsInteger="1" minValue="0" maxValue="6"/>
    </cacheField>
    <cacheField name="Notation_connaissance  droits_devoirs" numFmtId="0">
      <sharedItems/>
    </cacheField>
    <cacheField name="form.e_connaissance_du_secteur_wash_et_feedbacks.quels_sont_vos_devoirs_relatifs__leau | je_ne_sais_pas" numFmtId="0">
      <sharedItems containsString="0" containsBlank="1" containsNumber="1" containsInteger="1" minValue="0" maxValue="1"/>
    </cacheField>
    <cacheField name="form.e_connaissance_du_secteur_wash_et_feedbacks.quels_sont_vos_devoirs_relatifs__leau | autre_devoir__prciser" numFmtId="0">
      <sharedItems containsString="0" containsBlank="1" containsNumber="1" containsInteger="1" minValue="0" maxValue="1"/>
    </cacheField>
    <cacheField name="form.e_connaissance_du_secteur_wash_et_feedbacks.quels_sont_vos_devoirs_relatifs__leau | extra" numFmtId="0">
      <sharedItems containsString="0" containsBlank="1" containsNumber="1" containsInteger="1" minValue="0" maxValue="0"/>
    </cacheField>
    <cacheField name="form.e_connaissance_du_secteur_wash_et_feedbacks.autres_devoirs__preciser" numFmtId="0">
      <sharedItems containsBlank="1"/>
    </cacheField>
    <cacheField name="form.e_connaissance_du_secteur_wash_et_feedbacks.selon_vous_qui_fixe_le_prix_et_le_mode_de_paiement_pour_avoir_leau | comit_locale_de_gestion_de_leau" numFmtId="0">
      <sharedItems containsSemiMixedTypes="0" containsString="0" containsNumber="1" containsInteger="1" minValue="0" maxValue="1"/>
    </cacheField>
    <cacheField name="form.e_connaissance_du_secteur_wash_et_feedbacks.selon_vous_qui_fixe_le_prix_et_le_mode_de_paiement_pour_avoir_leau | les_autorit_ou_chef_locaux" numFmtId="0">
      <sharedItems containsSemiMixedTypes="0" containsString="0" containsNumber="1" containsInteger="1" minValue="0" maxValue="1"/>
    </cacheField>
    <cacheField name="form.e_connaissance_du_secteur_wash_et_feedbacks.selon_vous_qui_fixe_le_prix_et_le_mode_de_paiement_pour_avoir_leau | regideso" numFmtId="0">
      <sharedItems containsSemiMixedTypes="0" containsString="0" containsNumber="1" containsInteger="1" minValue="0" maxValue="1"/>
    </cacheField>
    <cacheField name="form.e_connaissance_du_secteur_wash_et_feedbacks.selon_vous_qui_fixe_le_prix_et_le_mode_de_paiement_pour_avoir_leau | je_ne_sais_pas" numFmtId="0">
      <sharedItems containsSemiMixedTypes="0" containsString="0" containsNumber="1" containsInteger="1" minValue="0" maxValue="1"/>
    </cacheField>
    <cacheField name="form.e_connaissance_du_secteur_wash_et_feedbacks.selon_vous_qui_fixe_le_prix_et_le_mode_de_paiement_pour_avoir_leau | autre__prciser" numFmtId="0">
      <sharedItems containsSemiMixedTypes="0" containsString="0" containsNumber="1" containsInteger="1" minValue="0" maxValue="1"/>
    </cacheField>
    <cacheField name="form.e_connaissance_du_secteur_wash_et_feedbacks.selon_vous_qui_fixe_le_prix_et_le_mode_de_paiement_pour_avoir_leau | extra" numFmtId="0">
      <sharedItems containsSemiMixedTypes="0" containsString="0" containsNumber="1" containsInteger="1" minValue="0" maxValue="0"/>
    </cacheField>
    <cacheField name="form.e_connaissance_du_secteur_wash_et_feedbacks.qui_dautre_fixe_le_prix_et_le_mode_de_paiement_pour_avoir_leau" numFmtId="0">
      <sharedItems containsBlank="1" containsMixedTypes="1" containsNumber="1" containsInteger="1" minValue="500" maxValue="500"/>
    </cacheField>
    <cacheField name="form.e_connaissance_du_secteur_wash_et_feedbacks.etes-vous_inform_sur_lexistence_de_la_loi_relative__leau" numFmtId="0">
      <sharedItems/>
    </cacheField>
    <cacheField name="form.e_connaissance_du_secteur_wash_et_feedbacks.quel_est_le_processus_pour_accder__une_connexion_domestique" numFmtId="0">
      <sharedItems containsBlank="1"/>
    </cacheField>
    <cacheField name="form.e_connaissance_du_secteur_wash_et_feedbacks.quelles_sont_les_rersponsabilits_qui_vous_incombent_en_tant_que_usager | maintenance_rparation_remplacement_etc" numFmtId="0">
      <sharedItems containsSemiMixedTypes="0" containsString="0" containsNumber="1" containsInteger="1" minValue="0" maxValue="1"/>
    </cacheField>
    <cacheField name="form.e_connaissance_du_secteur_wash_et_feedbacks.quelles_sont_les_rersponsabilits_qui_vous_incombent_en_tant_que_usager | salubrit_autour_de_linstallation_deau" numFmtId="0">
      <sharedItems containsSemiMixedTypes="0" containsString="0" containsNumber="1" containsInteger="1" minValue="0" maxValue="1"/>
    </cacheField>
    <cacheField name="form.e_connaissance_du_secteur_wash_et_feedbacks.quelles_sont_les_rersponsabilits_qui_vous_incombent_en_tant_que_usager | autre_prciser" numFmtId="0">
      <sharedItems containsSemiMixedTypes="0" containsString="0" containsNumber="1" containsInteger="1" minValue="0" maxValue="1"/>
    </cacheField>
    <cacheField name="form.e_connaissance_du_secteur_wash_et_feedbacks.quelles_sont_les_rersponsabilits_qui_vous_incombent_en_tant_que_usager | extra" numFmtId="0">
      <sharedItems containsSemiMixedTypes="0" containsString="0" containsNumber="1" containsInteger="1" minValue="0" maxValue="0"/>
    </cacheField>
    <cacheField name="form.e_connaissance_du_secteur_wash_et_feedbacks.quelles_sont_dautres_responsabilit_que_vous_connaissez" numFmtId="0">
      <sharedItems containsBlank="1"/>
    </cacheField>
    <cacheField name="form.e_connaissance_du_secteur_wash_et_feedbacks.que_savez-vous_des_risques_encourus_en_cas_de_vandalisme_sur_le_rseau_pour_ | arrestations" numFmtId="0">
      <sharedItems containsSemiMixedTypes="0" containsString="0" containsNumber="1" containsInteger="1" minValue="0" maxValue="1"/>
    </cacheField>
    <cacheField name="form.e_connaissance_du_secteur_wash_et_feedbacks.que_savez-vous_des_risques_encourus_en_cas_de_vandalisme_sur_le_rseau_pour_ | jugements" numFmtId="0">
      <sharedItems containsSemiMixedTypes="0" containsString="0" containsNumber="1" containsInteger="1" minValue="0" maxValue="1"/>
    </cacheField>
    <cacheField name="form.e_connaissance_du_secteur_wash_et_feedbacks.que_savez-vous_des_risques_encourus_en_cas_de_vandalisme_sur_le_rseau_pour_ | bannissement_communautaire" numFmtId="0">
      <sharedItems containsSemiMixedTypes="0" containsString="0" containsNumber="1" containsInteger="1" minValue="0" maxValue="1"/>
    </cacheField>
    <cacheField name="form.e_connaissance_du_secteur_wash_et_feedbacks.que_savez-vous_des_risques_encourus_en_cas_de_vandalisme_sur_le_rseau_pour_ | privation_dutiliser_les_installations" numFmtId="0">
      <sharedItems containsSemiMixedTypes="0" containsString="0" containsNumber="1" containsInteger="1" minValue="0" maxValue="1"/>
    </cacheField>
    <cacheField name="form.e_connaissance_du_secteur_wash_et_feedbacks.que_savez-vous_des_risques_encourus_en_cas_de_vandalisme_sur_le_rseau_pour_ | rien" numFmtId="0">
      <sharedItems containsSemiMixedTypes="0" containsString="0" containsNumber="1" containsInteger="1" minValue="0" maxValue="1"/>
    </cacheField>
    <cacheField name="form.e_connaissance_du_secteur_wash_et_feedbacks.que_savez-vous_des_risques_encourus_en_cas_de_vandalisme_sur_le_rseau_pour_ | des_poursuites_juridiques" numFmtId="0">
      <sharedItems containsSemiMixedTypes="0" containsString="0" containsNumber="1" containsInteger="1" minValue="0" maxValue="1"/>
    </cacheField>
    <cacheField name="form.e_connaissance_du_secteur_wash_et_feedbacks.que_savez-vous_des_risques_encourus_en_cas_de_vandalisme_sur_le_rseau_pour_ | autre" numFmtId="0">
      <sharedItems containsSemiMixedTypes="0" containsString="0" containsNumber="1" containsInteger="1" minValue="0" maxValue="1"/>
    </cacheField>
    <cacheField name="form.e_connaissance_du_secteur_wash_et_feedbacks.que_savez-vous_des_risques_encourus_en_cas_de_vandalisme_sur_le_rseau_pour_ | extra" numFmtId="0">
      <sharedItems containsSemiMixedTypes="0" containsString="0" containsNumber="1" containsInteger="1" minValue="0" maxValue="0"/>
    </cacheField>
    <cacheField name="form.e_connaissance_du_secteur_wash_et_feedbacks.autre__preciser" numFmtId="0">
      <sharedItems containsBlank="1"/>
    </cacheField>
    <cacheField name="form.e_connaissance_du_secteur_wash_et_feedbacks.est-ce_que_la_communaut_dispose_de_mcanisme_visant__dcourager_les_cas_de_va" numFmtId="0">
      <sharedItems/>
    </cacheField>
    <cacheField name="form.e_connaissance_du_secteur_wash_et_feedbacks.si_oui_lesquels" numFmtId="0">
      <sharedItems containsBlank="1"/>
    </cacheField>
    <cacheField name="form.e_connaissance_du_secteur_wash_et_feedbacks.si_oui_par_quel_canal | la_police" numFmtId="0">
      <sharedItems containsString="0" containsBlank="1" containsNumber="1" containsInteger="1" minValue="0" maxValue="1"/>
    </cacheField>
    <cacheField name="form.e_connaissance_du_secteur_wash_et_feedbacks.si_oui_par_quel_canal | chef_de_quartier" numFmtId="0">
      <sharedItems containsString="0" containsBlank="1" containsNumber="1" containsInteger="1" minValue="0" maxValue="1" count="3">
        <m/>
        <n v="1"/>
        <n v="0"/>
      </sharedItems>
    </cacheField>
    <cacheField name="form.e_connaissance_du_secteur_wash_et_feedbacks.si_oui_par_quel_canal | structure_de_la_societ_civile" numFmtId="0">
      <sharedItems containsString="0" containsBlank="1" containsNumber="1" containsInteger="1" minValue="0" maxValue="1"/>
    </cacheField>
    <cacheField name="form.e_connaissance_du_secteur_wash_et_feedbacks.si_oui_par_quel_canal | gestionnaire_des_reseaux_deaux" numFmtId="0">
      <sharedItems containsString="0" containsBlank="1" containsNumber="1" containsInteger="1" minValue="0" maxValue="1"/>
    </cacheField>
    <cacheField name="form.e_connaissance_du_secteur_wash_et_feedbacks.si_oui_par_quel_canal | autres__preciser" numFmtId="0">
      <sharedItems containsString="0" containsBlank="1" containsNumber="1" containsInteger="1" minValue="0" maxValue="1"/>
    </cacheField>
    <cacheField name="form.e_connaissance_du_secteur_wash_et_feedbacks.si_oui_par_quel_canal | extra" numFmtId="0">
      <sharedItems containsString="0" containsBlank="1" containsNumber="1" containsInteger="1" minValue="0" maxValue="0"/>
    </cacheField>
    <cacheField name="form.e_connaissance_du_secteur_wash_et_feedbacks.autres_canaux__preciser" numFmtId="0">
      <sharedItems containsBlank="1"/>
    </cacheField>
    <cacheField name="form.e_connaissance_du_secteur_wash_et_feedbacks.avez-vous_dj_soumis_une_plainte_ou_proccupation_concernant_leau_dans_le_pas" numFmtId="0">
      <sharedItems/>
    </cacheField>
    <cacheField name="form.e_connaissance_du_secteur_wash_et_feedbacks.avez-vous_dj_soumis_une_plainte_ou_proccupation_concernant_lassainissement_" numFmtId="0">
      <sharedItems/>
    </cacheField>
    <cacheField name="form.e_connaissance_du_secteur_wash_et_feedbacks.si_oui__lune_des_questions__qui_lavez-vous_adress | autorits_locales" numFmtId="0">
      <sharedItems containsString="0" containsBlank="1" containsNumber="1" containsInteger="1" minValue="0" maxValue="1"/>
    </cacheField>
    <cacheField name="form.e_connaissance_du_secteur_wash_et_feedbacks.si_oui__lune_des_questions__qui_lavez-vous_adress | fournisseurs_du_service_deau_et_dassainissement" numFmtId="0">
      <sharedItems containsString="0" containsBlank="1" containsNumber="1" containsInteger="1" minValue="0" maxValue="1"/>
    </cacheField>
    <cacheField name="form.e_connaissance_du_secteur_wash_et_feedbacks.si_oui__lune_des_questions__qui_lavez-vous_adress | instances_juridiques_police_parquet_etc" numFmtId="0">
      <sharedItems containsString="0" containsBlank="1" containsNumber="1" containsInteger="1" minValue="0" maxValue="1"/>
    </cacheField>
    <cacheField name="form.e_connaissance_du_secteur_wash_et_feedbacks.si_oui__lune_des_questions__qui_lavez-vous_adress | autre__prciser" numFmtId="0">
      <sharedItems containsString="0" containsBlank="1" containsNumber="1" containsInteger="1" minValue="0" maxValue="1"/>
    </cacheField>
    <cacheField name="form.e_connaissance_du_secteur_wash_et_feedbacks.si_oui__lune_des_questions__qui_lavez-vous_adress | extra" numFmtId="0">
      <sharedItems containsString="0" containsBlank="1" containsNumber="1" containsInteger="1" minValue="0" maxValue="0"/>
    </cacheField>
    <cacheField name="form.e_connaissance_du_secteur_wash_et_feedbacks.si_autre_veuillez_preciser" numFmtId="0">
      <sharedItems containsBlank="1"/>
    </cacheField>
    <cacheField name="form.e_connaissance_du_secteur_wash_et_feedbacks.si_vous_avez_soumis_une_plainte_ou_une_proccupation_par_quel_canal_ou_canau | face__face_avec_le_service_deau_comit_membres_etc" numFmtId="0">
      <sharedItems containsString="0" containsBlank="1" containsNumber="1" containsInteger="1" minValue="0" maxValue="1"/>
    </cacheField>
    <cacheField name="form.e_connaissance_du_secteur_wash_et_feedbacks.si_vous_avez_soumis_une_plainte_ou_une_proccupation_par_quel_canal_ou_canau | boite__suggestion" numFmtId="0">
      <sharedItems containsString="0" containsBlank="1" containsNumber="1" containsInteger="1" minValue="0" maxValue="1"/>
    </cacheField>
    <cacheField name="form.e_connaissance_du_secteur_wash_et_feedbacks.si_vous_avez_soumis_une_plainte_ou_une_proccupation_par_quel_canal_ou_canau | tlphone_payant" numFmtId="0">
      <sharedItems containsString="0" containsBlank="1" containsNumber="1" containsInteger="1" minValue="0" maxValue="1"/>
    </cacheField>
    <cacheField name="form.e_connaissance_du_secteur_wash_et_feedbacks.si_vous_avez_soumis_une_plainte_ou_une_proccupation_par_quel_canal_ou_canau | e-mail" numFmtId="0">
      <sharedItems containsString="0" containsBlank="1" containsNumber="1" containsInteger="1" minValue="0" maxValue="0"/>
    </cacheField>
    <cacheField name="form.e_connaissance_du_secteur_wash_et_feedbacks.si_vous_avez_soumis_une_plainte_ou_une_proccupation_par_quel_canal_ou_canau | whatsapp" numFmtId="0">
      <sharedItems containsString="0" containsBlank="1" containsNumber="1" containsInteger="1" minValue="0" maxValue="0"/>
    </cacheField>
    <cacheField name="form.e_connaissance_du_secteur_wash_et_feedbacks.si_vous_avez_soumis_une_plainte_ou_une_proccupation_par_quel_canal_ou_canau | ne_connat_aucun" numFmtId="0">
      <sharedItems containsString="0" containsBlank="1" containsNumber="1" containsInteger="1" minValue="0" maxValue="1"/>
    </cacheField>
    <cacheField name="form.e_connaissance_du_secteur_wash_et_feedbacks.si_vous_avez_soumis_une_plainte_ou_une_proccupation_par_quel_canal_ou_canau | autre_canal__prcise" numFmtId="0">
      <sharedItems containsString="0" containsBlank="1" containsNumber="1" containsInteger="1" minValue="0" maxValue="1"/>
    </cacheField>
    <cacheField name="form.e_connaissance_du_secteur_wash_et_feedbacks.si_vous_avez_soumis_une_plainte_ou_une_proccupation_par_quel_canal_ou_canau | extra" numFmtId="0">
      <sharedItems containsString="0" containsBlank="1" containsNumber="1" containsInteger="1" minValue="0" maxValue="0"/>
    </cacheField>
    <cacheField name="form.e_connaissance_du_secteur_wash_et_feedbacks.autres_canal__preciser" numFmtId="0">
      <sharedItems containsBlank="1"/>
    </cacheField>
    <cacheField name="nombre_canaux_connus_si_experimente_plaintes" numFmtId="0">
      <sharedItems containsSemiMixedTypes="0" containsString="0" containsNumber="1" containsInteger="1" minValue="0" maxValue="3"/>
    </cacheField>
    <cacheField name="form.e_connaissance_du_secteur_wash_et_feedbacks.avez-vous_eu_des_rponses__vos_proccupations" numFmtId="0">
      <sharedItems containsBlank="1"/>
    </cacheField>
    <cacheField name="form.e_connaissance_du_secteur_wash_et_feedbacks.si_oui_tiez-vous_satisfait" numFmtId="0">
      <sharedItems containsBlank="1"/>
    </cacheField>
    <cacheField name="form.e_connaissance_du_secteur_wash_et_feedbacks.sur_une_chelle_de_1__10_1_tant_le_niveau_faible_et_10_le_niveau_le_plus_lev" numFmtId="0">
      <sharedItems containsSemiMixedTypes="0" containsString="0" containsNumber="1" containsInteger="1" minValue="-6" maxValue="10"/>
    </cacheField>
    <cacheField name="IND_niveau_confiance_operateurs_fournisseurs" numFmtId="0">
      <sharedItems/>
    </cacheField>
    <cacheField name="form.e_connaissance_du_secteur_wash_et_feedbacks.si_vous_navez_pas_soumis_des_plaintes_ou_proccupations_dans_le_pass_quels_s | face__face_avec_le_service_deau_comit_membres_etc" numFmtId="0">
      <sharedItems containsString="0" containsBlank="1" containsNumber="1" containsInteger="1" minValue="0" maxValue="1"/>
    </cacheField>
    <cacheField name="form.e_connaissance_du_secteur_wash_et_feedbacks.si_vous_navez_pas_soumis_des_plaintes_ou_proccupations_dans_le_pass_quels_s | boite__suggestion" numFmtId="0">
      <sharedItems containsString="0" containsBlank="1" containsNumber="1" containsInteger="1" minValue="0" maxValue="1"/>
    </cacheField>
    <cacheField name="form.e_connaissance_du_secteur_wash_et_feedbacks.si_vous_navez_pas_soumis_des_plaintes_ou_proccupations_dans_le_pass_quels_s | tlphone_payant" numFmtId="0">
      <sharedItems containsString="0" containsBlank="1" containsNumber="1" containsInteger="1" minValue="0" maxValue="1"/>
    </cacheField>
    <cacheField name="form.e_connaissance_du_secteur_wash_et_feedbacks.si_vous_navez_pas_soumis_des_plaintes_ou_proccupations_dans_le_pass_quels_s | e-mail" numFmtId="0">
      <sharedItems containsString="0" containsBlank="1" containsNumber="1" containsInteger="1" minValue="0" maxValue="0"/>
    </cacheField>
    <cacheField name="form.e_connaissance_du_secteur_wash_et_feedbacks.si_vous_navez_pas_soumis_des_plaintes_ou_proccupations_dans_le_pass_quels_s | whatsapp" numFmtId="0">
      <sharedItems containsString="0" containsBlank="1" containsNumber="1" containsInteger="1" minValue="0" maxValue="1"/>
    </cacheField>
    <cacheField name="Nombre canaux connus par ceux qui n'ont pas expériemnté les plaintes" numFmtId="0">
      <sharedItems containsSemiMixedTypes="0" containsString="0" containsNumber="1" containsInteger="1" minValue="0" maxValue="3"/>
    </cacheField>
    <cacheField name="IND: nombre totale de canux connus" numFmtId="0">
      <sharedItems containsSemiMixedTypes="0" containsString="0" containsNumber="1" containsInteger="1" minValue="0" maxValue="4"/>
    </cacheField>
    <cacheField name="IND: nombre totale de canux connus_group" numFmtId="0">
      <sharedItems/>
    </cacheField>
    <cacheField name="form.e_connaissance_du_secteur_wash_et_feedbacks.si_vous_navez_pas_soumis_des_plaintes_ou_proccupations_dans_le_pass_quels_s | ne_connat_aucun" numFmtId="0">
      <sharedItems containsString="0" containsBlank="1" containsNumber="1" containsInteger="1" minValue="0" maxValue="1"/>
    </cacheField>
    <cacheField name="form.e_connaissance_du_secteur_wash_et_feedbacks.si_vous_navez_pas_soumis_des_plaintes_ou_proccupations_dans_le_pass_quels_s | autre_canal__prcise" numFmtId="0">
      <sharedItems containsString="0" containsBlank="1" containsNumber="1" containsInteger="1" minValue="0" maxValue="1"/>
    </cacheField>
    <cacheField name="form.e_connaissance_du_secteur_wash_et_feedbacks.si_vous_navez_pas_soumis_des_plaintes_ou_proccupations_dans_le_pass_quels_s | extra" numFmtId="0">
      <sharedItems containsString="0" containsBlank="1" containsNumber="1" containsInteger="1" minValue="0" maxValue="0"/>
    </cacheField>
    <cacheField name="form.e_connaissance_du_secteur_wash_et_feedbacks.autre_canal__preciser" numFmtId="0">
      <sharedItems containsBlank="1"/>
    </cacheField>
    <cacheField name="form.f_questions_sur_le_carm.au_moins_un_membre_de_votre_menage_dispose_t-il_duntlphone" numFmtId="0">
      <sharedItems/>
    </cacheField>
    <cacheField name="form.f_questions_sur_le_carm.avez-_vous_dj_bnfici_dune_aide_ou_assistance_humanitaire_dans_cette_localit" numFmtId="0">
      <sharedItems/>
    </cacheField>
    <cacheField name="form.f_questions_sur_le_carm.si_oui_est-ce_quil_y_avait_des_composantes_de_cette_aide_qui_nont_pas_satis" numFmtId="0">
      <sharedItems containsBlank="1"/>
    </cacheField>
    <cacheField name="form.f_questions_sur_le_carm.dans_le_cas_o_une_composante_daide_humanitaire_ne_vous_satisfait_pas_est-ce" numFmtId="0">
      <sharedItems containsBlank="1"/>
    </cacheField>
    <cacheField name="form.f_questions_sur_le_carm.si_oui__qui | aux_autorits_locales" numFmtId="0">
      <sharedItems containsString="0" containsBlank="1" containsNumber="1" containsInteger="1" minValue="0" maxValue="1"/>
    </cacheField>
    <cacheField name="form.f_questions_sur_le_carm.si_oui__qui | aux_leaders_communautaires" numFmtId="0">
      <sharedItems containsString="0" containsBlank="1" containsNumber="1" containsInteger="1" minValue="0" maxValue="1"/>
    </cacheField>
    <cacheField name="form.f_questions_sur_le_carm.si_oui__qui | aux_ongs" numFmtId="0">
      <sharedItems containsString="0" containsBlank="1" containsNumber="1" containsInteger="1" minValue="0" maxValue="1"/>
    </cacheField>
    <cacheField name="form.f_questions_sur_le_carm.si_oui__qui | a_la_socit_civile" numFmtId="0">
      <sharedItems containsString="0" containsBlank="1" containsNumber="1" containsInteger="1" minValue="0" maxValue="1"/>
    </cacheField>
    <cacheField name="form.f_questions_sur_le_carm.si_oui__qui | a_une_association" numFmtId="0">
      <sharedItems containsString="0" containsBlank="1" containsNumber="1" containsInteger="1" minValue="0" maxValue="1"/>
    </cacheField>
    <cacheField name="form.f_questions_sur_le_carm.si_oui__qui | autre" numFmtId="0">
      <sharedItems containsString="0" containsBlank="1" containsNumber="1" containsInteger="1" minValue="0" maxValue="0"/>
    </cacheField>
    <cacheField name="form.f_questions_sur_le_carm.si_oui__qui | extra" numFmtId="0">
      <sharedItems containsString="0" containsBlank="1" containsNumber="1" containsInteger="1" minValue="0" maxValue="0"/>
    </cacheField>
    <cacheField name="form.f_questions_sur_le_carm.autres__preciser" numFmtId="0">
      <sharedItems containsNonDate="0" containsString="0" containsBlank="1"/>
    </cacheField>
    <cacheField name="form.f_questions_sur_le_carm.si_oui_comment | face__face_avec_le_service_deau_comit_membres_etc" numFmtId="0">
      <sharedItems containsString="0" containsBlank="1" containsNumber="1" containsInteger="1" minValue="0" maxValue="1"/>
    </cacheField>
    <cacheField name="form.f_questions_sur_le_carm.si_oui_comment | boite__suggestion" numFmtId="0">
      <sharedItems containsString="0" containsBlank="1" containsNumber="1" containsInteger="1" minValue="0" maxValue="1"/>
    </cacheField>
    <cacheField name="form.f_questions_sur_le_carm.si_oui_comment | tlphone_payant" numFmtId="0">
      <sharedItems containsString="0" containsBlank="1" containsNumber="1" containsInteger="1" minValue="0" maxValue="1"/>
    </cacheField>
    <cacheField name="form.f_questions_sur_le_carm.si_oui_comment | e-mail" numFmtId="0">
      <sharedItems containsString="0" containsBlank="1" containsNumber="1" containsInteger="1" minValue="0" maxValue="0"/>
    </cacheField>
    <cacheField name="form.f_questions_sur_le_carm.si_oui_comment | whatsapp" numFmtId="0">
      <sharedItems containsString="0" containsBlank="1" containsNumber="1" containsInteger="1" minValue="0" maxValue="0"/>
    </cacheField>
    <cacheField name="form.f_questions_sur_le_carm.si_oui_comment | ne_connat_aucun" numFmtId="0">
      <sharedItems containsString="0" containsBlank="1" containsNumber="1" containsInteger="1" minValue="0" maxValue="0"/>
    </cacheField>
    <cacheField name="form.f_questions_sur_le_carm.si_oui_comment | autre_canal__prcise" numFmtId="0">
      <sharedItems containsString="0" containsBlank="1" containsNumber="1" containsInteger="1" minValue="0" maxValue="1"/>
    </cacheField>
    <cacheField name="form.f_questions_sur_le_carm.si_oui_comment | extra" numFmtId="0">
      <sharedItems containsString="0" containsBlank="1" containsNumber="1" containsInteger="1" minValue="0" maxValue="0"/>
    </cacheField>
    <cacheField name="form.f_questions_sur_le_carm.autre__preciser" numFmtId="0">
      <sharedItems containsBlank="1"/>
    </cacheField>
    <cacheField name="form.f_questions_sur_le_carm.sinon_pourquoi" numFmtId="0">
      <sharedItems containsBlank="1"/>
    </cacheField>
    <cacheField name="form.f_questions_sur_le_carm.a_qui_vous_adressez-vous_habituellement_lorsque_la_quantit_ou_la_qualit_de_" numFmtId="0">
      <sharedItems/>
    </cacheField>
    <cacheField name="form.f_questions_sur_le_carm.selon_vous_quelles_sont_les_radios_les_plus_suivi_ici_chez_vous | ngoma_yirhambi" numFmtId="0">
      <sharedItems containsSemiMixedTypes="0" containsString="0" containsNumber="1" containsInteger="1" minValue="0" maxValue="1"/>
    </cacheField>
    <cacheField name="form.f_questions_sur_le_carm.selon_vous_quelles_sont_les_radios_les_plus_suivi_ici_chez_vous | radio_volont_divine_voldi" numFmtId="0">
      <sharedItems containsSemiMixedTypes="0" containsString="0" containsNumber="1" containsInteger="1" minValue="0" maxValue="1"/>
    </cacheField>
    <cacheField name="form.f_questions_sur_le_carm.selon_vous_quelles_sont_les_radios_les_plus_suivi_ici_chez_vous | gorillafm" numFmtId="0">
      <sharedItems containsSemiMixedTypes="0" containsString="0" containsNumber="1" containsInteger="1" minValue="0" maxValue="1"/>
    </cacheField>
    <cacheField name="form.f_questions_sur_le_carm.selon_vous_quelles_sont_les_radios_les_plus_suivi_ici_chez_vous | radio_umoja" numFmtId="0">
      <sharedItems containsSemiMixedTypes="0" containsString="0" containsNumber="1" containsInteger="1" minValue="0" maxValue="1"/>
    </cacheField>
    <cacheField name="form.f_questions_sur_le_carm.selon_vous_quelles_sont_les_radios_les_plus_suivi_ici_chez_vous | poleFM" numFmtId="0">
      <sharedItems containsSemiMixedTypes="0" containsString="0" containsNumber="1" containsInteger="1" minValue="0" maxValue="1"/>
    </cacheField>
    <cacheField name="form.f_questions_sur_le_carm.selon_vous_quelles_sont_les_radios_les_plus_suivi_ici_chez_vous | okapi" numFmtId="0">
      <sharedItems containsSemiMixedTypes="0" containsString="0" containsNumber="1" containsInteger="1" minValue="0" maxValue="1"/>
    </cacheField>
    <cacheField name="form.f_questions_sur_le_carm.selon_vous_quelles_sont_les_radios_les_plus_suivi_ici_chez_vous | rtnc" numFmtId="0">
      <sharedItems containsSemiMixedTypes="0" containsString="0" containsNumber="1" containsInteger="1" minValue="0" maxValue="1"/>
    </cacheField>
    <cacheField name="form.f_questions_sur_le_carm.selon_vous_quelles_sont_les_radios_les_plus_suivi_ici_chez_vous | radio_maria" numFmtId="0">
      <sharedItems containsSemiMixedTypes="0" containsString="0" containsNumber="1" containsInteger="1" minValue="0" maxValue="1"/>
    </cacheField>
    <cacheField name="form.f_questions_sur_le_carm.selon_vous_quelles_sont_les_radios_les_plus_suivi_ici_chez_vous | autres_radios__preciser" numFmtId="0">
      <sharedItems containsSemiMixedTypes="0" containsString="0" containsNumber="1" containsInteger="1" minValue="0" maxValue="1"/>
    </cacheField>
    <cacheField name="form.f_questions_sur_le_carm.selon_vous_quelles_sont_les_radios_les_plus_suivi_ici_chez_vous | extra" numFmtId="0">
      <sharedItems containsSemiMixedTypes="0" containsString="0" containsNumber="1" containsInteger="1" minValue="0" maxValue="0"/>
    </cacheField>
    <cacheField name="form.f_questions_sur_le_carm.si_autre_radio_veuillez_preciser" numFmtId="0">
      <sharedItems containsBlank="1"/>
    </cacheField>
    <cacheField name="form.f_questions_sur_le_carm.Gestion_BF | regideso" numFmtId="0">
      <sharedItems containsSemiMixedTypes="0" containsString="0" containsNumber="1" containsInteger="1" minValue="0" maxValue="1"/>
    </cacheField>
    <cacheField name="form.f_questions_sur_le_carm.Gestion_BF | cogeka" numFmtId="0">
      <sharedItems containsSemiMixedTypes="0" containsString="0" containsNumber="1" containsInteger="1" minValue="0" maxValue="1"/>
    </cacheField>
    <cacheField name="form.f_questions_sur_le_carm.Gestion_BF | cereka" numFmtId="0">
      <sharedItems containsSemiMixedTypes="0" containsString="0" containsNumber="1" containsInteger="1" minValue="0" maxValue="1"/>
    </cacheField>
    <cacheField name="form.f_questions_sur_le_carm.Gestion_BF | cogepe" numFmtId="0">
      <sharedItems containsSemiMixedTypes="0" containsString="0" containsNumber="1" containsInteger="1" minValue="0" maxValue="1"/>
    </cacheField>
    <cacheField name="form.f_questions_sur_le_carm.Gestion_BF | Autres" numFmtId="0">
      <sharedItems containsSemiMixedTypes="0" containsString="0" containsNumber="1" containsInteger="1" minValue="0" maxValue="1"/>
    </cacheField>
    <cacheField name="form.f_questions_sur_le_carm.Gestion_BF | extra" numFmtId="0">
      <sharedItems containsSemiMixedTypes="0" containsString="0" containsNumber="1" containsInteger="1" minValue="0" maxValue="0"/>
    </cacheField>
    <cacheField name="form.f_questions_sur_le_carm.preciser_autres" numFmtId="0">
      <sharedItems containsBlank="1"/>
    </cacheField>
    <cacheField name="form.f_questions_sur_le_carm.Appreciation_sce_fourni_operateur" numFmtId="0">
      <sharedItems/>
    </cacheField>
    <cacheField name="form.f_questions_sur_le_carm.Que_faire_ameliorer_fournitEAU" numFmtId="0">
      <sharedItems containsNonDate="0" containsString="0" containsBlank="1"/>
    </cacheField>
    <cacheField name="form.f_questions_sur_le_carm.Appreciation_choisMbre_COGEP" numFmtId="0">
      <sharedItems/>
    </cacheField>
    <cacheField name="form.f_questions_sur_le_carm.femmeEtJeune_dansla_gestionBF" numFmtId="0">
      <sharedItems/>
    </cacheField>
    <cacheField name="form.f_questions_sur_le_carm.Impliquer_priseDecision" numFmtId="0">
      <sharedItems/>
    </cacheField>
    <cacheField name="form.f_questions_sur_le_carm.Appreciation_heureuOuvertureFermeture_prixQualite" numFmtId="0">
      <sharedItems/>
    </cacheField>
    <cacheField name="form.f_questions_sur_le_carm.la_bf__laquelle_vous_puisez_leau_a-t-elle_un_comit_de_gestion" numFmtId="0">
      <sharedItems/>
    </cacheField>
    <cacheField name="form.f_questions_sur_le_carm.etes-vous_membre_de_ce_comit" numFmtId="0">
      <sharedItems containsBlank="1"/>
    </cacheField>
    <cacheField name="form.f_questions_sur_le_carm.si_vous_tiez_mais_ne_participez_plus_pourquoi_cela" numFmtId="0">
      <sharedItems containsBlank="1"/>
    </cacheField>
    <cacheField name="form.f_questions_sur_le_carm.qui_sont_membres_de_ce_comit" numFmtId="0">
      <sharedItems containsBlank="1"/>
    </cacheField>
    <cacheField name="form.f_questions_sur_le_carm.prciser_si_autres" numFmtId="0">
      <sharedItems containsBlank="1"/>
    </cacheField>
    <cacheField name="form.f_questions_sur_le_carm.comment_les_dcisions_sont-elles_prises_dans_ce_comit__par_vote_ou" numFmtId="0">
      <sharedItems containsBlank="1"/>
    </cacheField>
    <cacheField name="form.f_questions_sur_le_carm.comment_tes-vous_impliqu_dans_les_discussions_et_prises_de_dcisions_destins" numFmtId="0">
      <sharedItems/>
    </cacheField>
    <cacheField name="form.f_questions_sur_le_carm.est-ce_quil_vous_arrive_de_formuler_les_recommandations_aux_gestionnaires_d" numFmtId="0">
      <sharedItems/>
    </cacheField>
    <cacheField name="form.f_questions_sur_le_carm.si_pas_non_lesquelles | rduction_de_prix_dun_bidon_de_20_litres" numFmtId="0">
      <sharedItems containsString="0" containsBlank="1" containsNumber="1" containsInteger="1" minValue="0" maxValue="1"/>
    </cacheField>
    <cacheField name="form.f_questions_sur_le_carm.si_pas_non_lesquelles | curisation_de_lendroit_o_vous_puisez_leau" numFmtId="0">
      <sharedItems containsString="0" containsBlank="1" containsNumber="1" containsInteger="1" minValue="0" maxValue="1"/>
    </cacheField>
    <cacheField name="form.f_questions_sur_le_carm.si_pas_non_lesquelles | rendre_leau_plus_potable" numFmtId="0">
      <sharedItems containsString="0" containsBlank="1" containsNumber="1" containsInteger="1" minValue="0" maxValue="1"/>
    </cacheField>
    <cacheField name="form.f_questions_sur_le_carm.si_pas_non_lesquelles | rgler_les_conflits_qui_surgissent_pendant_lapprovisionnement_en_eau" numFmtId="0">
      <sharedItems containsString="0" containsBlank="1" containsNumber="1" containsInteger="1" minValue="0" maxValue="1"/>
    </cacheField>
    <cacheField name="form.f_questions_sur_le_carm.si_pas_non_lesquelles | heure_douverture_et_de_fermeture_du_point_deau" numFmtId="0">
      <sharedItems containsString="0" containsBlank="1" containsNumber="1" containsInteger="1" minValue="0" maxValue="1"/>
    </cacheField>
    <cacheField name="form.f_questions_sur_le_carm.si_pas_non_lesquelles | augmenter_les_points_deau_dans_le_village" numFmtId="0">
      <sharedItems containsString="0" containsBlank="1" containsNumber="1" containsInteger="1" minValue="0" maxValue="1"/>
    </cacheField>
    <cacheField name="form.f_questions_sur_le_carm.si_pas_non_lesquelles | former_un_comit_de_gestion" numFmtId="0">
      <sharedItems containsString="0" containsBlank="1" containsNumber="1" containsInteger="1" minValue="0" maxValue="1"/>
    </cacheField>
    <cacheField name="form.f_questions_sur_le_carm.si_pas_non_lesquelles | former_un_syndicat" numFmtId="0">
      <sharedItems containsString="0" containsBlank="1" containsNumber="1" containsInteger="1" minValue="0" maxValue="1"/>
    </cacheField>
    <cacheField name="form.f_questions_sur_le_carm.si_pas_non_lesquelles | innover_les_matriels_de_puisage_de_leau_potable" numFmtId="0">
      <sharedItems containsString="0" containsBlank="1" containsNumber="1" containsInteger="1" minValue="0" maxValue="1"/>
    </cacheField>
    <cacheField name="form.f_questions_sur_le_carm.si_pas_non_lesquelles | entretenir_lenvironnement" numFmtId="0">
      <sharedItems containsString="0" containsBlank="1" containsNumber="1" containsInteger="1" minValue="0" maxValue="1"/>
    </cacheField>
    <cacheField name="form.f_questions_sur_le_carm.si_pas_non_lesquelles | autres__preciser" numFmtId="0">
      <sharedItems containsString="0" containsBlank="1" containsNumber="1" containsInteger="1" minValue="0" maxValue="1"/>
    </cacheField>
    <cacheField name="form.f_questions_sur_le_carm.si_pas_non_lesquelles | extra" numFmtId="0">
      <sharedItems containsString="0" containsBlank="1" containsNumber="1" containsInteger="1" minValue="0" maxValue="0"/>
    </cacheField>
    <cacheField name="form.f_questions_sur_le_carm.copy-1-of-prciser_si_autres" numFmtId="0">
      <sharedItems containsBlank="1"/>
    </cacheField>
    <cacheField name="form.f_questions_sur_le_carm.par_quel_canal_lui_adressez-vous_ces_recommandations" numFmtId="0">
      <sharedItems containsBlank="1"/>
    </cacheField>
    <cacheField name="form.f_questions_sur_le_carm.vous_rpondent-ils" numFmtId="0">
      <sharedItems containsBlank="1"/>
    </cacheField>
    <cacheField name="form.f_questions_sur_le_carm.par_quel_cannal" numFmtId="0">
      <sharedItems containsBlank="1"/>
    </cacheField>
    <cacheField name="form.f_questions_sur_le_carm.etes-vous_satisfait_de_rponses" numFmtId="0">
      <sharedItems containsBlank="1"/>
    </cacheField>
    <cacheField name="form.f_questions_sur_le_carm.quelles_sont_les_opportunits_qui_permettraient_damliorer_votre_accs__des_se" numFmtId="0">
      <sharedItems/>
    </cacheField>
    <cacheField name="form.f_questions_sur_le_carm.quels_sont_les_dfis_majeurs_auxquels_vous_faites_face_dans_lapprovisionneme" numFmtId="0">
      <sharedItems longText="1"/>
    </cacheField>
    <cacheField name="form.f_questions_sur_le_carm.vous_arrive-t-il_de_subir_les_abus_de_la_part_des_fournisseursgestionnaires" numFmtId="0">
      <sharedItems/>
    </cacheField>
    <cacheField name="form.f_questions_sur_le_carm.si_oui_pouvez-vous_nous_en_citer_quelques_uns" numFmtId="0">
      <sharedItems containsBlank="1"/>
    </cacheField>
    <cacheField name="form.f_questions_sur_le_carm.les_autorits_vous_protgent-ils_des_abus_nuancer_sur_le_mot_escroquerie_des_" numFmtId="0">
      <sharedItems containsBlank="1"/>
    </cacheField>
    <cacheField name="form.f_questions_sur_le_carm.a_lenqueteur_de_prendre_le_coordonn_gps: latitude (degrees)" numFmtId="0">
      <sharedItems containsSemiMixedTypes="0" containsString="0" containsNumber="1" minValue="-2.3028070999999999" maxValue="-2.1526618000000002"/>
    </cacheField>
    <cacheField name="form.f_questions_sur_le_carm.a_lenqueteur_de_prendre_le_coordonn_gps: longitude (degrees)" numFmtId="0">
      <sharedItems containsSemiMixedTypes="0" containsString="0" containsNumber="1" minValue="28.79121" maxValue="28.895494599999999"/>
    </cacheField>
    <cacheField name="form.f_questions_sur_le_carm.a_lenqueteur_de_prendre_le_coordonn_gps: altitude (meters)" numFmtId="0">
      <sharedItems containsSemiMixedTypes="0" containsString="0" containsNumber="1" minValue="0" maxValue="1898.4"/>
    </cacheField>
    <cacheField name="form.f_questions_sur_le_carm.a_lenqueteur_de_prendre_le_coordonn_gps: accuracy (meters)" numFmtId="0">
      <sharedItems containsSemiMixedTypes="0" containsString="0" containsNumber="1" minValue="2.9" maxValue="104.1"/>
    </cacheField>
    <cacheField name="form.a_questions_gnrales_et_identification_des_enquts.nombre_des_personnes_vivant_dans_le_menage.taille_du_menage" numFmtId="0">
      <sharedItems containsSemiMixedTypes="0" containsString="0" containsNumber="1" containsInteger="1" minValue="1" maxValue="29"/>
    </cacheField>
    <cacheField name="completed_time" numFmtId="0">
      <sharedItems containsSemiMixedTypes="0" containsString="0" containsNumber="1" minValue="44958.33048611111" maxValue="44972.524016203701"/>
    </cacheField>
    <cacheField name="started_time" numFmtId="0">
      <sharedItems containsSemiMixedTypes="0" containsString="0" containsNumber="1" minValue="44958.278067129628" maxValue="44972.51703703704"/>
    </cacheField>
    <cacheField name="username" numFmtId="0">
      <sharedItems/>
    </cacheField>
    <cacheField name="received_on" numFmtId="0">
      <sharedItems containsSemiMixedTypes="0" containsString="0" containsNumber="1" minValue="44958.342118055552" maxValue="44972.524629629632"/>
    </cacheField>
    <cacheField name="form_link" numFmtId="0">
      <sharedItems/>
    </cacheField>
    <cacheField name="hq_user" numFmtId="0">
      <sharedItems/>
    </cacheField>
    <cacheField name="baseline_Statut chef de ménage - version calculée" numFmtId="0">
      <sharedItems/>
    </cacheField>
    <cacheField name="baseline_Quel est le type de ménage ?" numFmtId="0">
      <sharedItems count="3">
        <s v="Restreint"/>
        <s v="Elargi"/>
        <s v=""/>
      </sharedItems>
    </cacheField>
    <cacheField name="baseline_Nombre total dans le ménage" numFmtId="0">
      <sharedItems containsMixedTypes="1" containsNumber="1" containsInteger="1" minValue="1" maxValue="21"/>
    </cacheField>
    <cacheField name="baseline_Sources potable OU non potable - saison pluvieuse" numFmtId="0">
      <sharedItems containsMixedTypes="1" containsNumber="1" containsInteger="1" minValue="0" maxValue="0" count="4">
        <s v="Eau potable"/>
        <s v="Eau non potable"/>
        <s v=""/>
        <n v="0"/>
      </sharedItems>
    </cacheField>
    <cacheField name="baseline_En moyenne, combien de temps (en minute) mettez-vous pour quitter chez vous et atteindre le point où vous vous approvisionnez en eau pendant la saison pluvieuse ?" numFmtId="0">
      <sharedItems containsMixedTypes="1" containsNumber="1" containsInteger="1" minValue="0" maxValue="120"/>
    </cacheField>
    <cacheField name="baseline_En moyenne, combien de temps ( en minute) attendez-vous au point d’eau avant de recevoir votre eau pendant la saison pluvieuse ?" numFmtId="0">
      <sharedItems containsMixedTypes="1" containsNumber="1" containsInteger="1" minValue="0" maxValue="424"/>
    </cacheField>
    <cacheField name="baseline_En moyenne, combien de temps (en minute) mettez-vous pour quitter votre point d’approvisionnement lorsque vous avez reçu l’eau et atteindre votre ménage, durant la saison pluvieuse ?" numFmtId="0">
      <sharedItems containsMixedTypes="1" containsNumber="1" containsInteger="1" minValue="0" maxValue="100"/>
    </cacheField>
    <cacheField name="baseline_Temps de collectes de données pour un aller-retour et y compris le temps d'attente - saison pluvieuse" numFmtId="0">
      <sharedItems containsMixedTypes="1" containsNumber="1" containsInteger="1" minValue="0" maxValue="432"/>
    </cacheField>
    <cacheField name="baseline_Type d'accès - saison pluvieuse" numFmtId="0">
      <sharedItems count="4">
        <s v="accès limité"/>
        <s v="pas d'accès"/>
        <s v=""/>
        <s v="accès basique"/>
      </sharedItems>
    </cacheField>
    <cacheField name="baseline_Nombre de litre d'eau/personne et par jour2" numFmtId="0">
      <sharedItems containsMixedTypes="1" containsNumber="1" minValue="0" maxValue="257.14285714285717"/>
    </cacheField>
    <cacheField name="baseline_Cette source d’eau est-elle capable de vous donner 20 litres d’eau par personnes dans votre ménage durant toute l’année ?" numFmtId="0">
      <sharedItems containsMixedTypes="1" containsNumber="1" containsInteger="1" minValue="0" maxValue="0"/>
    </cacheField>
    <cacheField name="baseline_Le ménage dispose d'une installation sanitaire améliorée" numFmtId="0">
      <sharedItems/>
    </cacheField>
    <cacheField name="baseline_Est-ce que la toilette/latrine utilisée par le ménage est partagée avec d’autres ménages ?" numFmtId="0">
      <sharedItems containsMixedTypes="1" containsNumber="1" containsInteger="1" minValue="0" maxValue="0"/>
    </cacheField>
    <cacheField name="baseline_Type d'accès à une installation d'assainissement" numFmtId="0">
      <sharedItems/>
    </cacheField>
    <cacheField name="baseline_Enquêteur : demandez à voir le dispositif" numFmtId="0">
      <sharedItems containsMixedTypes="1" containsNumber="1" containsInteger="1" minValue="0" maxValue="0" count="5">
        <n v="0"/>
        <s v=""/>
        <s v="Oui, la station existe seulement avec l'eau"/>
        <s v="Oui, la station existe avec l'eau et du savon"/>
        <s v="Non, l'enquêté n'est pas en mesure de montrer"/>
      </sharedItems>
    </cacheField>
    <cacheField name="baseline_Nombre de droits connus" numFmtId="0">
      <sharedItems containsMixedTypes="1" containsNumber="1" containsInteger="1" minValue="0" maxValue="3"/>
    </cacheField>
    <cacheField name="baseline_Nombre de devoirs connus" numFmtId="0">
      <sharedItems containsMixedTypes="1" containsNumber="1" containsInteger="1" minValue="0" maxValue="3"/>
    </cacheField>
    <cacheField name="baseline_Sommes de droits et devoirs" numFmtId="0">
      <sharedItems containsMixedTypes="1" containsNumber="1" containsInteger="1" minValue="0" maxValue="7"/>
    </cacheField>
    <cacheField name="baseline_Est-ce que les personnes connaissent leurs droits et dévoir ? " numFmtId="0">
      <sharedItems/>
    </cacheField>
    <cacheField name="baseline_Nombre total de canal pour ceux qui ont soumis pendant qu'ils ont des plaintes" numFmtId="0">
      <sharedItems containsMixedTypes="1" containsNumber="1" containsInteger="1" minValue="0" maxValue="2"/>
    </cacheField>
    <cacheField name="besline_confiance" numFmtId="0">
      <sharedItems containsMixedTypes="1" containsNumber="1" containsInteger="1" minValue="0" maxValue="10"/>
    </cacheField>
    <cacheField name="baseline_Confiance que les fournisseurs de services fourniront des réponses à leur préoccupations (indicateur)" numFmtId="0">
      <sharedItems/>
    </cacheField>
    <cacheField name="baseline_Nombre total de canal pour ceux qui n'ont jamais soumis  mais qui en connaissent les canaux." numFmtId="0">
      <sharedItems containsMixedTypes="1" containsNumber="1" containsInteger="1" minValue="0" maxValue="2"/>
    </cacheField>
    <cacheField name="baseline_Nombre de mécanismes de plaintes connus (indicateur)" numFmtId="0">
      <sharedItems containsMixedTypes="1" containsNumber="1" containsInteger="1" minValue="0" maxValue="2"/>
    </cacheField>
  </cacheFields>
  <extLst>
    <ext xmlns:x14="http://schemas.microsoft.com/office/spreadsheetml/2009/9/main" uri="{725AE2AE-9491-48be-B2B4-4EB974FC3084}">
      <x14:pivotCacheDefinition pivotCacheId="1779122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8">
  <r>
    <s v="0"/>
    <s v="ab425a8d-2950-48a9-b056-a918289de733"/>
    <n v="44958"/>
    <s v="consentement_oui"/>
    <s v="sud_kivu"/>
    <s v="sud_kivu"/>
    <s v="kabare"/>
    <x v="0"/>
    <x v="0"/>
    <s v="oui"/>
    <s v="alice bahati"/>
    <s v="kama_1"/>
    <s v="1"/>
    <s v="kamak_1"/>
    <s v="feminin"/>
    <n v="21"/>
    <n v="0"/>
    <s v="primaire_complet"/>
    <s v="oui"/>
    <m/>
    <m/>
    <m/>
    <x v="0"/>
    <s v="vanacia m'sombe"/>
    <s v="colporteur"/>
    <m/>
    <s v="restreint"/>
    <n v="0"/>
    <n v="1"/>
    <n v="1"/>
    <n v="2"/>
    <n v="1"/>
    <n v="0"/>
    <n v="0"/>
    <n v="2"/>
    <n v="2"/>
    <n v="1"/>
    <n v="0"/>
    <n v="1"/>
    <n v="1"/>
    <n v="0"/>
    <n v="0"/>
    <n v="0"/>
    <n v="12"/>
    <s v="oui"/>
    <n v="1"/>
    <n v="0"/>
    <n v="0"/>
    <n v="0"/>
    <n v="0"/>
    <n v="0"/>
    <n v="0"/>
    <n v="0"/>
    <n v="0"/>
    <n v="0"/>
    <n v="0"/>
    <n v="0"/>
    <s v="non"/>
    <m/>
    <m/>
    <m/>
    <m/>
    <m/>
    <m/>
    <m/>
    <m/>
    <m/>
    <m/>
    <m/>
    <m/>
    <s v="oui"/>
    <n v="0"/>
    <n v="0"/>
    <n v="0"/>
    <n v="0"/>
    <n v="0"/>
    <n v="0"/>
    <n v="0"/>
    <n v="0"/>
    <n v="1"/>
    <n v="0"/>
    <n v="0"/>
    <m/>
    <s v="eau_courante"/>
    <s v="robinet_public__borne-fontaine"/>
    <m/>
    <m/>
    <m/>
    <m/>
    <s v="eau_courante"/>
    <x v="0"/>
    <m/>
    <s v="oui"/>
    <m/>
    <m/>
    <m/>
    <m/>
    <m/>
    <m/>
    <m/>
    <s v="en_dehors_de_la_parcelle"/>
    <n v="10"/>
    <n v="60"/>
    <n v="10"/>
    <n v="80"/>
    <m/>
    <m/>
    <m/>
    <s v="oui"/>
    <x v="0"/>
    <m/>
    <m/>
    <m/>
    <m/>
    <m/>
    <m/>
    <m/>
    <m/>
    <m/>
    <m/>
    <m/>
    <m/>
    <m/>
    <m/>
    <m/>
    <m/>
    <m/>
    <m/>
    <m/>
    <m/>
    <m/>
    <m/>
    <m/>
    <m/>
    <m/>
    <m/>
    <m/>
    <n v="7"/>
    <n v="6"/>
    <n v="840"/>
    <m/>
    <m/>
    <n v="0"/>
    <n v="10"/>
    <s v="non"/>
    <m/>
    <m/>
    <m/>
    <m/>
    <m/>
    <m/>
    <m/>
    <m/>
    <m/>
    <m/>
    <s v="filles_10-14_ans"/>
    <n v="1"/>
    <n v="0"/>
    <n v="0"/>
    <n v="1"/>
    <n v="0"/>
    <n v="0"/>
    <n v="0"/>
    <m/>
    <s v="non"/>
    <m/>
    <m/>
    <m/>
    <m/>
    <m/>
    <m/>
    <m/>
    <m/>
    <m/>
    <m/>
    <m/>
    <m/>
    <m/>
    <m/>
    <m/>
    <m/>
    <m/>
    <m/>
    <m/>
    <m/>
    <m/>
    <s v="oui"/>
    <s v="par j'aure l'eau de qualité"/>
    <s v="non"/>
    <m/>
    <m/>
    <m/>
    <m/>
    <m/>
    <m/>
    <m/>
    <m/>
    <m/>
    <m/>
    <m/>
    <m/>
    <m/>
    <m/>
    <m/>
    <m/>
    <m/>
    <m/>
    <m/>
    <m/>
    <m/>
    <m/>
    <m/>
    <m/>
    <m/>
    <m/>
    <m/>
    <m/>
    <m/>
    <m/>
    <m/>
    <m/>
    <m/>
    <m/>
    <s v="non"/>
    <m/>
    <m/>
    <m/>
    <m/>
    <m/>
    <m/>
    <m/>
    <m/>
    <m/>
    <m/>
    <m/>
    <m/>
    <m/>
    <m/>
    <m/>
    <m/>
    <m/>
    <m/>
    <m/>
    <m/>
    <m/>
    <m/>
    <m/>
    <m/>
    <m/>
    <m/>
    <m/>
    <m/>
    <s v="toilette non améliorée"/>
    <s v="non"/>
    <x v="0"/>
    <x v="0"/>
    <x v="0"/>
    <x v="0"/>
    <x v="0"/>
    <m/>
    <m/>
    <m/>
    <m/>
    <m/>
    <m/>
    <m/>
    <m/>
    <m/>
    <m/>
    <m/>
    <m/>
    <m/>
    <m/>
    <m/>
    <m/>
    <m/>
    <m/>
    <m/>
    <m/>
    <m/>
    <m/>
    <m/>
    <m/>
    <m/>
    <m/>
    <m/>
    <s v="oui"/>
    <n v="1"/>
    <n v="0"/>
    <n v="1"/>
    <n v="2"/>
    <n v="0"/>
    <n v="0"/>
    <n v="0"/>
    <m/>
    <n v="0"/>
    <n v="1"/>
    <n v="1"/>
    <n v="2"/>
    <n v="4"/>
    <s v="connaissance basique"/>
    <n v="0"/>
    <n v="0"/>
    <n v="0"/>
    <m/>
    <n v="1"/>
    <n v="0"/>
    <n v="0"/>
    <n v="0"/>
    <n v="0"/>
    <n v="0"/>
    <m/>
    <s v="oui"/>
    <s v="voir le comité de gestion de l'eau et acheter les materiels"/>
    <n v="1"/>
    <n v="0"/>
    <n v="0"/>
    <n v="0"/>
    <m/>
    <n v="0"/>
    <n v="1"/>
    <n v="0"/>
    <n v="0"/>
    <n v="0"/>
    <n v="0"/>
    <n v="0"/>
    <n v="0"/>
    <m/>
    <s v="non"/>
    <m/>
    <m/>
    <x v="0"/>
    <m/>
    <m/>
    <m/>
    <m/>
    <m/>
    <s v="non"/>
    <s v="oui"/>
    <n v="1"/>
    <n v="0"/>
    <n v="0"/>
    <n v="0"/>
    <n v="0"/>
    <m/>
    <n v="1"/>
    <n v="0"/>
    <n v="0"/>
    <n v="0"/>
    <n v="0"/>
    <n v="0"/>
    <n v="0"/>
    <n v="0"/>
    <m/>
    <n v="1"/>
    <s v="oui"/>
    <s v="oui_jetais_satisfait"/>
    <n v="8"/>
    <s v="grande confiance"/>
    <n v="1"/>
    <n v="0"/>
    <n v="0"/>
    <n v="0"/>
    <n v="0"/>
    <n v="1"/>
    <n v="2"/>
    <s v="Au moins un"/>
    <n v="0"/>
    <n v="0"/>
    <n v="0"/>
    <m/>
    <s v="non"/>
    <s v="non_jen_ai_pas_encore_bnficie"/>
    <m/>
    <m/>
    <m/>
    <m/>
    <m/>
    <m/>
    <m/>
    <m/>
    <m/>
    <m/>
    <m/>
    <m/>
    <m/>
    <m/>
    <m/>
    <m/>
    <m/>
    <m/>
    <m/>
    <m/>
    <s v="chef de village"/>
    <n v="0"/>
    <n v="1"/>
    <n v="0"/>
    <n v="0"/>
    <n v="0"/>
    <n v="0"/>
    <n v="0"/>
    <n v="0"/>
    <n v="0"/>
    <n v="0"/>
    <m/>
    <n v="0"/>
    <n v="0"/>
    <n v="0"/>
    <n v="1"/>
    <n v="0"/>
    <n v="0"/>
    <m/>
    <s v="5-6"/>
    <m/>
    <s v="tres_insatisfaisante"/>
    <s v="oui"/>
    <s v="oui"/>
    <s v="tres_insatisfaisante"/>
    <s v="oui"/>
    <s v="non"/>
    <m/>
    <s v="les_membres_du_village"/>
    <m/>
    <s v="b_le_groupe_le_plus_nombreux_prend_la_dcision_pour_tous"/>
    <s v="souvent_impliqu"/>
    <s v="rarement"/>
    <n v="0"/>
    <n v="1"/>
    <n v="0"/>
    <n v="0"/>
    <n v="0"/>
    <n v="0"/>
    <n v="0"/>
    <n v="0"/>
    <n v="0"/>
    <n v="0"/>
    <n v="0"/>
    <n v="0"/>
    <m/>
    <s v="face à face"/>
    <s v="parfois"/>
    <s v="face à face"/>
    <s v="parfois"/>
    <s v="je ne sais pas"/>
    <s v="la destance et l'eau salle"/>
    <s v="non"/>
    <m/>
    <m/>
    <n v="-2.3009618999999999"/>
    <n v="28.8045221"/>
    <n v="1745.8"/>
    <n v="4.8"/>
    <n v="12"/>
    <n v="44958.342060185183"/>
    <n v="44958.321261574078"/>
    <s v="bbk03"/>
    <n v="44958.342118055552"/>
    <s v="https://www.commcarehq.org/a/swassa/reports/form_data/ab425a8d-2950-48a9-b056-a918289de733/"/>
    <s v="bbk03"/>
    <s v="Femme"/>
    <x v="0"/>
    <n v="1"/>
    <x v="0"/>
    <n v="30"/>
    <n v="30"/>
    <n v="30"/>
    <n v="90"/>
    <x v="0"/>
    <n v="14.285714285714286"/>
    <s v="Oui, elle est capable"/>
    <s v="non amélioré"/>
    <s v="Non"/>
    <s v="pas d'accès"/>
    <x v="0"/>
    <n v="1"/>
    <n v="1"/>
    <n v="2"/>
    <s v="Connaissance faible"/>
    <n v="0"/>
    <n v="3"/>
    <s v="Pas de confiance"/>
    <n v="0"/>
    <n v="0"/>
  </r>
  <r>
    <s v="1"/>
    <s v="292503cd-aa56-457b-b6b4-542b43d1e404"/>
    <n v="44958"/>
    <s v="consentement_oui"/>
    <s v="sud_kivu"/>
    <s v="sud_kivu"/>
    <s v="kabare"/>
    <x v="0"/>
    <x v="0"/>
    <s v="oui"/>
    <s v="fura manegabe"/>
    <s v="kama_3"/>
    <s v="3"/>
    <s v="kamak_3"/>
    <s v="feminin"/>
    <n v="42"/>
    <n v="0"/>
    <s v="primaire_complet"/>
    <s v="oui"/>
    <m/>
    <m/>
    <m/>
    <x v="0"/>
    <s v="Olivier"/>
    <s v="sans_emploi"/>
    <m/>
    <s v="restreint"/>
    <n v="0"/>
    <n v="0"/>
    <n v="0"/>
    <n v="0"/>
    <n v="0"/>
    <n v="0"/>
    <n v="1"/>
    <n v="0"/>
    <n v="0"/>
    <n v="0"/>
    <n v="0"/>
    <n v="0"/>
    <n v="0"/>
    <n v="1"/>
    <n v="0"/>
    <n v="0"/>
    <n v="2"/>
    <s v="non"/>
    <n v="0"/>
    <n v="0"/>
    <n v="0"/>
    <n v="0"/>
    <n v="0"/>
    <n v="0"/>
    <n v="0"/>
    <n v="0"/>
    <n v="0"/>
    <n v="0"/>
    <n v="0"/>
    <n v="0"/>
    <s v="non"/>
    <m/>
    <m/>
    <m/>
    <m/>
    <m/>
    <m/>
    <m/>
    <m/>
    <m/>
    <m/>
    <m/>
    <m/>
    <s v="oui"/>
    <n v="0"/>
    <n v="0"/>
    <n v="0"/>
    <n v="0"/>
    <n v="1"/>
    <n v="0"/>
    <n v="0"/>
    <n v="0"/>
    <n v="0"/>
    <n v="0"/>
    <n v="0"/>
    <m/>
    <s v="eau_courante"/>
    <s v="robinet_public__borne-fontaine"/>
    <m/>
    <m/>
    <m/>
    <m/>
    <s v="eau_courante"/>
    <x v="0"/>
    <m/>
    <s v="oui"/>
    <m/>
    <m/>
    <m/>
    <m/>
    <m/>
    <m/>
    <m/>
    <s v="en_dehors_de_la_parcelle"/>
    <n v="20"/>
    <n v="50"/>
    <n v="25"/>
    <n v="95"/>
    <m/>
    <m/>
    <m/>
    <s v="oui"/>
    <x v="0"/>
    <m/>
    <m/>
    <m/>
    <m/>
    <m/>
    <m/>
    <m/>
    <m/>
    <m/>
    <m/>
    <m/>
    <m/>
    <m/>
    <m/>
    <m/>
    <m/>
    <m/>
    <m/>
    <m/>
    <m/>
    <m/>
    <m/>
    <m/>
    <m/>
    <m/>
    <m/>
    <m/>
    <n v="3"/>
    <n v="2"/>
    <n v="120"/>
    <m/>
    <m/>
    <n v="0"/>
    <n v="8.5714285714285712"/>
    <s v="non"/>
    <m/>
    <m/>
    <m/>
    <m/>
    <m/>
    <m/>
    <m/>
    <m/>
    <m/>
    <m/>
    <s v="hommes_25-34_ans"/>
    <n v="1"/>
    <n v="1"/>
    <n v="0"/>
    <n v="1"/>
    <n v="0"/>
    <n v="0"/>
    <n v="0"/>
    <m/>
    <s v="non"/>
    <m/>
    <m/>
    <m/>
    <m/>
    <m/>
    <m/>
    <m/>
    <m/>
    <m/>
    <m/>
    <m/>
    <m/>
    <m/>
    <m/>
    <m/>
    <m/>
    <m/>
    <m/>
    <m/>
    <m/>
    <m/>
    <s v="oui"/>
    <s v="parce que j'aurai l'eau propre"/>
    <s v="non"/>
    <m/>
    <m/>
    <m/>
    <m/>
    <m/>
    <m/>
    <m/>
    <m/>
    <m/>
    <m/>
    <m/>
    <m/>
    <m/>
    <m/>
    <m/>
    <m/>
    <m/>
    <m/>
    <m/>
    <m/>
    <m/>
    <m/>
    <m/>
    <m/>
    <m/>
    <m/>
    <m/>
    <m/>
    <m/>
    <m/>
    <m/>
    <m/>
    <m/>
    <m/>
    <s v="oui"/>
    <n v="0"/>
    <n v="0"/>
    <n v="0"/>
    <n v="0"/>
    <n v="0"/>
    <n v="0"/>
    <n v="1"/>
    <n v="0"/>
    <n v="0"/>
    <n v="0"/>
    <m/>
    <m/>
    <m/>
    <m/>
    <m/>
    <n v="1"/>
    <n v="0"/>
    <n v="0"/>
    <n v="0"/>
    <n v="0"/>
    <n v="3"/>
    <m/>
    <m/>
    <m/>
    <m/>
    <m/>
    <m/>
    <m/>
    <s v="toilette non améliorée"/>
    <s v="oui"/>
    <x v="0"/>
    <x v="0"/>
    <x v="0"/>
    <x v="0"/>
    <x v="0"/>
    <m/>
    <m/>
    <m/>
    <m/>
    <m/>
    <m/>
    <m/>
    <m/>
    <m/>
    <m/>
    <m/>
    <m/>
    <m/>
    <m/>
    <m/>
    <m/>
    <m/>
    <m/>
    <m/>
    <m/>
    <m/>
    <m/>
    <m/>
    <m/>
    <m/>
    <m/>
    <m/>
    <s v="oui"/>
    <n v="1"/>
    <n v="0"/>
    <n v="1"/>
    <n v="2"/>
    <n v="0"/>
    <n v="0"/>
    <n v="0"/>
    <m/>
    <n v="0"/>
    <n v="1"/>
    <n v="1"/>
    <n v="2"/>
    <n v="4"/>
    <s v="connaissance basique"/>
    <n v="0"/>
    <n v="0"/>
    <n v="0"/>
    <m/>
    <n v="1"/>
    <n v="0"/>
    <n v="0"/>
    <n v="0"/>
    <n v="0"/>
    <n v="0"/>
    <m/>
    <s v="oui"/>
    <s v="je ne sais pas"/>
    <n v="1"/>
    <n v="0"/>
    <n v="0"/>
    <n v="0"/>
    <m/>
    <n v="0"/>
    <n v="1"/>
    <n v="0"/>
    <n v="0"/>
    <n v="0"/>
    <n v="0"/>
    <n v="0"/>
    <n v="0"/>
    <m/>
    <s v="non"/>
    <m/>
    <m/>
    <x v="0"/>
    <m/>
    <m/>
    <m/>
    <m/>
    <m/>
    <s v="non"/>
    <s v="non"/>
    <m/>
    <m/>
    <m/>
    <m/>
    <m/>
    <m/>
    <m/>
    <m/>
    <m/>
    <m/>
    <m/>
    <m/>
    <m/>
    <m/>
    <m/>
    <n v="0"/>
    <m/>
    <m/>
    <n v="7"/>
    <s v="grande confiance"/>
    <n v="1"/>
    <n v="0"/>
    <n v="0"/>
    <n v="0"/>
    <n v="0"/>
    <n v="1"/>
    <n v="1"/>
    <s v="Au moins un"/>
    <n v="0"/>
    <n v="0"/>
    <n v="0"/>
    <m/>
    <s v="non"/>
    <s v="non_jen_ai_pas_encore_bnficie"/>
    <m/>
    <m/>
    <m/>
    <m/>
    <m/>
    <m/>
    <m/>
    <m/>
    <m/>
    <m/>
    <m/>
    <m/>
    <m/>
    <m/>
    <m/>
    <m/>
    <m/>
    <m/>
    <m/>
    <m/>
    <s v="chef de village"/>
    <n v="0"/>
    <n v="0"/>
    <n v="0"/>
    <n v="0"/>
    <n v="0"/>
    <n v="1"/>
    <n v="0"/>
    <n v="0"/>
    <n v="0"/>
    <n v="0"/>
    <m/>
    <n v="0"/>
    <n v="0"/>
    <n v="0"/>
    <n v="1"/>
    <n v="0"/>
    <n v="0"/>
    <m/>
    <s v="5-6"/>
    <m/>
    <s v="peu_insatisfaisant"/>
    <s v="oui"/>
    <s v="oui"/>
    <s v="peu_insatisfaisant"/>
    <s v="oui"/>
    <s v="non"/>
    <m/>
    <s v="les_membres_du_village"/>
    <m/>
    <s v="b_le_groupe_le_plus_nombreux_prend_la_dcision_pour_tous"/>
    <s v="quelque_fois_impliqu"/>
    <s v="rarement"/>
    <n v="0"/>
    <n v="1"/>
    <n v="0"/>
    <n v="0"/>
    <n v="0"/>
    <n v="0"/>
    <n v="0"/>
    <n v="0"/>
    <n v="0"/>
    <n v="0"/>
    <n v="0"/>
    <n v="0"/>
    <m/>
    <s v="face à face"/>
    <s v="rarement"/>
    <s v="face à face"/>
    <s v="parfois"/>
    <s v="je ne sais pas"/>
    <s v="l'eau n'est pas potable"/>
    <s v="non"/>
    <m/>
    <m/>
    <n v="-2.3013810000000001"/>
    <n v="28.803557300000001"/>
    <n v="1746.7"/>
    <n v="4.9400000000000004"/>
    <n v="2"/>
    <n v="44958.371030092603"/>
    <n v="44958.347002314818"/>
    <s v="bbk03"/>
    <n v="44958.389548611107"/>
    <s v="https://www.commcarehq.org/a/swassa/reports/form_data/292503cd-aa56-457b-b6b4-542b43d1e404/"/>
    <s v="bbk03"/>
    <s v="Homme"/>
    <x v="1"/>
    <n v="6"/>
    <x v="0"/>
    <n v="3"/>
    <n v="15"/>
    <n v="45"/>
    <n v="63"/>
    <x v="0"/>
    <n v="4.7619047619047619"/>
    <s v="Oui, elle est capable"/>
    <s v="non amélioré"/>
    <s v="Non"/>
    <s v="pas d'accès"/>
    <x v="0"/>
    <n v="0"/>
    <n v="2"/>
    <n v="2"/>
    <s v="Connaissance faible"/>
    <n v="0"/>
    <n v="2"/>
    <s v="Pas de confiance"/>
    <n v="0"/>
    <n v="0"/>
  </r>
  <r>
    <s v="2"/>
    <s v="11dbd198-f626-4f57-b984-ee0538fccb96"/>
    <n v="44958"/>
    <s v="consentement_oui"/>
    <s v="sud_kivu"/>
    <s v="sud_kivu"/>
    <s v="kabare"/>
    <x v="0"/>
    <x v="0"/>
    <s v="oui"/>
    <s v="olivier marangara"/>
    <s v="kama_38"/>
    <s v="38"/>
    <s v="kamak_38"/>
    <s v="masculin"/>
    <n v="36"/>
    <n v="992993054"/>
    <s v="secondaire_interrompu"/>
    <s v="oui"/>
    <m/>
    <m/>
    <m/>
    <x v="1"/>
    <s v="safi bashizi"/>
    <s v="travail_journalier"/>
    <m/>
    <s v="restreint"/>
    <n v="1"/>
    <n v="1"/>
    <n v="0"/>
    <n v="0"/>
    <n v="0"/>
    <n v="1"/>
    <n v="0"/>
    <n v="0"/>
    <n v="0"/>
    <n v="2"/>
    <n v="0"/>
    <n v="0"/>
    <n v="0"/>
    <n v="0"/>
    <n v="1"/>
    <n v="0"/>
    <n v="6"/>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20"/>
    <n v="30"/>
    <n v="20"/>
    <n v="70"/>
    <m/>
    <m/>
    <m/>
    <s v="oui"/>
    <x v="0"/>
    <m/>
    <m/>
    <m/>
    <m/>
    <m/>
    <m/>
    <m/>
    <m/>
    <m/>
    <m/>
    <m/>
    <m/>
    <m/>
    <m/>
    <m/>
    <m/>
    <m/>
    <m/>
    <m/>
    <m/>
    <m/>
    <m/>
    <m/>
    <m/>
    <m/>
    <m/>
    <m/>
    <n v="4"/>
    <n v="4"/>
    <n v="320"/>
    <m/>
    <m/>
    <n v="0"/>
    <n v="7.6190476190476195"/>
    <s v="non"/>
    <m/>
    <m/>
    <m/>
    <m/>
    <m/>
    <m/>
    <m/>
    <m/>
    <m/>
    <m/>
    <s v="femmes_25-34_ans"/>
    <n v="1"/>
    <n v="0"/>
    <n v="0"/>
    <n v="1"/>
    <n v="0"/>
    <n v="0"/>
    <n v="0"/>
    <m/>
    <s v="non"/>
    <m/>
    <m/>
    <m/>
    <m/>
    <m/>
    <m/>
    <m/>
    <m/>
    <m/>
    <m/>
    <m/>
    <m/>
    <m/>
    <m/>
    <m/>
    <m/>
    <m/>
    <m/>
    <m/>
    <m/>
    <m/>
    <s v="oui"/>
    <s v="parce que l'eau sera de bonne qualité"/>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1"/>
    <n v="2"/>
    <n v="0"/>
    <n v="0"/>
    <n v="0"/>
    <m/>
    <n v="0"/>
    <n v="1"/>
    <n v="1"/>
    <n v="2"/>
    <n v="4"/>
    <s v="connaissance basique"/>
    <n v="0"/>
    <n v="0"/>
    <n v="0"/>
    <m/>
    <n v="1"/>
    <n v="0"/>
    <n v="0"/>
    <n v="0"/>
    <n v="0"/>
    <n v="0"/>
    <m/>
    <s v="oui"/>
    <s v="voire le comité local chargé de l'eau payé le frais d'acordement puis acheter les matériels"/>
    <n v="1"/>
    <n v="1"/>
    <n v="0"/>
    <n v="0"/>
    <m/>
    <n v="0"/>
    <n v="1"/>
    <n v="0"/>
    <n v="0"/>
    <n v="0"/>
    <n v="0"/>
    <n v="0"/>
    <n v="0"/>
    <m/>
    <s v="non"/>
    <m/>
    <m/>
    <x v="0"/>
    <m/>
    <m/>
    <m/>
    <m/>
    <m/>
    <s v="oui"/>
    <s v="oui"/>
    <n v="1"/>
    <n v="0"/>
    <n v="0"/>
    <n v="0"/>
    <n v="0"/>
    <m/>
    <n v="1"/>
    <n v="0"/>
    <n v="0"/>
    <n v="0"/>
    <n v="0"/>
    <n v="0"/>
    <n v="0"/>
    <n v="0"/>
    <m/>
    <n v="1"/>
    <s v="oui"/>
    <s v="oui_jetais_satisfait"/>
    <n v="8"/>
    <s v="grande confiance"/>
    <m/>
    <m/>
    <m/>
    <m/>
    <m/>
    <n v="0"/>
    <n v="1"/>
    <s v="Au moins un"/>
    <m/>
    <m/>
    <m/>
    <m/>
    <s v="oui"/>
    <s v="non_jen_ai_pas_encore_bnficie"/>
    <m/>
    <m/>
    <m/>
    <m/>
    <m/>
    <m/>
    <m/>
    <m/>
    <m/>
    <m/>
    <m/>
    <m/>
    <m/>
    <m/>
    <m/>
    <m/>
    <m/>
    <m/>
    <m/>
    <m/>
    <s v="au comité de gestion d'eau"/>
    <n v="0"/>
    <n v="1"/>
    <n v="0"/>
    <n v="0"/>
    <n v="0"/>
    <n v="0"/>
    <n v="1"/>
    <n v="0"/>
    <n v="0"/>
    <n v="0"/>
    <m/>
    <n v="0"/>
    <n v="0"/>
    <n v="0"/>
    <n v="1"/>
    <n v="0"/>
    <n v="0"/>
    <m/>
    <s v="5-6"/>
    <m/>
    <s v="neutre"/>
    <s v="oui"/>
    <s v="oui"/>
    <s v="neutre"/>
    <s v="oui"/>
    <s v="non"/>
    <m/>
    <s v="les_membres_du_village"/>
    <m/>
    <s v="b_le_groupe_le_plus_nombreux_prend_la_dcision_pour_tous"/>
    <s v="quelque_fois_impliqu"/>
    <s v="parfois"/>
    <n v="0"/>
    <n v="1"/>
    <n v="1"/>
    <n v="0"/>
    <n v="0"/>
    <n v="0"/>
    <n v="0"/>
    <n v="0"/>
    <n v="0"/>
    <n v="0"/>
    <n v="0"/>
    <n v="0"/>
    <m/>
    <s v="face à face"/>
    <s v="parfois"/>
    <s v="face à face"/>
    <s v="rarement"/>
    <s v="nous avons un Source qu'on peut aménagé"/>
    <s v="l'eau n'est pas propre"/>
    <s v="non"/>
    <m/>
    <m/>
    <n v="-2.3003517000000002"/>
    <n v="28.803374999999999"/>
    <n v="1736.4"/>
    <n v="3.9"/>
    <n v="6"/>
    <n v="44958.436562499999"/>
    <n v="44958.409722222219"/>
    <s v="bbk03"/>
    <n v="44958.436712962961"/>
    <s v="https://www.commcarehq.org/a/swassa/reports/form_data/11dbd198-f626-4f57-b984-ee0538fccb96/"/>
    <s v="bbk03"/>
    <s v="Homme"/>
    <x v="0"/>
    <n v="2"/>
    <x v="0"/>
    <n v="20"/>
    <n v="20"/>
    <n v="25"/>
    <n v="65"/>
    <x v="0"/>
    <n v="8.5714285714285712"/>
    <s v="Oui, elle est capable"/>
    <s v="non amélioré"/>
    <s v="Oui"/>
    <s v="pas d'accès"/>
    <x v="0"/>
    <n v="1"/>
    <n v="1"/>
    <n v="2"/>
    <s v="Connaissance faible"/>
    <n v="0"/>
    <n v="4"/>
    <s v="Pas de confiance"/>
    <n v="0"/>
    <n v="0"/>
  </r>
  <r>
    <s v="3"/>
    <s v="f511af74-f421-4dc4-8fe5-bd35a75413e6"/>
    <n v="44958"/>
    <s v="consentement_oui"/>
    <s v="sud_kivu"/>
    <s v="sud_kivu"/>
    <s v="kabare"/>
    <x v="0"/>
    <x v="0"/>
    <s v="oui"/>
    <s v="ishara marume"/>
    <s v="kama_13"/>
    <s v="13"/>
    <s v="kamak_13"/>
    <s v="masculin"/>
    <n v="20"/>
    <n v="0"/>
    <s v="secondaire_interrompu"/>
    <s v="non"/>
    <s v="pre"/>
    <m/>
    <s v="masculin"/>
    <x v="1"/>
    <s v="bashimbe marume"/>
    <s v="motard"/>
    <m/>
    <s v="restreint"/>
    <n v="1"/>
    <n v="1"/>
    <n v="0"/>
    <n v="2"/>
    <n v="0"/>
    <n v="1"/>
    <n v="1"/>
    <n v="0"/>
    <n v="0"/>
    <n v="0"/>
    <n v="1"/>
    <n v="0"/>
    <n v="1"/>
    <n v="0"/>
    <n v="0"/>
    <n v="1"/>
    <n v="9"/>
    <s v="oui"/>
    <n v="0"/>
    <n v="0"/>
    <n v="0"/>
    <n v="1"/>
    <n v="0"/>
    <n v="0"/>
    <n v="0"/>
    <n v="0"/>
    <n v="0"/>
    <n v="0"/>
    <n v="0"/>
    <n v="0"/>
    <s v="non"/>
    <m/>
    <m/>
    <m/>
    <m/>
    <m/>
    <m/>
    <m/>
    <m/>
    <m/>
    <m/>
    <m/>
    <m/>
    <s v="oui"/>
    <n v="0"/>
    <n v="0"/>
    <n v="0"/>
    <n v="0"/>
    <n v="0"/>
    <n v="0"/>
    <n v="0"/>
    <n v="0"/>
    <n v="1"/>
    <n v="0"/>
    <n v="0"/>
    <m/>
    <s v="eau_courante"/>
    <s v="robinet_public__borne-fontaine"/>
    <m/>
    <m/>
    <m/>
    <m/>
    <s v="eau_courante"/>
    <x v="0"/>
    <m/>
    <s v="oui"/>
    <m/>
    <m/>
    <m/>
    <m/>
    <m/>
    <m/>
    <m/>
    <s v="en_dehors_de_la_parcelle"/>
    <n v="20"/>
    <n v="20"/>
    <n v="20"/>
    <n v="60"/>
    <m/>
    <m/>
    <m/>
    <s v="oui"/>
    <x v="0"/>
    <m/>
    <m/>
    <m/>
    <m/>
    <m/>
    <m/>
    <m/>
    <m/>
    <m/>
    <m/>
    <m/>
    <m/>
    <m/>
    <m/>
    <m/>
    <m/>
    <m/>
    <m/>
    <m/>
    <m/>
    <m/>
    <m/>
    <m/>
    <m/>
    <m/>
    <m/>
    <m/>
    <n v="6"/>
    <n v="4"/>
    <n v="480"/>
    <m/>
    <m/>
    <n v="0"/>
    <n v="7.6190476190476195"/>
    <s v="non"/>
    <m/>
    <m/>
    <m/>
    <m/>
    <m/>
    <m/>
    <m/>
    <m/>
    <m/>
    <m/>
    <s v="femmesfilles_15-19_ans"/>
    <n v="1"/>
    <n v="0"/>
    <n v="1"/>
    <n v="0"/>
    <n v="0"/>
    <n v="0"/>
    <n v="0"/>
    <m/>
    <s v="non"/>
    <m/>
    <m/>
    <m/>
    <m/>
    <m/>
    <m/>
    <m/>
    <m/>
    <m/>
    <m/>
    <m/>
    <m/>
    <m/>
    <m/>
    <m/>
    <m/>
    <m/>
    <m/>
    <m/>
    <m/>
    <m/>
    <s v="oui"/>
    <s v="parce que l'eau sera propre et disponibl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1"/>
    <n v="2"/>
    <n v="0"/>
    <n v="0"/>
    <n v="0"/>
    <m/>
    <n v="0"/>
    <n v="1"/>
    <n v="1"/>
    <n v="2"/>
    <n v="4"/>
    <s v="connaissance basique"/>
    <n v="0"/>
    <n v="0"/>
    <n v="0"/>
    <m/>
    <n v="1"/>
    <n v="0"/>
    <n v="0"/>
    <n v="0"/>
    <n v="0"/>
    <n v="0"/>
    <m/>
    <s v="oui"/>
    <s v="achat de matereil, voire le comité de gestion de l'eau a chat de materiels et payé le technicien"/>
    <n v="1"/>
    <n v="1"/>
    <n v="0"/>
    <n v="0"/>
    <m/>
    <n v="0"/>
    <n v="1"/>
    <n v="0"/>
    <n v="0"/>
    <n v="0"/>
    <n v="1"/>
    <n v="0"/>
    <n v="0"/>
    <m/>
    <s v="non"/>
    <m/>
    <m/>
    <x v="0"/>
    <m/>
    <m/>
    <m/>
    <m/>
    <m/>
    <s v="non"/>
    <s v="non"/>
    <m/>
    <m/>
    <m/>
    <m/>
    <m/>
    <m/>
    <m/>
    <m/>
    <m/>
    <m/>
    <m/>
    <m/>
    <m/>
    <m/>
    <m/>
    <n v="0"/>
    <m/>
    <m/>
    <n v="8"/>
    <s v="grande confiance"/>
    <n v="1"/>
    <n v="0"/>
    <n v="0"/>
    <n v="0"/>
    <n v="0"/>
    <n v="1"/>
    <n v="1"/>
    <s v="Au moins un"/>
    <n v="0"/>
    <n v="0"/>
    <n v="0"/>
    <m/>
    <s v="oui"/>
    <s v="non_jen_ai_pas_encore_bnficie"/>
    <m/>
    <m/>
    <m/>
    <m/>
    <m/>
    <m/>
    <m/>
    <m/>
    <m/>
    <m/>
    <m/>
    <m/>
    <m/>
    <m/>
    <m/>
    <m/>
    <m/>
    <m/>
    <m/>
    <m/>
    <s v="chaf de village"/>
    <n v="0"/>
    <n v="1"/>
    <n v="0"/>
    <n v="0"/>
    <n v="0"/>
    <n v="1"/>
    <n v="1"/>
    <n v="0"/>
    <n v="0"/>
    <n v="0"/>
    <m/>
    <n v="0"/>
    <n v="0"/>
    <n v="0"/>
    <n v="1"/>
    <n v="0"/>
    <n v="0"/>
    <m/>
    <s v="5-6"/>
    <m/>
    <s v="neutre"/>
    <s v="oui"/>
    <s v="oui"/>
    <s v="tres_satisfaite"/>
    <s v="oui"/>
    <s v="non"/>
    <m/>
    <s v="les_membres_du_village"/>
    <m/>
    <s v="b_le_groupe_le_plus_nombreux_prend_la_dcision_pour_tous"/>
    <s v="je_ne_suis_jamais_impliqu"/>
    <s v="rarement"/>
    <n v="0"/>
    <n v="1"/>
    <n v="1"/>
    <n v="0"/>
    <n v="0"/>
    <n v="0"/>
    <n v="0"/>
    <n v="0"/>
    <n v="0"/>
    <n v="0"/>
    <n v="0"/>
    <n v="0"/>
    <m/>
    <s v="face à face"/>
    <s v="parfois"/>
    <s v="face à face"/>
    <s v="parfois"/>
    <s v="nous avons une source qu'on peut améliorer"/>
    <s v="l'eau est souvant sale"/>
    <s v="non"/>
    <m/>
    <m/>
    <n v="-2.2998142000000001"/>
    <n v="28.804225599999999"/>
    <n v="1731"/>
    <n v="3.9"/>
    <n v="9"/>
    <n v="44958.494201388887"/>
    <n v="44958.454097222217"/>
    <s v="bbk03"/>
    <n v="44958.494212962964"/>
    <s v="https://www.commcarehq.org/a/swassa/reports/form_data/f511af74-f421-4dc4-8fe5-bd35a75413e6/"/>
    <s v="bbk03"/>
    <s v="Homme"/>
    <x v="0"/>
    <n v="2"/>
    <x v="0"/>
    <n v="35"/>
    <n v="30"/>
    <n v="30"/>
    <n v="95"/>
    <x v="0"/>
    <n v="28.571428571428573"/>
    <s v="Oui, elle est capable"/>
    <s v="non amélioré"/>
    <s v="Oui"/>
    <s v="pas d'accès"/>
    <x v="0"/>
    <n v="1"/>
    <n v="1"/>
    <n v="2"/>
    <s v="Connaissance faible"/>
    <n v="0"/>
    <n v="3"/>
    <s v="Pas de confiance"/>
    <n v="0"/>
    <n v="0"/>
  </r>
  <r>
    <s v="4"/>
    <s v="2c246f03-5487-464b-9453-8cea308b1b4f"/>
    <n v="44958"/>
    <s v="consentement_oui"/>
    <s v="sud_kivu"/>
    <s v="sud_kivu"/>
    <s v="kabare"/>
    <x v="0"/>
    <x v="0"/>
    <s v="oui"/>
    <s v="ishindi shombo"/>
    <s v="kama_22"/>
    <s v="22"/>
    <s v="kamak_22"/>
    <s v="feminin"/>
    <n v="18"/>
    <n v="0"/>
    <s v="primaire_complet"/>
    <s v="non"/>
    <s v="epoux"/>
    <m/>
    <s v="masculin"/>
    <x v="1"/>
    <m/>
    <s v="colporteur"/>
    <m/>
    <s v="restreint"/>
    <n v="1"/>
    <n v="0"/>
    <n v="0"/>
    <n v="1"/>
    <n v="0"/>
    <n v="0"/>
    <n v="0"/>
    <n v="0"/>
    <n v="0"/>
    <n v="0"/>
    <n v="0"/>
    <n v="0"/>
    <n v="1"/>
    <n v="0"/>
    <n v="0"/>
    <n v="0"/>
    <n v="3"/>
    <s v="non"/>
    <n v="0"/>
    <n v="0"/>
    <n v="0"/>
    <n v="0"/>
    <n v="0"/>
    <n v="0"/>
    <n v="0"/>
    <n v="0"/>
    <n v="0"/>
    <n v="0"/>
    <n v="0"/>
    <n v="0"/>
    <s v="non"/>
    <m/>
    <m/>
    <m/>
    <m/>
    <m/>
    <m/>
    <m/>
    <m/>
    <m/>
    <m/>
    <m/>
    <m/>
    <s v="oui"/>
    <n v="0"/>
    <n v="0"/>
    <n v="0"/>
    <n v="0"/>
    <n v="1"/>
    <n v="0"/>
    <n v="0"/>
    <n v="0"/>
    <n v="0"/>
    <n v="0"/>
    <n v="0"/>
    <m/>
    <s v="eau_courante"/>
    <s v="robinet_public__borne-fontaine"/>
    <m/>
    <m/>
    <m/>
    <m/>
    <s v="eau_courante"/>
    <x v="0"/>
    <m/>
    <s v="oui"/>
    <m/>
    <m/>
    <m/>
    <m/>
    <m/>
    <m/>
    <m/>
    <s v="en_dehors_de_la_parcelle"/>
    <n v="20"/>
    <n v="60"/>
    <n v="25"/>
    <n v="105"/>
    <m/>
    <m/>
    <m/>
    <s v="oui"/>
    <x v="0"/>
    <m/>
    <m/>
    <m/>
    <m/>
    <m/>
    <m/>
    <m/>
    <m/>
    <m/>
    <m/>
    <m/>
    <m/>
    <m/>
    <m/>
    <m/>
    <m/>
    <m/>
    <m/>
    <m/>
    <m/>
    <m/>
    <m/>
    <m/>
    <m/>
    <m/>
    <m/>
    <m/>
    <n v="6"/>
    <n v="2"/>
    <n v="240"/>
    <m/>
    <m/>
    <n v="0"/>
    <n v="11.428571428571429"/>
    <s v="non"/>
    <m/>
    <m/>
    <m/>
    <m/>
    <m/>
    <m/>
    <m/>
    <m/>
    <m/>
    <m/>
    <s v="femmesfilles_15-19_ans"/>
    <n v="1"/>
    <n v="0"/>
    <n v="0"/>
    <n v="0"/>
    <n v="0"/>
    <n v="0"/>
    <n v="0"/>
    <m/>
    <s v="non"/>
    <m/>
    <m/>
    <m/>
    <m/>
    <m/>
    <m/>
    <m/>
    <m/>
    <m/>
    <m/>
    <m/>
    <m/>
    <m/>
    <m/>
    <m/>
    <m/>
    <m/>
    <m/>
    <m/>
    <m/>
    <m/>
    <s v="oui"/>
    <s v="parce que l'eau sera disponible et propre"/>
    <s v="non"/>
    <m/>
    <m/>
    <m/>
    <m/>
    <m/>
    <m/>
    <m/>
    <m/>
    <m/>
    <m/>
    <m/>
    <m/>
    <m/>
    <m/>
    <m/>
    <m/>
    <m/>
    <m/>
    <m/>
    <m/>
    <m/>
    <m/>
    <m/>
    <m/>
    <m/>
    <m/>
    <m/>
    <m/>
    <m/>
    <m/>
    <m/>
    <m/>
    <m/>
    <m/>
    <s v="oui"/>
    <n v="0"/>
    <n v="0"/>
    <n v="0"/>
    <n v="0"/>
    <n v="0"/>
    <n v="0"/>
    <n v="1"/>
    <n v="0"/>
    <n v="0"/>
    <n v="0"/>
    <m/>
    <m/>
    <m/>
    <m/>
    <m/>
    <n v="1"/>
    <n v="0"/>
    <n v="0"/>
    <n v="0"/>
    <n v="0"/>
    <n v="2"/>
    <m/>
    <m/>
    <m/>
    <m/>
    <m/>
    <m/>
    <m/>
    <s v="toilette non améliorée"/>
    <s v="oui"/>
    <x v="0"/>
    <x v="0"/>
    <x v="0"/>
    <x v="0"/>
    <x v="0"/>
    <m/>
    <m/>
    <m/>
    <m/>
    <m/>
    <m/>
    <m/>
    <m/>
    <m/>
    <m/>
    <m/>
    <m/>
    <m/>
    <m/>
    <m/>
    <m/>
    <m/>
    <m/>
    <m/>
    <m/>
    <m/>
    <m/>
    <m/>
    <m/>
    <m/>
    <m/>
    <m/>
    <s v="oui"/>
    <n v="1"/>
    <n v="0"/>
    <n v="1"/>
    <n v="2"/>
    <n v="0"/>
    <n v="0"/>
    <n v="0"/>
    <m/>
    <n v="0"/>
    <n v="1"/>
    <n v="1"/>
    <n v="2"/>
    <n v="4"/>
    <s v="connaissance basique"/>
    <n v="0"/>
    <n v="0"/>
    <n v="0"/>
    <m/>
    <n v="0"/>
    <n v="1"/>
    <n v="0"/>
    <n v="0"/>
    <n v="0"/>
    <n v="0"/>
    <m/>
    <s v="non"/>
    <s v="je ne sais pas"/>
    <n v="1"/>
    <n v="1"/>
    <n v="0"/>
    <n v="0"/>
    <m/>
    <n v="0"/>
    <n v="1"/>
    <n v="0"/>
    <n v="0"/>
    <n v="0"/>
    <n v="0"/>
    <n v="0"/>
    <n v="0"/>
    <m/>
    <s v="non"/>
    <m/>
    <m/>
    <x v="0"/>
    <m/>
    <m/>
    <m/>
    <m/>
    <m/>
    <s v="non"/>
    <s v="non"/>
    <m/>
    <m/>
    <m/>
    <m/>
    <m/>
    <m/>
    <m/>
    <m/>
    <m/>
    <m/>
    <m/>
    <m/>
    <m/>
    <m/>
    <m/>
    <n v="0"/>
    <m/>
    <m/>
    <n v="7"/>
    <s v="grande confiance"/>
    <n v="1"/>
    <n v="0"/>
    <n v="0"/>
    <n v="0"/>
    <n v="0"/>
    <n v="1"/>
    <n v="1"/>
    <s v="Au moins un"/>
    <n v="0"/>
    <n v="0"/>
    <n v="0"/>
    <m/>
    <s v="oui"/>
    <s v="non_jen_ai_pas_encore_bnficie"/>
    <m/>
    <m/>
    <m/>
    <m/>
    <m/>
    <m/>
    <m/>
    <m/>
    <m/>
    <m/>
    <m/>
    <m/>
    <m/>
    <m/>
    <m/>
    <m/>
    <m/>
    <m/>
    <m/>
    <m/>
    <s v="chef de village"/>
    <n v="0"/>
    <n v="0"/>
    <n v="0"/>
    <n v="0"/>
    <n v="0"/>
    <n v="0"/>
    <n v="0"/>
    <n v="0"/>
    <n v="1"/>
    <n v="0"/>
    <s v="maendeleo"/>
    <n v="0"/>
    <n v="0"/>
    <n v="0"/>
    <n v="0"/>
    <n v="1"/>
    <n v="0"/>
    <s v="chefs locaux"/>
    <s v="3-4"/>
    <m/>
    <s v="neutre"/>
    <s v="oui"/>
    <s v="non"/>
    <s v="neutre"/>
    <s v="oui"/>
    <s v="non"/>
    <m/>
    <s v="les_membres_du_village"/>
    <m/>
    <s v="b_le_groupe_le_plus_nombreux_prend_la_dcision_pour_tous"/>
    <s v="quelque_fois_impliqu"/>
    <s v="rarement"/>
    <n v="0"/>
    <n v="1"/>
    <n v="1"/>
    <n v="0"/>
    <n v="0"/>
    <n v="0"/>
    <n v="0"/>
    <n v="0"/>
    <n v="0"/>
    <n v="0"/>
    <n v="0"/>
    <n v="0"/>
    <m/>
    <s v="face à face"/>
    <s v="rarement"/>
    <s v="face à face"/>
    <s v="rarement"/>
    <s v="je ne sais pas"/>
    <s v="l'eau sale"/>
    <s v="non"/>
    <m/>
    <m/>
    <n v="-2.2983041000000002"/>
    <n v="28.8034909"/>
    <n v="1734.9"/>
    <n v="4.95"/>
    <n v="3"/>
    <n v="44958.531770833331"/>
    <n v="44958.503784722219"/>
    <s v="bbk03"/>
    <n v="44958.531828703701"/>
    <s v="https://www.commcarehq.org/a/swassa/reports/form_data/2c246f03-5487-464b-9453-8cea308b1b4f/"/>
    <s v="bbk03"/>
    <s v="Femme"/>
    <x v="0"/>
    <n v="3"/>
    <x v="0"/>
    <n v="35"/>
    <n v="30"/>
    <n v="20"/>
    <n v="85"/>
    <x v="0"/>
    <n v="95.238095238095241"/>
    <s v="Oui, elle est capable"/>
    <s v="non amélioré"/>
    <s v="Non"/>
    <s v="pas d'accès"/>
    <x v="0"/>
    <n v="1"/>
    <n v="0"/>
    <n v="1"/>
    <s v="Connaissance faible"/>
    <n v="0"/>
    <n v="3"/>
    <s v="Pas de confiance"/>
    <n v="0"/>
    <n v="0"/>
  </r>
  <r>
    <s v="5"/>
    <s v="7bf7e8ae-17b9-4cde-a3e4-fc650feaf8bf"/>
    <n v="44958"/>
    <s v="consentement_oui"/>
    <s v="sud_kivu"/>
    <s v="sud_kivu"/>
    <s v="kabare"/>
    <x v="0"/>
    <x v="0"/>
    <s v="oui"/>
    <s v="Ombeni Ntanyanya"/>
    <s v="kama_35"/>
    <s v="35"/>
    <s v="kamak_35"/>
    <s v="feminin"/>
    <n v="23"/>
    <n v="0"/>
    <s v="sans_niveau"/>
    <s v="non"/>
    <s v="epoux"/>
    <m/>
    <s v="masculin"/>
    <x v="1"/>
    <m/>
    <s v="sans_emploi"/>
    <m/>
    <s v="restreint"/>
    <n v="3"/>
    <n v="0"/>
    <n v="0"/>
    <n v="0"/>
    <n v="1"/>
    <n v="0"/>
    <n v="0"/>
    <n v="0"/>
    <n v="0"/>
    <n v="0"/>
    <n v="0"/>
    <n v="0"/>
    <n v="0"/>
    <n v="0"/>
    <n v="1"/>
    <n v="0"/>
    <n v="5"/>
    <s v="non"/>
    <n v="0"/>
    <n v="0"/>
    <n v="0"/>
    <n v="0"/>
    <n v="0"/>
    <n v="0"/>
    <n v="0"/>
    <n v="0"/>
    <n v="0"/>
    <n v="0"/>
    <n v="0"/>
    <n v="0"/>
    <s v="oui"/>
    <n v="1"/>
    <n v="0"/>
    <n v="0"/>
    <n v="0"/>
    <n v="0"/>
    <n v="0"/>
    <n v="0"/>
    <n v="0"/>
    <n v="0"/>
    <n v="0"/>
    <n v="0"/>
    <m/>
    <s v="oui"/>
    <n v="0"/>
    <n v="0"/>
    <n v="0"/>
    <n v="1"/>
    <n v="0"/>
    <n v="1"/>
    <n v="0"/>
    <n v="0"/>
    <n v="0"/>
    <n v="0"/>
    <n v="0"/>
    <m/>
    <s v="eau_courante"/>
    <s v="robinet_public__borne-fontaine"/>
    <m/>
    <m/>
    <m/>
    <m/>
    <s v="eau_courante"/>
    <x v="0"/>
    <m/>
    <s v="oui"/>
    <m/>
    <m/>
    <m/>
    <m/>
    <m/>
    <m/>
    <m/>
    <s v="dans_la_parcelle_ou_la_maison"/>
    <n v="3"/>
    <n v="5"/>
    <n v="3"/>
    <n v="11"/>
    <m/>
    <m/>
    <m/>
    <s v="oui"/>
    <x v="1"/>
    <m/>
    <m/>
    <m/>
    <m/>
    <m/>
    <m/>
    <m/>
    <m/>
    <m/>
    <m/>
    <m/>
    <m/>
    <m/>
    <m/>
    <m/>
    <m/>
    <m/>
    <m/>
    <m/>
    <m/>
    <m/>
    <m/>
    <m/>
    <m/>
    <m/>
    <m/>
    <m/>
    <n v="7"/>
    <n v="2"/>
    <n v="280"/>
    <m/>
    <m/>
    <n v="0"/>
    <n v="8"/>
    <s v="non"/>
    <m/>
    <m/>
    <m/>
    <m/>
    <m/>
    <m/>
    <m/>
    <m/>
    <m/>
    <m/>
    <s v="femmes_20-24_ans"/>
    <n v="0"/>
    <n v="0"/>
    <n v="0"/>
    <n v="0"/>
    <n v="1"/>
    <n v="0"/>
    <n v="0"/>
    <m/>
    <s v="non"/>
    <m/>
    <m/>
    <m/>
    <m/>
    <m/>
    <m/>
    <m/>
    <m/>
    <m/>
    <m/>
    <m/>
    <m/>
    <m/>
    <m/>
    <m/>
    <m/>
    <m/>
    <m/>
    <m/>
    <m/>
    <m/>
    <s v="oui"/>
    <s v="Parceque l'eau c'est la vie"/>
    <s v="non"/>
    <m/>
    <m/>
    <m/>
    <m/>
    <m/>
    <m/>
    <m/>
    <m/>
    <m/>
    <m/>
    <m/>
    <m/>
    <m/>
    <m/>
    <m/>
    <m/>
    <m/>
    <m/>
    <m/>
    <m/>
    <m/>
    <m/>
    <m/>
    <m/>
    <m/>
    <m/>
    <m/>
    <m/>
    <m/>
    <m/>
    <m/>
    <m/>
    <m/>
    <m/>
    <s v="oui"/>
    <n v="0"/>
    <n v="0"/>
    <n v="0"/>
    <n v="0"/>
    <n v="0"/>
    <n v="0"/>
    <n v="1"/>
    <n v="0"/>
    <n v="0"/>
    <n v="0"/>
    <m/>
    <m/>
    <m/>
    <m/>
    <m/>
    <n v="1"/>
    <n v="0"/>
    <n v="0"/>
    <n v="0"/>
    <n v="0"/>
    <n v="3"/>
    <m/>
    <m/>
    <m/>
    <m/>
    <m/>
    <m/>
    <m/>
    <s v="toilette non améliorée"/>
    <s v="oui"/>
    <x v="0"/>
    <x v="0"/>
    <x v="0"/>
    <x v="0"/>
    <x v="0"/>
    <m/>
    <m/>
    <m/>
    <m/>
    <m/>
    <m/>
    <m/>
    <m/>
    <m/>
    <m/>
    <m/>
    <m/>
    <m/>
    <m/>
    <m/>
    <m/>
    <m/>
    <m/>
    <m/>
    <m/>
    <m/>
    <m/>
    <m/>
    <m/>
    <m/>
    <m/>
    <m/>
    <s v="oui"/>
    <n v="1"/>
    <n v="0"/>
    <n v="0"/>
    <n v="1"/>
    <n v="0"/>
    <n v="0"/>
    <n v="0"/>
    <m/>
    <n v="0"/>
    <n v="1"/>
    <n v="0"/>
    <n v="1"/>
    <n v="2"/>
    <s v="connaissance faible"/>
    <n v="0"/>
    <n v="0"/>
    <n v="0"/>
    <m/>
    <n v="0"/>
    <n v="1"/>
    <n v="0"/>
    <n v="0"/>
    <n v="0"/>
    <n v="0"/>
    <m/>
    <s v="non"/>
    <s v="On s'adresse au chef de village qui à son tour réuni le comité"/>
    <n v="1"/>
    <n v="0"/>
    <n v="0"/>
    <n v="0"/>
    <m/>
    <n v="0"/>
    <n v="0"/>
    <n v="0"/>
    <n v="0"/>
    <n v="0"/>
    <n v="0"/>
    <n v="1"/>
    <n v="0"/>
    <s v="Reparation du préjudice"/>
    <s v="oui"/>
    <s v="Le comité fait des communiqués"/>
    <n v="0"/>
    <x v="1"/>
    <n v="0"/>
    <n v="0"/>
    <n v="0"/>
    <n v="0"/>
    <s v="Des communiqués dans des églises"/>
    <s v="non"/>
    <s v="non"/>
    <m/>
    <m/>
    <m/>
    <m/>
    <m/>
    <m/>
    <m/>
    <m/>
    <m/>
    <m/>
    <m/>
    <m/>
    <m/>
    <m/>
    <m/>
    <n v="0"/>
    <m/>
    <m/>
    <n v="3"/>
    <s v="pas de confiance"/>
    <n v="1"/>
    <n v="1"/>
    <n v="0"/>
    <n v="0"/>
    <n v="0"/>
    <n v="2"/>
    <n v="2"/>
    <s v="Au moins un"/>
    <n v="0"/>
    <n v="0"/>
    <n v="0"/>
    <m/>
    <s v="non"/>
    <s v="non_jen_ai_pas_encore_bnficie"/>
    <m/>
    <m/>
    <m/>
    <m/>
    <m/>
    <m/>
    <m/>
    <m/>
    <m/>
    <m/>
    <m/>
    <m/>
    <m/>
    <m/>
    <m/>
    <m/>
    <m/>
    <m/>
    <m/>
    <m/>
    <s v="Technicien du village"/>
    <n v="0"/>
    <n v="0"/>
    <n v="0"/>
    <n v="0"/>
    <n v="0"/>
    <n v="0"/>
    <n v="0"/>
    <n v="0"/>
    <n v="1"/>
    <n v="0"/>
    <s v="maendeleo"/>
    <n v="0"/>
    <n v="0"/>
    <n v="0"/>
    <n v="0"/>
    <n v="1"/>
    <n v="0"/>
    <s v="Volontaire en collaboration avec le chef de sous village"/>
    <s v="5-6"/>
    <m/>
    <s v="tres_satisfaite"/>
    <s v="non"/>
    <s v="non"/>
    <s v="tres_satisfaite"/>
    <s v="non"/>
    <m/>
    <m/>
    <m/>
    <m/>
    <m/>
    <s v="quelque_fois_impliqu"/>
    <s v="non"/>
    <m/>
    <m/>
    <m/>
    <m/>
    <m/>
    <m/>
    <m/>
    <m/>
    <m/>
    <m/>
    <m/>
    <m/>
    <m/>
    <m/>
    <m/>
    <s v="RAS"/>
    <s v="souvent"/>
    <s v="Amenager d'autres sources disponibles"/>
    <s v="Mulitudes des bénéficiaires par aux BF disponibles."/>
    <s v="non"/>
    <m/>
    <m/>
    <n v="-2.2924628999999999"/>
    <n v="28.791362100000001"/>
    <n v="1813.2"/>
    <n v="8.94"/>
    <n v="5"/>
    <n v="44958.348194444443"/>
    <n v="44958.318449074082"/>
    <s v="bbk08"/>
    <n v="44958.590520833342"/>
    <s v="https://www.commcarehq.org/a/swassa/reports/form_data/7bf7e8ae-17b9-4cde-a3e4-fc650feaf8bf/"/>
    <s v="bbk08"/>
    <s v="Homme"/>
    <x v="0"/>
    <n v="6"/>
    <x v="1"/>
    <n v="30"/>
    <n v="2"/>
    <n v="30"/>
    <n v="62"/>
    <x v="1"/>
    <n v="13.333333333333334"/>
    <s v="Oui, elle est capable"/>
    <s v="non amélioré"/>
    <s v="Non"/>
    <s v="pas d'accès"/>
    <x v="0"/>
    <n v="1"/>
    <n v="1"/>
    <n v="2"/>
    <s v="Connaissance faible"/>
    <n v="0"/>
    <n v="5"/>
    <s v="Confiance moyenne"/>
    <n v="0"/>
    <n v="0"/>
  </r>
  <r>
    <s v="6"/>
    <s v="7823dbf9-6cb2-4078-ab41-6d207f9011ba"/>
    <n v="44958"/>
    <s v="consentement_oui"/>
    <s v="sud_kivu"/>
    <s v="sud_kivu"/>
    <s v="kabare"/>
    <x v="0"/>
    <x v="0"/>
    <s v="non"/>
    <s v="Perpetue M'Bashizi"/>
    <s v="kama_51"/>
    <s v="51"/>
    <s v="kamak_51"/>
    <s v="feminin"/>
    <n v="61"/>
    <n v="0"/>
    <s v="sans_niveau"/>
    <s v="oui"/>
    <m/>
    <m/>
    <m/>
    <x v="0"/>
    <s v="Emmanuel Murhula"/>
    <s v="agriculteur"/>
    <m/>
    <s v="restreint"/>
    <n v="0"/>
    <n v="1"/>
    <n v="0"/>
    <n v="0"/>
    <n v="0"/>
    <n v="0"/>
    <n v="0"/>
    <n v="1"/>
    <n v="0"/>
    <n v="0"/>
    <n v="1"/>
    <n v="0"/>
    <n v="0"/>
    <n v="0"/>
    <n v="0"/>
    <n v="0"/>
    <n v="3"/>
    <s v="non"/>
    <n v="0"/>
    <n v="0"/>
    <n v="0"/>
    <n v="0"/>
    <n v="0"/>
    <n v="0"/>
    <n v="0"/>
    <n v="0"/>
    <n v="0"/>
    <n v="0"/>
    <n v="0"/>
    <n v="0"/>
    <s v="non"/>
    <m/>
    <m/>
    <m/>
    <m/>
    <m/>
    <m/>
    <m/>
    <m/>
    <m/>
    <m/>
    <m/>
    <m/>
    <s v="oui"/>
    <n v="1"/>
    <n v="0"/>
    <n v="0"/>
    <n v="0"/>
    <n v="1"/>
    <n v="0"/>
    <n v="0"/>
    <n v="0"/>
    <n v="0"/>
    <n v="0"/>
    <n v="0"/>
    <m/>
    <s v="eau_courante"/>
    <s v="robinet_public__borne-fontaine"/>
    <m/>
    <m/>
    <m/>
    <m/>
    <s v="eau_courante"/>
    <x v="0"/>
    <m/>
    <s v="oui"/>
    <m/>
    <m/>
    <m/>
    <m/>
    <m/>
    <m/>
    <m/>
    <s v="en_dehors_de_la_parcelle"/>
    <n v="20"/>
    <n v="60"/>
    <n v="25"/>
    <n v="105"/>
    <m/>
    <m/>
    <m/>
    <s v="oui"/>
    <x v="0"/>
    <m/>
    <m/>
    <m/>
    <m/>
    <m/>
    <m/>
    <m/>
    <m/>
    <m/>
    <m/>
    <m/>
    <m/>
    <m/>
    <m/>
    <m/>
    <m/>
    <m/>
    <m/>
    <m/>
    <m/>
    <m/>
    <m/>
    <m/>
    <m/>
    <m/>
    <m/>
    <m/>
    <n v="7"/>
    <n v="2"/>
    <n v="280"/>
    <m/>
    <m/>
    <n v="0"/>
    <n v="13.333333333333332"/>
    <s v="non"/>
    <m/>
    <m/>
    <m/>
    <m/>
    <m/>
    <m/>
    <m/>
    <m/>
    <m/>
    <m/>
    <s v="garons_10-14_ans"/>
    <n v="0"/>
    <n v="0"/>
    <n v="0"/>
    <n v="0"/>
    <n v="1"/>
    <n v="0"/>
    <n v="0"/>
    <m/>
    <s v="oui"/>
    <s v="autre_prciser"/>
    <s v="Nous donnons des contributions en cas des pannes seulement"/>
    <m/>
    <m/>
    <m/>
    <m/>
    <m/>
    <m/>
    <m/>
    <m/>
    <m/>
    <m/>
    <m/>
    <m/>
    <m/>
    <m/>
    <m/>
    <m/>
    <m/>
    <m/>
    <m/>
    <s v="oui"/>
    <s v="Parce que nous ne pouvons pas vivre sans eaux"/>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non"/>
    <m/>
    <m/>
    <m/>
    <n v="0"/>
    <m/>
    <m/>
    <m/>
    <m/>
    <m/>
    <m/>
    <m/>
    <n v="0"/>
    <n v="0"/>
    <s v="connaissance faible"/>
    <m/>
    <m/>
    <m/>
    <m/>
    <n v="0"/>
    <n v="1"/>
    <n v="0"/>
    <n v="0"/>
    <n v="0"/>
    <n v="0"/>
    <m/>
    <s v="non"/>
    <s v="On demande d'abord aux gestionnaires, puis on achète les materiels après paiement d'une caution"/>
    <n v="0"/>
    <n v="1"/>
    <n v="0"/>
    <n v="0"/>
    <m/>
    <n v="0"/>
    <n v="0"/>
    <n v="0"/>
    <n v="1"/>
    <n v="0"/>
    <n v="0"/>
    <n v="1"/>
    <n v="0"/>
    <s v="Exiger une petite pénalité"/>
    <s v="oui"/>
    <s v="Des sensibilisations et communiqué"/>
    <n v="0"/>
    <x v="1"/>
    <n v="0"/>
    <n v="0"/>
    <n v="0"/>
    <n v="0"/>
    <s v="RAS"/>
    <s v="oui"/>
    <s v="non"/>
    <n v="1"/>
    <n v="0"/>
    <n v="0"/>
    <n v="0"/>
    <n v="0"/>
    <m/>
    <n v="1"/>
    <n v="0"/>
    <n v="0"/>
    <n v="0"/>
    <n v="0"/>
    <n v="0"/>
    <n v="0"/>
    <n v="0"/>
    <m/>
    <n v="1"/>
    <m/>
    <m/>
    <n v="7"/>
    <s v="grande confiance"/>
    <n v="1"/>
    <n v="0"/>
    <n v="0"/>
    <n v="0"/>
    <n v="0"/>
    <n v="1"/>
    <n v="2"/>
    <s v="Au moins un"/>
    <n v="0"/>
    <n v="0"/>
    <n v="0"/>
    <m/>
    <s v="non"/>
    <s v="non_jen_ai_pas_encore_bnficie"/>
    <m/>
    <m/>
    <m/>
    <m/>
    <m/>
    <m/>
    <m/>
    <m/>
    <m/>
    <m/>
    <m/>
    <m/>
    <m/>
    <m/>
    <m/>
    <m/>
    <m/>
    <m/>
    <m/>
    <m/>
    <s v="chef de village"/>
    <n v="0"/>
    <n v="0"/>
    <n v="0"/>
    <n v="0"/>
    <n v="0"/>
    <n v="0"/>
    <n v="0"/>
    <n v="0"/>
    <n v="1"/>
    <n v="0"/>
    <s v="Je n'ai pas d'idée"/>
    <n v="0"/>
    <n v="0"/>
    <n v="0"/>
    <n v="0"/>
    <n v="1"/>
    <n v="0"/>
    <s v="Comité du village"/>
    <s v="3-4"/>
    <m/>
    <s v="tres_satisfaite"/>
    <s v="oui"/>
    <s v="oui"/>
    <s v="tres_satisfaite"/>
    <s v="oui"/>
    <s v="non"/>
    <m/>
    <s v="les_membres_du_village"/>
    <m/>
    <s v="un_sous-groupe_moins_nombreux_prend_la_dcision_pour_tous"/>
    <s v="je_ne_suis_jamais_impliqu"/>
    <s v="souvent"/>
    <n v="0"/>
    <n v="1"/>
    <n v="0"/>
    <n v="0"/>
    <n v="1"/>
    <n v="0"/>
    <n v="0"/>
    <n v="0"/>
    <n v="0"/>
    <n v="0"/>
    <n v="0"/>
    <n v="0"/>
    <m/>
    <s v="Lors du Salongo(travaux communautaires)"/>
    <s v="souvent"/>
    <s v="Nous constatons qu'ils exécutent."/>
    <s v="souvent"/>
    <s v="Entretenir les lieux où sont installées les BF, la transparence et honnêteté"/>
    <s v="Les pannes, la destruction par les enfants."/>
    <s v="non"/>
    <m/>
    <m/>
    <n v="-2.2936095999999999"/>
    <n v="28.791452199999998"/>
    <n v="1819.5"/>
    <n v="6.38"/>
    <n v="3"/>
    <n v="44958.400578703702"/>
    <n v="44958.371145833327"/>
    <s v="bbk08"/>
    <n v="44958.590555555558"/>
    <s v="https://www.commcarehq.org/a/swassa/reports/form_data/7823dbf9-6cb2-4078-ab41-6d207f9011ba/"/>
    <s v="bbk08"/>
    <s v=""/>
    <x v="2"/>
    <s v=""/>
    <x v="2"/>
    <s v=""/>
    <s v=""/>
    <s v=""/>
    <s v=""/>
    <x v="2"/>
    <s v=""/>
    <s v=""/>
    <s v=""/>
    <s v=""/>
    <s v=""/>
    <x v="1"/>
    <s v=""/>
    <s v=""/>
    <s v=""/>
    <s v=""/>
    <s v=""/>
    <s v=""/>
    <s v=""/>
    <s v=""/>
    <s v=""/>
  </r>
  <r>
    <s v="7"/>
    <s v="6015b6a5-35f2-4855-b33c-a293ecbfd83e"/>
    <n v="44958"/>
    <s v="consentement_oui"/>
    <s v="sud_kivu"/>
    <s v="sud_kivu"/>
    <s v="kabare"/>
    <x v="0"/>
    <x v="0"/>
    <s v="non"/>
    <s v="Safi Muruhula"/>
    <s v="kama_57"/>
    <s v="57"/>
    <s v="kamak_57"/>
    <s v="feminin"/>
    <n v="25"/>
    <n v="0"/>
    <s v="secondaire_interrompu"/>
    <s v="non"/>
    <s v="epoux"/>
    <m/>
    <s v="masculin"/>
    <x v="1"/>
    <m/>
    <s v="travail_journalier"/>
    <m/>
    <s v="elargi"/>
    <n v="0"/>
    <n v="0"/>
    <n v="0"/>
    <n v="0"/>
    <n v="0"/>
    <n v="1"/>
    <n v="0"/>
    <n v="0"/>
    <n v="1"/>
    <n v="2"/>
    <n v="0"/>
    <n v="2"/>
    <n v="0"/>
    <n v="1"/>
    <n v="0"/>
    <n v="0"/>
    <n v="7"/>
    <s v="non"/>
    <n v="0"/>
    <n v="0"/>
    <n v="0"/>
    <n v="0"/>
    <n v="0"/>
    <n v="0"/>
    <n v="0"/>
    <n v="0"/>
    <n v="0"/>
    <n v="0"/>
    <n v="0"/>
    <n v="0"/>
    <s v="non"/>
    <m/>
    <m/>
    <m/>
    <m/>
    <m/>
    <m/>
    <m/>
    <m/>
    <m/>
    <m/>
    <m/>
    <m/>
    <s v="oui"/>
    <n v="0"/>
    <n v="0"/>
    <n v="1"/>
    <n v="1"/>
    <n v="1"/>
    <n v="1"/>
    <n v="0"/>
    <n v="0"/>
    <n v="0"/>
    <n v="0"/>
    <n v="0"/>
    <m/>
    <s v="eau_courante"/>
    <s v="robinet_public__borne-fontaine"/>
    <m/>
    <m/>
    <m/>
    <m/>
    <s v="eau_courante"/>
    <x v="0"/>
    <m/>
    <s v="oui"/>
    <m/>
    <m/>
    <m/>
    <m/>
    <m/>
    <m/>
    <m/>
    <s v="en_dehors_de_la_parcelle"/>
    <n v="10"/>
    <n v="20"/>
    <n v="12"/>
    <n v="42"/>
    <m/>
    <m/>
    <m/>
    <s v="oui"/>
    <x v="0"/>
    <m/>
    <m/>
    <m/>
    <m/>
    <m/>
    <m/>
    <m/>
    <m/>
    <m/>
    <m/>
    <m/>
    <m/>
    <m/>
    <m/>
    <m/>
    <m/>
    <m/>
    <m/>
    <m/>
    <m/>
    <m/>
    <m/>
    <m/>
    <m/>
    <m/>
    <m/>
    <m/>
    <n v="7"/>
    <n v="4"/>
    <n v="560"/>
    <m/>
    <m/>
    <n v="0"/>
    <n v="11.428571428571429"/>
    <s v="non"/>
    <m/>
    <m/>
    <m/>
    <m/>
    <m/>
    <m/>
    <m/>
    <m/>
    <m/>
    <m/>
    <s v="hommesgarons_15-19_ans"/>
    <n v="0"/>
    <n v="0"/>
    <n v="0"/>
    <n v="0"/>
    <n v="1"/>
    <n v="0"/>
    <n v="0"/>
    <m/>
    <s v="oui"/>
    <s v="contribution_mensuelabonnement"/>
    <m/>
    <m/>
    <n v="500"/>
    <m/>
    <m/>
    <m/>
    <m/>
    <m/>
    <m/>
    <m/>
    <m/>
    <m/>
    <m/>
    <m/>
    <m/>
    <m/>
    <m/>
    <m/>
    <m/>
    <m/>
    <s v="oui"/>
    <s v="Parceque ça diminue le temps d'attente sur la BF"/>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1"/>
    <n v="1"/>
    <n v="0"/>
    <n v="2"/>
    <n v="3"/>
    <s v="connaissance basique"/>
    <n v="0"/>
    <n v="0"/>
    <n v="0"/>
    <m/>
    <n v="0"/>
    <n v="1"/>
    <n v="0"/>
    <n v="0"/>
    <n v="0"/>
    <n v="0"/>
    <m/>
    <s v="non"/>
    <s v="Formuler la demande aux gestionnaires et avoir d'eux toutes les modalités"/>
    <n v="0"/>
    <n v="1"/>
    <n v="0"/>
    <n v="0"/>
    <m/>
    <n v="0"/>
    <n v="0"/>
    <n v="0"/>
    <n v="0"/>
    <n v="0"/>
    <n v="0"/>
    <n v="1"/>
    <n v="0"/>
    <s v="Blâme et soumission à une réparation"/>
    <s v="oui"/>
    <s v="Sensibilisation"/>
    <n v="0"/>
    <x v="1"/>
    <n v="1"/>
    <n v="0"/>
    <n v="0"/>
    <n v="0"/>
    <s v="RAS"/>
    <s v="non"/>
    <s v="non"/>
    <m/>
    <m/>
    <m/>
    <m/>
    <m/>
    <m/>
    <m/>
    <m/>
    <m/>
    <m/>
    <m/>
    <m/>
    <m/>
    <m/>
    <m/>
    <n v="0"/>
    <m/>
    <m/>
    <n v="5"/>
    <s v="confiance moyenne"/>
    <n v="1"/>
    <n v="0"/>
    <n v="1"/>
    <n v="0"/>
    <n v="0"/>
    <n v="2"/>
    <n v="2"/>
    <s v="Au moins un"/>
    <n v="0"/>
    <n v="0"/>
    <n v="0"/>
    <m/>
    <s v="non"/>
    <s v="non_jen_ai_pas_encore_bnficie"/>
    <m/>
    <m/>
    <m/>
    <m/>
    <m/>
    <m/>
    <m/>
    <m/>
    <m/>
    <m/>
    <m/>
    <m/>
    <m/>
    <m/>
    <m/>
    <m/>
    <m/>
    <m/>
    <m/>
    <m/>
    <s v="On s'adresse au chef local"/>
    <n v="0"/>
    <n v="0"/>
    <n v="0"/>
    <n v="0"/>
    <n v="0"/>
    <n v="0"/>
    <n v="0"/>
    <n v="0"/>
    <n v="1"/>
    <n v="0"/>
    <s v="88.5 Mhz"/>
    <n v="0"/>
    <n v="0"/>
    <n v="0"/>
    <n v="1"/>
    <n v="0"/>
    <n v="0"/>
    <m/>
    <s v="3-4"/>
    <m/>
    <s v="neutre"/>
    <s v="non"/>
    <s v="non"/>
    <s v="peu_insatisfaisant"/>
    <s v="oui"/>
    <s v="non"/>
    <m/>
    <s v="les_membres_du_village"/>
    <m/>
    <s v="un_sous-groupe_moins_nombreux_prend_la_dcision_pour_tous"/>
    <s v="rarement_implique"/>
    <s v="rarement"/>
    <n v="0"/>
    <n v="1"/>
    <n v="0"/>
    <n v="0"/>
    <n v="1"/>
    <n v="0"/>
    <n v="0"/>
    <n v="0"/>
    <n v="0"/>
    <n v="0"/>
    <n v="0"/>
    <n v="0"/>
    <m/>
    <s v="Dans des salongo"/>
    <s v="souvent"/>
    <s v="face à face"/>
    <s v="parfois"/>
    <s v="RAS"/>
    <s v="Heure d'ouverture et de fermeture non respectées."/>
    <s v="non"/>
    <m/>
    <m/>
    <n v="-2.2943783"/>
    <n v="28.79121"/>
    <n v="1838.2"/>
    <n v="3.9"/>
    <n v="7"/>
    <n v="44958.447731481479"/>
    <n v="44958.422118055547"/>
    <s v="bbk08"/>
    <n v="44958.590578703697"/>
    <s v="https://www.commcarehq.org/a/swassa/reports/form_data/6015b6a5-35f2-4855-b33c-a293ecbfd83e/"/>
    <s v="bbk08"/>
    <s v=""/>
    <x v="2"/>
    <s v=""/>
    <x v="2"/>
    <s v=""/>
    <s v=""/>
    <s v=""/>
    <s v=""/>
    <x v="2"/>
    <s v=""/>
    <s v=""/>
    <s v=""/>
    <s v=""/>
    <s v=""/>
    <x v="1"/>
    <s v=""/>
    <s v=""/>
    <s v=""/>
    <s v=""/>
    <s v=""/>
    <s v=""/>
    <s v=""/>
    <s v=""/>
    <s v=""/>
  </r>
  <r>
    <s v="8"/>
    <s v="1f3ec395-4a3b-4e49-9868-06e72c5bcdd5"/>
    <n v="44958"/>
    <s v="consentement_oui"/>
    <s v="sud_kivu"/>
    <s v="sud_kivu"/>
    <s v="kabare"/>
    <x v="0"/>
    <x v="0"/>
    <s v="oui"/>
    <s v="Jean Luc Maroyi"/>
    <s v="kama_60"/>
    <s v="60"/>
    <s v="kamak_60"/>
    <s v="masculin"/>
    <n v="18"/>
    <n v="976995493"/>
    <s v="secondaire_complet"/>
    <s v="non"/>
    <s v="pre"/>
    <m/>
    <s v="masculin"/>
    <x v="1"/>
    <s v="Lofa Milambika"/>
    <s v="colporteur"/>
    <m/>
    <s v="restreint"/>
    <n v="0"/>
    <n v="0"/>
    <n v="1"/>
    <n v="0"/>
    <n v="1"/>
    <n v="0"/>
    <n v="1"/>
    <n v="0"/>
    <n v="0"/>
    <n v="0"/>
    <n v="2"/>
    <n v="1"/>
    <n v="1"/>
    <n v="1"/>
    <n v="0"/>
    <n v="1"/>
    <n v="9"/>
    <s v="non"/>
    <n v="0"/>
    <n v="0"/>
    <n v="0"/>
    <n v="0"/>
    <n v="0"/>
    <n v="0"/>
    <n v="0"/>
    <n v="0"/>
    <n v="0"/>
    <n v="0"/>
    <n v="0"/>
    <n v="0"/>
    <s v="non"/>
    <m/>
    <m/>
    <m/>
    <m/>
    <m/>
    <m/>
    <m/>
    <m/>
    <m/>
    <m/>
    <m/>
    <m/>
    <s v="oui"/>
    <n v="0"/>
    <n v="1"/>
    <n v="0"/>
    <n v="0"/>
    <n v="0"/>
    <n v="1"/>
    <n v="0"/>
    <n v="0"/>
    <n v="0"/>
    <n v="0"/>
    <n v="0"/>
    <m/>
    <s v="eau_courante"/>
    <s v="robinet_public__borne-fontaine"/>
    <m/>
    <m/>
    <m/>
    <m/>
    <s v="eau_courante"/>
    <x v="0"/>
    <m/>
    <s v="oui"/>
    <m/>
    <m/>
    <m/>
    <m/>
    <m/>
    <m/>
    <m/>
    <s v="en_dehors_de_la_parcelle"/>
    <n v="10"/>
    <n v="60"/>
    <n v="15"/>
    <n v="85"/>
    <m/>
    <m/>
    <m/>
    <s v="non"/>
    <x v="2"/>
    <n v="0"/>
    <n v="0"/>
    <n v="0"/>
    <n v="0"/>
    <n v="0"/>
    <n v="1"/>
    <n v="1"/>
    <n v="1"/>
    <n v="0"/>
    <n v="0"/>
    <n v="0"/>
    <n v="0"/>
    <n v="0"/>
    <m/>
    <m/>
    <m/>
    <m/>
    <m/>
    <m/>
    <m/>
    <m/>
    <m/>
    <m/>
    <m/>
    <m/>
    <m/>
    <m/>
    <n v="7"/>
    <n v="5"/>
    <n v="700"/>
    <m/>
    <m/>
    <n v="0"/>
    <n v="11.111111111111111"/>
    <s v="non"/>
    <m/>
    <m/>
    <m/>
    <m/>
    <m/>
    <m/>
    <m/>
    <m/>
    <m/>
    <m/>
    <s v="garons_10-14_ans"/>
    <n v="0"/>
    <n v="0"/>
    <n v="0"/>
    <n v="0"/>
    <n v="1"/>
    <n v="0"/>
    <n v="0"/>
    <m/>
    <s v="oui"/>
    <s v="contribution_mensuelabonnement"/>
    <m/>
    <m/>
    <n v="500"/>
    <m/>
    <m/>
    <m/>
    <m/>
    <m/>
    <m/>
    <m/>
    <m/>
    <m/>
    <m/>
    <m/>
    <m/>
    <m/>
    <m/>
    <m/>
    <m/>
    <m/>
    <s v="oui"/>
    <s v="Parce qu'on y accedera rapidement"/>
    <s v="non"/>
    <m/>
    <m/>
    <m/>
    <m/>
    <m/>
    <m/>
    <m/>
    <m/>
    <m/>
    <m/>
    <m/>
    <m/>
    <m/>
    <m/>
    <m/>
    <m/>
    <m/>
    <m/>
    <m/>
    <m/>
    <m/>
    <m/>
    <m/>
    <m/>
    <m/>
    <m/>
    <m/>
    <m/>
    <m/>
    <m/>
    <m/>
    <m/>
    <m/>
    <m/>
    <s v="oui"/>
    <n v="0"/>
    <n v="0"/>
    <n v="0"/>
    <n v="0"/>
    <n v="0"/>
    <n v="0"/>
    <n v="1"/>
    <n v="0"/>
    <n v="0"/>
    <n v="0"/>
    <m/>
    <m/>
    <m/>
    <m/>
    <m/>
    <n v="1"/>
    <n v="0"/>
    <n v="0"/>
    <n v="0"/>
    <n v="0"/>
    <n v="1"/>
    <m/>
    <m/>
    <m/>
    <m/>
    <m/>
    <m/>
    <m/>
    <s v="toilette non améliorée"/>
    <s v="oui"/>
    <x v="0"/>
    <x v="0"/>
    <x v="0"/>
    <x v="0"/>
    <x v="1"/>
    <n v="0"/>
    <n v="1"/>
    <n v="0"/>
    <n v="0"/>
    <n v="0"/>
    <n v="0"/>
    <n v="0"/>
    <n v="1"/>
    <n v="0"/>
    <n v="0"/>
    <m/>
    <s v="non"/>
    <m/>
    <m/>
    <m/>
    <m/>
    <m/>
    <m/>
    <m/>
    <m/>
    <m/>
    <m/>
    <m/>
    <m/>
    <m/>
    <m/>
    <m/>
    <s v="oui"/>
    <n v="1"/>
    <n v="0"/>
    <n v="1"/>
    <n v="2"/>
    <n v="0"/>
    <n v="0"/>
    <n v="0"/>
    <m/>
    <n v="1"/>
    <n v="1"/>
    <n v="1"/>
    <n v="3"/>
    <n v="5"/>
    <s v="connaissance basique"/>
    <n v="0"/>
    <n v="0"/>
    <n v="0"/>
    <m/>
    <n v="0"/>
    <n v="1"/>
    <n v="0"/>
    <n v="0"/>
    <n v="0"/>
    <n v="0"/>
    <m/>
    <s v="non"/>
    <s v="On s'abonne d'abord chez le gestionnaire et ce dernier oriente le demandeur vers le plombier après autres formalités"/>
    <n v="0"/>
    <n v="1"/>
    <n v="0"/>
    <n v="0"/>
    <m/>
    <n v="0"/>
    <n v="0"/>
    <n v="0"/>
    <n v="0"/>
    <n v="0"/>
    <n v="0"/>
    <n v="1"/>
    <n v="0"/>
    <s v="Blâme. Et si c'est un enfant on appelle ses parents pour réparation su préjudice."/>
    <s v="non"/>
    <m/>
    <m/>
    <x v="0"/>
    <m/>
    <m/>
    <m/>
    <m/>
    <m/>
    <s v="non"/>
    <s v="non"/>
    <m/>
    <m/>
    <m/>
    <m/>
    <m/>
    <m/>
    <m/>
    <m/>
    <m/>
    <m/>
    <m/>
    <m/>
    <m/>
    <m/>
    <m/>
    <n v="0"/>
    <m/>
    <m/>
    <n v="5"/>
    <s v="confiance moyenne"/>
    <n v="1"/>
    <n v="0"/>
    <n v="0"/>
    <n v="0"/>
    <n v="0"/>
    <n v="1"/>
    <n v="1"/>
    <s v="Au moins un"/>
    <n v="0"/>
    <n v="0"/>
    <n v="0"/>
    <m/>
    <s v="oui"/>
    <s v="non_jen_ai_pas_encore_bnficie"/>
    <m/>
    <m/>
    <m/>
    <m/>
    <m/>
    <m/>
    <m/>
    <m/>
    <m/>
    <m/>
    <m/>
    <m/>
    <m/>
    <m/>
    <m/>
    <m/>
    <m/>
    <m/>
    <m/>
    <m/>
    <s v="Autorité locale(Nyumbakumi)"/>
    <n v="0"/>
    <n v="1"/>
    <n v="1"/>
    <n v="0"/>
    <n v="0"/>
    <n v="1"/>
    <n v="1"/>
    <n v="1"/>
    <n v="1"/>
    <n v="0"/>
    <s v="maendeleo"/>
    <n v="0"/>
    <n v="0"/>
    <n v="0"/>
    <n v="0"/>
    <n v="1"/>
    <n v="0"/>
    <s v="Organisation locale"/>
    <s v="3-4"/>
    <m/>
    <s v="neutre"/>
    <s v="non"/>
    <s v="non"/>
    <s v="tres_satisfaite"/>
    <s v="oui"/>
    <s v="non"/>
    <m/>
    <s v="les_notables_du_village"/>
    <m/>
    <s v="un_sous-groupe_moins_nombreux_prend_la_dcision_pour_tous"/>
    <s v="je_ne_suis_jamais_impliqu"/>
    <s v="rarement"/>
    <n v="0"/>
    <n v="1"/>
    <n v="0"/>
    <n v="0"/>
    <n v="0"/>
    <n v="0"/>
    <n v="0"/>
    <n v="0"/>
    <n v="0"/>
    <n v="0"/>
    <n v="0"/>
    <n v="0"/>
    <m/>
    <s v="A travers mes parents qui y participent souvent"/>
    <s v="rarement"/>
    <s v="A travers mes parents"/>
    <s v="rarement"/>
    <s v="Capter les autres sources disponibles"/>
    <s v="Souvent nous arrivons tardivement aux cours a cause d'une longue durée d'attente"/>
    <s v="non"/>
    <m/>
    <m/>
    <n v="-2.2946404"/>
    <n v="28.791415300000001"/>
    <n v="1803.5"/>
    <n v="4.18"/>
    <n v="9"/>
    <n v="44958.49"/>
    <n v="44958.468668981477"/>
    <s v="bbk08"/>
    <n v="44958.590601851851"/>
    <s v="https://www.commcarehq.org/a/swassa/reports/form_data/1f3ec395-4a3b-4e49-9868-06e72c5bcdd5/"/>
    <s v="bbk08"/>
    <s v="Homme"/>
    <x v="1"/>
    <n v="5"/>
    <x v="0"/>
    <n v="30"/>
    <n v="30"/>
    <n v="30"/>
    <n v="90"/>
    <x v="1"/>
    <n v="20"/>
    <s v="Non, elle n'est pas capable"/>
    <s v="non amélioré"/>
    <s v="Non"/>
    <s v="pas d'accès"/>
    <x v="0"/>
    <n v="1"/>
    <n v="2"/>
    <n v="3"/>
    <s v="Connaissance moyenne"/>
    <n v="0"/>
    <n v="6"/>
    <s v="Grande confiance"/>
    <n v="0"/>
    <n v="0"/>
  </r>
  <r>
    <s v="9"/>
    <s v="0cfcec12-3336-490d-9379-b13712f3fada"/>
    <n v="44958"/>
    <s v="consentement_oui"/>
    <s v="sud_kivu"/>
    <s v="sud_kivu"/>
    <s v="kabare"/>
    <x v="0"/>
    <x v="0"/>
    <s v="oui"/>
    <s v="Loui Buhendwa Sindano"/>
    <s v="kama_63"/>
    <s v="63"/>
    <s v="kamak_63"/>
    <s v="masculin"/>
    <n v="63"/>
    <n v="0"/>
    <s v="secondaire_interrompu"/>
    <s v="oui"/>
    <m/>
    <m/>
    <m/>
    <x v="1"/>
    <s v="Justine Babunga"/>
    <s v="agriculteur"/>
    <m/>
    <s v="elargi"/>
    <n v="0"/>
    <n v="0"/>
    <n v="0"/>
    <n v="1"/>
    <n v="0"/>
    <n v="0"/>
    <n v="0"/>
    <n v="1"/>
    <n v="2"/>
    <n v="1"/>
    <n v="3"/>
    <n v="0"/>
    <n v="0"/>
    <n v="0"/>
    <n v="0"/>
    <n v="1"/>
    <n v="9"/>
    <s v="non"/>
    <n v="0"/>
    <n v="0"/>
    <n v="0"/>
    <n v="0"/>
    <n v="0"/>
    <n v="0"/>
    <n v="0"/>
    <n v="0"/>
    <n v="0"/>
    <n v="0"/>
    <n v="0"/>
    <n v="0"/>
    <s v="oui"/>
    <n v="1"/>
    <n v="0"/>
    <n v="0"/>
    <n v="0"/>
    <n v="0"/>
    <n v="0"/>
    <n v="0"/>
    <n v="0"/>
    <n v="0"/>
    <n v="0"/>
    <n v="0"/>
    <m/>
    <s v="oui"/>
    <n v="0"/>
    <n v="0"/>
    <n v="0"/>
    <n v="1"/>
    <n v="0"/>
    <n v="0"/>
    <n v="0"/>
    <n v="0"/>
    <n v="0"/>
    <n v="1"/>
    <n v="0"/>
    <s v="Les ONG"/>
    <s v="eau_courante"/>
    <s v="robinet_public__borne-fontaine"/>
    <m/>
    <m/>
    <m/>
    <m/>
    <s v="eau_courante"/>
    <x v="0"/>
    <m/>
    <s v="oui"/>
    <m/>
    <m/>
    <m/>
    <m/>
    <m/>
    <m/>
    <m/>
    <s v="en_dehors_de_la_parcelle"/>
    <n v="1"/>
    <n v="60"/>
    <n v="3"/>
    <n v="64"/>
    <m/>
    <m/>
    <m/>
    <s v="non"/>
    <x v="2"/>
    <n v="0"/>
    <n v="0"/>
    <n v="0"/>
    <n v="0"/>
    <n v="0"/>
    <n v="1"/>
    <n v="1"/>
    <n v="0"/>
    <n v="0"/>
    <n v="0"/>
    <n v="0"/>
    <n v="0"/>
    <n v="0"/>
    <m/>
    <m/>
    <m/>
    <m/>
    <m/>
    <m/>
    <m/>
    <m/>
    <m/>
    <m/>
    <m/>
    <m/>
    <m/>
    <m/>
    <n v="7"/>
    <n v="6"/>
    <n v="840"/>
    <m/>
    <m/>
    <n v="0"/>
    <n v="13.333333333333332"/>
    <s v="non"/>
    <m/>
    <m/>
    <m/>
    <m/>
    <m/>
    <m/>
    <m/>
    <m/>
    <m/>
    <m/>
    <s v="garons_10-14_ans"/>
    <n v="0"/>
    <n v="0"/>
    <n v="0"/>
    <n v="0"/>
    <n v="1"/>
    <n v="0"/>
    <n v="0"/>
    <m/>
    <s v="non"/>
    <m/>
    <m/>
    <m/>
    <m/>
    <m/>
    <m/>
    <m/>
    <m/>
    <m/>
    <m/>
    <m/>
    <m/>
    <m/>
    <m/>
    <m/>
    <m/>
    <m/>
    <m/>
    <m/>
    <m/>
    <m/>
    <s v="oui"/>
    <s v="Pour nous faciliter l'accès et la disponibilité"/>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1"/>
    <n v="0"/>
    <s v="L'eau c'est la vie, elle doit être accible à tous"/>
    <n v="1"/>
    <n v="1"/>
    <n v="0"/>
    <n v="2"/>
    <n v="3"/>
    <s v="connaissance basique"/>
    <n v="0"/>
    <n v="0"/>
    <n v="0"/>
    <m/>
    <n v="0"/>
    <n v="1"/>
    <n v="0"/>
    <n v="0"/>
    <n v="0"/>
    <n v="0"/>
    <m/>
    <s v="non"/>
    <s v="je ne sais pas"/>
    <n v="0"/>
    <n v="1"/>
    <n v="0"/>
    <n v="0"/>
    <m/>
    <n v="0"/>
    <n v="0"/>
    <n v="0"/>
    <n v="0"/>
    <n v="0"/>
    <n v="0"/>
    <n v="1"/>
    <n v="0"/>
    <s v="Blâme"/>
    <s v="oui"/>
    <s v="Elles passent le message de sensibilisation"/>
    <n v="0"/>
    <x v="1"/>
    <n v="0"/>
    <n v="0"/>
    <n v="0"/>
    <n v="0"/>
    <s v="RAS"/>
    <s v="non"/>
    <s v="non"/>
    <m/>
    <m/>
    <m/>
    <m/>
    <m/>
    <m/>
    <m/>
    <m/>
    <m/>
    <m/>
    <m/>
    <m/>
    <m/>
    <m/>
    <m/>
    <n v="0"/>
    <m/>
    <m/>
    <n v="7"/>
    <s v="grande confiance"/>
    <n v="1"/>
    <n v="0"/>
    <n v="0"/>
    <n v="0"/>
    <n v="0"/>
    <n v="1"/>
    <n v="1"/>
    <s v="Au moins un"/>
    <n v="0"/>
    <n v="0"/>
    <n v="0"/>
    <m/>
    <s v="oui"/>
    <s v="non_jen_ai_pas_encore_bnficie"/>
    <m/>
    <m/>
    <m/>
    <m/>
    <m/>
    <m/>
    <m/>
    <m/>
    <m/>
    <m/>
    <m/>
    <m/>
    <m/>
    <m/>
    <m/>
    <m/>
    <m/>
    <m/>
    <m/>
    <m/>
    <s v="Autorité locale (Nyumbakumi)"/>
    <n v="0"/>
    <n v="0"/>
    <n v="1"/>
    <n v="0"/>
    <n v="0"/>
    <n v="0"/>
    <n v="1"/>
    <n v="0"/>
    <n v="1"/>
    <n v="0"/>
    <s v="maendeleo"/>
    <n v="0"/>
    <n v="0"/>
    <n v="0"/>
    <n v="0"/>
    <n v="1"/>
    <n v="0"/>
    <s v="Organisation locale (Nyumbakumi et ses collaborateurs)"/>
    <s v="3-4"/>
    <m/>
    <s v="neutre"/>
    <s v="oui"/>
    <s v="oui"/>
    <s v="neutre"/>
    <s v="oui"/>
    <s v="non"/>
    <m/>
    <s v="les_notables_du_village"/>
    <m/>
    <s v="un_sous-groupe_moins_nombreux_prend_la_dcision_pour_tous"/>
    <s v="je_ne_suis_jamais_impliqu"/>
    <s v="non"/>
    <m/>
    <m/>
    <m/>
    <m/>
    <m/>
    <m/>
    <m/>
    <m/>
    <m/>
    <m/>
    <m/>
    <m/>
    <m/>
    <m/>
    <m/>
    <s v="RAS"/>
    <s v="non"/>
    <s v="L'eau étant disponible, il y a lieu d'augmenter les BF afin de reduire le temps d'attente"/>
    <s v="Les defis sont multiples, mais le grand est l'insuffisance des BF par rapport à la population."/>
    <s v="non"/>
    <m/>
    <m/>
    <n v="-2.2958232999999999"/>
    <n v="28.7920683"/>
    <n v="1748"/>
    <n v="4.9000000000000004"/>
    <n v="9"/>
    <n v="44958.53334490741"/>
    <n v="44958.510324074072"/>
    <s v="bbk08"/>
    <n v="44958.590717592589"/>
    <s v="https://www.commcarehq.org/a/swassa/reports/form_data/0cfcec12-3336-490d-9379-b13712f3fada/"/>
    <s v="bbk08"/>
    <s v="Homme"/>
    <x v="0"/>
    <n v="6"/>
    <x v="0"/>
    <n v="30"/>
    <n v="120"/>
    <n v="30"/>
    <n v="180"/>
    <x v="1"/>
    <n v="6.666666666666667"/>
    <s v="Non, elle n'est pas capable"/>
    <s v="non amélioré"/>
    <s v="Non"/>
    <s v="pas d'accès"/>
    <x v="0"/>
    <n v="1"/>
    <n v="1"/>
    <n v="2"/>
    <s v="Connaissance faible"/>
    <n v="0"/>
    <n v="5"/>
    <s v="Confiance moyenne"/>
    <n v="0"/>
    <n v="0"/>
  </r>
  <r>
    <s v="10"/>
    <s v="983813ba-2403-4784-be4e-50c12993e792"/>
    <n v="44958"/>
    <s v="consentement_oui"/>
    <s v="sud_kivu"/>
    <s v="sud_kivu"/>
    <s v="kabare"/>
    <x v="0"/>
    <x v="0"/>
    <s v="oui"/>
    <s v="Argentine Alice Murhula cibasa"/>
    <s v="kama_70"/>
    <s v="70"/>
    <s v="kamak_70"/>
    <s v="feminin"/>
    <n v="20"/>
    <n v="998683842"/>
    <s v="secondaire_interrompu"/>
    <s v="non"/>
    <s v="epoux"/>
    <m/>
    <s v="masculin"/>
    <x v="1"/>
    <m/>
    <s v="autre_prciser"/>
    <s v="Menuiaien"/>
    <s v="restreint"/>
    <n v="2"/>
    <n v="0"/>
    <n v="0"/>
    <n v="0"/>
    <n v="1"/>
    <n v="0"/>
    <n v="0"/>
    <n v="0"/>
    <n v="0"/>
    <n v="0"/>
    <n v="0"/>
    <n v="0"/>
    <n v="0"/>
    <n v="1"/>
    <n v="0"/>
    <n v="0"/>
    <n v="4"/>
    <s v="non"/>
    <n v="0"/>
    <n v="0"/>
    <n v="0"/>
    <n v="0"/>
    <n v="0"/>
    <n v="0"/>
    <n v="0"/>
    <n v="0"/>
    <n v="0"/>
    <n v="0"/>
    <n v="0"/>
    <n v="0"/>
    <s v="oui"/>
    <n v="1"/>
    <n v="0"/>
    <n v="0"/>
    <n v="0"/>
    <n v="1"/>
    <n v="0"/>
    <n v="0"/>
    <n v="0"/>
    <n v="0"/>
    <n v="0"/>
    <n v="0"/>
    <m/>
    <s v="non"/>
    <m/>
    <m/>
    <m/>
    <m/>
    <m/>
    <m/>
    <m/>
    <m/>
    <m/>
    <m/>
    <m/>
    <m/>
    <s v="eau_de_source"/>
    <m/>
    <m/>
    <s v="source_protg"/>
    <m/>
    <m/>
    <s v="source_protg"/>
    <x v="0"/>
    <m/>
    <s v="oui"/>
    <m/>
    <m/>
    <m/>
    <m/>
    <m/>
    <m/>
    <m/>
    <s v="en_dehors_de_la_parcelle"/>
    <n v="3"/>
    <n v="3"/>
    <n v="5"/>
    <n v="11"/>
    <m/>
    <m/>
    <m/>
    <s v="oui"/>
    <x v="1"/>
    <m/>
    <m/>
    <m/>
    <m/>
    <m/>
    <m/>
    <m/>
    <m/>
    <m/>
    <m/>
    <m/>
    <m/>
    <m/>
    <m/>
    <m/>
    <m/>
    <m/>
    <m/>
    <m/>
    <m/>
    <m/>
    <m/>
    <m/>
    <m/>
    <m/>
    <m/>
    <m/>
    <n v="7"/>
    <n v="2"/>
    <n v="280"/>
    <m/>
    <m/>
    <n v="0"/>
    <n v="10"/>
    <s v="oui"/>
    <n v="1"/>
    <n v="0"/>
    <n v="0"/>
    <n v="0"/>
    <n v="0"/>
    <n v="0"/>
    <n v="0"/>
    <n v="0"/>
    <n v="0"/>
    <m/>
    <s v="hommes_25-34_ans"/>
    <n v="0"/>
    <n v="0"/>
    <n v="0"/>
    <n v="0"/>
    <n v="1"/>
    <n v="0"/>
    <n v="0"/>
    <m/>
    <s v="non"/>
    <m/>
    <m/>
    <m/>
    <m/>
    <m/>
    <m/>
    <m/>
    <m/>
    <m/>
    <m/>
    <m/>
    <m/>
    <m/>
    <m/>
    <m/>
    <m/>
    <m/>
    <m/>
    <m/>
    <m/>
    <m/>
    <s v="non"/>
    <s v="Je pas souvent les moyen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1"/>
    <n v="2"/>
    <n v="3"/>
    <s v="connaissance basique"/>
    <n v="0"/>
    <n v="0"/>
    <n v="0"/>
    <m/>
    <n v="0"/>
    <n v="1"/>
    <n v="0"/>
    <n v="0"/>
    <n v="0"/>
    <n v="0"/>
    <m/>
    <s v="oui"/>
    <m/>
    <n v="1"/>
    <n v="0"/>
    <n v="0"/>
    <n v="0"/>
    <m/>
    <n v="1"/>
    <n v="0"/>
    <n v="0"/>
    <n v="0"/>
    <n v="0"/>
    <n v="0"/>
    <n v="1"/>
    <n v="0"/>
    <s v="Il prend seul lea frais de reparation"/>
    <s v="oui"/>
    <s v="Il assume les responsabilités et lea coût de réparation"/>
    <n v="0"/>
    <x v="1"/>
    <n v="0"/>
    <n v="0"/>
    <n v="0"/>
    <n v="0"/>
    <s v="RAS"/>
    <s v="non"/>
    <s v="non"/>
    <m/>
    <m/>
    <m/>
    <m/>
    <m/>
    <m/>
    <m/>
    <m/>
    <m/>
    <m/>
    <m/>
    <m/>
    <m/>
    <m/>
    <m/>
    <n v="0"/>
    <m/>
    <m/>
    <n v="5"/>
    <s v="confiance moyenne"/>
    <n v="1"/>
    <n v="0"/>
    <n v="0"/>
    <n v="0"/>
    <n v="0"/>
    <n v="1"/>
    <n v="1"/>
    <s v="Au moins un"/>
    <n v="0"/>
    <n v="0"/>
    <n v="0"/>
    <m/>
    <s v="oui"/>
    <s v="non_jen_ai_pas_encore_bnficie"/>
    <m/>
    <m/>
    <m/>
    <m/>
    <m/>
    <m/>
    <m/>
    <m/>
    <m/>
    <m/>
    <m/>
    <m/>
    <m/>
    <m/>
    <m/>
    <m/>
    <m/>
    <m/>
    <m/>
    <m/>
    <s v="Auprès du chef des sous village"/>
    <n v="0"/>
    <n v="0"/>
    <n v="0"/>
    <n v="0"/>
    <n v="0"/>
    <n v="1"/>
    <n v="0"/>
    <n v="0"/>
    <n v="1"/>
    <n v="0"/>
    <s v="maendeleo"/>
    <n v="0"/>
    <n v="0"/>
    <n v="0"/>
    <n v="0"/>
    <n v="1"/>
    <n v="0"/>
    <s v="Ne sait pas mais l'eau vient de Mbayu"/>
    <s v="3-4"/>
    <m/>
    <s v="neutre"/>
    <s v="oui"/>
    <s v="non"/>
    <s v="tres_satisfaite"/>
    <s v="non"/>
    <m/>
    <m/>
    <m/>
    <m/>
    <m/>
    <s v="je_ne_suis_jamais_impliqu"/>
    <s v="non"/>
    <m/>
    <m/>
    <m/>
    <m/>
    <m/>
    <m/>
    <m/>
    <m/>
    <m/>
    <m/>
    <m/>
    <m/>
    <m/>
    <m/>
    <m/>
    <s v="RAS"/>
    <s v="non"/>
    <s v="Plusieurs sources disponible dans le milieu"/>
    <s v="RAS"/>
    <s v="non"/>
    <m/>
    <m/>
    <n v="-2.2880750000000001"/>
    <n v="28.7953194"/>
    <n v="1786.7"/>
    <n v="4.92"/>
    <n v="4"/>
    <n v="44958.338379629633"/>
    <n v="44958.280949074076"/>
    <s v="bbk02"/>
    <n v="44958.60019675926"/>
    <s v="https://www.commcarehq.org/a/swassa/reports/form_data/983813ba-2403-4784-be4e-50c12993e792/"/>
    <s v="bbk02"/>
    <s v="Homme"/>
    <x v="0"/>
    <n v="3"/>
    <x v="0"/>
    <n v="5"/>
    <n v="15"/>
    <n v="10"/>
    <n v="30"/>
    <x v="3"/>
    <n v="19.047619047619047"/>
    <s v="Oui, elle est capable"/>
    <s v="non amélioré"/>
    <s v="Non"/>
    <s v="pas d'accès"/>
    <x v="0"/>
    <n v="3"/>
    <n v="2"/>
    <n v="6"/>
    <s v="Connaissance bonne"/>
    <n v="0"/>
    <n v="5"/>
    <s v="Confiance moyenne"/>
    <n v="0"/>
    <n v="0"/>
  </r>
  <r>
    <s v="11"/>
    <s v="9d987214-8fd8-416b-9c71-cc590115b5b3"/>
    <n v="44958"/>
    <s v="consentement_oui"/>
    <s v="sud_kivu"/>
    <s v="sud_kivu"/>
    <s v="kabare"/>
    <x v="0"/>
    <x v="0"/>
    <s v="non"/>
    <s v="Sifa"/>
    <s v="kama_26"/>
    <s v="26"/>
    <s v="kamak_26"/>
    <s v="feminin"/>
    <n v="27"/>
    <n v="0"/>
    <s v="sans_niveau"/>
    <s v="non"/>
    <s v="pre"/>
    <m/>
    <s v="masculin"/>
    <x v="1"/>
    <s v="Alexi papy"/>
    <s v="sans_emploi"/>
    <m/>
    <s v="elargi"/>
    <n v="0"/>
    <n v="0"/>
    <n v="0"/>
    <n v="1"/>
    <n v="0"/>
    <n v="1"/>
    <n v="0"/>
    <n v="0"/>
    <n v="0"/>
    <n v="0"/>
    <n v="2"/>
    <n v="0"/>
    <n v="0"/>
    <n v="0"/>
    <n v="1"/>
    <n v="0"/>
    <n v="5"/>
    <s v="non"/>
    <n v="0"/>
    <n v="0"/>
    <n v="0"/>
    <n v="0"/>
    <n v="0"/>
    <n v="0"/>
    <n v="0"/>
    <n v="0"/>
    <n v="0"/>
    <n v="0"/>
    <n v="0"/>
    <n v="0"/>
    <s v="oui"/>
    <n v="1"/>
    <n v="0"/>
    <n v="0"/>
    <n v="0"/>
    <n v="1"/>
    <n v="0"/>
    <n v="0"/>
    <n v="0"/>
    <n v="0"/>
    <n v="0"/>
    <n v="0"/>
    <m/>
    <s v="oui"/>
    <n v="0"/>
    <n v="0"/>
    <n v="1"/>
    <n v="1"/>
    <n v="0"/>
    <n v="1"/>
    <n v="0"/>
    <n v="0"/>
    <n v="0"/>
    <n v="0"/>
    <n v="0"/>
    <m/>
    <s v="eau_de_source"/>
    <m/>
    <m/>
    <s v="source_protg"/>
    <m/>
    <m/>
    <s v="source_protg"/>
    <x v="0"/>
    <m/>
    <s v="oui"/>
    <m/>
    <m/>
    <m/>
    <m/>
    <m/>
    <m/>
    <m/>
    <s v="en_dehors_de_la_parcelle"/>
    <n v="2"/>
    <n v="5"/>
    <n v="5"/>
    <n v="12"/>
    <m/>
    <m/>
    <m/>
    <s v="oui"/>
    <x v="1"/>
    <m/>
    <m/>
    <m/>
    <m/>
    <m/>
    <m/>
    <m/>
    <m/>
    <m/>
    <m/>
    <m/>
    <m/>
    <m/>
    <m/>
    <m/>
    <m/>
    <m/>
    <m/>
    <m/>
    <m/>
    <m/>
    <m/>
    <m/>
    <m/>
    <m/>
    <m/>
    <m/>
    <n v="7"/>
    <n v="2"/>
    <n v="280"/>
    <m/>
    <m/>
    <n v="0"/>
    <n v="8"/>
    <s v="non"/>
    <m/>
    <m/>
    <m/>
    <m/>
    <m/>
    <m/>
    <m/>
    <m/>
    <m/>
    <m/>
    <s v="femmes_25-34_ans"/>
    <n v="0"/>
    <n v="0"/>
    <n v="0"/>
    <n v="0"/>
    <n v="1"/>
    <n v="0"/>
    <n v="0"/>
    <m/>
    <s v="oui"/>
    <s v="autre_prciser"/>
    <s v="Quand il y a panne"/>
    <m/>
    <m/>
    <m/>
    <m/>
    <m/>
    <m/>
    <m/>
    <m/>
    <m/>
    <m/>
    <m/>
    <m/>
    <m/>
    <m/>
    <m/>
    <m/>
    <m/>
    <m/>
    <m/>
    <s v="oui"/>
    <s v="Bonne qualité"/>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1"/>
    <n v="2"/>
    <n v="3"/>
    <s v="connaissance basique"/>
    <n v="0"/>
    <n v="0"/>
    <n v="0"/>
    <m/>
    <n v="0"/>
    <n v="0"/>
    <n v="0"/>
    <n v="0"/>
    <n v="1"/>
    <n v="0"/>
    <s v="les techniciens"/>
    <s v="non"/>
    <m/>
    <n v="1"/>
    <n v="1"/>
    <n v="0"/>
    <n v="0"/>
    <m/>
    <n v="1"/>
    <n v="0"/>
    <n v="0"/>
    <n v="0"/>
    <n v="0"/>
    <n v="0"/>
    <n v="0"/>
    <n v="0"/>
    <m/>
    <s v="oui"/>
    <s v="La personne elle même prend en charge Les frais de réparation"/>
    <n v="0"/>
    <x v="1"/>
    <n v="0"/>
    <n v="0"/>
    <n v="0"/>
    <n v="0"/>
    <s v="RAS"/>
    <s v="non"/>
    <s v="non"/>
    <m/>
    <m/>
    <m/>
    <m/>
    <m/>
    <m/>
    <m/>
    <m/>
    <m/>
    <m/>
    <m/>
    <m/>
    <m/>
    <m/>
    <m/>
    <n v="0"/>
    <m/>
    <m/>
    <n v="4"/>
    <s v="pas de confiance"/>
    <n v="1"/>
    <n v="0"/>
    <n v="0"/>
    <n v="0"/>
    <n v="0"/>
    <n v="1"/>
    <n v="1"/>
    <s v="Au moins un"/>
    <n v="0"/>
    <n v="0"/>
    <n v="0"/>
    <m/>
    <s v="non"/>
    <s v="non_jen_ai_pas_encore_bnficie"/>
    <m/>
    <m/>
    <m/>
    <m/>
    <m/>
    <m/>
    <m/>
    <m/>
    <m/>
    <m/>
    <m/>
    <m/>
    <m/>
    <m/>
    <m/>
    <m/>
    <m/>
    <m/>
    <m/>
    <m/>
    <s v="Chef de sous Village"/>
    <n v="0"/>
    <n v="0"/>
    <n v="0"/>
    <n v="0"/>
    <n v="0"/>
    <n v="0"/>
    <n v="0"/>
    <n v="0"/>
    <n v="0"/>
    <n v="0"/>
    <m/>
    <n v="0"/>
    <n v="0"/>
    <n v="0"/>
    <n v="0"/>
    <n v="1"/>
    <n v="0"/>
    <s v="nyumba kumi"/>
    <s v="3-4"/>
    <m/>
    <s v="neutre"/>
    <s v="non"/>
    <s v="non"/>
    <s v="neutre"/>
    <s v="oui"/>
    <s v="non"/>
    <m/>
    <s v="les_notables_du_village"/>
    <m/>
    <s v="je_ne_sais_pas"/>
    <s v="rarement_implique"/>
    <s v="non"/>
    <m/>
    <m/>
    <m/>
    <m/>
    <m/>
    <m/>
    <m/>
    <m/>
    <m/>
    <m/>
    <m/>
    <m/>
    <m/>
    <m/>
    <m/>
    <s v="RAS"/>
    <s v="non"/>
    <s v="RAS"/>
    <s v="RAS,"/>
    <s v="non"/>
    <m/>
    <m/>
    <n v="-2.2882804999999999"/>
    <n v="28.794776500000001"/>
    <n v="1802.4"/>
    <n v="4.26"/>
    <n v="5"/>
    <n v="44958.37059027778"/>
    <n v="44958.343171296299"/>
    <s v="bbk02"/>
    <n v="44958.600266203714"/>
    <s v="https://www.commcarehq.org/a/swassa/reports/form_data/9d987214-8fd8-416b-9c71-cc590115b5b3/"/>
    <s v="bbk02"/>
    <s v=""/>
    <x v="2"/>
    <s v=""/>
    <x v="2"/>
    <s v=""/>
    <s v=""/>
    <s v=""/>
    <s v=""/>
    <x v="2"/>
    <s v=""/>
    <s v=""/>
    <s v=""/>
    <s v=""/>
    <s v=""/>
    <x v="1"/>
    <s v=""/>
    <s v=""/>
    <s v=""/>
    <s v=""/>
    <s v=""/>
    <s v=""/>
    <s v=""/>
    <s v=""/>
    <s v=""/>
  </r>
  <r>
    <s v="12"/>
    <s v="f6068dcf-25ab-4366-bbff-ff118b5c8282"/>
    <n v="44958"/>
    <s v="consentement_oui"/>
    <s v="sud_kivu"/>
    <s v="sud_kivu"/>
    <s v="kabare"/>
    <x v="0"/>
    <x v="0"/>
    <s v="oui"/>
    <s v="Furaha Lwahimbwa"/>
    <s v="kama_16"/>
    <s v="16"/>
    <s v="kamak_16"/>
    <s v="feminin"/>
    <n v="20"/>
    <n v="0"/>
    <s v="sans_niveau"/>
    <s v="non"/>
    <s v="epoux"/>
    <m/>
    <s v="masculin"/>
    <x v="1"/>
    <m/>
    <s v="agriculteur"/>
    <m/>
    <s v="restreint"/>
    <n v="1"/>
    <n v="0"/>
    <n v="0"/>
    <n v="0"/>
    <n v="1"/>
    <n v="0"/>
    <n v="0"/>
    <n v="0"/>
    <n v="0"/>
    <n v="0"/>
    <n v="0"/>
    <n v="0"/>
    <n v="1"/>
    <n v="0"/>
    <n v="0"/>
    <n v="0"/>
    <n v="3"/>
    <s v="non"/>
    <n v="0"/>
    <n v="0"/>
    <n v="0"/>
    <n v="0"/>
    <n v="0"/>
    <n v="0"/>
    <n v="0"/>
    <n v="0"/>
    <n v="0"/>
    <n v="0"/>
    <n v="0"/>
    <n v="0"/>
    <s v="non"/>
    <m/>
    <m/>
    <m/>
    <m/>
    <m/>
    <m/>
    <m/>
    <m/>
    <m/>
    <m/>
    <m/>
    <m/>
    <s v="oui"/>
    <n v="0"/>
    <n v="0"/>
    <n v="1"/>
    <n v="1"/>
    <n v="1"/>
    <n v="1"/>
    <n v="0"/>
    <n v="0"/>
    <n v="0"/>
    <n v="0"/>
    <n v="0"/>
    <m/>
    <s v="eau_de_source"/>
    <m/>
    <m/>
    <s v="source_protg"/>
    <m/>
    <m/>
    <s v="source_protg"/>
    <x v="0"/>
    <m/>
    <s v="oui"/>
    <m/>
    <m/>
    <m/>
    <m/>
    <m/>
    <m/>
    <m/>
    <s v="en_dehors_de_la_parcelle"/>
    <n v="10"/>
    <n v="5"/>
    <n v="13"/>
    <n v="28"/>
    <m/>
    <m/>
    <m/>
    <s v="oui"/>
    <x v="1"/>
    <m/>
    <m/>
    <m/>
    <m/>
    <m/>
    <m/>
    <m/>
    <m/>
    <m/>
    <m/>
    <m/>
    <m/>
    <m/>
    <m/>
    <m/>
    <m/>
    <m/>
    <m/>
    <m/>
    <m/>
    <m/>
    <m/>
    <m/>
    <m/>
    <m/>
    <m/>
    <m/>
    <n v="5"/>
    <n v="2"/>
    <n v="200"/>
    <m/>
    <m/>
    <n v="0"/>
    <n v="9.5238095238095237"/>
    <s v="non"/>
    <m/>
    <m/>
    <m/>
    <m/>
    <m/>
    <m/>
    <m/>
    <m/>
    <m/>
    <m/>
    <s v="femmes_20-24_ans"/>
    <n v="0"/>
    <n v="0"/>
    <n v="0"/>
    <n v="0"/>
    <n v="1"/>
    <n v="0"/>
    <n v="0"/>
    <m/>
    <s v="non"/>
    <m/>
    <m/>
    <m/>
    <m/>
    <m/>
    <m/>
    <m/>
    <m/>
    <m/>
    <m/>
    <m/>
    <m/>
    <m/>
    <m/>
    <m/>
    <m/>
    <m/>
    <m/>
    <m/>
    <m/>
    <m/>
    <s v="oui"/>
    <s v="si on entretienne je serai capable de payer"/>
    <s v="non"/>
    <m/>
    <m/>
    <m/>
    <m/>
    <m/>
    <m/>
    <m/>
    <m/>
    <m/>
    <m/>
    <m/>
    <m/>
    <m/>
    <m/>
    <m/>
    <m/>
    <m/>
    <m/>
    <m/>
    <m/>
    <m/>
    <m/>
    <m/>
    <m/>
    <m/>
    <m/>
    <m/>
    <m/>
    <m/>
    <m/>
    <m/>
    <m/>
    <m/>
    <m/>
    <s v="non"/>
    <m/>
    <m/>
    <m/>
    <m/>
    <m/>
    <m/>
    <m/>
    <m/>
    <m/>
    <m/>
    <m/>
    <m/>
    <m/>
    <m/>
    <m/>
    <m/>
    <m/>
    <m/>
    <m/>
    <m/>
    <m/>
    <m/>
    <m/>
    <m/>
    <m/>
    <m/>
    <m/>
    <m/>
    <s v="toilette non améliorée"/>
    <s v="non"/>
    <x v="0"/>
    <x v="0"/>
    <x v="0"/>
    <x v="0"/>
    <x v="0"/>
    <m/>
    <m/>
    <m/>
    <m/>
    <m/>
    <m/>
    <m/>
    <m/>
    <m/>
    <m/>
    <m/>
    <m/>
    <m/>
    <m/>
    <m/>
    <m/>
    <m/>
    <m/>
    <m/>
    <m/>
    <m/>
    <m/>
    <m/>
    <m/>
    <m/>
    <m/>
    <m/>
    <s v="non"/>
    <m/>
    <m/>
    <m/>
    <n v="0"/>
    <m/>
    <m/>
    <m/>
    <m/>
    <m/>
    <m/>
    <m/>
    <n v="0"/>
    <n v="0"/>
    <s v="connaissance faible"/>
    <m/>
    <m/>
    <m/>
    <m/>
    <n v="0"/>
    <n v="0"/>
    <n v="0"/>
    <n v="1"/>
    <n v="0"/>
    <n v="0"/>
    <m/>
    <s v="non"/>
    <m/>
    <n v="1"/>
    <n v="0"/>
    <n v="0"/>
    <n v="0"/>
    <m/>
    <n v="1"/>
    <n v="0"/>
    <n v="0"/>
    <n v="0"/>
    <n v="0"/>
    <n v="0"/>
    <n v="0"/>
    <n v="0"/>
    <m/>
    <s v="oui"/>
    <s v="Faire reparer"/>
    <n v="0"/>
    <x v="1"/>
    <n v="0"/>
    <n v="0"/>
    <n v="0"/>
    <n v="0"/>
    <s v="Raa"/>
    <s v="non"/>
    <s v="non"/>
    <m/>
    <m/>
    <m/>
    <m/>
    <m/>
    <m/>
    <m/>
    <m/>
    <m/>
    <m/>
    <m/>
    <m/>
    <m/>
    <m/>
    <m/>
    <n v="0"/>
    <m/>
    <m/>
    <n v="5"/>
    <s v="confiance moyenne"/>
    <n v="0"/>
    <n v="0"/>
    <n v="0"/>
    <n v="0"/>
    <n v="0"/>
    <n v="0"/>
    <n v="0"/>
    <s v="Aucun"/>
    <n v="1"/>
    <n v="0"/>
    <n v="0"/>
    <m/>
    <s v="non"/>
    <s v="non_jen_ai_pas_encore_bnficie"/>
    <m/>
    <m/>
    <m/>
    <m/>
    <m/>
    <m/>
    <m/>
    <m/>
    <m/>
    <m/>
    <m/>
    <m/>
    <m/>
    <m/>
    <m/>
    <m/>
    <m/>
    <m/>
    <m/>
    <m/>
    <s v="Personne on se tait"/>
    <n v="0"/>
    <n v="0"/>
    <n v="0"/>
    <n v="0"/>
    <n v="0"/>
    <n v="0"/>
    <n v="1"/>
    <n v="0"/>
    <n v="1"/>
    <n v="0"/>
    <s v="maendeleo"/>
    <n v="0"/>
    <n v="0"/>
    <n v="0"/>
    <n v="0"/>
    <n v="1"/>
    <n v="0"/>
    <s v="Ne sais pas"/>
    <s v="3-4"/>
    <m/>
    <s v="tres_satisfaite"/>
    <s v="non"/>
    <s v="non"/>
    <s v="neutre"/>
    <s v="oui"/>
    <s v="non"/>
    <m/>
    <s v="les_personnes_du_cercle_du_chef"/>
    <m/>
    <s v="je_ne_sais_pas"/>
    <s v="je_ne_suis_jamais_impliqu"/>
    <s v="non"/>
    <m/>
    <m/>
    <m/>
    <m/>
    <m/>
    <m/>
    <m/>
    <m/>
    <m/>
    <m/>
    <m/>
    <m/>
    <m/>
    <m/>
    <m/>
    <s v="Jamais"/>
    <s v="non"/>
    <s v="Presences des gens et sources disponible"/>
    <s v="Il y a toujours trop de coupures en eau"/>
    <s v="non"/>
    <m/>
    <m/>
    <n v="-2.2883200000000001"/>
    <n v="28.793759999999999"/>
    <n v="1797.7"/>
    <n v="3.9"/>
    <n v="3"/>
    <n v="44958.395787037043"/>
    <n v="44958.374409722222"/>
    <s v="bbk02"/>
    <n v="44958.600300925929"/>
    <s v="https://www.commcarehq.org/a/swassa/reports/form_data/f6068dcf-25ab-4366-bbff-ff118b5c8282/"/>
    <s v="bbk02"/>
    <s v="Femme"/>
    <x v="0"/>
    <n v="6"/>
    <x v="0"/>
    <n v="15"/>
    <n v="17"/>
    <n v="20"/>
    <n v="52"/>
    <x v="0"/>
    <n v="7.1428571428571423"/>
    <s v="Oui, elle est capable"/>
    <s v="non amélioré"/>
    <s v="Non"/>
    <s v="pas d'accès"/>
    <x v="0"/>
    <n v="1"/>
    <n v="1"/>
    <n v="2"/>
    <s v="Connaissance faible"/>
    <n v="1"/>
    <n v="9"/>
    <s v="Grande confiance"/>
    <n v="1"/>
    <n v="1"/>
  </r>
  <r>
    <s v="13"/>
    <s v="5a921ce4-8e9b-45f1-9ed9-828521190901"/>
    <n v="44958"/>
    <s v="consentement_oui"/>
    <s v="sud_kivu"/>
    <s v="sud_kivu"/>
    <s v="kabare"/>
    <x v="0"/>
    <x v="0"/>
    <s v="oui"/>
    <s v="Muhindo Masega"/>
    <s v="kama_31"/>
    <s v="31"/>
    <s v="kamak_31"/>
    <s v="masculin"/>
    <n v="29"/>
    <n v="973861214"/>
    <s v="primaire_interrompu"/>
    <s v="oui"/>
    <m/>
    <m/>
    <m/>
    <x v="1"/>
    <s v="Muhindo Masega"/>
    <s v="autre_prciser"/>
    <s v="coiffeur"/>
    <s v="restreint"/>
    <n v="2"/>
    <n v="1"/>
    <n v="0"/>
    <n v="0"/>
    <n v="1"/>
    <n v="0"/>
    <n v="0"/>
    <n v="0"/>
    <n v="0"/>
    <n v="0"/>
    <n v="0"/>
    <n v="0"/>
    <n v="0"/>
    <n v="1"/>
    <n v="0"/>
    <n v="0"/>
    <n v="5"/>
    <s v="non"/>
    <n v="0"/>
    <n v="0"/>
    <n v="0"/>
    <n v="0"/>
    <n v="0"/>
    <n v="0"/>
    <n v="0"/>
    <n v="0"/>
    <n v="0"/>
    <n v="0"/>
    <n v="0"/>
    <n v="0"/>
    <s v="oui"/>
    <n v="0"/>
    <n v="0"/>
    <n v="0"/>
    <n v="0"/>
    <n v="1"/>
    <n v="1"/>
    <n v="0"/>
    <n v="0"/>
    <n v="0"/>
    <n v="0"/>
    <n v="0"/>
    <m/>
    <s v="oui"/>
    <n v="0"/>
    <n v="0"/>
    <n v="0"/>
    <n v="1"/>
    <n v="1"/>
    <n v="0"/>
    <n v="0"/>
    <n v="0"/>
    <n v="0"/>
    <n v="0"/>
    <n v="0"/>
    <m/>
    <s v="eau_de_source"/>
    <m/>
    <m/>
    <s v="source_protg"/>
    <m/>
    <m/>
    <s v="source_protg"/>
    <x v="0"/>
    <m/>
    <s v="oui"/>
    <m/>
    <m/>
    <m/>
    <m/>
    <m/>
    <m/>
    <m/>
    <s v="en_dehors_de_la_parcelle"/>
    <n v="2"/>
    <n v="30"/>
    <n v="3"/>
    <n v="35"/>
    <m/>
    <m/>
    <m/>
    <s v="oui"/>
    <x v="0"/>
    <m/>
    <m/>
    <m/>
    <m/>
    <m/>
    <m/>
    <m/>
    <m/>
    <m/>
    <m/>
    <m/>
    <m/>
    <m/>
    <m/>
    <m/>
    <m/>
    <m/>
    <m/>
    <m/>
    <m/>
    <m/>
    <m/>
    <m/>
    <m/>
    <m/>
    <m/>
    <m/>
    <n v="7"/>
    <n v="5"/>
    <n v="700"/>
    <m/>
    <m/>
    <n v="0"/>
    <n v="20"/>
    <s v="non"/>
    <m/>
    <m/>
    <m/>
    <m/>
    <m/>
    <m/>
    <m/>
    <m/>
    <m/>
    <m/>
    <s v="femmes_20-24_ans"/>
    <n v="0"/>
    <n v="0"/>
    <n v="0"/>
    <n v="0"/>
    <n v="1"/>
    <n v="0"/>
    <n v="0"/>
    <m/>
    <s v="oui"/>
    <s v="autre_prciser"/>
    <s v="En quand des pannes"/>
    <m/>
    <m/>
    <m/>
    <m/>
    <m/>
    <m/>
    <m/>
    <m/>
    <m/>
    <m/>
    <m/>
    <m/>
    <m/>
    <m/>
    <m/>
    <m/>
    <m/>
    <m/>
    <m/>
    <s v="oui"/>
    <s v="Pas du travail"/>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1"/>
    <n v="0"/>
    <s v="Traiter l'eau"/>
    <n v="0"/>
    <n v="1"/>
    <n v="0"/>
    <n v="1"/>
    <n v="2"/>
    <s v="connaissance faible"/>
    <n v="0"/>
    <n v="0"/>
    <n v="0"/>
    <m/>
    <n v="0"/>
    <n v="1"/>
    <n v="0"/>
    <n v="0"/>
    <n v="0"/>
    <n v="0"/>
    <m/>
    <s v="oui"/>
    <m/>
    <n v="1"/>
    <n v="0"/>
    <n v="0"/>
    <n v="0"/>
    <m/>
    <n v="0"/>
    <n v="0"/>
    <n v="0"/>
    <n v="0"/>
    <n v="0"/>
    <n v="0"/>
    <n v="1"/>
    <n v="0"/>
    <s v="Payer les materiels endommagés"/>
    <s v="non"/>
    <m/>
    <m/>
    <x v="0"/>
    <m/>
    <m/>
    <m/>
    <m/>
    <m/>
    <s v="oui"/>
    <s v="oui"/>
    <n v="1"/>
    <n v="0"/>
    <n v="0"/>
    <n v="0"/>
    <n v="0"/>
    <m/>
    <n v="1"/>
    <n v="0"/>
    <n v="0"/>
    <n v="0"/>
    <n v="0"/>
    <n v="0"/>
    <n v="0"/>
    <n v="0"/>
    <m/>
    <n v="1"/>
    <s v="oui"/>
    <s v="oui_jetais_satisfait"/>
    <n v="9"/>
    <s v="grande confiance"/>
    <m/>
    <m/>
    <m/>
    <m/>
    <m/>
    <n v="0"/>
    <n v="1"/>
    <s v="Au moins un"/>
    <m/>
    <m/>
    <m/>
    <m/>
    <s v="oui"/>
    <s v="non_jen_ai_pas_encore_bnficie"/>
    <m/>
    <m/>
    <m/>
    <m/>
    <m/>
    <m/>
    <m/>
    <m/>
    <m/>
    <m/>
    <m/>
    <m/>
    <m/>
    <m/>
    <m/>
    <m/>
    <m/>
    <m/>
    <m/>
    <m/>
    <s v="Chef de sous Village"/>
    <n v="0"/>
    <n v="0"/>
    <n v="0"/>
    <n v="0"/>
    <n v="0"/>
    <n v="1"/>
    <n v="0"/>
    <n v="0"/>
    <n v="1"/>
    <n v="0"/>
    <s v="RTNK,MAENDELEO"/>
    <n v="0"/>
    <n v="0"/>
    <n v="0"/>
    <n v="0"/>
    <n v="1"/>
    <n v="0"/>
    <s v="nyumba kumi"/>
    <s v="1-2"/>
    <m/>
    <s v="peu_insatisfaisant"/>
    <s v="non"/>
    <s v="non"/>
    <s v="neutre"/>
    <s v="non"/>
    <m/>
    <m/>
    <m/>
    <m/>
    <m/>
    <s v="rarement_implique"/>
    <s v="parfois"/>
    <n v="0"/>
    <n v="1"/>
    <n v="0"/>
    <n v="0"/>
    <n v="0"/>
    <n v="1"/>
    <n v="1"/>
    <n v="0"/>
    <n v="0"/>
    <n v="0"/>
    <n v="0"/>
    <n v="0"/>
    <m/>
    <s v="Pendant des reunions aux villages"/>
    <s v="rarement"/>
    <s v="Pendant les reunions"/>
    <s v="rarement"/>
    <s v="Disponibilité de plusieurs sources"/>
    <s v="Dans la sources qui nous approvisionne parfois il y a des casses des tuyaux par les cultivateurs"/>
    <s v="non"/>
    <m/>
    <m/>
    <n v="-2.2891054999999998"/>
    <n v="28.793938600000001"/>
    <n v="1794.7"/>
    <n v="4.09"/>
    <n v="5"/>
    <n v="44958.429305555554"/>
    <n v="44958.400127314817"/>
    <s v="bbk02"/>
    <n v="44958.600312499999"/>
    <s v="https://www.commcarehq.org/a/swassa/reports/form_data/5a921ce4-8e9b-45f1-9ed9-828521190901/"/>
    <s v="bbk02"/>
    <s v="Homme"/>
    <x v="0"/>
    <n v="15"/>
    <x v="0"/>
    <n v="5"/>
    <n v="15"/>
    <n v="10"/>
    <n v="30"/>
    <x v="3"/>
    <n v="1.9047619047619049"/>
    <s v="Oui, elle est capable"/>
    <s v="non amélioré"/>
    <s v="Non"/>
    <s v="pas d'accès"/>
    <x v="0"/>
    <n v="1"/>
    <n v="2"/>
    <n v="4"/>
    <s v="Connaissance moyenne"/>
    <n v="1"/>
    <n v="4"/>
    <s v="Pas de confiance"/>
    <n v="2"/>
    <n v="2"/>
  </r>
  <r>
    <s v="14"/>
    <s v="d6516e69-d800-4d88-b34d-834effed8655"/>
    <n v="44958"/>
    <s v="consentement_oui"/>
    <s v="sud_kivu"/>
    <s v="sud_kivu"/>
    <s v="kabare"/>
    <x v="0"/>
    <x v="0"/>
    <s v="oui"/>
    <s v="Nsimire Mirindi Yolande"/>
    <s v="kama_54"/>
    <s v="54"/>
    <s v="kamak_54"/>
    <s v="feminin"/>
    <n v="22"/>
    <n v="990915366"/>
    <s v="secondaire_complet"/>
    <s v="non"/>
    <s v="pre"/>
    <m/>
    <s v="masculin"/>
    <x v="1"/>
    <s v="Mirindi Cizungu Marc"/>
    <s v="agriculteur"/>
    <m/>
    <s v="restreint"/>
    <n v="0"/>
    <n v="3"/>
    <n v="0"/>
    <n v="0"/>
    <n v="2"/>
    <n v="0"/>
    <n v="1"/>
    <n v="0"/>
    <n v="0"/>
    <n v="0"/>
    <n v="0"/>
    <n v="1"/>
    <n v="1"/>
    <n v="3"/>
    <n v="0"/>
    <n v="1"/>
    <n v="12"/>
    <s v="oui"/>
    <n v="0"/>
    <n v="0"/>
    <n v="0"/>
    <n v="1"/>
    <n v="0"/>
    <n v="0"/>
    <n v="0"/>
    <n v="0"/>
    <n v="0"/>
    <n v="1"/>
    <n v="0"/>
    <s v="Religieuse"/>
    <s v="non"/>
    <m/>
    <m/>
    <m/>
    <m/>
    <m/>
    <m/>
    <m/>
    <m/>
    <m/>
    <m/>
    <m/>
    <m/>
    <s v="oui"/>
    <n v="0"/>
    <n v="0"/>
    <n v="0"/>
    <n v="1"/>
    <n v="0"/>
    <n v="0"/>
    <n v="0"/>
    <n v="0"/>
    <n v="0"/>
    <n v="0"/>
    <n v="0"/>
    <m/>
    <s v="eau_de_source"/>
    <m/>
    <m/>
    <s v="source_non_protg"/>
    <m/>
    <m/>
    <s v="source_non_protg"/>
    <x v="1"/>
    <m/>
    <s v="oui"/>
    <m/>
    <m/>
    <m/>
    <m/>
    <m/>
    <m/>
    <m/>
    <s v="en_dehors_de_la_parcelle"/>
    <n v="5"/>
    <n v="10"/>
    <n v="5"/>
    <n v="20"/>
    <m/>
    <m/>
    <m/>
    <s v="oui"/>
    <x v="2"/>
    <m/>
    <m/>
    <m/>
    <m/>
    <m/>
    <m/>
    <m/>
    <m/>
    <m/>
    <m/>
    <m/>
    <m/>
    <m/>
    <m/>
    <m/>
    <m/>
    <m/>
    <m/>
    <m/>
    <m/>
    <m/>
    <m/>
    <m/>
    <m/>
    <m/>
    <m/>
    <m/>
    <n v="7"/>
    <n v="8"/>
    <n v="1120"/>
    <m/>
    <m/>
    <n v="0"/>
    <n v="13.333333333333332"/>
    <s v="non"/>
    <m/>
    <m/>
    <m/>
    <m/>
    <m/>
    <m/>
    <m/>
    <m/>
    <m/>
    <m/>
    <s v="femmes_20-24_ans"/>
    <n v="0"/>
    <n v="0"/>
    <n v="0"/>
    <n v="0"/>
    <n v="1"/>
    <n v="0"/>
    <n v="0"/>
    <m/>
    <s v="oui"/>
    <s v="autre_prciser"/>
    <s v="loraqu'il y a panne"/>
    <m/>
    <m/>
    <m/>
    <m/>
    <m/>
    <m/>
    <m/>
    <m/>
    <m/>
    <m/>
    <m/>
    <m/>
    <m/>
    <m/>
    <m/>
    <m/>
    <m/>
    <m/>
    <m/>
    <s v="non"/>
    <s v="On veut rester dans les mêmes condition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1"/>
    <n v="0"/>
    <n v="0"/>
    <n v="0"/>
    <n v="0"/>
    <m/>
    <s v="non"/>
    <m/>
    <n v="1"/>
    <n v="0"/>
    <n v="0"/>
    <n v="0"/>
    <m/>
    <n v="0"/>
    <n v="0"/>
    <n v="0"/>
    <n v="0"/>
    <n v="1"/>
    <n v="0"/>
    <n v="0"/>
    <n v="0"/>
    <m/>
    <s v="non"/>
    <m/>
    <m/>
    <x v="0"/>
    <m/>
    <m/>
    <m/>
    <m/>
    <m/>
    <s v="non"/>
    <s v="non"/>
    <m/>
    <m/>
    <m/>
    <m/>
    <m/>
    <m/>
    <m/>
    <m/>
    <m/>
    <m/>
    <m/>
    <m/>
    <m/>
    <m/>
    <m/>
    <n v="0"/>
    <m/>
    <m/>
    <n v="6"/>
    <s v="grande confiance"/>
    <n v="0"/>
    <n v="0"/>
    <n v="0"/>
    <n v="0"/>
    <n v="0"/>
    <n v="0"/>
    <n v="0"/>
    <s v="Aucun"/>
    <n v="0"/>
    <n v="1"/>
    <n v="0"/>
    <s v="Nyumba kumi"/>
    <s v="oui"/>
    <s v="non_jen_ai_pas_encore_bnficie"/>
    <m/>
    <m/>
    <m/>
    <m/>
    <m/>
    <m/>
    <m/>
    <m/>
    <m/>
    <m/>
    <m/>
    <m/>
    <m/>
    <m/>
    <m/>
    <m/>
    <m/>
    <m/>
    <m/>
    <m/>
    <s v="chef de village"/>
    <n v="0"/>
    <n v="0"/>
    <n v="0"/>
    <n v="0"/>
    <n v="0"/>
    <n v="0"/>
    <n v="1"/>
    <n v="0"/>
    <n v="0"/>
    <n v="0"/>
    <m/>
    <n v="0"/>
    <n v="0"/>
    <n v="0"/>
    <n v="0"/>
    <n v="1"/>
    <n v="0"/>
    <s v="Chef de village"/>
    <s v="3-4"/>
    <m/>
    <s v="neutre"/>
    <s v="oui"/>
    <s v="oui"/>
    <s v="neutre"/>
    <s v="oui"/>
    <s v="non"/>
    <m/>
    <s v="les_personnes_du_cercle_du_chef"/>
    <m/>
    <s v="b_le_groupe_le_plus_nombreux_prend_la_dcision_pour_tous"/>
    <s v="rarement_implique"/>
    <s v="non"/>
    <m/>
    <m/>
    <m/>
    <m/>
    <m/>
    <m/>
    <m/>
    <m/>
    <m/>
    <m/>
    <m/>
    <m/>
    <m/>
    <m/>
    <m/>
    <s v="RAS"/>
    <s v="non"/>
    <s v="Présences dea leaders,la présence des sources"/>
    <s v="Les pannes dues par lea cultivateurs, et personnes des mauvais coeur"/>
    <s v="non"/>
    <m/>
    <m/>
    <n v="-2.2889178000000001"/>
    <n v="28.795691300000001"/>
    <n v="1781.3"/>
    <n v="3.8"/>
    <n v="12"/>
    <n v="44958.464826388888"/>
    <n v="44958.434965277767"/>
    <s v="bbk02"/>
    <n v="44958.600324074083"/>
    <s v="https://www.commcarehq.org/a/swassa/reports/form_data/d6516e69-d800-4d88-b34d-834effed8655/"/>
    <s v="bbk02"/>
    <s v="Homme"/>
    <x v="0"/>
    <n v="7"/>
    <x v="0"/>
    <n v="4"/>
    <n v="35"/>
    <n v="8"/>
    <n v="47"/>
    <x v="0"/>
    <n v="7.3469387755102042"/>
    <s v="Oui, elle est capable"/>
    <s v="non amélioré"/>
    <s v="Oui"/>
    <s v="pas d'accès"/>
    <x v="0"/>
    <n v="3"/>
    <n v="2"/>
    <n v="6"/>
    <s v="Connaissance bonne"/>
    <n v="1"/>
    <n v="2"/>
    <s v="Pas de confiance"/>
    <n v="1"/>
    <n v="1"/>
  </r>
  <r>
    <s v="15"/>
    <s v="e3dc7e40-0db1-435e-8f24-e02b6746396f"/>
    <n v="44958"/>
    <s v="consentement_oui"/>
    <s v="sud_kivu"/>
    <s v="sud_kivu"/>
    <s v="kabare"/>
    <x v="0"/>
    <x v="0"/>
    <s v="oui"/>
    <s v="Alice Munganga"/>
    <s v="kama_15"/>
    <s v="15"/>
    <s v="kamak_15"/>
    <s v="feminin"/>
    <n v="21"/>
    <n v="0"/>
    <s v="secondaire_interrompu"/>
    <s v="non"/>
    <s v="epoux"/>
    <m/>
    <s v="masculin"/>
    <x v="1"/>
    <m/>
    <s v="agriculteur"/>
    <m/>
    <s v="restreint"/>
    <n v="2"/>
    <n v="0"/>
    <n v="0"/>
    <n v="0"/>
    <n v="1"/>
    <n v="0"/>
    <n v="0"/>
    <n v="0"/>
    <n v="0"/>
    <n v="0"/>
    <n v="0"/>
    <n v="0"/>
    <n v="1"/>
    <n v="0"/>
    <n v="0"/>
    <n v="0"/>
    <n v="4"/>
    <s v="non"/>
    <n v="0"/>
    <n v="0"/>
    <n v="0"/>
    <n v="0"/>
    <n v="0"/>
    <n v="0"/>
    <n v="0"/>
    <n v="0"/>
    <n v="0"/>
    <n v="0"/>
    <n v="0"/>
    <n v="0"/>
    <s v="non"/>
    <m/>
    <m/>
    <m/>
    <m/>
    <m/>
    <m/>
    <m/>
    <m/>
    <m/>
    <m/>
    <m/>
    <m/>
    <s v="oui"/>
    <n v="1"/>
    <n v="0"/>
    <n v="0"/>
    <n v="0"/>
    <n v="0"/>
    <n v="0"/>
    <n v="0"/>
    <n v="0"/>
    <n v="0"/>
    <n v="0"/>
    <n v="0"/>
    <m/>
    <s v="eau_de_source"/>
    <m/>
    <m/>
    <s v="source_protg"/>
    <m/>
    <m/>
    <s v="source_protg"/>
    <x v="0"/>
    <m/>
    <s v="oui"/>
    <m/>
    <m/>
    <m/>
    <m/>
    <m/>
    <m/>
    <m/>
    <s v="en_dehors_de_la_parcelle"/>
    <n v="3"/>
    <n v="5"/>
    <n v="2"/>
    <n v="10"/>
    <m/>
    <m/>
    <m/>
    <s v="oui"/>
    <x v="1"/>
    <m/>
    <m/>
    <m/>
    <m/>
    <m/>
    <m/>
    <m/>
    <m/>
    <m/>
    <m/>
    <m/>
    <m/>
    <m/>
    <m/>
    <m/>
    <m/>
    <m/>
    <m/>
    <m/>
    <m/>
    <m/>
    <m/>
    <m/>
    <m/>
    <m/>
    <m/>
    <m/>
    <n v="7"/>
    <n v="3"/>
    <n v="420"/>
    <m/>
    <m/>
    <n v="0"/>
    <n v="15"/>
    <s v="non"/>
    <m/>
    <m/>
    <m/>
    <m/>
    <m/>
    <m/>
    <m/>
    <m/>
    <m/>
    <m/>
    <s v="femmes_20-24_ans"/>
    <n v="0"/>
    <n v="0"/>
    <n v="0"/>
    <n v="0"/>
    <n v="1"/>
    <n v="0"/>
    <n v="0"/>
    <m/>
    <s v="non"/>
    <m/>
    <m/>
    <m/>
    <m/>
    <m/>
    <m/>
    <m/>
    <m/>
    <m/>
    <m/>
    <m/>
    <m/>
    <m/>
    <m/>
    <m/>
    <m/>
    <m/>
    <m/>
    <m/>
    <m/>
    <m/>
    <s v="non"/>
    <s v="Manques des moyens"/>
    <s v="non"/>
    <m/>
    <m/>
    <m/>
    <m/>
    <m/>
    <m/>
    <m/>
    <m/>
    <m/>
    <m/>
    <m/>
    <m/>
    <m/>
    <m/>
    <m/>
    <m/>
    <m/>
    <m/>
    <m/>
    <m/>
    <m/>
    <m/>
    <m/>
    <m/>
    <m/>
    <m/>
    <m/>
    <m/>
    <m/>
    <m/>
    <m/>
    <m/>
    <m/>
    <m/>
    <s v="oui"/>
    <n v="0"/>
    <n v="0"/>
    <n v="0"/>
    <n v="0"/>
    <n v="0"/>
    <n v="0"/>
    <n v="1"/>
    <n v="0"/>
    <n v="0"/>
    <n v="0"/>
    <m/>
    <m/>
    <m/>
    <m/>
    <m/>
    <n v="0"/>
    <n v="1"/>
    <n v="0"/>
    <n v="0"/>
    <n v="0"/>
    <n v="3"/>
    <m/>
    <m/>
    <m/>
    <m/>
    <m/>
    <m/>
    <m/>
    <s v="toilette non améliorée"/>
    <s v="oui"/>
    <x v="0"/>
    <x v="0"/>
    <x v="0"/>
    <x v="0"/>
    <x v="0"/>
    <m/>
    <m/>
    <m/>
    <m/>
    <m/>
    <m/>
    <m/>
    <m/>
    <m/>
    <m/>
    <m/>
    <m/>
    <m/>
    <m/>
    <m/>
    <m/>
    <m/>
    <m/>
    <m/>
    <m/>
    <m/>
    <m/>
    <m/>
    <m/>
    <m/>
    <m/>
    <m/>
    <s v="oui"/>
    <n v="1"/>
    <n v="0"/>
    <n v="0"/>
    <n v="1"/>
    <n v="0"/>
    <n v="0"/>
    <n v="0"/>
    <m/>
    <n v="0"/>
    <n v="1"/>
    <n v="1"/>
    <n v="2"/>
    <n v="3"/>
    <s v="connaissance basique"/>
    <n v="0"/>
    <n v="0"/>
    <n v="0"/>
    <m/>
    <n v="0"/>
    <n v="0"/>
    <n v="0"/>
    <n v="1"/>
    <n v="0"/>
    <n v="0"/>
    <m/>
    <s v="non"/>
    <m/>
    <n v="1"/>
    <n v="0"/>
    <n v="0"/>
    <n v="0"/>
    <m/>
    <n v="0"/>
    <n v="0"/>
    <n v="0"/>
    <n v="0"/>
    <n v="0"/>
    <n v="0"/>
    <n v="1"/>
    <n v="0"/>
    <s v="Il le fait réparer"/>
    <s v="non"/>
    <m/>
    <m/>
    <x v="0"/>
    <m/>
    <m/>
    <m/>
    <m/>
    <m/>
    <s v="non"/>
    <s v="non"/>
    <m/>
    <m/>
    <m/>
    <m/>
    <m/>
    <m/>
    <m/>
    <m/>
    <m/>
    <m/>
    <m/>
    <m/>
    <m/>
    <m/>
    <m/>
    <n v="0"/>
    <m/>
    <m/>
    <n v="7"/>
    <s v="grande confiance"/>
    <n v="0"/>
    <n v="0"/>
    <n v="0"/>
    <n v="0"/>
    <n v="0"/>
    <n v="0"/>
    <n v="0"/>
    <s v="Aucun"/>
    <n v="1"/>
    <n v="0"/>
    <n v="0"/>
    <m/>
    <s v="non"/>
    <s v="non_jen_ai_pas_encore_bnficie"/>
    <m/>
    <m/>
    <m/>
    <m/>
    <m/>
    <m/>
    <m/>
    <m/>
    <m/>
    <m/>
    <m/>
    <m/>
    <m/>
    <m/>
    <m/>
    <m/>
    <m/>
    <m/>
    <m/>
    <m/>
    <s v="Nyumba 10"/>
    <n v="0"/>
    <n v="0"/>
    <n v="0"/>
    <n v="0"/>
    <n v="0"/>
    <n v="1"/>
    <n v="1"/>
    <n v="0"/>
    <n v="1"/>
    <n v="0"/>
    <s v="maendeleo"/>
    <n v="0"/>
    <n v="0"/>
    <n v="0"/>
    <n v="0"/>
    <n v="1"/>
    <n v="0"/>
    <s v="Nyumba"/>
    <s v="3-4"/>
    <m/>
    <s v="tres_satisfaite"/>
    <s v="non"/>
    <s v="non"/>
    <s v="neutre"/>
    <s v="oui"/>
    <s v="non"/>
    <m/>
    <s v="les_personnes_du_cercle_du_chef"/>
    <m/>
    <s v="un_sous-groupe_moins_nombreux_prend_la_dcision_pour_tous"/>
    <s v="quelque_fois_impliqu"/>
    <s v="non"/>
    <m/>
    <m/>
    <m/>
    <m/>
    <m/>
    <m/>
    <m/>
    <m/>
    <m/>
    <m/>
    <m/>
    <m/>
    <m/>
    <m/>
    <m/>
    <s v="RAS"/>
    <s v="non"/>
    <s v="RAS"/>
    <s v="Coupure des tuyaux"/>
    <s v="non"/>
    <m/>
    <m/>
    <n v="-2.2889827"/>
    <n v="28.7953914"/>
    <n v="1795.7"/>
    <n v="4.2300000000000004"/>
    <n v="4"/>
    <n v="44958.49417824074"/>
    <n v="44958.469930555562"/>
    <s v="bbk02"/>
    <n v="44958.600347222222"/>
    <s v="https://www.commcarehq.org/a/swassa/reports/form_data/e3dc7e40-0db1-435e-8f24-e02b6746396f/"/>
    <s v="bbk02"/>
    <s v="Homme"/>
    <x v="0"/>
    <n v="9"/>
    <x v="0"/>
    <n v="5"/>
    <n v="10"/>
    <n v="10"/>
    <n v="25"/>
    <x v="3"/>
    <n v="3.1746031746031749"/>
    <s v="Oui, elle est capable"/>
    <s v="non amélioré"/>
    <s v="Oui"/>
    <s v="pas d'accès"/>
    <x v="0"/>
    <n v="2"/>
    <n v="2"/>
    <n v="5"/>
    <s v="Connaissance bonne"/>
    <n v="0"/>
    <n v="7"/>
    <s v="Grande confiance"/>
    <n v="0"/>
    <n v="0"/>
  </r>
  <r>
    <s v="16"/>
    <s v="77e2b0ca-524a-4199-9de4-02d3004d2789"/>
    <n v="44958"/>
    <s v="consentement_oui"/>
    <s v="sud_kivu"/>
    <s v="sud_kivu"/>
    <s v="kabare"/>
    <x v="0"/>
    <x v="1"/>
    <s v="oui"/>
    <s v="Sifa Balezi"/>
    <s v="nyama_16"/>
    <s v="16"/>
    <s v="nyama_16"/>
    <s v="feminin"/>
    <n v="46"/>
    <n v="9971750424"/>
    <s v="secondaire_complet"/>
    <s v="oui"/>
    <m/>
    <m/>
    <m/>
    <x v="0"/>
    <s v="Lucien Bisusa"/>
    <s v="travail_journalier"/>
    <m/>
    <s v="restreint"/>
    <n v="2"/>
    <n v="0"/>
    <n v="1"/>
    <n v="2"/>
    <n v="3"/>
    <n v="0"/>
    <n v="1"/>
    <n v="0"/>
    <n v="0"/>
    <n v="1"/>
    <n v="1"/>
    <n v="0"/>
    <n v="2"/>
    <n v="1"/>
    <n v="0"/>
    <n v="1"/>
    <n v="15"/>
    <s v="oui"/>
    <n v="0"/>
    <n v="0"/>
    <n v="0"/>
    <n v="0"/>
    <n v="1"/>
    <n v="0"/>
    <n v="0"/>
    <n v="0"/>
    <n v="0"/>
    <n v="0"/>
    <n v="0"/>
    <n v="0"/>
    <s v="oui"/>
    <n v="0"/>
    <n v="0"/>
    <n v="0"/>
    <n v="0"/>
    <n v="0"/>
    <n v="0"/>
    <n v="0"/>
    <n v="1"/>
    <n v="0"/>
    <n v="0"/>
    <n v="0"/>
    <m/>
    <s v="oui"/>
    <n v="0"/>
    <n v="0"/>
    <n v="0"/>
    <n v="0"/>
    <n v="0"/>
    <n v="0"/>
    <n v="0"/>
    <n v="0"/>
    <n v="1"/>
    <n v="0"/>
    <n v="0"/>
    <m/>
    <s v="eau_courante"/>
    <s v="robinet_public__borne-fontaine"/>
    <m/>
    <m/>
    <m/>
    <m/>
    <s v="eau_courante"/>
    <x v="0"/>
    <m/>
    <s v="oui"/>
    <m/>
    <m/>
    <m/>
    <m/>
    <m/>
    <m/>
    <m/>
    <s v="en_dehors_de_la_parcelle"/>
    <n v="5"/>
    <n v="30"/>
    <n v="7"/>
    <n v="42"/>
    <m/>
    <m/>
    <m/>
    <s v="oui"/>
    <x v="0"/>
    <m/>
    <m/>
    <m/>
    <m/>
    <m/>
    <m/>
    <m/>
    <m/>
    <m/>
    <m/>
    <m/>
    <m/>
    <m/>
    <m/>
    <m/>
    <m/>
    <m/>
    <m/>
    <m/>
    <m/>
    <m/>
    <m/>
    <m/>
    <m/>
    <m/>
    <m/>
    <m/>
    <n v="7"/>
    <n v="3"/>
    <n v="420"/>
    <m/>
    <m/>
    <n v="0"/>
    <n v="4"/>
    <s v="non"/>
    <m/>
    <m/>
    <m/>
    <m/>
    <m/>
    <m/>
    <m/>
    <m/>
    <m/>
    <m/>
    <s v="filles_10-14_ans"/>
    <n v="0"/>
    <n v="0"/>
    <n v="0"/>
    <n v="1"/>
    <n v="0"/>
    <n v="0"/>
    <n v="0"/>
    <m/>
    <s v="oui"/>
    <s v="contribution_mensuelabonnement"/>
    <m/>
    <m/>
    <n v="2000"/>
    <m/>
    <m/>
    <m/>
    <m/>
    <m/>
    <m/>
    <m/>
    <m/>
    <m/>
    <m/>
    <m/>
    <m/>
    <m/>
    <m/>
    <m/>
    <m/>
    <m/>
    <s v="non"/>
    <s v="pour les chefs locaux"/>
    <s v="oui"/>
    <n v="0"/>
    <n v="0"/>
    <n v="0"/>
    <n v="0"/>
    <n v="1"/>
    <n v="0"/>
    <n v="0"/>
    <m/>
    <m/>
    <m/>
    <m/>
    <m/>
    <m/>
    <m/>
    <m/>
    <m/>
    <m/>
    <n v="0"/>
    <n v="1"/>
    <n v="1"/>
    <n v="0"/>
    <n v="0"/>
    <n v="0"/>
    <n v="0"/>
    <n v="0"/>
    <n v="0"/>
    <n v="0"/>
    <n v="0"/>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oui"/>
    <n v="0"/>
    <n v="1"/>
    <n v="1"/>
    <n v="2"/>
    <n v="0"/>
    <n v="0"/>
    <n v="0"/>
    <m/>
    <n v="0"/>
    <n v="1"/>
    <n v="0"/>
    <n v="1"/>
    <n v="3"/>
    <s v="connaissance basique"/>
    <n v="0"/>
    <n v="0"/>
    <n v="0"/>
    <m/>
    <n v="0"/>
    <n v="1"/>
    <n v="0"/>
    <n v="0"/>
    <n v="0"/>
    <n v="0"/>
    <m/>
    <s v="non"/>
    <s v="invoqué une réunion"/>
    <n v="1"/>
    <n v="0"/>
    <n v="0"/>
    <n v="0"/>
    <m/>
    <n v="0"/>
    <n v="0"/>
    <n v="1"/>
    <n v="0"/>
    <n v="0"/>
    <n v="0"/>
    <n v="0"/>
    <n v="0"/>
    <m/>
    <s v="oui"/>
    <s v="les chef locoux"/>
    <n v="0"/>
    <x v="1"/>
    <n v="0"/>
    <n v="0"/>
    <n v="0"/>
    <n v="0"/>
    <s v="police"/>
    <s v="non"/>
    <s v="non"/>
    <m/>
    <m/>
    <m/>
    <m/>
    <m/>
    <m/>
    <m/>
    <m/>
    <m/>
    <m/>
    <m/>
    <m/>
    <m/>
    <m/>
    <m/>
    <n v="0"/>
    <m/>
    <m/>
    <n v="5"/>
    <s v="confiance moyenne"/>
    <n v="1"/>
    <n v="0"/>
    <n v="0"/>
    <n v="0"/>
    <n v="0"/>
    <n v="1"/>
    <n v="1"/>
    <s v="Au moins un"/>
    <n v="0"/>
    <n v="0"/>
    <n v="0"/>
    <m/>
    <s v="oui"/>
    <s v="oui"/>
    <s v="non_il_y_en_a_pas"/>
    <m/>
    <m/>
    <m/>
    <m/>
    <m/>
    <m/>
    <m/>
    <m/>
    <m/>
    <m/>
    <m/>
    <m/>
    <m/>
    <m/>
    <m/>
    <m/>
    <m/>
    <m/>
    <m/>
    <s v="chef du village"/>
    <n v="0"/>
    <n v="0"/>
    <n v="0"/>
    <n v="0"/>
    <n v="0"/>
    <n v="1"/>
    <n v="0"/>
    <n v="0"/>
    <n v="0"/>
    <n v="0"/>
    <m/>
    <n v="1"/>
    <n v="0"/>
    <n v="0"/>
    <n v="0"/>
    <n v="0"/>
    <n v="0"/>
    <m/>
    <s v="3-4"/>
    <m/>
    <s v="tres_satisfaite"/>
    <s v="oui"/>
    <s v="non"/>
    <s v="extrmement_satisfaite"/>
    <s v="non"/>
    <m/>
    <m/>
    <m/>
    <m/>
    <m/>
    <s v="je_ne_suis_jamais_impliqu"/>
    <s v="non"/>
    <m/>
    <m/>
    <m/>
    <m/>
    <m/>
    <m/>
    <m/>
    <m/>
    <m/>
    <m/>
    <m/>
    <m/>
    <m/>
    <m/>
    <m/>
    <s v="reunion communautaire"/>
    <s v="non"/>
    <s v="demande des ong de nous appuyer"/>
    <s v="manque d'eau"/>
    <s v="non"/>
    <m/>
    <m/>
    <n v="-2.2844795000000002"/>
    <n v="28.808698700000001"/>
    <n v="1732.9"/>
    <n v="4.92"/>
    <n v="15"/>
    <n v="44958.33048611111"/>
    <n v="44958.278067129628"/>
    <s v="bbk06"/>
    <n v="44958.600983796299"/>
    <s v="https://www.commcarehq.org/a/swassa/reports/form_data/77e2b0ca-524a-4199-9de4-02d3004d2789/"/>
    <s v="bbk06"/>
    <s v=""/>
    <x v="2"/>
    <s v=""/>
    <x v="2"/>
    <s v=""/>
    <s v=""/>
    <s v=""/>
    <s v=""/>
    <x v="2"/>
    <s v=""/>
    <s v=""/>
    <s v=""/>
    <s v=""/>
    <s v=""/>
    <x v="1"/>
    <s v=""/>
    <s v=""/>
    <s v=""/>
    <s v=""/>
    <s v=""/>
    <s v=""/>
    <s v=""/>
    <s v=""/>
    <s v=""/>
  </r>
  <r>
    <s v="17"/>
    <s v="03b561e1-cfd2-4e8e-bab4-2d8903b1887d"/>
    <n v="44958"/>
    <s v="consentement_oui"/>
    <s v="sud_kivu"/>
    <s v="sud_kivu"/>
    <s v="kabare"/>
    <x v="0"/>
    <x v="1"/>
    <s v="oui"/>
    <s v="GODEFRIDA MULEZI Esther"/>
    <s v="nyama_32"/>
    <s v="32"/>
    <s v="nyama_32"/>
    <s v="feminin"/>
    <n v="30"/>
    <n v="0"/>
    <s v="sans_niveau"/>
    <s v="non"/>
    <s v="epoux"/>
    <m/>
    <s v="masculin"/>
    <x v="1"/>
    <m/>
    <s v="agriculteur"/>
    <m/>
    <s v="restreint"/>
    <n v="2"/>
    <n v="2"/>
    <n v="0"/>
    <n v="0"/>
    <n v="0"/>
    <n v="1"/>
    <n v="0"/>
    <n v="0"/>
    <n v="0"/>
    <n v="1"/>
    <n v="1"/>
    <n v="0"/>
    <n v="0"/>
    <n v="0"/>
    <n v="1"/>
    <n v="0"/>
    <n v="8"/>
    <s v="oui"/>
    <n v="0"/>
    <n v="0"/>
    <n v="0"/>
    <n v="0"/>
    <n v="1"/>
    <n v="0"/>
    <n v="0"/>
    <n v="0"/>
    <n v="0"/>
    <n v="0"/>
    <n v="0"/>
    <n v="0"/>
    <s v="oui"/>
    <n v="1"/>
    <n v="0"/>
    <n v="0"/>
    <n v="0"/>
    <n v="0"/>
    <n v="0"/>
    <n v="0"/>
    <n v="0"/>
    <n v="0"/>
    <n v="0"/>
    <n v="0"/>
    <m/>
    <s v="oui"/>
    <n v="0"/>
    <n v="0"/>
    <n v="0"/>
    <n v="1"/>
    <n v="0"/>
    <n v="0"/>
    <n v="0"/>
    <n v="0"/>
    <n v="0"/>
    <n v="0"/>
    <n v="0"/>
    <m/>
    <s v="eau_conditionne"/>
    <m/>
    <m/>
    <m/>
    <m/>
    <s v="eau_en_bouteille"/>
    <s v="eau_en_bouteille"/>
    <x v="0"/>
    <m/>
    <s v="oui"/>
    <m/>
    <m/>
    <m/>
    <m/>
    <m/>
    <m/>
    <m/>
    <s v="dans_la_parcelle_ou_la_maison"/>
    <n v="5"/>
    <n v="10"/>
    <n v="7"/>
    <n v="22"/>
    <m/>
    <m/>
    <m/>
    <s v="oui"/>
    <x v="1"/>
    <m/>
    <m/>
    <m/>
    <m/>
    <m/>
    <m/>
    <m/>
    <m/>
    <m/>
    <m/>
    <m/>
    <m/>
    <m/>
    <m/>
    <m/>
    <m/>
    <m/>
    <m/>
    <m/>
    <m/>
    <m/>
    <m/>
    <m/>
    <m/>
    <m/>
    <m/>
    <m/>
    <n v="3"/>
    <n v="3"/>
    <n v="180"/>
    <m/>
    <m/>
    <n v="0"/>
    <n v="3.2142857142857144"/>
    <s v="non"/>
    <m/>
    <m/>
    <m/>
    <m/>
    <m/>
    <m/>
    <m/>
    <m/>
    <m/>
    <m/>
    <s v="filles_10-14_ans"/>
    <n v="0"/>
    <n v="0"/>
    <n v="0"/>
    <n v="1"/>
    <n v="0"/>
    <n v="0"/>
    <n v="0"/>
    <m/>
    <s v="oui"/>
    <s v="contribution_mensuelabonnement"/>
    <m/>
    <m/>
    <n v="500"/>
    <m/>
    <m/>
    <m/>
    <m/>
    <m/>
    <m/>
    <m/>
    <m/>
    <m/>
    <m/>
    <m/>
    <m/>
    <m/>
    <m/>
    <m/>
    <m/>
    <m/>
    <s v="oui"/>
    <s v="amélioration deau"/>
    <s v="non"/>
    <m/>
    <m/>
    <m/>
    <m/>
    <m/>
    <m/>
    <m/>
    <m/>
    <m/>
    <m/>
    <m/>
    <m/>
    <m/>
    <m/>
    <m/>
    <m/>
    <m/>
    <m/>
    <m/>
    <m/>
    <m/>
    <m/>
    <m/>
    <m/>
    <m/>
    <m/>
    <m/>
    <m/>
    <m/>
    <m/>
    <m/>
    <m/>
    <m/>
    <m/>
    <s v="oui"/>
    <n v="0"/>
    <n v="0"/>
    <n v="1"/>
    <n v="0"/>
    <n v="0"/>
    <n v="0"/>
    <n v="0"/>
    <n v="0"/>
    <n v="0"/>
    <n v="0"/>
    <m/>
    <m/>
    <s v="latrines__fosse_sans_dalle"/>
    <m/>
    <m/>
    <n v="0"/>
    <n v="0"/>
    <n v="0"/>
    <n v="1"/>
    <n v="0"/>
    <m/>
    <n v="1"/>
    <n v="0"/>
    <n v="0"/>
    <s v="enterrer_dans_une_fosse_non_couverte"/>
    <m/>
    <s v="id_par_un_mnage"/>
    <m/>
    <s v="toilette non améliorée"/>
    <s v="non"/>
    <x v="0"/>
    <x v="0"/>
    <x v="0"/>
    <x v="0"/>
    <x v="0"/>
    <m/>
    <m/>
    <m/>
    <m/>
    <m/>
    <m/>
    <m/>
    <m/>
    <m/>
    <m/>
    <m/>
    <m/>
    <m/>
    <m/>
    <m/>
    <m/>
    <m/>
    <m/>
    <m/>
    <m/>
    <m/>
    <m/>
    <m/>
    <m/>
    <m/>
    <m/>
    <m/>
    <s v="oui"/>
    <n v="0"/>
    <n v="1"/>
    <n v="1"/>
    <n v="2"/>
    <n v="0"/>
    <n v="0"/>
    <n v="0"/>
    <m/>
    <n v="0"/>
    <n v="1"/>
    <n v="1"/>
    <n v="2"/>
    <n v="4"/>
    <s v="connaissance basique"/>
    <n v="0"/>
    <n v="0"/>
    <n v="0"/>
    <m/>
    <n v="1"/>
    <n v="1"/>
    <n v="0"/>
    <n v="0"/>
    <n v="0"/>
    <n v="0"/>
    <m/>
    <s v="oui"/>
    <m/>
    <n v="1"/>
    <n v="0"/>
    <n v="0"/>
    <n v="0"/>
    <m/>
    <n v="0"/>
    <n v="0"/>
    <n v="1"/>
    <n v="0"/>
    <n v="0"/>
    <n v="0"/>
    <n v="0"/>
    <n v="0"/>
    <m/>
    <s v="oui"/>
    <s v="payer et prendre en charge le plombier"/>
    <n v="0"/>
    <x v="1"/>
    <n v="1"/>
    <n v="0"/>
    <n v="0"/>
    <n v="0"/>
    <s v="la communauté sen charge de la personne"/>
    <s v="non"/>
    <s v="non"/>
    <m/>
    <m/>
    <m/>
    <m/>
    <m/>
    <m/>
    <m/>
    <m/>
    <m/>
    <m/>
    <m/>
    <m/>
    <m/>
    <m/>
    <m/>
    <n v="0"/>
    <m/>
    <m/>
    <n v="2"/>
    <s v="pas de confiance"/>
    <n v="1"/>
    <n v="0"/>
    <n v="0"/>
    <n v="0"/>
    <n v="0"/>
    <n v="1"/>
    <n v="1"/>
    <s v="Au moins un"/>
    <n v="0"/>
    <n v="0"/>
    <n v="0"/>
    <m/>
    <s v="oui"/>
    <s v="non_jen_ai_pas_encore_bnficie"/>
    <m/>
    <m/>
    <m/>
    <m/>
    <m/>
    <m/>
    <m/>
    <m/>
    <m/>
    <m/>
    <m/>
    <m/>
    <m/>
    <m/>
    <m/>
    <m/>
    <m/>
    <m/>
    <m/>
    <m/>
    <s v="personne"/>
    <n v="0"/>
    <n v="0"/>
    <n v="0"/>
    <n v="0"/>
    <n v="0"/>
    <n v="1"/>
    <n v="0"/>
    <n v="0"/>
    <n v="0"/>
    <n v="0"/>
    <m/>
    <n v="1"/>
    <n v="0"/>
    <n v="0"/>
    <n v="0"/>
    <n v="0"/>
    <n v="0"/>
    <m/>
    <s v="excellent"/>
    <m/>
    <s v="peu_insatisfaisant"/>
    <s v="oui"/>
    <s v="oui"/>
    <s v="peu_insatisfaisant"/>
    <s v="oui"/>
    <s v="non"/>
    <m/>
    <s v="les_notables_du_village"/>
    <m/>
    <s v="b_le_groupe_le_plus_nombreux_prend_la_dcision_pour_tous"/>
    <s v="rarement_implique"/>
    <s v="rarement"/>
    <n v="0"/>
    <n v="0"/>
    <n v="1"/>
    <n v="0"/>
    <n v="0"/>
    <n v="0"/>
    <n v="0"/>
    <n v="0"/>
    <n v="0"/>
    <n v="0"/>
    <n v="0"/>
    <n v="0"/>
    <m/>
    <s v="reunion"/>
    <s v="rarement"/>
    <s v="organisation dune réunion"/>
    <s v="parfois"/>
    <s v="augmentation des robinets"/>
    <s v="entretenir leau"/>
    <s v="oui"/>
    <s v="les chef ne se soucie pas de l'entretien de nos bornent fontaine"/>
    <s v="non"/>
    <n v="-2.2838512999999998"/>
    <n v="28.810322500000002"/>
    <n v="1714.1"/>
    <n v="6.38"/>
    <n v="8"/>
    <n v="44958.387719907398"/>
    <n v="44958.349340277768"/>
    <s v="bbk06"/>
    <n v="44958.601006944453"/>
    <s v="https://www.commcarehq.org/a/swassa/reports/form_data/03b561e1-cfd2-4e8e-bab4-2d8903b1887d/"/>
    <s v="bbk06"/>
    <s v="Homme"/>
    <x v="0"/>
    <n v="4"/>
    <x v="0"/>
    <n v="2"/>
    <n v="3"/>
    <n v="2"/>
    <n v="7"/>
    <x v="3"/>
    <n v="25"/>
    <s v="Oui, elle est capable"/>
    <s v="non amélioré"/>
    <s v="Non"/>
    <s v="pas d'accès"/>
    <x v="0"/>
    <n v="1"/>
    <n v="1"/>
    <n v="2"/>
    <s v="Connaissance faible"/>
    <n v="1"/>
    <n v="8"/>
    <s v="Grande confiance"/>
    <n v="1"/>
    <n v="1"/>
  </r>
  <r>
    <s v="18"/>
    <s v="a541e401-60bf-4d79-91e1-9e7ad565d81c"/>
    <n v="44958"/>
    <s v="consentement_oui"/>
    <s v="sud_kivu"/>
    <s v="sud_kivu"/>
    <s v="kabare"/>
    <x v="0"/>
    <x v="1"/>
    <s v="oui"/>
    <s v="BAMWISHO KIMBOTELA Zawadi"/>
    <s v="nyama_38"/>
    <s v="38"/>
    <s v="nyama_38"/>
    <s v="feminin"/>
    <n v="30"/>
    <n v="854560668"/>
    <s v="secondaire_complet"/>
    <s v="non"/>
    <s v="epoux"/>
    <m/>
    <s v="masculin"/>
    <x v="1"/>
    <m/>
    <s v="motard"/>
    <m/>
    <s v="restreint"/>
    <n v="1"/>
    <n v="0"/>
    <n v="0"/>
    <n v="0"/>
    <n v="0"/>
    <n v="1"/>
    <n v="0"/>
    <n v="0"/>
    <n v="2"/>
    <n v="1"/>
    <n v="0"/>
    <n v="0"/>
    <n v="0"/>
    <n v="1"/>
    <n v="0"/>
    <n v="0"/>
    <n v="6"/>
    <s v="oui"/>
    <n v="0"/>
    <n v="0"/>
    <n v="0"/>
    <n v="0"/>
    <n v="1"/>
    <n v="0"/>
    <n v="0"/>
    <n v="0"/>
    <n v="0"/>
    <n v="0"/>
    <n v="0"/>
    <n v="0"/>
    <s v="oui"/>
    <n v="1"/>
    <n v="0"/>
    <n v="0"/>
    <n v="0"/>
    <n v="0"/>
    <n v="0"/>
    <n v="0"/>
    <n v="0"/>
    <n v="0"/>
    <n v="0"/>
    <n v="0"/>
    <m/>
    <s v="oui"/>
    <n v="0"/>
    <n v="0"/>
    <n v="0"/>
    <n v="1"/>
    <n v="0"/>
    <n v="0"/>
    <n v="0"/>
    <n v="0"/>
    <n v="0"/>
    <n v="0"/>
    <n v="0"/>
    <m/>
    <s v="eau_conditionne"/>
    <m/>
    <m/>
    <m/>
    <m/>
    <s v="eau_en_bouteille"/>
    <s v="eau_en_bouteille"/>
    <x v="0"/>
    <m/>
    <s v="oui"/>
    <m/>
    <m/>
    <m/>
    <m/>
    <m/>
    <m/>
    <m/>
    <s v="en_dehors_de_la_parcelle"/>
    <n v="5"/>
    <n v="2"/>
    <n v="7"/>
    <n v="14"/>
    <m/>
    <m/>
    <m/>
    <s v="oui"/>
    <x v="1"/>
    <m/>
    <m/>
    <m/>
    <m/>
    <m/>
    <m/>
    <m/>
    <m/>
    <m/>
    <m/>
    <m/>
    <m/>
    <m/>
    <m/>
    <m/>
    <m/>
    <m/>
    <m/>
    <m/>
    <m/>
    <m/>
    <m/>
    <m/>
    <m/>
    <m/>
    <m/>
    <m/>
    <n v="7"/>
    <n v="2"/>
    <n v="280"/>
    <m/>
    <m/>
    <n v="0"/>
    <n v="6.6666666666666661"/>
    <s v="non"/>
    <m/>
    <m/>
    <m/>
    <m/>
    <m/>
    <m/>
    <m/>
    <m/>
    <m/>
    <m/>
    <s v="femmes_25-34_ans"/>
    <n v="0"/>
    <n v="0"/>
    <n v="0"/>
    <n v="1"/>
    <n v="0"/>
    <n v="0"/>
    <n v="0"/>
    <m/>
    <s v="non"/>
    <m/>
    <m/>
    <m/>
    <m/>
    <m/>
    <m/>
    <m/>
    <m/>
    <m/>
    <m/>
    <m/>
    <m/>
    <m/>
    <m/>
    <m/>
    <m/>
    <m/>
    <m/>
    <m/>
    <m/>
    <m/>
    <s v="oui"/>
    <s v="plus d'amélioration deau"/>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0"/>
    <n v="1"/>
    <n v="1"/>
    <n v="2"/>
    <n v="0"/>
    <n v="0"/>
    <n v="0"/>
    <m/>
    <n v="1"/>
    <n v="1"/>
    <n v="1"/>
    <n v="3"/>
    <n v="5"/>
    <s v="connaissance basique"/>
    <n v="0"/>
    <n v="0"/>
    <n v="0"/>
    <m/>
    <n v="1"/>
    <n v="1"/>
    <n v="0"/>
    <n v="0"/>
    <n v="0"/>
    <n v="0"/>
    <m/>
    <s v="oui"/>
    <m/>
    <n v="1"/>
    <n v="1"/>
    <n v="0"/>
    <n v="0"/>
    <m/>
    <n v="0"/>
    <n v="0"/>
    <n v="1"/>
    <n v="0"/>
    <n v="0"/>
    <n v="0"/>
    <n v="0"/>
    <n v="0"/>
    <m/>
    <s v="oui"/>
    <s v="payé"/>
    <n v="0"/>
    <x v="1"/>
    <n v="0"/>
    <n v="0"/>
    <n v="0"/>
    <n v="0"/>
    <s v="prendre en charge le réparateur"/>
    <s v="oui"/>
    <s v="oui"/>
    <n v="1"/>
    <n v="0"/>
    <n v="0"/>
    <n v="0"/>
    <n v="0"/>
    <m/>
    <n v="1"/>
    <n v="0"/>
    <n v="0"/>
    <n v="0"/>
    <n v="0"/>
    <n v="0"/>
    <n v="0"/>
    <n v="0"/>
    <m/>
    <n v="1"/>
    <s v="oui"/>
    <s v="oui_jetais_satisfait"/>
    <n v="7"/>
    <s v="grande confiance"/>
    <m/>
    <m/>
    <m/>
    <m/>
    <m/>
    <n v="0"/>
    <n v="1"/>
    <s v="Au moins un"/>
    <m/>
    <m/>
    <m/>
    <m/>
    <s v="oui"/>
    <s v="oui"/>
    <s v="non_il_y_en_a_pas"/>
    <m/>
    <m/>
    <m/>
    <m/>
    <m/>
    <m/>
    <m/>
    <m/>
    <m/>
    <m/>
    <m/>
    <m/>
    <m/>
    <m/>
    <m/>
    <m/>
    <m/>
    <m/>
    <m/>
    <s v="chef du village"/>
    <n v="0"/>
    <n v="0"/>
    <n v="0"/>
    <n v="0"/>
    <n v="0"/>
    <n v="1"/>
    <n v="1"/>
    <n v="1"/>
    <n v="0"/>
    <n v="0"/>
    <m/>
    <n v="0"/>
    <n v="0"/>
    <n v="0"/>
    <n v="0"/>
    <n v="1"/>
    <n v="0"/>
    <s v="source"/>
    <s v="3-4"/>
    <m/>
    <s v="tres_satisfaite"/>
    <s v="non"/>
    <s v="oui"/>
    <s v="estremement_insatisfaisante"/>
    <s v="oui"/>
    <s v="non"/>
    <m/>
    <s v="les_membres_du_village"/>
    <m/>
    <s v="b_le_groupe_le_plus_nombreux_prend_la_dcision_pour_tous"/>
    <s v="rarement_implique"/>
    <s v="rarement"/>
    <n v="0"/>
    <n v="0"/>
    <n v="0"/>
    <n v="0"/>
    <n v="0"/>
    <n v="1"/>
    <n v="0"/>
    <n v="0"/>
    <n v="0"/>
    <n v="0"/>
    <n v="0"/>
    <n v="0"/>
    <m/>
    <s v="reunion"/>
    <s v="rarement"/>
    <s v="réunion"/>
    <s v="non"/>
    <s v="réunion"/>
    <s v="peu des robinets au cartier"/>
    <s v="oui"/>
    <s v="demandez des l'argent sans entretenir le robinet"/>
    <s v="non"/>
    <n v="-2.2830764000000001"/>
    <n v="28.8098381"/>
    <n v="1719.3"/>
    <n v="3.9"/>
    <n v="6"/>
    <n v="44958.412002314813"/>
    <n v="44958.388668981483"/>
    <s v="bbk06"/>
    <n v="44958.601006944453"/>
    <s v="https://www.commcarehq.org/a/swassa/reports/form_data/a541e401-60bf-4d79-91e1-9e7ad565d81c/"/>
    <s v="bbk06"/>
    <s v="Homme"/>
    <x v="0"/>
    <n v="3"/>
    <x v="0"/>
    <n v="2"/>
    <n v="10"/>
    <n v="2"/>
    <n v="14"/>
    <x v="3"/>
    <n v="6.666666666666667"/>
    <s v="Oui, elle est capable"/>
    <s v="non amélioré"/>
    <s v="Non"/>
    <s v="pas d'accès"/>
    <x v="0"/>
    <n v="1"/>
    <n v="2"/>
    <n v="4"/>
    <s v="Connaissance moyenne"/>
    <n v="0"/>
    <n v="5"/>
    <s v="Confiance moyenne"/>
    <n v="0"/>
    <n v="0"/>
  </r>
  <r>
    <s v="19"/>
    <s v="791a96cd-389a-4c1c-bbf6-524f1d194936"/>
    <n v="44958"/>
    <s v="consentement_oui"/>
    <s v="sud_kivu"/>
    <s v="sud_kivu"/>
    <s v="kabare"/>
    <x v="0"/>
    <x v="1"/>
    <s v="oui"/>
    <s v="NEEMA BAHATI Noella"/>
    <s v="nyama_65"/>
    <s v="65"/>
    <s v="nyama_65"/>
    <s v="feminin"/>
    <n v="25"/>
    <n v="0"/>
    <s v="primaire_interrompu"/>
    <s v="non"/>
    <s v="epoux"/>
    <m/>
    <s v="masculin"/>
    <x v="1"/>
    <m/>
    <s v="agriculteur"/>
    <m/>
    <s v="restreint"/>
    <n v="2"/>
    <n v="0"/>
    <n v="0"/>
    <n v="0"/>
    <n v="0"/>
    <n v="1"/>
    <n v="0"/>
    <n v="0"/>
    <n v="1"/>
    <n v="0"/>
    <n v="0"/>
    <n v="0"/>
    <n v="0"/>
    <n v="1"/>
    <n v="0"/>
    <n v="0"/>
    <n v="5"/>
    <s v="non"/>
    <n v="0"/>
    <n v="0"/>
    <n v="0"/>
    <n v="0"/>
    <n v="0"/>
    <n v="0"/>
    <n v="0"/>
    <n v="0"/>
    <n v="0"/>
    <n v="0"/>
    <n v="0"/>
    <n v="0"/>
    <s v="non"/>
    <m/>
    <m/>
    <m/>
    <m/>
    <m/>
    <m/>
    <m/>
    <m/>
    <m/>
    <m/>
    <m/>
    <m/>
    <s v="oui"/>
    <n v="0"/>
    <n v="0"/>
    <n v="0"/>
    <n v="0"/>
    <n v="0"/>
    <n v="0"/>
    <n v="0"/>
    <n v="1"/>
    <n v="0"/>
    <n v="0"/>
    <n v="0"/>
    <m/>
    <s v="eau_courante"/>
    <s v="robinet_public__borne-fontaine"/>
    <m/>
    <m/>
    <m/>
    <m/>
    <s v="eau_courante"/>
    <x v="0"/>
    <m/>
    <s v="oui"/>
    <m/>
    <m/>
    <m/>
    <m/>
    <m/>
    <m/>
    <m/>
    <s v="en_dehors_de_la_parcelle"/>
    <n v="2"/>
    <n v="3"/>
    <n v="5"/>
    <n v="10"/>
    <m/>
    <m/>
    <m/>
    <s v="oui"/>
    <x v="1"/>
    <m/>
    <m/>
    <m/>
    <m/>
    <m/>
    <m/>
    <m/>
    <m/>
    <m/>
    <m/>
    <m/>
    <m/>
    <m/>
    <m/>
    <m/>
    <m/>
    <m/>
    <m/>
    <m/>
    <m/>
    <m/>
    <m/>
    <m/>
    <m/>
    <m/>
    <m/>
    <m/>
    <n v="2"/>
    <n v="2"/>
    <n v="80"/>
    <m/>
    <m/>
    <n v="0"/>
    <n v="2.2857142857142856"/>
    <s v="non"/>
    <m/>
    <m/>
    <m/>
    <m/>
    <m/>
    <m/>
    <m/>
    <m/>
    <m/>
    <m/>
    <s v="femmes_25-34_ans"/>
    <n v="0"/>
    <n v="0"/>
    <n v="0"/>
    <n v="1"/>
    <n v="0"/>
    <n v="0"/>
    <n v="0"/>
    <m/>
    <s v="oui"/>
    <s v="contribution_mensuelabonnement"/>
    <m/>
    <m/>
    <n v="500"/>
    <m/>
    <m/>
    <m/>
    <m/>
    <m/>
    <m/>
    <m/>
    <m/>
    <m/>
    <m/>
    <m/>
    <m/>
    <m/>
    <m/>
    <m/>
    <m/>
    <m/>
    <s v="non"/>
    <s v="pas d'argent"/>
    <s v="non"/>
    <m/>
    <m/>
    <m/>
    <m/>
    <m/>
    <m/>
    <m/>
    <m/>
    <m/>
    <m/>
    <m/>
    <m/>
    <m/>
    <m/>
    <m/>
    <m/>
    <m/>
    <m/>
    <m/>
    <m/>
    <m/>
    <m/>
    <m/>
    <m/>
    <m/>
    <m/>
    <m/>
    <m/>
    <m/>
    <m/>
    <m/>
    <m/>
    <m/>
    <m/>
    <s v="non"/>
    <m/>
    <m/>
    <m/>
    <m/>
    <m/>
    <m/>
    <m/>
    <m/>
    <m/>
    <m/>
    <m/>
    <m/>
    <m/>
    <m/>
    <m/>
    <m/>
    <m/>
    <m/>
    <m/>
    <m/>
    <m/>
    <m/>
    <m/>
    <m/>
    <m/>
    <m/>
    <m/>
    <m/>
    <s v="toilette non améliorée"/>
    <s v="non"/>
    <x v="0"/>
    <x v="0"/>
    <x v="0"/>
    <x v="0"/>
    <x v="0"/>
    <m/>
    <m/>
    <m/>
    <m/>
    <m/>
    <m/>
    <m/>
    <m/>
    <m/>
    <m/>
    <m/>
    <m/>
    <m/>
    <m/>
    <m/>
    <m/>
    <m/>
    <m/>
    <m/>
    <m/>
    <m/>
    <m/>
    <m/>
    <m/>
    <m/>
    <m/>
    <m/>
    <s v="oui"/>
    <n v="1"/>
    <n v="0"/>
    <n v="1"/>
    <n v="2"/>
    <n v="0"/>
    <n v="0"/>
    <n v="0"/>
    <m/>
    <n v="1"/>
    <n v="0"/>
    <n v="0"/>
    <n v="1"/>
    <n v="3"/>
    <s v="connaissance basique"/>
    <n v="0"/>
    <n v="0"/>
    <n v="0"/>
    <m/>
    <n v="1"/>
    <n v="0"/>
    <n v="0"/>
    <n v="0"/>
    <n v="0"/>
    <n v="0"/>
    <m/>
    <s v="non"/>
    <s v="rien"/>
    <n v="1"/>
    <n v="0"/>
    <n v="0"/>
    <n v="0"/>
    <m/>
    <n v="0"/>
    <n v="0"/>
    <n v="1"/>
    <n v="0"/>
    <n v="0"/>
    <n v="0"/>
    <n v="0"/>
    <n v="0"/>
    <m/>
    <s v="oui"/>
    <s v="payé"/>
    <n v="0"/>
    <x v="1"/>
    <n v="0"/>
    <n v="0"/>
    <n v="0"/>
    <n v="0"/>
    <s v="amande"/>
    <s v="non"/>
    <s v="non"/>
    <m/>
    <m/>
    <m/>
    <m/>
    <m/>
    <m/>
    <m/>
    <m/>
    <m/>
    <m/>
    <m/>
    <m/>
    <m/>
    <m/>
    <m/>
    <n v="0"/>
    <m/>
    <m/>
    <n v="7"/>
    <s v="grande confiance"/>
    <n v="1"/>
    <n v="0"/>
    <n v="0"/>
    <n v="0"/>
    <n v="0"/>
    <n v="1"/>
    <n v="1"/>
    <s v="Au moins un"/>
    <n v="0"/>
    <n v="0"/>
    <n v="0"/>
    <m/>
    <s v="non"/>
    <s v="non_jen_ai_pas_encore_bnficie"/>
    <m/>
    <m/>
    <m/>
    <m/>
    <m/>
    <m/>
    <m/>
    <m/>
    <m/>
    <m/>
    <m/>
    <m/>
    <m/>
    <m/>
    <m/>
    <m/>
    <m/>
    <m/>
    <m/>
    <m/>
    <s v="chef du village"/>
    <n v="0"/>
    <n v="0"/>
    <n v="0"/>
    <n v="0"/>
    <n v="0"/>
    <n v="0"/>
    <n v="0"/>
    <n v="0"/>
    <n v="0"/>
    <n v="0"/>
    <m/>
    <n v="0"/>
    <n v="0"/>
    <n v="0"/>
    <n v="1"/>
    <n v="0"/>
    <n v="0"/>
    <m/>
    <s v="5-6"/>
    <m/>
    <s v="peu_insatisfaisant"/>
    <s v="non"/>
    <s v="non"/>
    <s v="peu_insatisfaisant"/>
    <s v="oui"/>
    <s v="non"/>
    <m/>
    <s v="les_notables_du_village"/>
    <m/>
    <s v="b_le_groupe_le_plus_nombreux_prend_la_dcision_pour_tous"/>
    <s v="rarement_implique"/>
    <s v="rarement"/>
    <n v="0"/>
    <n v="0"/>
    <n v="1"/>
    <n v="0"/>
    <n v="0"/>
    <n v="0"/>
    <n v="0"/>
    <n v="0"/>
    <n v="0"/>
    <n v="0"/>
    <n v="0"/>
    <n v="0"/>
    <m/>
    <s v="parler au chef du village"/>
    <s v="rarement"/>
    <s v="rencontre avec le chef du village"/>
    <s v="parfois"/>
    <s v="encourager de prendre soins de nos bornet fontaine"/>
    <s v="rendre leau propre car leau c'est la vie"/>
    <s v="non"/>
    <m/>
    <m/>
    <n v="-2.2830430000000002"/>
    <n v="28.809893200000001"/>
    <n v="1720.1"/>
    <n v="4.2"/>
    <n v="5"/>
    <n v="44958.436053240737"/>
    <n v="44958.414583333331"/>
    <s v="bbk06"/>
    <n v="44958.601018518522"/>
    <s v="https://www.commcarehq.org/a/swassa/reports/form_data/791a96cd-389a-4c1c-bbf6-524f1d194936/"/>
    <s v="bbk06"/>
    <s v=""/>
    <x v="2"/>
    <s v=""/>
    <x v="2"/>
    <s v=""/>
    <s v=""/>
    <s v=""/>
    <s v=""/>
    <x v="2"/>
    <s v=""/>
    <s v=""/>
    <s v=""/>
    <s v=""/>
    <s v=""/>
    <x v="1"/>
    <s v=""/>
    <s v=""/>
    <s v=""/>
    <s v=""/>
    <s v=""/>
    <s v=""/>
    <s v=""/>
    <s v=""/>
    <s v=""/>
  </r>
  <r>
    <s v="20"/>
    <s v="bfd8a4dc-503e-4651-815a-796088c07fb3"/>
    <n v="44958"/>
    <s v="consentement_oui"/>
    <s v="sud_kivu"/>
    <s v="sud_kivu"/>
    <s v="kabare"/>
    <x v="0"/>
    <x v="1"/>
    <s v="oui"/>
    <s v="BISIMWA PANYA Cristian"/>
    <s v="nyama_39"/>
    <s v="39"/>
    <s v="nyama_39"/>
    <s v="masculin"/>
    <n v="26"/>
    <n v="853110802"/>
    <s v="secondaire_interrompu"/>
    <s v="oui"/>
    <m/>
    <m/>
    <m/>
    <x v="1"/>
    <s v="RACHEL BAZIBUHE"/>
    <s v="agriculteur"/>
    <m/>
    <s v="restreint"/>
    <n v="1"/>
    <n v="0"/>
    <n v="0"/>
    <n v="0"/>
    <n v="1"/>
    <n v="0"/>
    <n v="0"/>
    <n v="0"/>
    <n v="2"/>
    <n v="0"/>
    <n v="0"/>
    <n v="0"/>
    <n v="1"/>
    <n v="2"/>
    <n v="0"/>
    <n v="0"/>
    <n v="7"/>
    <s v="non"/>
    <n v="0"/>
    <n v="0"/>
    <n v="0"/>
    <n v="0"/>
    <n v="0"/>
    <n v="0"/>
    <n v="0"/>
    <n v="0"/>
    <n v="0"/>
    <n v="0"/>
    <n v="0"/>
    <n v="0"/>
    <s v="oui"/>
    <n v="1"/>
    <n v="0"/>
    <n v="0"/>
    <n v="0"/>
    <n v="0"/>
    <n v="0"/>
    <n v="0"/>
    <n v="0"/>
    <n v="0"/>
    <n v="0"/>
    <n v="0"/>
    <m/>
    <s v="oui"/>
    <n v="0"/>
    <n v="0"/>
    <n v="0"/>
    <n v="1"/>
    <n v="0"/>
    <n v="0"/>
    <n v="0"/>
    <n v="0"/>
    <n v="0"/>
    <n v="0"/>
    <n v="0"/>
    <m/>
    <s v="eau_conditionne"/>
    <m/>
    <m/>
    <m/>
    <m/>
    <s v="eau_en_bouteille"/>
    <s v="eau_en_bouteille"/>
    <x v="0"/>
    <m/>
    <s v="oui"/>
    <m/>
    <m/>
    <m/>
    <m/>
    <m/>
    <m/>
    <m/>
    <s v="en_dehors_de_la_parcelle"/>
    <n v="3"/>
    <n v="10"/>
    <n v="5"/>
    <n v="18"/>
    <m/>
    <m/>
    <m/>
    <s v="oui"/>
    <x v="1"/>
    <m/>
    <m/>
    <m/>
    <m/>
    <m/>
    <m/>
    <m/>
    <m/>
    <m/>
    <m/>
    <m/>
    <m/>
    <m/>
    <m/>
    <m/>
    <m/>
    <m/>
    <m/>
    <m/>
    <m/>
    <m/>
    <m/>
    <m/>
    <m/>
    <m/>
    <m/>
    <m/>
    <n v="6"/>
    <n v="4"/>
    <n v="480"/>
    <m/>
    <m/>
    <n v="0"/>
    <n v="9.795918367346939"/>
    <s v="non"/>
    <m/>
    <m/>
    <m/>
    <m/>
    <m/>
    <m/>
    <m/>
    <m/>
    <m/>
    <m/>
    <s v="femmes_20-24_ans"/>
    <n v="0"/>
    <n v="0"/>
    <n v="0"/>
    <n v="1"/>
    <n v="0"/>
    <n v="0"/>
    <n v="0"/>
    <m/>
    <s v="non"/>
    <m/>
    <m/>
    <m/>
    <m/>
    <m/>
    <m/>
    <m/>
    <m/>
    <m/>
    <m/>
    <m/>
    <m/>
    <m/>
    <m/>
    <m/>
    <m/>
    <m/>
    <m/>
    <m/>
    <m/>
    <m/>
    <s v="non"/>
    <s v="pas d'argent"/>
    <s v="non"/>
    <m/>
    <m/>
    <m/>
    <m/>
    <m/>
    <m/>
    <m/>
    <m/>
    <m/>
    <m/>
    <m/>
    <m/>
    <m/>
    <m/>
    <m/>
    <m/>
    <m/>
    <m/>
    <m/>
    <m/>
    <m/>
    <m/>
    <m/>
    <m/>
    <m/>
    <m/>
    <m/>
    <m/>
    <m/>
    <m/>
    <m/>
    <m/>
    <m/>
    <m/>
    <s v="oui"/>
    <n v="0"/>
    <n v="0"/>
    <n v="1"/>
    <n v="0"/>
    <n v="0"/>
    <n v="0"/>
    <n v="0"/>
    <n v="0"/>
    <n v="0"/>
    <n v="0"/>
    <m/>
    <m/>
    <s v="latrines__fosse_sans_dalle"/>
    <m/>
    <m/>
    <n v="1"/>
    <n v="0"/>
    <n v="0"/>
    <n v="0"/>
    <n v="0"/>
    <n v="2"/>
    <n v="1"/>
    <n v="0"/>
    <n v="0"/>
    <s v="enterrer_dans_une_fosse_non_couverte"/>
    <m/>
    <s v="id_par_un_mnage"/>
    <m/>
    <s v="toilette non améliorée"/>
    <s v="oui"/>
    <x v="0"/>
    <x v="0"/>
    <x v="0"/>
    <x v="0"/>
    <x v="0"/>
    <m/>
    <m/>
    <m/>
    <m/>
    <m/>
    <m/>
    <m/>
    <m/>
    <m/>
    <m/>
    <m/>
    <m/>
    <m/>
    <m/>
    <m/>
    <m/>
    <m/>
    <m/>
    <m/>
    <m/>
    <m/>
    <m/>
    <m/>
    <m/>
    <m/>
    <m/>
    <m/>
    <s v="oui"/>
    <n v="0"/>
    <n v="1"/>
    <n v="1"/>
    <n v="2"/>
    <n v="0"/>
    <n v="0"/>
    <n v="0"/>
    <m/>
    <n v="1"/>
    <n v="0"/>
    <n v="1"/>
    <n v="2"/>
    <n v="4"/>
    <s v="connaissance basique"/>
    <n v="0"/>
    <n v="0"/>
    <n v="0"/>
    <m/>
    <n v="1"/>
    <n v="1"/>
    <n v="0"/>
    <n v="0"/>
    <n v="0"/>
    <n v="0"/>
    <m/>
    <s v="oui"/>
    <m/>
    <n v="1"/>
    <n v="0"/>
    <n v="0"/>
    <n v="0"/>
    <m/>
    <n v="0"/>
    <n v="0"/>
    <n v="1"/>
    <n v="0"/>
    <n v="0"/>
    <n v="0"/>
    <n v="0"/>
    <n v="0"/>
    <m/>
    <s v="oui"/>
    <s v="payé"/>
    <n v="0"/>
    <x v="1"/>
    <n v="0"/>
    <n v="0"/>
    <n v="0"/>
    <n v="0"/>
    <s v="prendre en charge tout ce qui a été abîmé"/>
    <s v="non"/>
    <s v="non"/>
    <m/>
    <m/>
    <m/>
    <m/>
    <m/>
    <m/>
    <m/>
    <m/>
    <m/>
    <m/>
    <m/>
    <m/>
    <m/>
    <m/>
    <m/>
    <n v="0"/>
    <m/>
    <m/>
    <n v="3"/>
    <s v="pas de confiance"/>
    <n v="1"/>
    <n v="0"/>
    <n v="0"/>
    <n v="0"/>
    <n v="0"/>
    <n v="1"/>
    <n v="1"/>
    <s v="Au moins un"/>
    <n v="0"/>
    <n v="0"/>
    <n v="0"/>
    <m/>
    <s v="oui"/>
    <s v="non_jen_ai_pas_encore_bnficie"/>
    <m/>
    <m/>
    <m/>
    <m/>
    <m/>
    <m/>
    <m/>
    <m/>
    <m/>
    <m/>
    <m/>
    <m/>
    <m/>
    <m/>
    <m/>
    <m/>
    <m/>
    <m/>
    <m/>
    <m/>
    <s v="chef du village"/>
    <n v="0"/>
    <n v="0"/>
    <n v="0"/>
    <n v="0"/>
    <n v="0"/>
    <n v="1"/>
    <n v="1"/>
    <n v="0"/>
    <n v="0"/>
    <n v="0"/>
    <m/>
    <n v="0"/>
    <n v="1"/>
    <n v="0"/>
    <n v="0"/>
    <n v="0"/>
    <n v="0"/>
    <m/>
    <s v="3-4"/>
    <m/>
    <s v="peu_insatisfaisant"/>
    <s v="oui"/>
    <s v="oui"/>
    <s v="peu_insatisfaisant"/>
    <s v="non"/>
    <m/>
    <m/>
    <m/>
    <m/>
    <m/>
    <s v="rarement_implique"/>
    <s v="rarement"/>
    <n v="0"/>
    <n v="0"/>
    <n v="1"/>
    <n v="0"/>
    <n v="0"/>
    <n v="0"/>
    <n v="0"/>
    <n v="0"/>
    <n v="0"/>
    <n v="0"/>
    <n v="0"/>
    <n v="0"/>
    <m/>
    <s v="Réunion"/>
    <s v="parfois"/>
    <s v="réunion"/>
    <s v="non"/>
    <s v="demander lavis dela population"/>
    <s v="bien faire le tavail avec la contribution que nous donnons"/>
    <s v="oui"/>
    <s v="demander des largent sans rien faire"/>
    <s v="non"/>
    <n v="-2.2976410999999999"/>
    <n v="28.798597300000001"/>
    <n v="1762.7"/>
    <n v="6.54"/>
    <n v="7"/>
    <n v="44958.568749999999"/>
    <n v="44958.447557870371"/>
    <s v="bbk06"/>
    <n v="44958.601030092592"/>
    <s v="https://www.commcarehq.org/a/swassa/reports/form_data/bfd8a4dc-503e-4651-815a-796088c07fb3/"/>
    <s v="bbk06"/>
    <s v="Femme"/>
    <x v="1"/>
    <n v="5"/>
    <x v="0"/>
    <n v="2"/>
    <n v="5"/>
    <n v="2"/>
    <n v="9"/>
    <x v="3"/>
    <n v="5.1428571428571432"/>
    <s v="Oui, elle est capable"/>
    <s v="non amélioré"/>
    <s v="Non"/>
    <s v="pas d'accès"/>
    <x v="0"/>
    <n v="1"/>
    <n v="1"/>
    <n v="2"/>
    <s v="Connaissance faible"/>
    <n v="0"/>
    <n v="8"/>
    <s v="Grande confiance"/>
    <n v="0"/>
    <n v="0"/>
  </r>
  <r>
    <s v="21"/>
    <s v="3075ca73-6e10-4d9b-ae82-9f27fb449f52"/>
    <n v="44959"/>
    <s v="consentement_oui"/>
    <s v="sud_kivu"/>
    <s v="sud_kivu"/>
    <s v="kabare"/>
    <x v="0"/>
    <x v="1"/>
    <s v="oui"/>
    <s v="Kito Bahaya Daniella"/>
    <s v="nyama_66"/>
    <s v="66"/>
    <s v="nyama_66"/>
    <s v="feminin"/>
    <n v="21"/>
    <n v="971451189"/>
    <s v="secondaire_complet"/>
    <s v="non"/>
    <s v="mre"/>
    <m/>
    <s v="feminin"/>
    <x v="0"/>
    <s v="Kito Daniella"/>
    <s v="agriculteur"/>
    <m/>
    <s v="elargi"/>
    <n v="0"/>
    <n v="0"/>
    <n v="0"/>
    <n v="0"/>
    <n v="1"/>
    <n v="0"/>
    <n v="0"/>
    <n v="1"/>
    <n v="0"/>
    <n v="0"/>
    <n v="0"/>
    <n v="1"/>
    <n v="0"/>
    <n v="0"/>
    <n v="0"/>
    <n v="0"/>
    <n v="3"/>
    <s v="non"/>
    <n v="0"/>
    <n v="0"/>
    <n v="0"/>
    <n v="0"/>
    <n v="0"/>
    <n v="0"/>
    <n v="0"/>
    <n v="0"/>
    <n v="0"/>
    <n v="0"/>
    <n v="0"/>
    <n v="0"/>
    <s v="oui"/>
    <n v="0"/>
    <n v="0"/>
    <n v="1"/>
    <n v="0"/>
    <n v="0"/>
    <n v="0"/>
    <n v="1"/>
    <n v="0"/>
    <n v="0"/>
    <n v="0"/>
    <n v="0"/>
    <m/>
    <s v="oui"/>
    <n v="1"/>
    <n v="0"/>
    <n v="0"/>
    <n v="0"/>
    <n v="0"/>
    <n v="0"/>
    <n v="0"/>
    <n v="0"/>
    <n v="1"/>
    <n v="0"/>
    <n v="0"/>
    <m/>
    <s v="eau_courante"/>
    <s v="canalisation_dans_lhabitation__branchement_dans_lenceinte_la_cour_ou_le_ter"/>
    <m/>
    <m/>
    <m/>
    <m/>
    <s v="eau_courante"/>
    <x v="0"/>
    <m/>
    <s v="non"/>
    <s v="eau_de_source"/>
    <m/>
    <m/>
    <s v="source_non_protg"/>
    <m/>
    <m/>
    <m/>
    <s v="dans_la_parcelle_ou_la_maison"/>
    <n v="1"/>
    <n v="5"/>
    <n v="1"/>
    <n v="7"/>
    <n v="5"/>
    <n v="1"/>
    <n v="5"/>
    <s v="oui"/>
    <x v="1"/>
    <m/>
    <m/>
    <m/>
    <m/>
    <m/>
    <m/>
    <m/>
    <m/>
    <m/>
    <m/>
    <m/>
    <m/>
    <m/>
    <s v="oui"/>
    <m/>
    <m/>
    <m/>
    <m/>
    <m/>
    <m/>
    <m/>
    <m/>
    <m/>
    <m/>
    <m/>
    <m/>
    <m/>
    <n v="7"/>
    <n v="3"/>
    <n v="420"/>
    <n v="1"/>
    <n v="3"/>
    <n v="420"/>
    <n v="40"/>
    <s v="non"/>
    <m/>
    <m/>
    <m/>
    <m/>
    <m/>
    <m/>
    <m/>
    <m/>
    <m/>
    <m/>
    <s v="femmes_20-24_ans"/>
    <n v="0"/>
    <n v="0"/>
    <n v="0"/>
    <n v="0"/>
    <n v="1"/>
    <n v="0"/>
    <n v="0"/>
    <m/>
    <s v="non"/>
    <m/>
    <m/>
    <m/>
    <m/>
    <n v="1"/>
    <n v="0"/>
    <n v="1"/>
    <n v="1"/>
    <n v="0"/>
    <n v="1"/>
    <n v="0"/>
    <s v="Des inscetes"/>
    <s v="non"/>
    <m/>
    <m/>
    <m/>
    <m/>
    <m/>
    <m/>
    <m/>
    <s v="oui"/>
    <s v="oui"/>
    <s v="Pour en avoir en permanence et en qualité"/>
    <s v="non"/>
    <m/>
    <m/>
    <m/>
    <m/>
    <m/>
    <m/>
    <m/>
    <m/>
    <s v="non"/>
    <m/>
    <m/>
    <m/>
    <m/>
    <m/>
    <m/>
    <m/>
    <m/>
    <m/>
    <m/>
    <m/>
    <m/>
    <m/>
    <m/>
    <m/>
    <m/>
    <m/>
    <m/>
    <m/>
    <m/>
    <m/>
    <m/>
    <m/>
    <m/>
    <m/>
    <s v="oui"/>
    <n v="0"/>
    <n v="0"/>
    <n v="0"/>
    <n v="0"/>
    <n v="0"/>
    <n v="0"/>
    <n v="1"/>
    <n v="0"/>
    <n v="0"/>
    <n v="0"/>
    <m/>
    <m/>
    <m/>
    <m/>
    <m/>
    <n v="0"/>
    <n v="0"/>
    <n v="0"/>
    <n v="1"/>
    <n v="0"/>
    <m/>
    <m/>
    <m/>
    <m/>
    <m/>
    <m/>
    <m/>
    <m/>
    <s v="toilette non améliorée"/>
    <s v="non"/>
    <x v="0"/>
    <x v="0"/>
    <x v="0"/>
    <x v="0"/>
    <x v="1"/>
    <n v="0"/>
    <n v="1"/>
    <n v="0"/>
    <n v="0"/>
    <n v="0"/>
    <n v="0"/>
    <n v="0"/>
    <n v="1"/>
    <n v="0"/>
    <n v="0"/>
    <m/>
    <s v="non"/>
    <m/>
    <m/>
    <m/>
    <m/>
    <m/>
    <m/>
    <m/>
    <m/>
    <m/>
    <m/>
    <m/>
    <m/>
    <m/>
    <m/>
    <m/>
    <s v="oui"/>
    <n v="1"/>
    <n v="0"/>
    <n v="1"/>
    <n v="2"/>
    <n v="0"/>
    <n v="0"/>
    <n v="0"/>
    <m/>
    <n v="0"/>
    <n v="1"/>
    <n v="1"/>
    <n v="2"/>
    <n v="4"/>
    <s v="connaissance basique"/>
    <n v="0"/>
    <n v="0"/>
    <n v="0"/>
    <m/>
    <n v="0"/>
    <n v="0"/>
    <n v="0"/>
    <n v="1"/>
    <n v="0"/>
    <n v="0"/>
    <m/>
    <s v="oui"/>
    <s v="Formuler une demande aux gestionnaires, puis acheter les matériels nécessaires"/>
    <n v="0"/>
    <n v="1"/>
    <n v="0"/>
    <n v="0"/>
    <m/>
    <n v="0"/>
    <n v="0"/>
    <n v="0"/>
    <n v="0"/>
    <n v="0"/>
    <n v="0"/>
    <n v="1"/>
    <n v="0"/>
    <s v="Donner des reproches et en cas se récidive, privation des installations"/>
    <s v="oui"/>
    <s v="Des salongo, des clôtures autour des BF et les sensibilisations"/>
    <n v="0"/>
    <x v="1"/>
    <n v="0"/>
    <n v="0"/>
    <n v="0"/>
    <n v="0"/>
    <s v="Relais Communautaires"/>
    <s v="non"/>
    <s v="oui"/>
    <n v="1"/>
    <n v="0"/>
    <n v="0"/>
    <n v="0"/>
    <n v="0"/>
    <m/>
    <n v="1"/>
    <n v="0"/>
    <n v="0"/>
    <n v="0"/>
    <n v="0"/>
    <n v="0"/>
    <n v="0"/>
    <n v="0"/>
    <m/>
    <n v="1"/>
    <s v="oui"/>
    <s v="oui_jetais_satisfait"/>
    <n v="8"/>
    <s v="grande confiance"/>
    <n v="1"/>
    <n v="0"/>
    <n v="0"/>
    <n v="0"/>
    <n v="0"/>
    <n v="1"/>
    <n v="2"/>
    <s v="Au moins un"/>
    <n v="0"/>
    <n v="0"/>
    <n v="0"/>
    <m/>
    <s v="oui"/>
    <s v="oui"/>
    <s v="oui_il_y_en_a"/>
    <s v="oui"/>
    <n v="1"/>
    <n v="1"/>
    <n v="1"/>
    <n v="1"/>
    <n v="0"/>
    <n v="0"/>
    <n v="0"/>
    <m/>
    <n v="1"/>
    <n v="1"/>
    <n v="1"/>
    <n v="0"/>
    <n v="0"/>
    <n v="0"/>
    <n v="0"/>
    <n v="0"/>
    <m/>
    <m/>
    <s v="Chef local"/>
    <n v="0"/>
    <n v="1"/>
    <n v="0"/>
    <n v="0"/>
    <n v="0"/>
    <n v="1"/>
    <n v="0"/>
    <n v="1"/>
    <n v="1"/>
    <n v="0"/>
    <s v="maendeleo"/>
    <n v="0"/>
    <n v="0"/>
    <n v="0"/>
    <n v="1"/>
    <n v="1"/>
    <n v="0"/>
    <s v="Le propriétaire car c'est une borne privée."/>
    <s v="1-2"/>
    <m/>
    <s v="peu_insatisfaisant"/>
    <s v="non"/>
    <s v="non"/>
    <s v="tres_insatisfaisante"/>
    <s v="non"/>
    <m/>
    <m/>
    <m/>
    <m/>
    <m/>
    <s v="je_ne_suis_jamais_impliqu"/>
    <s v="rarement"/>
    <n v="0"/>
    <n v="1"/>
    <n v="1"/>
    <n v="0"/>
    <n v="0"/>
    <n v="0"/>
    <n v="0"/>
    <n v="0"/>
    <n v="0"/>
    <n v="0"/>
    <n v="0"/>
    <n v="0"/>
    <m/>
    <s v="Se bouche à oreille"/>
    <s v="rarement"/>
    <s v="De bouche à oreille"/>
    <s v="rarement"/>
    <s v="Tout d'abord mettre en place un comité dynamique pouvant prendre soin de la BF, Intensifier les sensibilisations, aménager d'autres BF"/>
    <s v="Souvent manque d'eau"/>
    <s v="non"/>
    <m/>
    <m/>
    <n v="-2.2766263000000002"/>
    <n v="28.813253899999999"/>
    <n v="1707"/>
    <n v="4.66"/>
    <n v="3"/>
    <n v="44959.336053240739"/>
    <n v="44959.305266203701"/>
    <s v="bbk08"/>
    <n v="44959.336180555547"/>
    <s v="https://www.commcarehq.org/a/swassa/reports/form_data/3075ca73-6e10-4d9b-ae82-9f27fb449f52/"/>
    <s v="bbk08"/>
    <s v="Homme"/>
    <x v="0"/>
    <n v="9"/>
    <x v="0"/>
    <n v="5"/>
    <n v="2"/>
    <n v="5"/>
    <n v="12"/>
    <x v="3"/>
    <n v="11.111111111111111"/>
    <s v="Oui, elle est capable"/>
    <s v="non amélioré"/>
    <s v="Non"/>
    <s v="pas d'accès"/>
    <x v="0"/>
    <n v="1"/>
    <n v="1"/>
    <n v="2"/>
    <s v="Connaissance faible"/>
    <n v="1"/>
    <n v="7"/>
    <s v="Grande confiance"/>
    <n v="1"/>
    <n v="1"/>
  </r>
  <r>
    <s v="22"/>
    <s v="ab306985-87af-408e-84b9-ad057b70392d"/>
    <n v="44959"/>
    <s v="consentement_oui"/>
    <s v="sud_kivu"/>
    <s v="sud_kivu"/>
    <s v="kabare"/>
    <x v="0"/>
    <x v="0"/>
    <s v="oui"/>
    <s v="Amani makelele"/>
    <s v="kama_18"/>
    <s v="18"/>
    <s v="kamak_18"/>
    <s v="masculin"/>
    <n v="30"/>
    <n v="974016111"/>
    <s v="universitaire"/>
    <s v="oui"/>
    <m/>
    <m/>
    <m/>
    <x v="1"/>
    <s v="bashombe"/>
    <s v="agent_de_letat"/>
    <m/>
    <s v="restreint"/>
    <n v="0"/>
    <n v="0"/>
    <n v="0"/>
    <n v="2"/>
    <n v="2"/>
    <n v="0"/>
    <n v="1"/>
    <n v="0"/>
    <n v="0"/>
    <n v="0"/>
    <n v="0"/>
    <n v="0"/>
    <n v="0"/>
    <n v="1"/>
    <n v="1"/>
    <n v="0"/>
    <n v="7"/>
    <s v="oui"/>
    <n v="0"/>
    <n v="0"/>
    <n v="1"/>
    <n v="0"/>
    <n v="0"/>
    <n v="0"/>
    <n v="0"/>
    <n v="0"/>
    <n v="0"/>
    <n v="0"/>
    <n v="0"/>
    <n v="0"/>
    <s v="non"/>
    <m/>
    <m/>
    <m/>
    <m/>
    <m/>
    <m/>
    <m/>
    <m/>
    <m/>
    <m/>
    <m/>
    <m/>
    <s v="oui"/>
    <n v="0"/>
    <n v="0"/>
    <n v="0"/>
    <n v="0"/>
    <n v="1"/>
    <n v="0"/>
    <n v="0"/>
    <n v="0"/>
    <n v="0"/>
    <n v="0"/>
    <n v="0"/>
    <m/>
    <s v="eau_courante"/>
    <s v="robinet_public__borne-fontaine"/>
    <m/>
    <m/>
    <m/>
    <m/>
    <s v="eau_courante"/>
    <x v="0"/>
    <m/>
    <s v="oui"/>
    <m/>
    <m/>
    <m/>
    <m/>
    <m/>
    <m/>
    <m/>
    <s v="en_dehors_de_la_parcelle"/>
    <n v="10"/>
    <n v="5"/>
    <n v="12"/>
    <n v="27"/>
    <m/>
    <m/>
    <m/>
    <s v="oui"/>
    <x v="1"/>
    <m/>
    <m/>
    <m/>
    <m/>
    <m/>
    <m/>
    <m/>
    <m/>
    <m/>
    <m/>
    <m/>
    <m/>
    <m/>
    <m/>
    <m/>
    <m/>
    <m/>
    <m/>
    <m/>
    <m/>
    <m/>
    <m/>
    <m/>
    <m/>
    <m/>
    <m/>
    <m/>
    <n v="7"/>
    <n v="1"/>
    <n v="140"/>
    <m/>
    <m/>
    <n v="0"/>
    <n v="2.8571428571428572"/>
    <s v="non"/>
    <m/>
    <m/>
    <m/>
    <m/>
    <m/>
    <m/>
    <m/>
    <m/>
    <m/>
    <m/>
    <s v="femmesfilles_15-19_ans"/>
    <n v="0"/>
    <n v="0"/>
    <n v="0"/>
    <n v="0"/>
    <n v="1"/>
    <n v="1"/>
    <n v="0"/>
    <s v="il arrive de foi que l'eau présente des saletés"/>
    <s v="non"/>
    <m/>
    <m/>
    <m/>
    <m/>
    <m/>
    <m/>
    <m/>
    <m/>
    <m/>
    <m/>
    <m/>
    <m/>
    <m/>
    <m/>
    <m/>
    <m/>
    <m/>
    <m/>
    <m/>
    <m/>
    <m/>
    <s v="non"/>
    <s v="je ne peux pas payé l'eau"/>
    <s v="non"/>
    <m/>
    <m/>
    <m/>
    <m/>
    <m/>
    <m/>
    <m/>
    <m/>
    <m/>
    <m/>
    <m/>
    <m/>
    <m/>
    <m/>
    <m/>
    <m/>
    <m/>
    <m/>
    <m/>
    <m/>
    <m/>
    <m/>
    <m/>
    <m/>
    <m/>
    <m/>
    <m/>
    <m/>
    <m/>
    <m/>
    <m/>
    <m/>
    <m/>
    <m/>
    <s v="oui"/>
    <n v="0"/>
    <n v="0"/>
    <n v="1"/>
    <n v="0"/>
    <n v="0"/>
    <n v="0"/>
    <n v="0"/>
    <n v="0"/>
    <n v="0"/>
    <n v="0"/>
    <m/>
    <m/>
    <s v="latrines__fosse_sans_dalle"/>
    <m/>
    <m/>
    <n v="0"/>
    <n v="1"/>
    <n v="0"/>
    <n v="0"/>
    <n v="0"/>
    <n v="1"/>
    <n v="0"/>
    <n v="1"/>
    <n v="0"/>
    <m/>
    <m/>
    <m/>
    <m/>
    <s v="toilette non améliorée"/>
    <s v="oui"/>
    <x v="0"/>
    <x v="0"/>
    <x v="0"/>
    <x v="0"/>
    <x v="0"/>
    <m/>
    <m/>
    <m/>
    <m/>
    <m/>
    <m/>
    <m/>
    <m/>
    <m/>
    <m/>
    <m/>
    <m/>
    <m/>
    <m/>
    <m/>
    <m/>
    <m/>
    <m/>
    <m/>
    <m/>
    <m/>
    <m/>
    <m/>
    <m/>
    <m/>
    <m/>
    <m/>
    <s v="non"/>
    <m/>
    <m/>
    <m/>
    <n v="0"/>
    <m/>
    <m/>
    <m/>
    <m/>
    <m/>
    <m/>
    <m/>
    <n v="0"/>
    <n v="0"/>
    <s v="connaissance faible"/>
    <m/>
    <m/>
    <m/>
    <m/>
    <n v="0"/>
    <n v="0"/>
    <n v="0"/>
    <n v="1"/>
    <n v="0"/>
    <n v="0"/>
    <m/>
    <s v="oui"/>
    <s v="ne sais pas"/>
    <n v="1"/>
    <n v="0"/>
    <n v="0"/>
    <n v="0"/>
    <m/>
    <n v="0"/>
    <n v="0"/>
    <n v="0"/>
    <n v="0"/>
    <n v="1"/>
    <n v="0"/>
    <n v="0"/>
    <n v="0"/>
    <m/>
    <s v="non"/>
    <m/>
    <m/>
    <x v="0"/>
    <m/>
    <m/>
    <m/>
    <m/>
    <m/>
    <s v="non"/>
    <s v="non"/>
    <m/>
    <m/>
    <m/>
    <m/>
    <m/>
    <m/>
    <m/>
    <m/>
    <m/>
    <m/>
    <m/>
    <m/>
    <m/>
    <m/>
    <m/>
    <n v="0"/>
    <m/>
    <m/>
    <n v="5"/>
    <s v="confiance moyenne"/>
    <n v="1"/>
    <n v="0"/>
    <n v="0"/>
    <n v="0"/>
    <n v="0"/>
    <n v="1"/>
    <n v="1"/>
    <s v="Au moins un"/>
    <n v="0"/>
    <n v="0"/>
    <n v="0"/>
    <m/>
    <s v="oui"/>
    <s v="non_jen_ai_pas_encore_bnficie"/>
    <m/>
    <m/>
    <m/>
    <m/>
    <m/>
    <m/>
    <m/>
    <m/>
    <m/>
    <m/>
    <m/>
    <m/>
    <m/>
    <m/>
    <m/>
    <m/>
    <m/>
    <m/>
    <m/>
    <m/>
    <s v="COGEP"/>
    <n v="0"/>
    <n v="0"/>
    <n v="0"/>
    <n v="0"/>
    <n v="0"/>
    <n v="0"/>
    <n v="0"/>
    <n v="0"/>
    <n v="1"/>
    <n v="0"/>
    <s v="radio maendeleo"/>
    <n v="0"/>
    <n v="1"/>
    <n v="0"/>
    <n v="0"/>
    <n v="0"/>
    <n v="0"/>
    <m/>
    <s v="3-4"/>
    <m/>
    <s v="neutre"/>
    <s v="oui"/>
    <s v="oui"/>
    <s v="peu_insatisfaisant"/>
    <s v="oui"/>
    <s v="non"/>
    <m/>
    <s v="les_membres_du_village"/>
    <m/>
    <s v="b_le_groupe_le_plus_nombreux_prend_la_dcision_pour_tous"/>
    <s v="rarement_implique"/>
    <s v="non"/>
    <m/>
    <m/>
    <m/>
    <m/>
    <m/>
    <m/>
    <m/>
    <m/>
    <m/>
    <m/>
    <m/>
    <m/>
    <m/>
    <m/>
    <m/>
    <s v="pas des recommandations"/>
    <s v="non"/>
    <s v="présence des tuyaux à mon côté"/>
    <s v="pas des défis"/>
    <s v="non"/>
    <m/>
    <m/>
    <n v="-2.2970578000000001"/>
    <n v="28.798968500000001"/>
    <n v="1802.1"/>
    <n v="4.9800000000000004"/>
    <n v="7"/>
    <n v="44959.33866898148"/>
    <n v="44959.320474537039"/>
    <s v="bbk04"/>
    <n v="44959.339386574073"/>
    <s v="https://www.commcarehq.org/a/swassa/reports/form_data/ab306985-87af-408e-84b9-ad057b70392d/"/>
    <s v="bbk04"/>
    <s v="Femme"/>
    <x v="0"/>
    <n v="8"/>
    <x v="0"/>
    <n v="0"/>
    <n v="0"/>
    <n v="0"/>
    <n v="0"/>
    <x v="1"/>
    <n v="15"/>
    <s v="Non, elle n'est pas capable"/>
    <s v="améliorée"/>
    <s v="Non"/>
    <s v="accès basique"/>
    <x v="2"/>
    <n v="2"/>
    <n v="1"/>
    <n v="3"/>
    <s v="Connaissance moyenne"/>
    <n v="0"/>
    <n v="4"/>
    <s v="Pas de confiance"/>
    <n v="0"/>
    <n v="0"/>
  </r>
  <r>
    <s v="23"/>
    <s v="d88b0567-511b-4ef9-a04b-a1bf7e304f99"/>
    <n v="44959"/>
    <s v="consentement_oui"/>
    <s v="sud_kivu"/>
    <s v="sud_kivu"/>
    <s v="kabare"/>
    <x v="0"/>
    <x v="2"/>
    <s v="oui"/>
    <s v="guilain Gaspar"/>
    <s v="kash_19"/>
    <s v="19"/>
    <s v="kashe_19"/>
    <s v="masculin"/>
    <n v="19"/>
    <n v="978213044"/>
    <s v="secondaire_complet"/>
    <s v="non"/>
    <s v="pre"/>
    <m/>
    <s v="masculin"/>
    <x v="1"/>
    <s v="Gaspar mabwire"/>
    <s v="travail_journalier"/>
    <m/>
    <s v="restreint"/>
    <n v="0"/>
    <n v="0"/>
    <n v="0"/>
    <n v="1"/>
    <n v="1"/>
    <n v="0"/>
    <n v="1"/>
    <n v="0"/>
    <n v="0"/>
    <n v="0"/>
    <n v="0"/>
    <n v="1"/>
    <n v="0"/>
    <n v="1"/>
    <n v="0"/>
    <n v="1"/>
    <n v="6"/>
    <s v="oui"/>
    <n v="0"/>
    <n v="0"/>
    <n v="0"/>
    <n v="1"/>
    <n v="0"/>
    <n v="0"/>
    <n v="0"/>
    <n v="0"/>
    <n v="0"/>
    <n v="0"/>
    <n v="0"/>
    <n v="0"/>
    <s v="non"/>
    <m/>
    <m/>
    <m/>
    <m/>
    <m/>
    <m/>
    <m/>
    <m/>
    <m/>
    <m/>
    <m/>
    <m/>
    <s v="oui"/>
    <n v="0"/>
    <n v="0"/>
    <n v="0"/>
    <n v="0"/>
    <n v="1"/>
    <n v="0"/>
    <n v="0"/>
    <n v="0"/>
    <n v="0"/>
    <n v="0"/>
    <n v="0"/>
    <m/>
    <s v="eau_courante"/>
    <s v="robinet_public__borne-fontaine"/>
    <m/>
    <m/>
    <m/>
    <m/>
    <s v="eau_courante"/>
    <x v="0"/>
    <m/>
    <s v="oui"/>
    <m/>
    <m/>
    <m/>
    <m/>
    <m/>
    <m/>
    <m/>
    <s v="en_dehors_de_la_parcelle"/>
    <n v="30"/>
    <n v="5"/>
    <n v="35"/>
    <n v="70"/>
    <m/>
    <m/>
    <m/>
    <s v="oui"/>
    <x v="0"/>
    <m/>
    <m/>
    <m/>
    <m/>
    <m/>
    <m/>
    <m/>
    <m/>
    <m/>
    <m/>
    <m/>
    <m/>
    <m/>
    <m/>
    <m/>
    <m/>
    <m/>
    <m/>
    <m/>
    <m/>
    <m/>
    <m/>
    <m/>
    <m/>
    <m/>
    <m/>
    <m/>
    <n v="7"/>
    <n v="6"/>
    <n v="840"/>
    <m/>
    <m/>
    <n v="0"/>
    <n v="20"/>
    <s v="non"/>
    <m/>
    <m/>
    <m/>
    <m/>
    <m/>
    <m/>
    <m/>
    <m/>
    <m/>
    <m/>
    <s v="femmes_20-24_ans"/>
    <n v="0"/>
    <n v="0"/>
    <n v="0"/>
    <n v="0"/>
    <n v="1"/>
    <n v="0"/>
    <n v="0"/>
    <m/>
    <s v="non"/>
    <m/>
    <m/>
    <m/>
    <m/>
    <m/>
    <m/>
    <m/>
    <m/>
    <m/>
    <m/>
    <m/>
    <m/>
    <m/>
    <m/>
    <m/>
    <m/>
    <m/>
    <m/>
    <m/>
    <m/>
    <m/>
    <s v="oui"/>
    <s v="pasce que d'eud sera propre et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1"/>
    <n v="2"/>
    <n v="0"/>
    <n v="0"/>
    <n v="0"/>
    <m/>
    <n v="0"/>
    <n v="1"/>
    <n v="1"/>
    <n v="2"/>
    <n v="4"/>
    <s v="connaissance basique"/>
    <n v="0"/>
    <n v="0"/>
    <n v="0"/>
    <m/>
    <n v="0"/>
    <n v="1"/>
    <n v="0"/>
    <n v="0"/>
    <n v="0"/>
    <n v="0"/>
    <m/>
    <s v="oui"/>
    <s v="le ne sais pas"/>
    <n v="1"/>
    <n v="1"/>
    <n v="0"/>
    <n v="0"/>
    <m/>
    <n v="0"/>
    <n v="1"/>
    <n v="0"/>
    <n v="0"/>
    <n v="0"/>
    <n v="0"/>
    <n v="0"/>
    <n v="0"/>
    <m/>
    <s v="non"/>
    <m/>
    <m/>
    <x v="0"/>
    <m/>
    <m/>
    <m/>
    <m/>
    <m/>
    <s v="oui"/>
    <s v="oui"/>
    <n v="1"/>
    <n v="0"/>
    <n v="0"/>
    <n v="0"/>
    <n v="0"/>
    <m/>
    <n v="1"/>
    <n v="0"/>
    <n v="0"/>
    <n v="0"/>
    <n v="0"/>
    <n v="0"/>
    <n v="0"/>
    <n v="0"/>
    <m/>
    <n v="1"/>
    <s v="non_je_navais_pas_eu_des_reponses__mes_proccupations"/>
    <m/>
    <n v="3"/>
    <s v="pas de confiance"/>
    <m/>
    <m/>
    <m/>
    <m/>
    <m/>
    <n v="0"/>
    <n v="1"/>
    <s v="Au moins un"/>
    <m/>
    <m/>
    <m/>
    <m/>
    <s v="oui"/>
    <s v="non_jen_ai_pas_encore_bnficie"/>
    <m/>
    <m/>
    <m/>
    <m/>
    <m/>
    <m/>
    <m/>
    <m/>
    <m/>
    <m/>
    <m/>
    <m/>
    <m/>
    <m/>
    <m/>
    <m/>
    <m/>
    <m/>
    <m/>
    <m/>
    <s v="chef de village"/>
    <n v="0"/>
    <n v="1"/>
    <n v="0"/>
    <n v="0"/>
    <n v="0"/>
    <n v="0"/>
    <n v="0"/>
    <n v="1"/>
    <n v="0"/>
    <n v="0"/>
    <m/>
    <n v="0"/>
    <n v="0"/>
    <n v="0"/>
    <n v="0"/>
    <n v="1"/>
    <n v="0"/>
    <s v="Chef de village"/>
    <s v="1-2"/>
    <m/>
    <s v="peu_insatisfaisant"/>
    <s v="oui"/>
    <s v="oui"/>
    <s v="peu_insatisfaisant"/>
    <s v="oui"/>
    <s v="non"/>
    <m/>
    <s v="les_membres_du_village"/>
    <m/>
    <s v="b_le_groupe_le_plus_nombreux_prend_la_dcision_pour_tous"/>
    <s v="je_ne_suis_jamais_impliqu"/>
    <s v="rarement"/>
    <n v="0"/>
    <n v="1"/>
    <n v="1"/>
    <n v="0"/>
    <n v="0"/>
    <n v="0"/>
    <n v="0"/>
    <n v="0"/>
    <n v="0"/>
    <n v="0"/>
    <n v="0"/>
    <n v="0"/>
    <m/>
    <s v="chef de village"/>
    <s v="rarement"/>
    <s v="face a face"/>
    <s v="rarement"/>
    <s v="je ne sais pas"/>
    <s v="la source c'est trouve loin."/>
    <s v="non"/>
    <m/>
    <m/>
    <n v="-2.2876756"/>
    <n v="28.806132099999999"/>
    <n v="1787.6"/>
    <n v="5"/>
    <n v="6"/>
    <n v="44959.335335648153"/>
    <n v="44959.308831018519"/>
    <s v="bbk03"/>
    <n v="44959.370706018519"/>
    <s v="https://www.commcarehq.org/a/swassa/reports/form_data/d88b0567-511b-4ef9-a04b-a1bf7e304f99/"/>
    <s v="bbk03"/>
    <s v="Homme"/>
    <x v="0"/>
    <n v="4"/>
    <x v="0"/>
    <n v="25"/>
    <n v="10"/>
    <n v="25"/>
    <n v="60"/>
    <x v="1"/>
    <n v="28.571428571428573"/>
    <s v="Oui, elle est capable"/>
    <s v="non amélioré"/>
    <s v="Non"/>
    <s v="pas d'accès"/>
    <x v="0"/>
    <n v="2"/>
    <n v="2"/>
    <n v="5"/>
    <s v="Connaissance bonne"/>
    <n v="0"/>
    <n v="3"/>
    <s v="Pas de confiance"/>
    <n v="0"/>
    <n v="0"/>
  </r>
  <r>
    <s v="24"/>
    <s v="b409cc2d-4216-4579-b65e-da2fabc64a91"/>
    <n v="44959"/>
    <s v="consentement_oui"/>
    <s v="sud_kivu"/>
    <s v="sud_kivu"/>
    <s v="kabare"/>
    <x v="0"/>
    <x v="2"/>
    <s v="oui"/>
    <s v="simirhe bacura"/>
    <s v="kama_30"/>
    <s v="30"/>
    <s v="kashe_30"/>
    <s v="feminin"/>
    <n v="30"/>
    <n v="0"/>
    <s v="primaire_interrompu"/>
    <s v="non"/>
    <s v="epoux"/>
    <m/>
    <s v="masculin"/>
    <x v="1"/>
    <m/>
    <s v="agriculteur"/>
    <m/>
    <s v="restreint"/>
    <n v="1"/>
    <n v="1"/>
    <n v="1"/>
    <n v="0"/>
    <n v="0"/>
    <n v="1"/>
    <n v="0"/>
    <n v="0"/>
    <n v="1"/>
    <n v="2"/>
    <n v="0"/>
    <n v="0"/>
    <n v="0"/>
    <n v="0"/>
    <n v="1"/>
    <n v="0"/>
    <n v="8"/>
    <s v="oui"/>
    <n v="0"/>
    <n v="0"/>
    <n v="0"/>
    <n v="0"/>
    <n v="1"/>
    <n v="0"/>
    <n v="0"/>
    <n v="0"/>
    <n v="0"/>
    <n v="0"/>
    <n v="0"/>
    <n v="0"/>
    <s v="non"/>
    <m/>
    <m/>
    <m/>
    <m/>
    <m/>
    <m/>
    <m/>
    <m/>
    <m/>
    <m/>
    <m/>
    <m/>
    <s v="oui"/>
    <n v="0"/>
    <n v="0"/>
    <n v="0"/>
    <n v="1"/>
    <n v="0"/>
    <n v="0"/>
    <n v="0"/>
    <n v="0"/>
    <n v="0"/>
    <n v="0"/>
    <n v="0"/>
    <m/>
    <s v="eau_courante"/>
    <s v="robinet_public__borne-fontaine"/>
    <m/>
    <m/>
    <m/>
    <m/>
    <s v="eau_courante"/>
    <x v="0"/>
    <m/>
    <s v="oui"/>
    <m/>
    <m/>
    <m/>
    <m/>
    <m/>
    <m/>
    <m/>
    <s v="en_dehors_de_la_parcelle"/>
    <n v="20"/>
    <n v="10"/>
    <n v="20"/>
    <n v="50"/>
    <m/>
    <m/>
    <m/>
    <s v="oui"/>
    <x v="0"/>
    <m/>
    <m/>
    <m/>
    <m/>
    <m/>
    <m/>
    <m/>
    <m/>
    <m/>
    <m/>
    <m/>
    <m/>
    <m/>
    <m/>
    <m/>
    <m/>
    <m/>
    <m/>
    <m/>
    <m/>
    <m/>
    <m/>
    <m/>
    <m/>
    <m/>
    <m/>
    <m/>
    <n v="6"/>
    <n v="2"/>
    <n v="240"/>
    <m/>
    <m/>
    <n v="0"/>
    <n v="4.2857142857142856"/>
    <s v="non"/>
    <m/>
    <m/>
    <m/>
    <m/>
    <m/>
    <m/>
    <m/>
    <m/>
    <m/>
    <m/>
    <s v="filles_10-14_ans"/>
    <n v="0"/>
    <n v="0"/>
    <n v="0"/>
    <n v="0"/>
    <n v="1"/>
    <n v="0"/>
    <n v="0"/>
    <m/>
    <s v="non"/>
    <m/>
    <m/>
    <m/>
    <m/>
    <m/>
    <m/>
    <m/>
    <m/>
    <m/>
    <m/>
    <m/>
    <m/>
    <m/>
    <m/>
    <m/>
    <m/>
    <m/>
    <m/>
    <m/>
    <m/>
    <m/>
    <s v="non"/>
    <s v="manque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1"/>
    <n v="2"/>
    <n v="0"/>
    <n v="0"/>
    <n v="0"/>
    <m/>
    <n v="0"/>
    <n v="1"/>
    <n v="1"/>
    <n v="2"/>
    <n v="4"/>
    <s v="connaissance basique"/>
    <n v="0"/>
    <n v="0"/>
    <n v="0"/>
    <m/>
    <n v="0"/>
    <n v="1"/>
    <n v="0"/>
    <n v="0"/>
    <n v="0"/>
    <n v="0"/>
    <m/>
    <s v="non"/>
    <s v="je ne sais pas"/>
    <n v="1"/>
    <n v="1"/>
    <n v="0"/>
    <n v="0"/>
    <m/>
    <n v="0"/>
    <n v="1"/>
    <n v="0"/>
    <n v="0"/>
    <n v="0"/>
    <n v="0"/>
    <n v="0"/>
    <n v="0"/>
    <m/>
    <s v="non"/>
    <m/>
    <m/>
    <x v="0"/>
    <m/>
    <m/>
    <m/>
    <m/>
    <m/>
    <s v="non"/>
    <s v="non"/>
    <m/>
    <m/>
    <m/>
    <m/>
    <m/>
    <m/>
    <m/>
    <m/>
    <m/>
    <m/>
    <m/>
    <m/>
    <m/>
    <m/>
    <m/>
    <n v="0"/>
    <m/>
    <m/>
    <n v="6"/>
    <s v="grande confiance"/>
    <n v="1"/>
    <n v="0"/>
    <n v="0"/>
    <n v="0"/>
    <n v="0"/>
    <n v="1"/>
    <n v="1"/>
    <s v="Au moins un"/>
    <n v="0"/>
    <n v="0"/>
    <n v="0"/>
    <m/>
    <s v="non"/>
    <s v="non_jen_ai_pas_encore_bnficie"/>
    <m/>
    <m/>
    <m/>
    <m/>
    <m/>
    <m/>
    <m/>
    <m/>
    <m/>
    <m/>
    <m/>
    <m/>
    <m/>
    <m/>
    <m/>
    <m/>
    <m/>
    <m/>
    <m/>
    <m/>
    <s v="chef de village"/>
    <n v="0"/>
    <n v="1"/>
    <n v="0"/>
    <n v="0"/>
    <n v="0"/>
    <n v="0"/>
    <n v="0"/>
    <n v="0"/>
    <n v="0"/>
    <n v="0"/>
    <m/>
    <n v="0"/>
    <n v="0"/>
    <n v="0"/>
    <n v="1"/>
    <n v="1"/>
    <n v="0"/>
    <s v="Chef de village"/>
    <s v="3-4"/>
    <m/>
    <s v="neutre"/>
    <s v="oui"/>
    <s v="oui"/>
    <s v="tres_insatisfaisante"/>
    <s v="oui"/>
    <s v="non"/>
    <m/>
    <s v="les_membres_du_village"/>
    <m/>
    <s v="b_le_groupe_le_plus_nombreux_prend_la_dcision_pour_tous"/>
    <s v="je_ne_suis_jamais_impliqu"/>
    <s v="rarement"/>
    <n v="0"/>
    <n v="0"/>
    <n v="0"/>
    <n v="0"/>
    <n v="0"/>
    <n v="1"/>
    <n v="0"/>
    <n v="0"/>
    <n v="0"/>
    <n v="0"/>
    <n v="0"/>
    <n v="0"/>
    <m/>
    <s v="face à face"/>
    <s v="rarement"/>
    <s v="face à face"/>
    <s v="non"/>
    <s v="je ne sais pas"/>
    <s v="manque de l'eau dans notre cartier"/>
    <s v="non"/>
    <m/>
    <m/>
    <n v="-2.2888153999999998"/>
    <n v="28.805545200000001"/>
    <n v="1785.1"/>
    <n v="4.7300000000000004"/>
    <n v="8"/>
    <n v="44959.36204861111"/>
    <n v="44959.335486111107"/>
    <s v="bbk03"/>
    <n v="44959.370717592603"/>
    <s v="https://www.commcarehq.org/a/swassa/reports/form_data/b409cc2d-4216-4579-b65e-da2fabc64a91/"/>
    <s v="bbk03"/>
    <s v="Homme"/>
    <x v="1"/>
    <n v="4"/>
    <x v="0"/>
    <n v="12"/>
    <n v="15"/>
    <n v="12"/>
    <n v="39"/>
    <x v="0"/>
    <n v="8.5714285714285712"/>
    <s v="Oui, elle est capable"/>
    <s v="non amélioré"/>
    <s v="Non"/>
    <s v="pas d'accès"/>
    <x v="0"/>
    <n v="1"/>
    <n v="1"/>
    <n v="2"/>
    <s v="Connaissance faible"/>
    <n v="0"/>
    <n v="3"/>
    <s v="Pas de confiance"/>
    <n v="0"/>
    <n v="0"/>
  </r>
  <r>
    <s v="25"/>
    <s v="f19f5a57-a17f-4d37-b7af-3bc9250673dd"/>
    <n v="44959"/>
    <s v="consentement_oui"/>
    <s v="sud_kivu"/>
    <s v="sud_kivu"/>
    <s v="kabare"/>
    <x v="0"/>
    <x v="0"/>
    <s v="oui"/>
    <s v="KITO BALELBA"/>
    <s v="kama_10"/>
    <s v="10"/>
    <s v="kamak_10"/>
    <s v="feminin"/>
    <n v="25"/>
    <n v="972805850"/>
    <s v="secondaire_complet"/>
    <s v="non"/>
    <s v="pre"/>
    <m/>
    <s v="masculin"/>
    <x v="1"/>
    <s v="M' bingane"/>
    <s v="agent_de_letat"/>
    <m/>
    <s v="restreint"/>
    <n v="0"/>
    <n v="1"/>
    <n v="1"/>
    <n v="1"/>
    <n v="1"/>
    <n v="0"/>
    <n v="0"/>
    <n v="1"/>
    <n v="0"/>
    <n v="0"/>
    <n v="1"/>
    <n v="0"/>
    <n v="1"/>
    <n v="0"/>
    <n v="0"/>
    <n v="1"/>
    <n v="8"/>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5"/>
    <n v="3"/>
    <n v="7"/>
    <n v="15"/>
    <m/>
    <m/>
    <m/>
    <s v="oui"/>
    <x v="1"/>
    <m/>
    <m/>
    <m/>
    <m/>
    <m/>
    <m/>
    <m/>
    <m/>
    <m/>
    <m/>
    <m/>
    <m/>
    <m/>
    <m/>
    <m/>
    <m/>
    <m/>
    <m/>
    <m/>
    <m/>
    <m/>
    <m/>
    <m/>
    <m/>
    <m/>
    <m/>
    <m/>
    <n v="7"/>
    <n v="1"/>
    <n v="140"/>
    <m/>
    <m/>
    <n v="0"/>
    <n v="2.5"/>
    <s v="non"/>
    <m/>
    <m/>
    <m/>
    <m/>
    <m/>
    <m/>
    <m/>
    <m/>
    <m/>
    <m/>
    <s v="femmes_20-24_ans"/>
    <n v="0"/>
    <n v="0"/>
    <n v="0"/>
    <n v="0"/>
    <n v="1"/>
    <n v="0"/>
    <n v="0"/>
    <m/>
    <s v="non"/>
    <m/>
    <m/>
    <m/>
    <m/>
    <m/>
    <m/>
    <m/>
    <m/>
    <m/>
    <m/>
    <m/>
    <m/>
    <m/>
    <m/>
    <m/>
    <m/>
    <m/>
    <m/>
    <m/>
    <m/>
    <m/>
    <s v="oui"/>
    <s v="pour avoir de l'eau accessible"/>
    <s v="non"/>
    <m/>
    <m/>
    <m/>
    <m/>
    <m/>
    <m/>
    <m/>
    <m/>
    <m/>
    <m/>
    <m/>
    <m/>
    <m/>
    <m/>
    <m/>
    <m/>
    <m/>
    <m/>
    <m/>
    <m/>
    <m/>
    <m/>
    <m/>
    <m/>
    <m/>
    <m/>
    <m/>
    <m/>
    <m/>
    <m/>
    <m/>
    <m/>
    <m/>
    <m/>
    <s v="oui"/>
    <n v="0"/>
    <n v="1"/>
    <n v="1"/>
    <n v="0"/>
    <n v="0"/>
    <n v="0"/>
    <n v="0"/>
    <n v="0"/>
    <n v="0"/>
    <n v="0"/>
    <m/>
    <m/>
    <m/>
    <s v="fausse_daouble_avec_dalle"/>
    <m/>
    <n v="0"/>
    <n v="0"/>
    <n v="0"/>
    <n v="1"/>
    <n v="0"/>
    <m/>
    <n v="0"/>
    <n v="1"/>
    <n v="0"/>
    <m/>
    <m/>
    <m/>
    <m/>
    <s v="toilette améliorée"/>
    <s v="non"/>
    <x v="1"/>
    <x v="0"/>
    <x v="0"/>
    <x v="0"/>
    <x v="0"/>
    <m/>
    <m/>
    <m/>
    <m/>
    <m/>
    <m/>
    <m/>
    <m/>
    <m/>
    <m/>
    <m/>
    <m/>
    <m/>
    <m/>
    <m/>
    <m/>
    <m/>
    <m/>
    <m/>
    <m/>
    <m/>
    <m/>
    <m/>
    <m/>
    <m/>
    <m/>
    <m/>
    <s v="non"/>
    <m/>
    <m/>
    <m/>
    <n v="0"/>
    <m/>
    <m/>
    <m/>
    <m/>
    <m/>
    <m/>
    <m/>
    <n v="0"/>
    <n v="0"/>
    <s v="connaissance faible"/>
    <m/>
    <m/>
    <m/>
    <m/>
    <n v="0"/>
    <n v="0"/>
    <n v="0"/>
    <n v="1"/>
    <n v="0"/>
    <n v="0"/>
    <m/>
    <s v="non"/>
    <s v="ne sais pas"/>
    <n v="0"/>
    <n v="1"/>
    <n v="0"/>
    <n v="0"/>
    <m/>
    <n v="0"/>
    <n v="0"/>
    <n v="0"/>
    <n v="0"/>
    <n v="1"/>
    <n v="0"/>
    <n v="0"/>
    <n v="0"/>
    <m/>
    <s v="non"/>
    <m/>
    <m/>
    <x v="0"/>
    <m/>
    <m/>
    <m/>
    <m/>
    <m/>
    <s v="non"/>
    <s v="non"/>
    <m/>
    <m/>
    <m/>
    <m/>
    <m/>
    <m/>
    <m/>
    <m/>
    <m/>
    <m/>
    <m/>
    <m/>
    <m/>
    <m/>
    <m/>
    <n v="0"/>
    <m/>
    <m/>
    <n v="3"/>
    <s v="pas de confiance"/>
    <n v="1"/>
    <n v="0"/>
    <n v="0"/>
    <n v="0"/>
    <n v="0"/>
    <n v="1"/>
    <n v="1"/>
    <s v="Au moins un"/>
    <n v="0"/>
    <n v="0"/>
    <n v="0"/>
    <m/>
    <s v="oui"/>
    <s v="non_jen_ai_pas_encore_bnficie"/>
    <m/>
    <m/>
    <m/>
    <m/>
    <m/>
    <m/>
    <m/>
    <m/>
    <m/>
    <m/>
    <m/>
    <m/>
    <m/>
    <m/>
    <m/>
    <m/>
    <m/>
    <m/>
    <m/>
    <m/>
    <s v="personne"/>
    <n v="0"/>
    <n v="0"/>
    <n v="0"/>
    <n v="0"/>
    <n v="0"/>
    <n v="0"/>
    <n v="0"/>
    <n v="0"/>
    <n v="1"/>
    <n v="0"/>
    <s v="maendeleo"/>
    <n v="0"/>
    <n v="0"/>
    <n v="0"/>
    <n v="0"/>
    <n v="1"/>
    <n v="0"/>
    <s v="c'est une BF Privé"/>
    <s v="3-4"/>
    <m/>
    <s v="neutre"/>
    <s v="non"/>
    <s v="non"/>
    <s v="neutre"/>
    <s v="non"/>
    <m/>
    <m/>
    <m/>
    <m/>
    <m/>
    <s v="je_ne_suis_jamais_impliqu"/>
    <s v="non"/>
    <m/>
    <m/>
    <m/>
    <m/>
    <m/>
    <m/>
    <m/>
    <m/>
    <m/>
    <m/>
    <m/>
    <m/>
    <m/>
    <m/>
    <m/>
    <s v="pas des recommandations"/>
    <s v="non"/>
    <s v="ne sais pas"/>
    <s v="manque de BF dans la clôture"/>
    <s v="non"/>
    <m/>
    <m/>
    <n v="-2.2972165000000002"/>
    <n v="28.798866799999999"/>
    <n v="1773.5"/>
    <n v="3.44"/>
    <n v="8"/>
    <n v="44959.368622685193"/>
    <n v="44959.351053240738"/>
    <s v="bbk04"/>
    <n v="44959.371122685188"/>
    <s v="https://www.commcarehq.org/a/swassa/reports/form_data/f19f5a57-a17f-4d37-b7af-3bc9250673dd/"/>
    <s v="bbk04"/>
    <s v="Homme"/>
    <x v="0"/>
    <n v="9"/>
    <x v="0"/>
    <n v="3"/>
    <n v="424"/>
    <n v="5"/>
    <n v="432"/>
    <x v="1"/>
    <n v="126.98412698412699"/>
    <s v="Non, elle n'est pas capable"/>
    <s v="améliorée"/>
    <s v="Non"/>
    <s v="accès basique"/>
    <x v="0"/>
    <n v="1"/>
    <n v="1"/>
    <n v="2"/>
    <s v="Connaissance faible"/>
    <n v="0"/>
    <n v="3"/>
    <s v="Pas de confiance"/>
    <n v="0"/>
    <n v="0"/>
  </r>
  <r>
    <s v="26"/>
    <s v="5a057cf6-5606-4047-9e7d-f54389210a32"/>
    <n v="44959"/>
    <s v="consentement_oui"/>
    <s v="sud_kivu"/>
    <s v="sud_kivu"/>
    <s v="kabare"/>
    <x v="0"/>
    <x v="1"/>
    <s v="oui"/>
    <s v="Aganze Magaju Daniel"/>
    <s v="nyama_31"/>
    <s v="31"/>
    <s v="nyama_31"/>
    <s v="masculin"/>
    <n v="18"/>
    <n v="970092472"/>
    <s v="secondaire_interrompu"/>
    <s v="non"/>
    <s v="fils"/>
    <m/>
    <s v="feminin"/>
    <x v="0"/>
    <s v="Kinja M'garana"/>
    <s v="agriculteur"/>
    <m/>
    <s v="restreint"/>
    <n v="0"/>
    <n v="0"/>
    <n v="0"/>
    <n v="1"/>
    <n v="0"/>
    <n v="0"/>
    <n v="1"/>
    <n v="0"/>
    <n v="0"/>
    <n v="1"/>
    <n v="2"/>
    <n v="2"/>
    <n v="2"/>
    <n v="0"/>
    <n v="0"/>
    <n v="0"/>
    <n v="9"/>
    <s v="non"/>
    <n v="0"/>
    <n v="0"/>
    <n v="0"/>
    <n v="0"/>
    <n v="0"/>
    <n v="0"/>
    <n v="0"/>
    <n v="0"/>
    <n v="0"/>
    <n v="0"/>
    <n v="0"/>
    <n v="0"/>
    <s v="oui"/>
    <n v="0"/>
    <n v="0"/>
    <n v="0"/>
    <n v="0"/>
    <n v="0"/>
    <n v="0"/>
    <n v="1"/>
    <n v="0"/>
    <n v="0"/>
    <n v="0"/>
    <n v="0"/>
    <m/>
    <s v="oui"/>
    <n v="0"/>
    <n v="0"/>
    <n v="0"/>
    <n v="0"/>
    <n v="0"/>
    <n v="0"/>
    <n v="0"/>
    <n v="0"/>
    <n v="0"/>
    <n v="1"/>
    <n v="0"/>
    <s v="avoir un groupe permettant d'avoir les informations"/>
    <s v="eau_courante"/>
    <s v="robinet_public__borne-fontaine"/>
    <m/>
    <m/>
    <m/>
    <m/>
    <s v="eau_courante"/>
    <x v="0"/>
    <m/>
    <s v="oui"/>
    <m/>
    <m/>
    <m/>
    <m/>
    <m/>
    <m/>
    <m/>
    <s v="en_dehors_de_la_parcelle"/>
    <n v="20"/>
    <n v="30"/>
    <n v="30"/>
    <n v="80"/>
    <m/>
    <m/>
    <m/>
    <s v="non"/>
    <x v="2"/>
    <n v="0"/>
    <n v="0"/>
    <n v="0"/>
    <n v="0"/>
    <n v="0"/>
    <n v="1"/>
    <n v="1"/>
    <n v="1"/>
    <n v="0"/>
    <n v="0"/>
    <n v="0"/>
    <n v="0"/>
    <n v="0"/>
    <m/>
    <m/>
    <m/>
    <m/>
    <m/>
    <m/>
    <m/>
    <m/>
    <m/>
    <m/>
    <m/>
    <m/>
    <m/>
    <m/>
    <n v="7"/>
    <n v="8"/>
    <n v="1120"/>
    <m/>
    <m/>
    <n v="0"/>
    <n v="17.777777777777779"/>
    <s v="non"/>
    <m/>
    <m/>
    <m/>
    <m/>
    <m/>
    <m/>
    <m/>
    <m/>
    <m/>
    <m/>
    <s v="femmesfilles_15-19_ans"/>
    <n v="0"/>
    <n v="0"/>
    <n v="0"/>
    <n v="0"/>
    <n v="1"/>
    <n v="0"/>
    <n v="0"/>
    <m/>
    <s v="oui"/>
    <s v="contribution_mensuelabonnement"/>
    <m/>
    <m/>
    <n v="500"/>
    <m/>
    <m/>
    <m/>
    <m/>
    <m/>
    <m/>
    <m/>
    <m/>
    <m/>
    <m/>
    <m/>
    <m/>
    <m/>
    <m/>
    <m/>
    <m/>
    <m/>
    <s v="oui"/>
    <s v="l'eau est très importante"/>
    <s v="non"/>
    <m/>
    <m/>
    <m/>
    <m/>
    <m/>
    <m/>
    <m/>
    <m/>
    <m/>
    <m/>
    <m/>
    <m/>
    <m/>
    <m/>
    <m/>
    <m/>
    <m/>
    <m/>
    <m/>
    <m/>
    <m/>
    <m/>
    <m/>
    <m/>
    <m/>
    <m/>
    <m/>
    <m/>
    <m/>
    <m/>
    <m/>
    <m/>
    <m/>
    <m/>
    <s v="oui"/>
    <n v="0"/>
    <n v="0"/>
    <n v="0"/>
    <n v="0"/>
    <n v="0"/>
    <n v="0"/>
    <n v="1"/>
    <n v="0"/>
    <n v="0"/>
    <n v="0"/>
    <m/>
    <m/>
    <m/>
    <m/>
    <m/>
    <n v="1"/>
    <n v="0"/>
    <n v="0"/>
    <n v="0"/>
    <n v="0"/>
    <n v="3"/>
    <m/>
    <m/>
    <m/>
    <m/>
    <m/>
    <m/>
    <m/>
    <s v="toilette non améliorée"/>
    <s v="oui"/>
    <x v="0"/>
    <x v="0"/>
    <x v="0"/>
    <x v="0"/>
    <x v="1"/>
    <n v="0"/>
    <n v="1"/>
    <n v="0"/>
    <n v="0"/>
    <n v="0"/>
    <n v="0"/>
    <n v="0"/>
    <n v="1"/>
    <n v="0"/>
    <n v="0"/>
    <m/>
    <s v="non"/>
    <m/>
    <m/>
    <m/>
    <m/>
    <m/>
    <m/>
    <m/>
    <m/>
    <m/>
    <m/>
    <m/>
    <m/>
    <m/>
    <m/>
    <m/>
    <s v="oui"/>
    <n v="1"/>
    <n v="0"/>
    <n v="0"/>
    <n v="1"/>
    <n v="0"/>
    <n v="0"/>
    <n v="0"/>
    <m/>
    <n v="0"/>
    <n v="1"/>
    <n v="0"/>
    <n v="1"/>
    <n v="2"/>
    <s v="connaissance faible"/>
    <n v="0"/>
    <n v="0"/>
    <n v="0"/>
    <m/>
    <n v="0"/>
    <n v="1"/>
    <n v="0"/>
    <n v="0"/>
    <n v="0"/>
    <n v="0"/>
    <m/>
    <s v="non"/>
    <s v="l'argent, Technicien..…"/>
    <n v="0"/>
    <n v="1"/>
    <n v="0"/>
    <n v="0"/>
    <m/>
    <n v="0"/>
    <n v="1"/>
    <n v="0"/>
    <n v="0"/>
    <n v="0"/>
    <n v="0"/>
    <n v="0"/>
    <n v="0"/>
    <m/>
    <s v="oui"/>
    <s v="payement"/>
    <n v="0"/>
    <x v="1"/>
    <n v="0"/>
    <n v="0"/>
    <n v="0"/>
    <n v="0"/>
    <s v="pas d'autre"/>
    <s v="oui"/>
    <s v="non"/>
    <n v="0"/>
    <n v="0"/>
    <n v="0"/>
    <n v="1"/>
    <n v="0"/>
    <s v="Un député"/>
    <n v="0"/>
    <n v="0"/>
    <n v="0"/>
    <n v="0"/>
    <n v="0"/>
    <n v="0"/>
    <n v="1"/>
    <n v="0"/>
    <s v="rencontre avc les personnes."/>
    <n v="0"/>
    <m/>
    <m/>
    <n v="5"/>
    <s v="confiance moyenne"/>
    <n v="0"/>
    <n v="0"/>
    <n v="0"/>
    <n v="0"/>
    <n v="0"/>
    <n v="0"/>
    <n v="0"/>
    <s v="Aucun"/>
    <n v="0"/>
    <n v="1"/>
    <n v="0"/>
    <s v="Dépité"/>
    <s v="oui"/>
    <s v="non_jen_ai_pas_encore_bnficie"/>
    <m/>
    <m/>
    <m/>
    <m/>
    <m/>
    <m/>
    <m/>
    <m/>
    <m/>
    <m/>
    <m/>
    <m/>
    <m/>
    <m/>
    <m/>
    <m/>
    <m/>
    <m/>
    <m/>
    <m/>
    <s v="chef d village"/>
    <n v="0"/>
    <n v="0"/>
    <n v="0"/>
    <n v="0"/>
    <n v="0"/>
    <n v="0"/>
    <n v="0"/>
    <n v="0"/>
    <n v="1"/>
    <n v="0"/>
    <s v="maendeleo"/>
    <n v="0"/>
    <n v="0"/>
    <n v="0"/>
    <n v="1"/>
    <n v="0"/>
    <n v="0"/>
    <m/>
    <s v="3-4"/>
    <m/>
    <s v="peu_insatisfaisant"/>
    <s v="oui"/>
    <s v="oui"/>
    <s v="tres_satisfaite"/>
    <s v="oui"/>
    <s v="non"/>
    <m/>
    <s v="les_membres_du_village"/>
    <m/>
    <s v="b_le_groupe_le_plus_nombreux_prend_la_dcision_pour_tous"/>
    <s v="rarement_implique"/>
    <s v="non"/>
    <m/>
    <m/>
    <m/>
    <m/>
    <m/>
    <m/>
    <m/>
    <m/>
    <m/>
    <m/>
    <m/>
    <m/>
    <m/>
    <m/>
    <m/>
    <s v="pas de réponse"/>
    <s v="non"/>
    <s v="moyen financier,les techniciens"/>
    <s v="Manque d'eau suite au manque d'argent, quantité d'eau."/>
    <s v="oui"/>
    <s v="la contribution sans réalisation de projet."/>
    <s v="non"/>
    <n v="-2.2787760000000001"/>
    <n v="28.813247499999999"/>
    <n v="1692.5"/>
    <n v="4.45"/>
    <n v="9"/>
    <n v="44959.384340277778"/>
    <n v="44959.356423611112"/>
    <s v="bbk07"/>
    <n v="44959.384768518517"/>
    <s v="https://www.commcarehq.org/a/swassa/reports/form_data/5a057cf6-5606-4047-9e7d-f54389210a32/"/>
    <s v="bbk07"/>
    <s v="Homme"/>
    <x v="0"/>
    <n v="12"/>
    <x v="0"/>
    <n v="25"/>
    <n v="15"/>
    <n v="20"/>
    <n v="60"/>
    <x v="0"/>
    <n v="7.1428571428571423"/>
    <s v="Oui, elle est capable"/>
    <s v="non amélioré"/>
    <s v="Non"/>
    <s v="pas d'accès"/>
    <x v="0"/>
    <n v="1"/>
    <n v="1"/>
    <n v="2"/>
    <s v="Connaissance faible"/>
    <n v="0"/>
    <n v="7"/>
    <s v="Grande confiance"/>
    <n v="0"/>
    <n v="0"/>
  </r>
  <r>
    <s v="27"/>
    <s v="96684ec0-2a94-42c5-af12-83f605c05cf6"/>
    <n v="44959"/>
    <s v="consentement_oui"/>
    <s v="sud_kivu"/>
    <s v="sud_kivu"/>
    <s v="kabare"/>
    <x v="0"/>
    <x v="1"/>
    <s v="non"/>
    <s v="Nkingi Kalibanya Janvier"/>
    <s v="nyama_8"/>
    <s v="8"/>
    <s v="nyama_8"/>
    <s v="masculin"/>
    <n v="29"/>
    <n v="976215683"/>
    <s v="secondaire_complet"/>
    <s v="oui"/>
    <m/>
    <m/>
    <m/>
    <x v="1"/>
    <s v="RAS"/>
    <s v="agriculteur"/>
    <m/>
    <s v="elargi"/>
    <n v="0"/>
    <n v="0"/>
    <n v="0"/>
    <n v="1"/>
    <n v="0"/>
    <n v="0"/>
    <n v="1"/>
    <n v="0"/>
    <n v="4"/>
    <n v="4"/>
    <n v="2"/>
    <n v="3"/>
    <n v="1"/>
    <n v="0"/>
    <n v="0"/>
    <n v="0"/>
    <n v="16"/>
    <s v="oui"/>
    <n v="0"/>
    <n v="0"/>
    <n v="1"/>
    <n v="0"/>
    <n v="1"/>
    <n v="0"/>
    <n v="0"/>
    <n v="0"/>
    <n v="0"/>
    <n v="0"/>
    <n v="0"/>
    <n v="0"/>
    <s v="oui"/>
    <n v="0"/>
    <n v="0"/>
    <n v="0"/>
    <n v="0"/>
    <n v="0"/>
    <n v="0"/>
    <n v="0"/>
    <n v="1"/>
    <n v="0"/>
    <n v="0"/>
    <n v="0"/>
    <m/>
    <s v="oui"/>
    <n v="1"/>
    <n v="0"/>
    <n v="0"/>
    <n v="0"/>
    <n v="0"/>
    <n v="0"/>
    <n v="0"/>
    <n v="0"/>
    <n v="1"/>
    <n v="0"/>
    <n v="0"/>
    <m/>
    <s v="eau_courante"/>
    <s v="robinet_priv"/>
    <m/>
    <m/>
    <m/>
    <m/>
    <s v="eau_courante"/>
    <x v="0"/>
    <m/>
    <s v="oui"/>
    <m/>
    <m/>
    <m/>
    <m/>
    <m/>
    <m/>
    <m/>
    <s v="dans_la_parcelle_ou_la_maison"/>
    <n v="0"/>
    <n v="1"/>
    <n v="0"/>
    <n v="1"/>
    <m/>
    <m/>
    <m/>
    <s v="oui"/>
    <x v="1"/>
    <m/>
    <m/>
    <m/>
    <m/>
    <m/>
    <m/>
    <m/>
    <m/>
    <m/>
    <m/>
    <m/>
    <m/>
    <m/>
    <m/>
    <m/>
    <m/>
    <m/>
    <m/>
    <m/>
    <m/>
    <m/>
    <m/>
    <m/>
    <m/>
    <m/>
    <m/>
    <m/>
    <n v="7"/>
    <n v="10"/>
    <n v="1400"/>
    <m/>
    <m/>
    <n v="0"/>
    <n v="12.5"/>
    <s v="non"/>
    <m/>
    <m/>
    <m/>
    <m/>
    <m/>
    <m/>
    <m/>
    <m/>
    <m/>
    <m/>
    <s v="hommesgarons_15-19_ans"/>
    <n v="0"/>
    <n v="0"/>
    <n v="0"/>
    <n v="0"/>
    <n v="1"/>
    <n v="0"/>
    <n v="0"/>
    <m/>
    <s v="non"/>
    <m/>
    <m/>
    <m/>
    <m/>
    <m/>
    <m/>
    <m/>
    <m/>
    <m/>
    <m/>
    <m/>
    <m/>
    <m/>
    <m/>
    <m/>
    <m/>
    <m/>
    <m/>
    <m/>
    <m/>
    <m/>
    <s v="oui"/>
    <s v="Pour en avoir en suffisance et en qualité"/>
    <s v="non"/>
    <m/>
    <m/>
    <m/>
    <m/>
    <m/>
    <m/>
    <m/>
    <m/>
    <m/>
    <m/>
    <m/>
    <m/>
    <m/>
    <m/>
    <m/>
    <m/>
    <m/>
    <m/>
    <m/>
    <m/>
    <m/>
    <m/>
    <m/>
    <m/>
    <m/>
    <m/>
    <m/>
    <m/>
    <m/>
    <m/>
    <m/>
    <m/>
    <m/>
    <m/>
    <s v="oui"/>
    <n v="1"/>
    <n v="0"/>
    <n v="0"/>
    <n v="0"/>
    <n v="0"/>
    <n v="0"/>
    <n v="0"/>
    <n v="1"/>
    <n v="0"/>
    <n v="0"/>
    <m/>
    <m/>
    <m/>
    <m/>
    <m/>
    <n v="1"/>
    <n v="0"/>
    <n v="0"/>
    <n v="0"/>
    <n v="0"/>
    <n v="3"/>
    <m/>
    <m/>
    <m/>
    <m/>
    <m/>
    <m/>
    <m/>
    <s v="toilette améliorée"/>
    <s v="oui"/>
    <x v="2"/>
    <x v="0"/>
    <x v="0"/>
    <x v="0"/>
    <x v="1"/>
    <n v="1"/>
    <n v="1"/>
    <n v="1"/>
    <n v="1"/>
    <n v="0"/>
    <n v="1"/>
    <n v="0"/>
    <n v="1"/>
    <n v="0"/>
    <n v="0"/>
    <m/>
    <s v="oui"/>
    <n v="0"/>
    <n v="0"/>
    <n v="1"/>
    <n v="0"/>
    <n v="0"/>
    <n v="1"/>
    <n v="0"/>
    <s v="Réunion des OP"/>
    <s v="oui"/>
    <m/>
    <m/>
    <m/>
    <m/>
    <m/>
    <m/>
    <s v="oui"/>
    <n v="1"/>
    <n v="0"/>
    <n v="1"/>
    <n v="2"/>
    <n v="0"/>
    <n v="0"/>
    <n v="0"/>
    <m/>
    <n v="0"/>
    <n v="1"/>
    <n v="1"/>
    <n v="2"/>
    <n v="4"/>
    <s v="connaissance basique"/>
    <n v="0"/>
    <n v="0"/>
    <n v="0"/>
    <m/>
    <n v="0"/>
    <n v="0"/>
    <n v="0"/>
    <n v="1"/>
    <n v="0"/>
    <n v="0"/>
    <m/>
    <s v="oui"/>
    <s v="On cantacte le COGEKA qui à son tour donne l'ordre au technicien pour faire le devis. remettre au demandeur."/>
    <n v="1"/>
    <n v="1"/>
    <n v="0"/>
    <n v="0"/>
    <m/>
    <n v="0"/>
    <n v="0"/>
    <n v="0"/>
    <n v="0"/>
    <n v="0"/>
    <n v="1"/>
    <n v="1"/>
    <n v="0"/>
    <s v="Blâme et réparation su préjudice"/>
    <s v="oui"/>
    <s v="Sensibilisation et dans des réunions communautaires"/>
    <n v="0"/>
    <x v="1"/>
    <n v="1"/>
    <n v="1"/>
    <n v="0"/>
    <n v="0"/>
    <s v="RAS"/>
    <s v="non"/>
    <s v="non"/>
    <m/>
    <m/>
    <m/>
    <m/>
    <m/>
    <m/>
    <m/>
    <m/>
    <m/>
    <m/>
    <m/>
    <m/>
    <m/>
    <m/>
    <m/>
    <n v="0"/>
    <m/>
    <m/>
    <n v="8"/>
    <s v="grande confiance"/>
    <n v="1"/>
    <n v="0"/>
    <n v="0"/>
    <n v="0"/>
    <n v="0"/>
    <n v="1"/>
    <n v="1"/>
    <s v="Au moins un"/>
    <n v="0"/>
    <n v="0"/>
    <n v="0"/>
    <m/>
    <s v="oui"/>
    <s v="oui"/>
    <s v="oui_il_y_en_a"/>
    <s v="oui"/>
    <n v="0"/>
    <n v="0"/>
    <n v="1"/>
    <n v="0"/>
    <n v="1"/>
    <n v="0"/>
    <n v="0"/>
    <m/>
    <n v="1"/>
    <n v="1"/>
    <n v="0"/>
    <n v="0"/>
    <n v="0"/>
    <n v="0"/>
    <n v="0"/>
    <n v="0"/>
    <m/>
    <m/>
    <s v="Au COGEKA"/>
    <n v="0"/>
    <n v="1"/>
    <n v="0"/>
    <n v="0"/>
    <n v="0"/>
    <n v="1"/>
    <n v="0"/>
    <n v="0"/>
    <n v="1"/>
    <n v="0"/>
    <s v="maendeleo"/>
    <n v="0"/>
    <n v="1"/>
    <n v="0"/>
    <n v="0"/>
    <n v="0"/>
    <n v="0"/>
    <m/>
    <s v="3-4"/>
    <m/>
    <s v="tres_satisfaite"/>
    <s v="oui"/>
    <s v="oui"/>
    <s v="tres_satisfaite"/>
    <s v="non"/>
    <m/>
    <m/>
    <m/>
    <m/>
    <m/>
    <s v="je_ne_suis_jamais_impliqu"/>
    <s v="souvent"/>
    <n v="1"/>
    <n v="1"/>
    <n v="1"/>
    <n v="0"/>
    <n v="0"/>
    <n v="1"/>
    <n v="0"/>
    <n v="0"/>
    <n v="0"/>
    <n v="0"/>
    <n v="0"/>
    <n v="0"/>
    <m/>
    <s v="Assemblée générale"/>
    <s v="souvent"/>
    <s v="Assemblée générale"/>
    <s v="parfois"/>
    <s v="L'eau est là en grande quantité, il faut renforcer les BF seulement"/>
    <s v="Certains sous villages ne sont pas desservis en eau potable"/>
    <s v="non"/>
    <m/>
    <m/>
    <n v="-2.2758587000000001"/>
    <n v="28.814700500000001"/>
    <n v="1731.5"/>
    <n v="4.95"/>
    <n v="16"/>
    <n v="44959.38585648148"/>
    <n v="44959.358206018522"/>
    <s v="bbk08"/>
    <n v="44959.38590277778"/>
    <s v="https://www.commcarehq.org/a/swassa/reports/form_data/96684ec0-2a94-42c5-af12-83f605c05cf6/"/>
    <s v="bbk08"/>
    <s v=""/>
    <x v="2"/>
    <s v=""/>
    <x v="2"/>
    <s v=""/>
    <s v=""/>
    <s v=""/>
    <s v=""/>
    <x v="2"/>
    <s v=""/>
    <s v=""/>
    <s v=""/>
    <s v=""/>
    <s v=""/>
    <x v="1"/>
    <s v=""/>
    <s v=""/>
    <s v=""/>
    <s v=""/>
    <s v=""/>
    <s v=""/>
    <s v=""/>
    <s v=""/>
    <s v=""/>
  </r>
  <r>
    <s v="28"/>
    <s v="5dabeb0a-18ae-49f5-a221-a6a1a75e7fff"/>
    <n v="44959"/>
    <s v="consentement_oui"/>
    <s v="sud_kivu"/>
    <s v="sud_kivu"/>
    <s v="kabare"/>
    <x v="0"/>
    <x v="0"/>
    <s v="oui"/>
    <s v="Birhashira Rubangiza"/>
    <s v="kama_49"/>
    <s v="49"/>
    <s v="kamak_49"/>
    <s v="masculin"/>
    <n v="35"/>
    <n v="999999999"/>
    <s v="sans_niveau"/>
    <s v="oui"/>
    <m/>
    <m/>
    <m/>
    <x v="1"/>
    <s v="Aline"/>
    <s v="sans_emploi"/>
    <m/>
    <s v="restreint"/>
    <n v="1"/>
    <n v="1"/>
    <n v="2"/>
    <n v="0"/>
    <n v="0"/>
    <n v="1"/>
    <n v="0"/>
    <n v="0"/>
    <n v="0"/>
    <n v="0"/>
    <n v="0"/>
    <n v="0"/>
    <n v="0"/>
    <n v="0"/>
    <n v="1"/>
    <n v="0"/>
    <n v="6"/>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20"/>
    <n v="8"/>
    <n v="25"/>
    <n v="53"/>
    <m/>
    <m/>
    <m/>
    <s v="oui"/>
    <x v="0"/>
    <m/>
    <m/>
    <m/>
    <m/>
    <m/>
    <m/>
    <m/>
    <m/>
    <m/>
    <m/>
    <m/>
    <m/>
    <m/>
    <m/>
    <m/>
    <m/>
    <m/>
    <m/>
    <m/>
    <m/>
    <m/>
    <m/>
    <m/>
    <m/>
    <m/>
    <m/>
    <m/>
    <n v="5"/>
    <n v="1"/>
    <n v="100"/>
    <m/>
    <m/>
    <n v="0"/>
    <n v="2.3809523809523809"/>
    <s v="non"/>
    <m/>
    <m/>
    <m/>
    <m/>
    <m/>
    <m/>
    <m/>
    <m/>
    <m/>
    <m/>
    <s v="filles_10-14_ans"/>
    <n v="0"/>
    <n v="0"/>
    <n v="0"/>
    <n v="0"/>
    <n v="1"/>
    <n v="0"/>
    <n v="0"/>
    <m/>
    <s v="non"/>
    <m/>
    <m/>
    <m/>
    <m/>
    <m/>
    <m/>
    <m/>
    <m/>
    <m/>
    <m/>
    <m/>
    <m/>
    <m/>
    <m/>
    <m/>
    <m/>
    <m/>
    <m/>
    <m/>
    <m/>
    <m/>
    <s v="non"/>
    <s v="je ne pas l'argent pour payer l'eau"/>
    <s v="oui"/>
    <n v="1"/>
    <n v="0"/>
    <n v="0"/>
    <n v="0"/>
    <n v="0"/>
    <n v="0"/>
    <n v="0"/>
    <m/>
    <m/>
    <m/>
    <m/>
    <m/>
    <m/>
    <m/>
    <m/>
    <m/>
    <m/>
    <n v="0"/>
    <n v="1"/>
    <n v="0"/>
    <n v="0"/>
    <n v="0"/>
    <n v="0"/>
    <n v="0"/>
    <n v="0"/>
    <n v="0"/>
    <n v="0"/>
    <n v="0"/>
    <n v="0"/>
    <n v="0"/>
    <n v="0"/>
    <n v="0"/>
    <n v="0"/>
    <n v="0"/>
    <s v="oui"/>
    <n v="1"/>
    <n v="0"/>
    <n v="1"/>
    <n v="0"/>
    <n v="0"/>
    <n v="0"/>
    <n v="0"/>
    <n v="0"/>
    <n v="0"/>
    <n v="0"/>
    <m/>
    <m/>
    <m/>
    <m/>
    <m/>
    <n v="0"/>
    <n v="0"/>
    <n v="0"/>
    <n v="1"/>
    <n v="0"/>
    <m/>
    <n v="0"/>
    <n v="1"/>
    <n v="0"/>
    <m/>
    <m/>
    <m/>
    <m/>
    <s v="toilette améliorée"/>
    <s v="non"/>
    <x v="1"/>
    <x v="0"/>
    <x v="0"/>
    <x v="0"/>
    <x v="0"/>
    <m/>
    <m/>
    <m/>
    <m/>
    <m/>
    <m/>
    <m/>
    <m/>
    <m/>
    <m/>
    <m/>
    <m/>
    <m/>
    <m/>
    <m/>
    <m/>
    <m/>
    <m/>
    <m/>
    <m/>
    <m/>
    <m/>
    <m/>
    <m/>
    <m/>
    <m/>
    <m/>
    <s v="non"/>
    <m/>
    <m/>
    <m/>
    <n v="0"/>
    <m/>
    <m/>
    <m/>
    <m/>
    <m/>
    <m/>
    <m/>
    <n v="0"/>
    <n v="0"/>
    <s v="connaissance faible"/>
    <m/>
    <m/>
    <m/>
    <m/>
    <n v="0"/>
    <n v="0"/>
    <n v="0"/>
    <n v="1"/>
    <n v="0"/>
    <n v="0"/>
    <m/>
    <s v="non"/>
    <s v="ne sais pas"/>
    <n v="0"/>
    <n v="1"/>
    <n v="0"/>
    <n v="0"/>
    <m/>
    <n v="0"/>
    <n v="0"/>
    <n v="0"/>
    <n v="0"/>
    <n v="1"/>
    <n v="0"/>
    <n v="0"/>
    <n v="0"/>
    <m/>
    <s v="non"/>
    <m/>
    <m/>
    <x v="0"/>
    <m/>
    <m/>
    <m/>
    <m/>
    <m/>
    <s v="non"/>
    <s v="non"/>
    <m/>
    <m/>
    <m/>
    <m/>
    <m/>
    <m/>
    <m/>
    <m/>
    <m/>
    <m/>
    <m/>
    <m/>
    <m/>
    <m/>
    <m/>
    <n v="0"/>
    <m/>
    <m/>
    <n v="3"/>
    <s v="pas de confiance"/>
    <n v="1"/>
    <n v="0"/>
    <n v="0"/>
    <n v="0"/>
    <n v="0"/>
    <n v="1"/>
    <n v="1"/>
    <s v="Au moins un"/>
    <n v="0"/>
    <n v="0"/>
    <n v="0"/>
    <m/>
    <s v="non"/>
    <s v="non_jen_ai_pas_encore_bnficie"/>
    <m/>
    <m/>
    <m/>
    <m/>
    <m/>
    <m/>
    <m/>
    <m/>
    <m/>
    <m/>
    <m/>
    <m/>
    <m/>
    <m/>
    <m/>
    <m/>
    <m/>
    <m/>
    <m/>
    <m/>
    <s v="personne"/>
    <n v="0"/>
    <n v="0"/>
    <n v="0"/>
    <n v="0"/>
    <n v="0"/>
    <n v="0"/>
    <n v="0"/>
    <n v="0"/>
    <n v="1"/>
    <n v="0"/>
    <s v="radio maendeleo"/>
    <n v="1"/>
    <n v="0"/>
    <n v="0"/>
    <n v="0"/>
    <n v="0"/>
    <n v="0"/>
    <m/>
    <s v="3-4"/>
    <m/>
    <s v="neutre"/>
    <s v="non"/>
    <s v="non"/>
    <s v="neutre"/>
    <s v="oui"/>
    <s v="non"/>
    <m/>
    <s v="les_membres_du_village"/>
    <m/>
    <s v="je_ne_sais_pas"/>
    <s v="rarement_implique"/>
    <s v="non"/>
    <m/>
    <m/>
    <m/>
    <m/>
    <m/>
    <m/>
    <m/>
    <m/>
    <m/>
    <m/>
    <m/>
    <m/>
    <m/>
    <m/>
    <m/>
    <s v="le chef de village"/>
    <s v="non"/>
    <s v="pas d'opportunités"/>
    <s v="les BF sont très éloigné"/>
    <s v="non"/>
    <m/>
    <m/>
    <n v="-2.2966733000000001"/>
    <n v="28.8001717"/>
    <n v="1736.9"/>
    <n v="4.9000000000000004"/>
    <n v="6"/>
    <n v="44959.400821759264"/>
    <n v="44959.379363425927"/>
    <s v="bbk04"/>
    <n v="44959.400833333333"/>
    <s v="https://www.commcarehq.org/a/swassa/reports/form_data/5dabeb0a-18ae-49f5-a221-a6a1a75e7fff/"/>
    <s v="bbk04"/>
    <s v="Homme"/>
    <x v="0"/>
    <n v="9"/>
    <x v="1"/>
    <n v="30"/>
    <n v="45"/>
    <n v="45"/>
    <n v="120"/>
    <x v="1"/>
    <n v="26.666666666666668"/>
    <s v="Non, elle n'est pas capable"/>
    <s v="non amélioré"/>
    <s v="Non"/>
    <s v="pas d'accès"/>
    <x v="0"/>
    <n v="1"/>
    <n v="0"/>
    <n v="2"/>
    <s v="Connaissance faible"/>
    <n v="0"/>
    <n v="5"/>
    <s v="Confiance moyenne"/>
    <n v="0"/>
    <n v="0"/>
  </r>
  <r>
    <s v="29"/>
    <s v="0cc9b986-48b3-473b-b3ae-305d4914e01a"/>
    <n v="44959"/>
    <s v="consentement_oui"/>
    <s v="sud_kivu"/>
    <s v="sud_kivu"/>
    <s v="kabare"/>
    <x v="0"/>
    <x v="2"/>
    <s v="oui"/>
    <s v="mushagalusa munjinji"/>
    <s v="kash_14"/>
    <s v="14"/>
    <s v="kashe_14"/>
    <s v="masculin"/>
    <n v="50"/>
    <n v="973469134"/>
    <s v="universitaire"/>
    <s v="oui"/>
    <m/>
    <m/>
    <m/>
    <x v="1"/>
    <s v="marie Immaculée"/>
    <s v="agent_de_letat"/>
    <m/>
    <s v="restreint"/>
    <n v="1"/>
    <n v="2"/>
    <n v="1"/>
    <n v="1"/>
    <n v="1"/>
    <n v="0"/>
    <n v="1"/>
    <n v="0"/>
    <n v="2"/>
    <n v="0"/>
    <n v="1"/>
    <n v="1"/>
    <n v="0"/>
    <n v="0"/>
    <n v="0"/>
    <n v="1"/>
    <n v="12"/>
    <s v="oui"/>
    <n v="0"/>
    <n v="1"/>
    <n v="1"/>
    <n v="0"/>
    <n v="0"/>
    <n v="0"/>
    <n v="0"/>
    <n v="0"/>
    <n v="0"/>
    <n v="0"/>
    <n v="0"/>
    <n v="0"/>
    <s v="oui"/>
    <n v="1"/>
    <n v="0"/>
    <n v="0"/>
    <n v="0"/>
    <n v="0"/>
    <n v="0"/>
    <n v="0"/>
    <n v="1"/>
    <n v="0"/>
    <n v="0"/>
    <n v="0"/>
    <m/>
    <s v="oui"/>
    <n v="0"/>
    <n v="0"/>
    <n v="0"/>
    <n v="0"/>
    <n v="1"/>
    <n v="0"/>
    <n v="0"/>
    <n v="0"/>
    <n v="1"/>
    <n v="0"/>
    <n v="0"/>
    <m/>
    <s v="eau_courante"/>
    <s v="robinet_public__borne-fontaine"/>
    <m/>
    <m/>
    <m/>
    <m/>
    <s v="eau_courante"/>
    <x v="0"/>
    <m/>
    <s v="oui"/>
    <m/>
    <m/>
    <m/>
    <m/>
    <m/>
    <m/>
    <m/>
    <s v="en_dehors_de_la_parcelle"/>
    <n v="5"/>
    <n v="10"/>
    <n v="5"/>
    <n v="20"/>
    <m/>
    <m/>
    <m/>
    <s v="non"/>
    <x v="2"/>
    <n v="0"/>
    <n v="0"/>
    <n v="0"/>
    <n v="0"/>
    <n v="1"/>
    <n v="1"/>
    <n v="1"/>
    <n v="0"/>
    <n v="0"/>
    <n v="0"/>
    <n v="0"/>
    <n v="0"/>
    <n v="0"/>
    <m/>
    <m/>
    <m/>
    <m/>
    <m/>
    <m/>
    <m/>
    <m/>
    <m/>
    <m/>
    <m/>
    <m/>
    <m/>
    <m/>
    <n v="4"/>
    <n v="10"/>
    <n v="800"/>
    <m/>
    <m/>
    <n v="0"/>
    <n v="9.5238095238095237"/>
    <s v="non"/>
    <m/>
    <m/>
    <m/>
    <m/>
    <m/>
    <m/>
    <m/>
    <m/>
    <m/>
    <m/>
    <s v="femmesfilles_15-19_ans"/>
    <n v="0"/>
    <n v="0"/>
    <n v="0"/>
    <n v="0"/>
    <n v="1"/>
    <n v="0"/>
    <n v="0"/>
    <m/>
    <s v="non"/>
    <m/>
    <m/>
    <m/>
    <m/>
    <m/>
    <m/>
    <m/>
    <m/>
    <m/>
    <m/>
    <m/>
    <m/>
    <m/>
    <m/>
    <m/>
    <m/>
    <m/>
    <m/>
    <m/>
    <m/>
    <m/>
    <s v="non"/>
    <s v="parceque on l'eau gratruite"/>
    <s v="non"/>
    <m/>
    <m/>
    <m/>
    <m/>
    <m/>
    <m/>
    <m/>
    <m/>
    <m/>
    <m/>
    <m/>
    <m/>
    <m/>
    <m/>
    <m/>
    <m/>
    <m/>
    <m/>
    <m/>
    <m/>
    <m/>
    <m/>
    <m/>
    <m/>
    <m/>
    <m/>
    <m/>
    <m/>
    <m/>
    <m/>
    <m/>
    <m/>
    <m/>
    <m/>
    <s v="oui"/>
    <n v="0"/>
    <n v="0"/>
    <n v="0"/>
    <n v="0"/>
    <n v="0"/>
    <n v="0"/>
    <n v="1"/>
    <n v="0"/>
    <n v="0"/>
    <n v="0"/>
    <m/>
    <m/>
    <m/>
    <m/>
    <m/>
    <n v="1"/>
    <n v="0"/>
    <n v="0"/>
    <n v="0"/>
    <n v="0"/>
    <n v="2"/>
    <m/>
    <m/>
    <m/>
    <m/>
    <m/>
    <m/>
    <m/>
    <s v="toilette non améliorée"/>
    <s v="oui"/>
    <x v="0"/>
    <x v="0"/>
    <x v="0"/>
    <x v="0"/>
    <x v="1"/>
    <n v="0"/>
    <n v="1"/>
    <n v="0"/>
    <n v="0"/>
    <n v="0"/>
    <n v="1"/>
    <n v="0"/>
    <n v="0"/>
    <n v="0"/>
    <n v="0"/>
    <m/>
    <s v="non"/>
    <m/>
    <m/>
    <m/>
    <m/>
    <m/>
    <m/>
    <m/>
    <m/>
    <m/>
    <m/>
    <m/>
    <m/>
    <m/>
    <m/>
    <m/>
    <s v="oui"/>
    <n v="1"/>
    <n v="0"/>
    <n v="1"/>
    <n v="2"/>
    <n v="0"/>
    <n v="0"/>
    <n v="0"/>
    <m/>
    <n v="0"/>
    <n v="1"/>
    <n v="1"/>
    <n v="2"/>
    <n v="4"/>
    <s v="connaissance basique"/>
    <n v="0"/>
    <n v="0"/>
    <n v="0"/>
    <m/>
    <n v="1"/>
    <n v="0"/>
    <n v="0"/>
    <n v="0"/>
    <n v="0"/>
    <n v="0"/>
    <m/>
    <s v="oui"/>
    <s v="achat des matériels et payé le comité de gestion de l'eau"/>
    <n v="1"/>
    <n v="1"/>
    <n v="0"/>
    <n v="0"/>
    <m/>
    <n v="0"/>
    <n v="1"/>
    <n v="0"/>
    <n v="0"/>
    <n v="0"/>
    <n v="0"/>
    <n v="0"/>
    <n v="0"/>
    <m/>
    <s v="non"/>
    <m/>
    <m/>
    <x v="0"/>
    <m/>
    <m/>
    <m/>
    <m/>
    <m/>
    <s v="oui"/>
    <s v="oui"/>
    <n v="1"/>
    <n v="0"/>
    <n v="0"/>
    <n v="0"/>
    <n v="0"/>
    <m/>
    <n v="1"/>
    <n v="0"/>
    <n v="0"/>
    <n v="0"/>
    <n v="0"/>
    <n v="0"/>
    <n v="0"/>
    <n v="0"/>
    <m/>
    <n v="1"/>
    <s v="oui"/>
    <s v="non"/>
    <n v="2"/>
    <s v="pas de confiance"/>
    <m/>
    <m/>
    <m/>
    <m/>
    <m/>
    <n v="0"/>
    <n v="1"/>
    <s v="Au moins un"/>
    <m/>
    <m/>
    <m/>
    <m/>
    <s v="oui"/>
    <s v="non_jen_ai_pas_encore_bnficie"/>
    <m/>
    <m/>
    <m/>
    <m/>
    <m/>
    <m/>
    <m/>
    <m/>
    <m/>
    <m/>
    <m/>
    <m/>
    <m/>
    <m/>
    <m/>
    <m/>
    <m/>
    <m/>
    <m/>
    <m/>
    <s v="comité de gestion de l'eau"/>
    <n v="0"/>
    <n v="0"/>
    <n v="0"/>
    <n v="0"/>
    <n v="0"/>
    <n v="0"/>
    <n v="0"/>
    <n v="0"/>
    <n v="1"/>
    <n v="0"/>
    <s v="maendeleo"/>
    <n v="0"/>
    <n v="1"/>
    <n v="0"/>
    <n v="0"/>
    <n v="0"/>
    <n v="0"/>
    <m/>
    <s v="1-2"/>
    <m/>
    <s v="tres_insatisfaisante"/>
    <s v="non"/>
    <s v="non"/>
    <s v="tres_insatisfaisante"/>
    <s v="oui"/>
    <s v="non"/>
    <m/>
    <s v="les_membres_du_village"/>
    <m/>
    <s v="b_le_groupe_le_plus_nombreux_prend_la_dcision_pour_tous"/>
    <s v="quelque_fois_impliqu"/>
    <s v="rarement"/>
    <n v="0"/>
    <n v="1"/>
    <n v="0"/>
    <n v="1"/>
    <n v="0"/>
    <n v="0"/>
    <n v="0"/>
    <n v="0"/>
    <n v="0"/>
    <n v="0"/>
    <n v="0"/>
    <n v="0"/>
    <m/>
    <s v="face à face"/>
    <s v="rarement"/>
    <s v="lettre"/>
    <s v="non"/>
    <s v="une source disponible"/>
    <s v="le comité travail male"/>
    <s v="non"/>
    <m/>
    <m/>
    <n v="-2.2897620999999999"/>
    <n v="28.8043665"/>
    <n v="1769.7"/>
    <n v="3.78"/>
    <n v="12"/>
    <n v="44959.410543981481"/>
    <n v="44959.379780092589"/>
    <s v="bbk03"/>
    <n v="44959.410567129627"/>
    <s v="https://www.commcarehq.org/a/swassa/reports/form_data/0cc9b986-48b3-473b-b3ae-305d4914e01a/"/>
    <s v="bbk03"/>
    <s v="Homme"/>
    <x v="1"/>
    <n v="4"/>
    <x v="0"/>
    <n v="2"/>
    <n v="20"/>
    <n v="2"/>
    <n v="24"/>
    <x v="3"/>
    <n v="14.285714285714286"/>
    <s v="Oui, elle est capable"/>
    <s v="non amélioré"/>
    <s v="Non"/>
    <s v="pas d'accès"/>
    <x v="0"/>
    <n v="1"/>
    <n v="1"/>
    <n v="2"/>
    <s v="Connaissance faible"/>
    <n v="0"/>
    <n v="3"/>
    <s v="Pas de confiance"/>
    <n v="0"/>
    <n v="0"/>
  </r>
  <r>
    <s v="30"/>
    <s v="c2192780-80d6-4453-9a9c-77e75d7322f0"/>
    <n v="44959"/>
    <s v="consentement_oui"/>
    <s v="sud_kivu"/>
    <s v="sud_kivu"/>
    <s v="kabare"/>
    <x v="0"/>
    <x v="1"/>
    <s v="oui"/>
    <s v="Nadege Chokola"/>
    <s v="nyama_40"/>
    <s v="40"/>
    <s v="nyama_40"/>
    <s v="feminin"/>
    <n v="18"/>
    <n v="975129523"/>
    <s v="secondaire_interrompu"/>
    <s v="non"/>
    <s v="fille"/>
    <m/>
    <s v="masculin"/>
    <x v="1"/>
    <s v="Claude Chokola"/>
    <s v="agriculteur"/>
    <m/>
    <s v="restreint"/>
    <n v="0"/>
    <n v="1"/>
    <n v="2"/>
    <n v="2"/>
    <n v="1"/>
    <n v="0"/>
    <n v="1"/>
    <n v="0"/>
    <n v="1"/>
    <n v="1"/>
    <n v="0"/>
    <n v="1"/>
    <n v="0"/>
    <n v="0"/>
    <n v="1"/>
    <n v="0"/>
    <n v="11"/>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3"/>
    <n v="10"/>
    <n v="5"/>
    <n v="18"/>
    <m/>
    <m/>
    <m/>
    <s v="non"/>
    <x v="2"/>
    <n v="0"/>
    <n v="0"/>
    <n v="0"/>
    <n v="0"/>
    <n v="0"/>
    <n v="1"/>
    <n v="1"/>
    <n v="1"/>
    <n v="0"/>
    <n v="0"/>
    <n v="0"/>
    <n v="0"/>
    <n v="0"/>
    <m/>
    <m/>
    <m/>
    <m/>
    <m/>
    <m/>
    <m/>
    <m/>
    <m/>
    <m/>
    <m/>
    <m/>
    <m/>
    <m/>
    <n v="7"/>
    <n v="5"/>
    <n v="700"/>
    <m/>
    <m/>
    <n v="0"/>
    <n v="9.0909090909090899"/>
    <s v="non"/>
    <m/>
    <m/>
    <m/>
    <m/>
    <m/>
    <m/>
    <m/>
    <m/>
    <m/>
    <m/>
    <s v="filles_10-14_ans"/>
    <n v="0"/>
    <n v="0"/>
    <n v="0"/>
    <n v="0"/>
    <n v="1"/>
    <n v="0"/>
    <n v="0"/>
    <m/>
    <s v="oui"/>
    <s v="autre_prciser"/>
    <s v="encas de problème de robinet"/>
    <m/>
    <m/>
    <m/>
    <m/>
    <m/>
    <m/>
    <m/>
    <m/>
    <m/>
    <m/>
    <m/>
    <m/>
    <m/>
    <m/>
    <m/>
    <m/>
    <m/>
    <m/>
    <m/>
    <s v="non"/>
    <s v="nous sommes habitués à l'eau sans 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1"/>
    <n v="0"/>
    <n v="0"/>
    <n v="0"/>
    <n v="0"/>
    <m/>
    <s v="non"/>
    <s v="tuyaux, l'argent, technicien"/>
    <n v="1"/>
    <n v="1"/>
    <n v="0"/>
    <n v="0"/>
    <m/>
    <n v="1"/>
    <n v="0"/>
    <n v="0"/>
    <n v="0"/>
    <n v="0"/>
    <n v="0"/>
    <n v="0"/>
    <n v="0"/>
    <m/>
    <s v="oui"/>
    <s v="amande"/>
    <n v="0"/>
    <x v="1"/>
    <n v="0"/>
    <n v="0"/>
    <n v="0"/>
    <n v="0"/>
    <s v="pas d'autre personne"/>
    <s v="non"/>
    <s v="non"/>
    <m/>
    <m/>
    <m/>
    <m/>
    <m/>
    <m/>
    <m/>
    <m/>
    <m/>
    <m/>
    <m/>
    <m/>
    <m/>
    <m/>
    <m/>
    <n v="0"/>
    <m/>
    <m/>
    <n v="7"/>
    <s v="grande confiance"/>
    <n v="0"/>
    <n v="0"/>
    <n v="0"/>
    <n v="0"/>
    <n v="0"/>
    <n v="0"/>
    <n v="0"/>
    <s v="Aucun"/>
    <n v="1"/>
    <n v="0"/>
    <n v="0"/>
    <m/>
    <s v="oui"/>
    <s v="non_jen_ai_pas_encore_bnficie"/>
    <m/>
    <m/>
    <m/>
    <m/>
    <m/>
    <m/>
    <m/>
    <m/>
    <m/>
    <m/>
    <m/>
    <m/>
    <m/>
    <m/>
    <m/>
    <m/>
    <m/>
    <m/>
    <m/>
    <m/>
    <s v="chef de localité"/>
    <n v="0"/>
    <n v="0"/>
    <n v="0"/>
    <n v="0"/>
    <n v="0"/>
    <n v="0"/>
    <n v="0"/>
    <n v="0"/>
    <n v="1"/>
    <n v="0"/>
    <s v="Maendeleo et Club"/>
    <n v="0"/>
    <n v="0"/>
    <n v="0"/>
    <n v="0"/>
    <n v="1"/>
    <n v="0"/>
    <s v="Kalushige"/>
    <s v="3-4"/>
    <m/>
    <s v="tres_satisfaite"/>
    <s v="oui"/>
    <s v="oui"/>
    <s v="tres_satisfaite"/>
    <s v="oui"/>
    <s v="non"/>
    <m/>
    <s v="les_membres_du_village"/>
    <m/>
    <s v="b_le_groupe_le_plus_nombreux_prend_la_dcision_pour_tous"/>
    <s v="je_ne_suis_jamais_impliqu"/>
    <s v="non"/>
    <m/>
    <m/>
    <m/>
    <m/>
    <m/>
    <m/>
    <m/>
    <m/>
    <m/>
    <m/>
    <m/>
    <m/>
    <m/>
    <m/>
    <m/>
    <s v="pas de réponse"/>
    <s v="non"/>
    <s v="présence des sources"/>
    <s v="plusieurs personnes  cherchent l'eau en Juin, Juillet et août"/>
    <s v="non"/>
    <m/>
    <m/>
    <n v="-2.2774781000000002"/>
    <n v="28.814102099999999"/>
    <n v="1703.6"/>
    <n v="4.8899999999999997"/>
    <n v="11"/>
    <n v="44959.42396990741"/>
    <n v="44959.391736111109"/>
    <s v="bbk07"/>
    <n v="44959.42428240741"/>
    <s v="https://www.commcarehq.org/a/swassa/reports/form_data/c2192780-80d6-4453-9a9c-77e75d7322f0/"/>
    <s v="bbk07"/>
    <s v="Femme"/>
    <x v="0"/>
    <n v="4"/>
    <x v="0"/>
    <n v="25"/>
    <n v="25"/>
    <n v="30"/>
    <n v="80"/>
    <x v="0"/>
    <n v="10.714285714285714"/>
    <s v="Oui, elle est capable"/>
    <s v="non amélioré"/>
    <s v="Non"/>
    <s v="pas d'accès"/>
    <x v="0"/>
    <n v="0"/>
    <n v="0"/>
    <n v="0"/>
    <s v="Connaissance faible"/>
    <n v="0"/>
    <n v="5"/>
    <s v="Confiance moyenne"/>
    <n v="0"/>
    <n v="0"/>
  </r>
  <r>
    <s v="31"/>
    <s v="bab73dfb-e49e-48af-93e4-788eed5bb033"/>
    <n v="44959"/>
    <s v="consentement_oui"/>
    <s v="sud_kivu"/>
    <s v="sud_kivu"/>
    <s v="kabare"/>
    <x v="0"/>
    <x v="0"/>
    <s v="oui"/>
    <s v="Suzane m' karumwa"/>
    <s v="kama_37"/>
    <s v="37"/>
    <s v="kamak_37"/>
    <s v="feminin"/>
    <n v="56"/>
    <n v="992973764"/>
    <s v="secondaire_interrompu"/>
    <s v="non"/>
    <s v="epoux"/>
    <m/>
    <s v="masculin"/>
    <x v="1"/>
    <m/>
    <s v="agriculteur"/>
    <m/>
    <s v="restreint"/>
    <n v="1"/>
    <n v="2"/>
    <n v="1"/>
    <n v="0"/>
    <n v="2"/>
    <n v="0"/>
    <n v="0"/>
    <n v="0"/>
    <n v="1"/>
    <n v="0"/>
    <n v="0"/>
    <n v="0"/>
    <n v="1"/>
    <n v="0"/>
    <n v="0"/>
    <n v="1"/>
    <n v="9"/>
    <s v="oui"/>
    <n v="0"/>
    <n v="0"/>
    <n v="0"/>
    <n v="0"/>
    <n v="1"/>
    <n v="0"/>
    <n v="0"/>
    <n v="0"/>
    <n v="0"/>
    <n v="0"/>
    <n v="0"/>
    <n v="0"/>
    <s v="non"/>
    <m/>
    <m/>
    <m/>
    <m/>
    <m/>
    <m/>
    <m/>
    <m/>
    <m/>
    <m/>
    <m/>
    <m/>
    <s v="oui"/>
    <n v="0"/>
    <n v="0"/>
    <n v="0"/>
    <n v="1"/>
    <n v="1"/>
    <n v="0"/>
    <n v="0"/>
    <n v="0"/>
    <n v="0"/>
    <n v="0"/>
    <n v="0"/>
    <m/>
    <s v="eau_courante"/>
    <s v="robinet_public__borne-fontaine"/>
    <m/>
    <m/>
    <m/>
    <m/>
    <s v="eau_courante"/>
    <x v="0"/>
    <m/>
    <s v="oui"/>
    <m/>
    <m/>
    <m/>
    <m/>
    <m/>
    <m/>
    <m/>
    <s v="en_dehors_de_la_parcelle"/>
    <n v="15"/>
    <n v="20"/>
    <n v="25"/>
    <n v="60"/>
    <m/>
    <m/>
    <m/>
    <s v="oui"/>
    <x v="0"/>
    <m/>
    <m/>
    <m/>
    <m/>
    <m/>
    <m/>
    <m/>
    <m/>
    <m/>
    <m/>
    <m/>
    <m/>
    <m/>
    <m/>
    <m/>
    <m/>
    <m/>
    <m/>
    <m/>
    <m/>
    <m/>
    <m/>
    <m/>
    <m/>
    <m/>
    <m/>
    <m/>
    <n v="7"/>
    <n v="1"/>
    <n v="140"/>
    <m/>
    <m/>
    <n v="0"/>
    <n v="2.2222222222222223"/>
    <s v="non"/>
    <m/>
    <m/>
    <m/>
    <m/>
    <m/>
    <m/>
    <m/>
    <m/>
    <m/>
    <m/>
    <s v="femmesfilles_15-19_ans"/>
    <n v="0"/>
    <n v="0"/>
    <n v="0"/>
    <n v="0"/>
    <n v="1"/>
    <n v="0"/>
    <n v="0"/>
    <m/>
    <s v="non"/>
    <m/>
    <m/>
    <m/>
    <m/>
    <m/>
    <m/>
    <m/>
    <m/>
    <m/>
    <m/>
    <m/>
    <m/>
    <m/>
    <m/>
    <m/>
    <m/>
    <m/>
    <m/>
    <m/>
    <m/>
    <m/>
    <s v="oui"/>
    <s v="pour nous rapprocher de l'eau"/>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s v="ne sais pas"/>
    <n v="1"/>
    <n v="0"/>
    <n v="0"/>
    <n v="0"/>
    <m/>
    <n v="0"/>
    <n v="0"/>
    <n v="0"/>
    <n v="0"/>
    <n v="1"/>
    <n v="0"/>
    <n v="0"/>
    <n v="0"/>
    <m/>
    <s v="non"/>
    <m/>
    <m/>
    <x v="0"/>
    <m/>
    <m/>
    <m/>
    <m/>
    <m/>
    <s v="non"/>
    <s v="non"/>
    <m/>
    <m/>
    <m/>
    <m/>
    <m/>
    <m/>
    <m/>
    <m/>
    <m/>
    <m/>
    <m/>
    <m/>
    <m/>
    <m/>
    <m/>
    <n v="0"/>
    <m/>
    <m/>
    <n v="4"/>
    <s v="pas de confiance"/>
    <n v="1"/>
    <n v="0"/>
    <n v="0"/>
    <n v="0"/>
    <n v="0"/>
    <n v="1"/>
    <n v="1"/>
    <s v="Au moins un"/>
    <n v="0"/>
    <n v="0"/>
    <n v="0"/>
    <m/>
    <s v="oui"/>
    <s v="non_jen_ai_pas_encore_bnficie"/>
    <m/>
    <m/>
    <m/>
    <m/>
    <m/>
    <m/>
    <m/>
    <m/>
    <m/>
    <m/>
    <m/>
    <m/>
    <m/>
    <m/>
    <m/>
    <m/>
    <m/>
    <m/>
    <m/>
    <m/>
    <s v="le propriétaire du robinet"/>
    <n v="0"/>
    <n v="0"/>
    <n v="0"/>
    <n v="0"/>
    <n v="0"/>
    <n v="0"/>
    <n v="0"/>
    <n v="0"/>
    <n v="1"/>
    <n v="0"/>
    <s v="maendeleo"/>
    <n v="0"/>
    <n v="0"/>
    <n v="0"/>
    <n v="0"/>
    <n v="1"/>
    <n v="0"/>
    <s v="le propriétaire car c'est privé"/>
    <s v="3-4"/>
    <m/>
    <s v="neutre"/>
    <s v="non"/>
    <s v="non"/>
    <s v="peu_insatisfaisant"/>
    <s v="non"/>
    <m/>
    <m/>
    <m/>
    <m/>
    <m/>
    <s v="je_ne_suis_jamais_impliqu"/>
    <s v="non"/>
    <m/>
    <m/>
    <m/>
    <m/>
    <m/>
    <m/>
    <m/>
    <m/>
    <m/>
    <m/>
    <m/>
    <m/>
    <m/>
    <m/>
    <m/>
    <s v="pas des recommandations"/>
    <s v="non"/>
    <s v="présence d'une Source dans la zone"/>
    <s v="le lieu de puisage est très loin et c'est du privé"/>
    <s v="non"/>
    <m/>
    <m/>
    <n v="-2.2947077999999999"/>
    <n v="28.800938899999998"/>
    <n v="1758.3"/>
    <n v="4.63"/>
    <n v="9"/>
    <n v="44959.427743055552"/>
    <n v="44959.402766203697"/>
    <s v="bbk04"/>
    <n v="44959.427754629629"/>
    <s v="https://www.commcarehq.org/a/swassa/reports/form_data/bab73dfb-e49e-48af-93e4-788eed5bb033/"/>
    <s v="bbk04"/>
    <s v="Homme"/>
    <x v="0"/>
    <n v="11"/>
    <x v="0"/>
    <n v="25"/>
    <n v="25"/>
    <n v="30"/>
    <n v="80"/>
    <x v="0"/>
    <n v="7.2727272727272725"/>
    <s v="Non, elle n'est pas capable"/>
    <s v="non amélioré"/>
    <s v="Non"/>
    <s v="pas d'accès"/>
    <x v="0"/>
    <n v="1"/>
    <n v="0"/>
    <n v="2"/>
    <s v="Connaissance faible"/>
    <n v="1"/>
    <n v="4"/>
    <s v="Pas de confiance"/>
    <n v="0"/>
    <n v="1"/>
  </r>
  <r>
    <s v="32"/>
    <s v="3480bde0-631b-464f-a6d8-095370c0471d"/>
    <n v="44959"/>
    <s v="consentement_oui"/>
    <s v="sud_kivu"/>
    <s v="sud_kivu"/>
    <s v="kabare"/>
    <x v="0"/>
    <x v="0"/>
    <s v="non"/>
    <s v="Maleck Moise"/>
    <s v="kama_19"/>
    <s v="19"/>
    <s v="kamak_19"/>
    <s v="masculin"/>
    <n v="22"/>
    <n v="979133916"/>
    <s v="secondaire_interrompu"/>
    <s v="non"/>
    <s v="pre"/>
    <m/>
    <s v="masculin"/>
    <x v="1"/>
    <s v="Simon Kyatokekwa"/>
    <s v="agent_de_letat"/>
    <m/>
    <s v="elargi"/>
    <n v="0"/>
    <n v="1"/>
    <n v="2"/>
    <n v="1"/>
    <n v="1"/>
    <n v="0"/>
    <n v="1"/>
    <n v="0"/>
    <n v="2"/>
    <n v="1"/>
    <n v="0"/>
    <n v="1"/>
    <n v="1"/>
    <n v="2"/>
    <n v="0"/>
    <n v="2"/>
    <n v="15"/>
    <s v="oui"/>
    <n v="0"/>
    <n v="0"/>
    <n v="0"/>
    <n v="1"/>
    <n v="0"/>
    <n v="0"/>
    <n v="0"/>
    <n v="0"/>
    <n v="0"/>
    <n v="0"/>
    <n v="0"/>
    <n v="0"/>
    <s v="non"/>
    <m/>
    <m/>
    <m/>
    <m/>
    <m/>
    <m/>
    <m/>
    <m/>
    <m/>
    <m/>
    <m/>
    <m/>
    <s v="oui"/>
    <n v="0"/>
    <n v="0"/>
    <n v="0"/>
    <n v="0"/>
    <n v="1"/>
    <n v="0"/>
    <n v="0"/>
    <n v="0"/>
    <n v="1"/>
    <n v="0"/>
    <n v="0"/>
    <m/>
    <s v="eau_de_source"/>
    <m/>
    <m/>
    <s v="source_protg"/>
    <m/>
    <m/>
    <s v="source_protg"/>
    <x v="0"/>
    <m/>
    <s v="oui"/>
    <m/>
    <m/>
    <m/>
    <m/>
    <m/>
    <m/>
    <m/>
    <s v="dans_la_parcelle_ou_la_maison"/>
    <n v="1"/>
    <n v="30"/>
    <n v="1"/>
    <n v="32"/>
    <m/>
    <m/>
    <m/>
    <s v="oui"/>
    <x v="0"/>
    <m/>
    <m/>
    <m/>
    <m/>
    <m/>
    <m/>
    <m/>
    <m/>
    <m/>
    <m/>
    <m/>
    <m/>
    <m/>
    <m/>
    <m/>
    <m/>
    <m/>
    <m/>
    <m/>
    <m/>
    <m/>
    <m/>
    <m/>
    <m/>
    <m/>
    <m/>
    <m/>
    <n v="7"/>
    <n v="8"/>
    <n v="1120"/>
    <m/>
    <m/>
    <n v="0"/>
    <n v="10.666666666666668"/>
    <s v="non"/>
    <m/>
    <m/>
    <m/>
    <m/>
    <m/>
    <m/>
    <m/>
    <m/>
    <m/>
    <m/>
    <s v="femmes_35-49_ans"/>
    <n v="0"/>
    <n v="0"/>
    <n v="0"/>
    <n v="0"/>
    <n v="1"/>
    <n v="0"/>
    <n v="0"/>
    <m/>
    <s v="oui"/>
    <s v="autre_prciser"/>
    <s v="En quand des pannes chaque menage  contribue"/>
    <m/>
    <m/>
    <m/>
    <m/>
    <m/>
    <m/>
    <m/>
    <m/>
    <m/>
    <m/>
    <m/>
    <m/>
    <m/>
    <m/>
    <m/>
    <m/>
    <m/>
    <m/>
    <m/>
    <s v="oui"/>
    <s v="a cause de la fiabilité"/>
    <s v="oui"/>
    <n v="0"/>
    <n v="0"/>
    <n v="0"/>
    <n v="1"/>
    <n v="0"/>
    <n v="0"/>
    <n v="0"/>
    <m/>
    <m/>
    <m/>
    <m/>
    <m/>
    <m/>
    <m/>
    <m/>
    <m/>
    <m/>
    <n v="0"/>
    <n v="0"/>
    <n v="0"/>
    <n v="1"/>
    <n v="0"/>
    <n v="0"/>
    <n v="0"/>
    <n v="0"/>
    <n v="0"/>
    <n v="0"/>
    <n v="0"/>
    <n v="0"/>
    <n v="0"/>
    <n v="0"/>
    <n v="0"/>
    <n v="0"/>
    <n v="0"/>
    <s v="oui"/>
    <n v="0"/>
    <n v="0"/>
    <n v="0"/>
    <n v="0"/>
    <n v="0"/>
    <n v="0"/>
    <n v="0"/>
    <n v="1"/>
    <n v="0"/>
    <n v="0"/>
    <m/>
    <m/>
    <m/>
    <m/>
    <m/>
    <n v="0"/>
    <n v="0"/>
    <n v="0"/>
    <n v="1"/>
    <n v="0"/>
    <m/>
    <m/>
    <m/>
    <m/>
    <m/>
    <m/>
    <m/>
    <m/>
    <s v="toilette améliorée"/>
    <s v="non"/>
    <x v="1"/>
    <x v="0"/>
    <x v="0"/>
    <x v="0"/>
    <x v="0"/>
    <m/>
    <m/>
    <m/>
    <m/>
    <m/>
    <m/>
    <m/>
    <m/>
    <m/>
    <m/>
    <m/>
    <m/>
    <m/>
    <m/>
    <m/>
    <m/>
    <m/>
    <m/>
    <m/>
    <m/>
    <m/>
    <m/>
    <m/>
    <m/>
    <m/>
    <m/>
    <m/>
    <s v="oui"/>
    <n v="1"/>
    <n v="0"/>
    <n v="0"/>
    <n v="1"/>
    <n v="0"/>
    <n v="0"/>
    <n v="0"/>
    <m/>
    <n v="0"/>
    <n v="1"/>
    <n v="0"/>
    <n v="1"/>
    <n v="2"/>
    <s v="connaissance faible"/>
    <n v="0"/>
    <n v="0"/>
    <n v="0"/>
    <m/>
    <n v="0"/>
    <n v="0"/>
    <n v="0"/>
    <n v="0"/>
    <n v="1"/>
    <n v="0"/>
    <s v="les techniciens"/>
    <s v="non"/>
    <m/>
    <n v="1"/>
    <n v="0"/>
    <n v="0"/>
    <n v="0"/>
    <m/>
    <n v="0"/>
    <n v="0"/>
    <n v="0"/>
    <n v="0"/>
    <n v="0"/>
    <n v="0"/>
    <n v="1"/>
    <n v="0"/>
    <s v="De faire reparer les installations"/>
    <s v="non"/>
    <m/>
    <m/>
    <x v="0"/>
    <m/>
    <m/>
    <m/>
    <m/>
    <m/>
    <s v="non"/>
    <s v="non"/>
    <m/>
    <m/>
    <m/>
    <m/>
    <m/>
    <m/>
    <m/>
    <m/>
    <m/>
    <m/>
    <m/>
    <m/>
    <m/>
    <m/>
    <m/>
    <n v="0"/>
    <m/>
    <m/>
    <n v="8"/>
    <s v="grande confiance"/>
    <n v="0"/>
    <n v="0"/>
    <n v="0"/>
    <n v="0"/>
    <n v="0"/>
    <n v="0"/>
    <n v="0"/>
    <s v="Aucun"/>
    <n v="1"/>
    <n v="0"/>
    <n v="0"/>
    <m/>
    <s v="oui"/>
    <s v="non_jen_ai_pas_encore_bnficie"/>
    <m/>
    <m/>
    <m/>
    <m/>
    <m/>
    <m/>
    <m/>
    <m/>
    <m/>
    <m/>
    <m/>
    <m/>
    <m/>
    <m/>
    <m/>
    <m/>
    <m/>
    <m/>
    <m/>
    <m/>
    <s v="Chez les techniciens"/>
    <n v="0"/>
    <n v="0"/>
    <n v="1"/>
    <n v="0"/>
    <n v="0"/>
    <n v="1"/>
    <n v="1"/>
    <n v="0"/>
    <n v="1"/>
    <n v="0"/>
    <s v="Maendeleo, Sphen"/>
    <n v="0"/>
    <n v="0"/>
    <n v="0"/>
    <n v="0"/>
    <n v="1"/>
    <n v="0"/>
    <s v="Le reponsable de menage"/>
    <s v="5-6"/>
    <m/>
    <s v="neutre"/>
    <s v="non"/>
    <s v="non"/>
    <s v="peu_insatisfaisant"/>
    <s v="non"/>
    <m/>
    <m/>
    <m/>
    <m/>
    <m/>
    <s v="je_ne_suis_jamais_impliqu"/>
    <s v="non"/>
    <m/>
    <m/>
    <m/>
    <m/>
    <m/>
    <m/>
    <m/>
    <m/>
    <m/>
    <m/>
    <m/>
    <m/>
    <m/>
    <m/>
    <m/>
    <s v="RAS"/>
    <s v="non"/>
    <s v="La presence de plusieurs conduite d'eau dans le milieu"/>
    <s v="Bouchage des tuyaux, manque fe suivi"/>
    <s v="oui"/>
    <s v="Coupure de l'eau sans motif"/>
    <s v="oui"/>
    <n v="-2.2984694999999999"/>
    <n v="28.796949300000001"/>
    <n v="1646.4"/>
    <n v="5"/>
    <n v="15"/>
    <n v="44959.339537037027"/>
    <n v="44959.307245370372"/>
    <s v="bbk02"/>
    <n v="44959.512002314812"/>
    <s v="https://www.commcarehq.org/a/swassa/reports/form_data/3480bde0-631b-464f-a6d8-095370c0471d/"/>
    <s v="bbk02"/>
    <s v=""/>
    <x v="2"/>
    <s v=""/>
    <x v="2"/>
    <s v=""/>
    <s v=""/>
    <s v=""/>
    <s v=""/>
    <x v="2"/>
    <s v=""/>
    <s v=""/>
    <s v=""/>
    <s v=""/>
    <s v=""/>
    <x v="1"/>
    <s v=""/>
    <s v=""/>
    <s v=""/>
    <s v=""/>
    <s v=""/>
    <s v=""/>
    <s v=""/>
    <s v=""/>
    <s v=""/>
  </r>
  <r>
    <s v="33"/>
    <s v="faa24e0a-8871-4bb1-8ede-62639d1ab434"/>
    <n v="44959"/>
    <s v="consentement_oui"/>
    <s v="sud_kivu"/>
    <s v="sud_kivu"/>
    <s v="kabare"/>
    <x v="0"/>
    <x v="0"/>
    <s v="oui"/>
    <s v="Alice Luchali"/>
    <s v="kama_20"/>
    <s v="20"/>
    <s v="kamak_20"/>
    <s v="feminin"/>
    <n v="47"/>
    <n v="0"/>
    <s v="primaire_interrompu"/>
    <s v="non"/>
    <s v="epoux"/>
    <m/>
    <s v="masculin"/>
    <x v="1"/>
    <m/>
    <s v="travail_journalier"/>
    <m/>
    <s v="restreint"/>
    <n v="2"/>
    <n v="2"/>
    <n v="2"/>
    <n v="1"/>
    <n v="0"/>
    <n v="0"/>
    <n v="1"/>
    <n v="0"/>
    <n v="0"/>
    <n v="0"/>
    <n v="2"/>
    <n v="1"/>
    <n v="1"/>
    <n v="0"/>
    <n v="1"/>
    <n v="0"/>
    <n v="13"/>
    <s v="non"/>
    <n v="0"/>
    <n v="0"/>
    <n v="0"/>
    <n v="0"/>
    <n v="0"/>
    <n v="0"/>
    <n v="0"/>
    <n v="0"/>
    <n v="0"/>
    <n v="0"/>
    <n v="0"/>
    <n v="0"/>
    <s v="non"/>
    <m/>
    <m/>
    <m/>
    <m/>
    <m/>
    <m/>
    <m/>
    <m/>
    <m/>
    <m/>
    <m/>
    <m/>
    <s v="oui"/>
    <n v="0"/>
    <n v="0"/>
    <n v="1"/>
    <n v="0"/>
    <n v="1"/>
    <n v="1"/>
    <n v="0"/>
    <n v="0"/>
    <n v="0"/>
    <n v="0"/>
    <n v="0"/>
    <m/>
    <s v="eau_de_source"/>
    <m/>
    <m/>
    <s v="source_protg"/>
    <m/>
    <m/>
    <s v="source_protg"/>
    <x v="0"/>
    <m/>
    <s v="oui"/>
    <m/>
    <m/>
    <m/>
    <m/>
    <m/>
    <m/>
    <m/>
    <s v="en_dehors_de_la_parcelle"/>
    <n v="1"/>
    <n v="5"/>
    <n v="1"/>
    <n v="7"/>
    <m/>
    <m/>
    <m/>
    <s v="oui"/>
    <x v="1"/>
    <m/>
    <m/>
    <m/>
    <m/>
    <m/>
    <m/>
    <m/>
    <m/>
    <m/>
    <m/>
    <m/>
    <m/>
    <m/>
    <m/>
    <m/>
    <m/>
    <m/>
    <m/>
    <m/>
    <m/>
    <m/>
    <m/>
    <m/>
    <m/>
    <m/>
    <m/>
    <m/>
    <n v="4"/>
    <n v="6"/>
    <n v="480"/>
    <m/>
    <m/>
    <n v="0"/>
    <n v="5.2747252747252746"/>
    <s v="non"/>
    <m/>
    <m/>
    <m/>
    <m/>
    <m/>
    <m/>
    <m/>
    <m/>
    <m/>
    <m/>
    <s v="garons_10-14_ans"/>
    <n v="0"/>
    <n v="0"/>
    <n v="0"/>
    <n v="0"/>
    <n v="1"/>
    <n v="0"/>
    <n v="0"/>
    <m/>
    <s v="oui"/>
    <s v="autre_prciser"/>
    <s v="En quand de panne"/>
    <m/>
    <m/>
    <m/>
    <m/>
    <m/>
    <m/>
    <m/>
    <m/>
    <m/>
    <m/>
    <m/>
    <m/>
    <m/>
    <m/>
    <m/>
    <m/>
    <m/>
    <m/>
    <m/>
    <s v="non"/>
    <s v="Nous sommes habituer  à une eau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1"/>
    <n v="0"/>
    <n v="2"/>
    <n v="0"/>
    <n v="0"/>
    <n v="0"/>
    <m/>
    <n v="0"/>
    <n v="1"/>
    <n v="0"/>
    <n v="1"/>
    <n v="3"/>
    <s v="connaissance basique"/>
    <n v="0"/>
    <n v="0"/>
    <n v="0"/>
    <m/>
    <n v="0"/>
    <n v="0"/>
    <n v="0"/>
    <n v="1"/>
    <n v="0"/>
    <n v="0"/>
    <m/>
    <s v="oui"/>
    <m/>
    <n v="1"/>
    <n v="0"/>
    <n v="0"/>
    <n v="0"/>
    <m/>
    <n v="1"/>
    <n v="0"/>
    <n v="0"/>
    <n v="0"/>
    <n v="0"/>
    <n v="0"/>
    <n v="0"/>
    <n v="0"/>
    <m/>
    <s v="oui"/>
    <s v="Les arrestations"/>
    <n v="1"/>
    <x v="2"/>
    <n v="0"/>
    <n v="0"/>
    <n v="0"/>
    <n v="0"/>
    <s v="RAS"/>
    <s v="non"/>
    <s v="non"/>
    <m/>
    <m/>
    <m/>
    <m/>
    <m/>
    <m/>
    <m/>
    <m/>
    <m/>
    <m/>
    <m/>
    <m/>
    <m/>
    <m/>
    <m/>
    <n v="0"/>
    <m/>
    <m/>
    <n v="5"/>
    <s v="confiance moyenne"/>
    <n v="1"/>
    <n v="1"/>
    <n v="0"/>
    <n v="0"/>
    <n v="0"/>
    <n v="2"/>
    <n v="2"/>
    <s v="Au moins un"/>
    <n v="0"/>
    <n v="0"/>
    <n v="0"/>
    <m/>
    <s v="oui"/>
    <s v="non_jen_ai_pas_encore_bnficie"/>
    <m/>
    <m/>
    <m/>
    <m/>
    <m/>
    <m/>
    <m/>
    <m/>
    <m/>
    <m/>
    <m/>
    <m/>
    <m/>
    <m/>
    <m/>
    <m/>
    <m/>
    <m/>
    <m/>
    <m/>
    <s v="Le responsable"/>
    <n v="0"/>
    <n v="0"/>
    <n v="0"/>
    <n v="1"/>
    <n v="0"/>
    <n v="0"/>
    <n v="0"/>
    <n v="1"/>
    <n v="1"/>
    <n v="0"/>
    <s v="maendeleo"/>
    <n v="0"/>
    <n v="0"/>
    <n v="0"/>
    <n v="0"/>
    <n v="1"/>
    <n v="0"/>
    <s v="La personne dont les installations se trouve mnt dans la parcelle"/>
    <s v="5-6"/>
    <m/>
    <s v="tres_satisfaite"/>
    <s v="oui"/>
    <s v="oui"/>
    <s v="extrmement_satisfaite"/>
    <s v="non"/>
    <m/>
    <m/>
    <m/>
    <m/>
    <m/>
    <s v="je_ne_suis_jamais_impliqu"/>
    <s v="non"/>
    <m/>
    <m/>
    <m/>
    <m/>
    <m/>
    <m/>
    <m/>
    <m/>
    <m/>
    <m/>
    <m/>
    <m/>
    <m/>
    <m/>
    <m/>
    <s v="En face"/>
    <s v="rarement"/>
    <s v="Les aident des députés et la population"/>
    <s v="Destriction des tuyaux par les vehicules, les pannes et la saison"/>
    <s v="non"/>
    <m/>
    <m/>
    <n v="-2.2995030999999999"/>
    <n v="28.7964178"/>
    <n v="1772.8"/>
    <n v="4.96"/>
    <n v="13"/>
    <n v="44959.370798611111"/>
    <n v="44959.3440162037"/>
    <s v="bbk02"/>
    <n v="44959.512037037042"/>
    <s v="https://www.commcarehq.org/a/swassa/reports/form_data/faa24e0a-8871-4bb1-8ede-62639d1ab434/"/>
    <s v="bbk02"/>
    <s v="Homme"/>
    <x v="0"/>
    <n v="9"/>
    <x v="0"/>
    <n v="10"/>
    <n v="15"/>
    <n v="15"/>
    <n v="40"/>
    <x v="0"/>
    <n v="6.3492063492063497"/>
    <s v="Non, elle n'est pas capable"/>
    <s v="non amélioré"/>
    <s v="Non"/>
    <s v="pas d'accès"/>
    <x v="0"/>
    <n v="0"/>
    <n v="1"/>
    <n v="1"/>
    <s v="Connaissance faible"/>
    <n v="0"/>
    <n v="6"/>
    <s v="Grande confiance"/>
    <n v="2"/>
    <n v="2"/>
  </r>
  <r>
    <s v="34"/>
    <s v="b0b838c8-ed50-435b-b729-aa9697c7f3b5"/>
    <n v="44959"/>
    <s v="consentement_oui"/>
    <s v="sud_kivu"/>
    <s v="sud_kivu"/>
    <s v="kabare"/>
    <x v="0"/>
    <x v="0"/>
    <s v="oui"/>
    <s v="Zawadi Bulangalire"/>
    <s v="kama_36"/>
    <s v="36"/>
    <s v="kamak_36"/>
    <s v="feminin"/>
    <n v="23"/>
    <n v="976968247"/>
    <s v="secondaire_interrompu"/>
    <s v="non"/>
    <s v="pre"/>
    <m/>
    <s v="masculin"/>
    <x v="1"/>
    <s v="Nyamukalira Bosco"/>
    <s v="autre_prciser"/>
    <s v="Menuisien"/>
    <s v="elargi"/>
    <n v="0"/>
    <n v="0"/>
    <n v="1"/>
    <n v="0"/>
    <n v="1"/>
    <n v="1"/>
    <n v="2"/>
    <n v="1"/>
    <n v="1"/>
    <n v="0"/>
    <n v="1"/>
    <n v="0"/>
    <n v="0"/>
    <n v="1"/>
    <n v="0"/>
    <n v="1"/>
    <n v="10"/>
    <s v="non"/>
    <n v="0"/>
    <n v="0"/>
    <n v="0"/>
    <n v="0"/>
    <n v="0"/>
    <n v="0"/>
    <n v="0"/>
    <n v="0"/>
    <n v="0"/>
    <n v="0"/>
    <n v="0"/>
    <n v="0"/>
    <s v="oui"/>
    <n v="0"/>
    <n v="0"/>
    <n v="0"/>
    <n v="0"/>
    <n v="0"/>
    <n v="0"/>
    <n v="0"/>
    <n v="1"/>
    <n v="0"/>
    <n v="0"/>
    <n v="0"/>
    <m/>
    <s v="oui"/>
    <n v="0"/>
    <n v="0"/>
    <n v="0"/>
    <n v="0"/>
    <n v="0"/>
    <n v="0"/>
    <n v="0"/>
    <n v="0"/>
    <n v="1"/>
    <n v="0"/>
    <n v="0"/>
    <m/>
    <s v="eau_de_source"/>
    <m/>
    <m/>
    <s v="source_protg"/>
    <m/>
    <m/>
    <s v="source_protg"/>
    <x v="0"/>
    <m/>
    <s v="oui"/>
    <m/>
    <m/>
    <m/>
    <m/>
    <m/>
    <m/>
    <m/>
    <s v="en_dehors_de_la_parcelle"/>
    <n v="1"/>
    <n v="20"/>
    <n v="1"/>
    <n v="22"/>
    <m/>
    <m/>
    <m/>
    <s v="oui"/>
    <x v="1"/>
    <m/>
    <m/>
    <m/>
    <m/>
    <m/>
    <m/>
    <m/>
    <m/>
    <m/>
    <m/>
    <m/>
    <m/>
    <m/>
    <m/>
    <m/>
    <m/>
    <m/>
    <m/>
    <m/>
    <m/>
    <m/>
    <m/>
    <m/>
    <m/>
    <m/>
    <m/>
    <m/>
    <n v="4"/>
    <n v="6"/>
    <n v="480"/>
    <m/>
    <m/>
    <n v="0"/>
    <n v="6.8571428571428568"/>
    <s v="non"/>
    <m/>
    <m/>
    <m/>
    <m/>
    <m/>
    <m/>
    <m/>
    <m/>
    <m/>
    <m/>
    <s v="femmes_20-24_ans"/>
    <n v="0"/>
    <n v="0"/>
    <n v="0"/>
    <n v="0"/>
    <n v="1"/>
    <n v="0"/>
    <n v="0"/>
    <m/>
    <s v="oui"/>
    <s v="autre_prciser"/>
    <s v="En quand des pannes oui on contribu pour la réparation"/>
    <m/>
    <m/>
    <m/>
    <m/>
    <m/>
    <m/>
    <m/>
    <m/>
    <m/>
    <m/>
    <m/>
    <m/>
    <m/>
    <m/>
    <m/>
    <m/>
    <m/>
    <m/>
    <m/>
    <s v="non"/>
    <s v="A cause de la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1"/>
    <n v="0"/>
    <s v="Payer en quand des pannes pour la réparation"/>
    <n v="0"/>
    <n v="1"/>
    <n v="0"/>
    <n v="0"/>
    <n v="0"/>
    <n v="0"/>
    <m/>
    <s v="oui"/>
    <m/>
    <n v="1"/>
    <n v="0"/>
    <n v="0"/>
    <n v="0"/>
    <m/>
    <n v="0"/>
    <n v="0"/>
    <n v="0"/>
    <n v="0"/>
    <n v="0"/>
    <n v="0"/>
    <n v="1"/>
    <n v="0"/>
    <s v="Il assume seul les frais de repartion s'il est attrapé"/>
    <s v="oui"/>
    <s v="Il y a une surfacturation du cout de réparation"/>
    <n v="0"/>
    <x v="1"/>
    <n v="0"/>
    <n v="0"/>
    <n v="0"/>
    <n v="0"/>
    <s v="RAS"/>
    <s v="non"/>
    <s v="non"/>
    <m/>
    <m/>
    <m/>
    <m/>
    <m/>
    <m/>
    <m/>
    <m/>
    <m/>
    <m/>
    <m/>
    <m/>
    <m/>
    <m/>
    <m/>
    <n v="0"/>
    <m/>
    <m/>
    <n v="9"/>
    <s v="grande confiance"/>
    <n v="0"/>
    <n v="1"/>
    <n v="0"/>
    <n v="0"/>
    <n v="0"/>
    <n v="1"/>
    <n v="1"/>
    <s v="Au moins un"/>
    <n v="0"/>
    <n v="1"/>
    <n v="0"/>
    <s v="Radio"/>
    <s v="oui"/>
    <s v="non_jen_ai_pas_encore_bnficie"/>
    <m/>
    <m/>
    <m/>
    <m/>
    <m/>
    <m/>
    <m/>
    <m/>
    <m/>
    <m/>
    <m/>
    <m/>
    <m/>
    <m/>
    <m/>
    <m/>
    <m/>
    <m/>
    <m/>
    <m/>
    <s v="Chef de quartier et nyumba Kumi"/>
    <n v="0"/>
    <n v="1"/>
    <n v="0"/>
    <n v="0"/>
    <n v="0"/>
    <n v="0"/>
    <n v="1"/>
    <n v="0"/>
    <n v="1"/>
    <n v="0"/>
    <s v="maendeleo"/>
    <n v="0"/>
    <n v="0"/>
    <n v="0"/>
    <n v="0"/>
    <n v="1"/>
    <n v="0"/>
    <s v="Les propriétaires"/>
    <s v="5-6"/>
    <m/>
    <s v="neutre"/>
    <s v="non"/>
    <s v="non"/>
    <s v="tres_satisfaite"/>
    <s v="non"/>
    <m/>
    <m/>
    <m/>
    <m/>
    <m/>
    <s v="je_ne_suis_jamais_impliqu"/>
    <s v="rarement"/>
    <n v="1"/>
    <n v="1"/>
    <n v="0"/>
    <n v="0"/>
    <n v="0"/>
    <n v="0"/>
    <n v="0"/>
    <n v="0"/>
    <n v="0"/>
    <n v="0"/>
    <n v="0"/>
    <n v="0"/>
    <m/>
    <s v="En face"/>
    <s v="rarement"/>
    <s v="En face"/>
    <s v="non"/>
    <s v="Trop de sources d'eau, et la main d'oeuvre"/>
    <s v="Les pannes et les cultivateurs"/>
    <s v="non"/>
    <m/>
    <m/>
    <n v="-2.2980605000000001"/>
    <n v="28.796470200000002"/>
    <n v="1758.6"/>
    <n v="4.95"/>
    <n v="10"/>
    <n v="44959.409224537027"/>
    <n v="44959.379108796304"/>
    <s v="bbk02"/>
    <n v="44959.512071759258"/>
    <s v="https://www.commcarehq.org/a/swassa/reports/form_data/b0b838c8-ed50-435b-b729-aa9697c7f3b5/"/>
    <s v="bbk02"/>
    <s v="Homme"/>
    <x v="0"/>
    <n v="3"/>
    <x v="0"/>
    <n v="55"/>
    <n v="25"/>
    <n v="60"/>
    <n v="140"/>
    <x v="1"/>
    <n v="15.238095238095239"/>
    <s v="Non, elle n'est pas capable"/>
    <s v="non amélioré"/>
    <s v="Oui"/>
    <s v="pas d'accès"/>
    <x v="0"/>
    <n v="2"/>
    <n v="3"/>
    <n v="5"/>
    <s v="Connaissance bonne"/>
    <n v="0"/>
    <n v="7"/>
    <s v="Grande confiance"/>
    <n v="0"/>
    <n v="0"/>
  </r>
  <r>
    <s v="35"/>
    <s v="88b98925-6757-474f-b41f-c63835280a66"/>
    <n v="44959"/>
    <s v="consentement_oui"/>
    <s v="sud_kivu"/>
    <s v="sud_kivu"/>
    <s v="kabare"/>
    <x v="0"/>
    <x v="0"/>
    <s v="oui"/>
    <s v="Pascal Makelele Gustave"/>
    <s v="kama_7"/>
    <s v="7"/>
    <s v="kamak_7"/>
    <s v="masculin"/>
    <n v="36"/>
    <n v="974183666"/>
    <s v="primaire_complet"/>
    <s v="oui"/>
    <m/>
    <m/>
    <m/>
    <x v="1"/>
    <s v="Nsimire cibabe ntege esperance"/>
    <s v="arme"/>
    <m/>
    <s v="restreint"/>
    <n v="2"/>
    <n v="2"/>
    <n v="1"/>
    <n v="0"/>
    <n v="0"/>
    <n v="0"/>
    <n v="1"/>
    <n v="0"/>
    <n v="3"/>
    <n v="0"/>
    <n v="0"/>
    <n v="0"/>
    <n v="0"/>
    <n v="0"/>
    <n v="1"/>
    <n v="0"/>
    <n v="10"/>
    <s v="non"/>
    <n v="0"/>
    <n v="0"/>
    <n v="0"/>
    <n v="0"/>
    <n v="0"/>
    <n v="0"/>
    <n v="0"/>
    <n v="0"/>
    <n v="0"/>
    <n v="0"/>
    <n v="0"/>
    <n v="0"/>
    <s v="non"/>
    <m/>
    <m/>
    <m/>
    <m/>
    <m/>
    <m/>
    <m/>
    <m/>
    <m/>
    <m/>
    <m/>
    <m/>
    <s v="oui"/>
    <n v="1"/>
    <n v="0"/>
    <n v="0"/>
    <n v="1"/>
    <n v="1"/>
    <n v="0"/>
    <n v="0"/>
    <n v="0"/>
    <n v="0"/>
    <n v="0"/>
    <n v="0"/>
    <m/>
    <s v="eau_de_source"/>
    <m/>
    <m/>
    <s v="source_protg"/>
    <m/>
    <m/>
    <s v="source_protg"/>
    <x v="0"/>
    <m/>
    <s v="non"/>
    <s v="eau_courante"/>
    <s v="robinet_public__borne-fontaine"/>
    <m/>
    <m/>
    <m/>
    <m/>
    <m/>
    <s v="en_dehors_de_la_parcelle"/>
    <n v="50"/>
    <n v="60"/>
    <n v="50"/>
    <n v="160"/>
    <n v="50"/>
    <n v="60"/>
    <n v="50"/>
    <s v="non"/>
    <x v="2"/>
    <n v="0"/>
    <n v="0"/>
    <n v="0"/>
    <n v="0"/>
    <n v="0"/>
    <n v="1"/>
    <n v="1"/>
    <n v="1"/>
    <n v="0"/>
    <n v="0"/>
    <n v="0"/>
    <n v="0"/>
    <n v="0"/>
    <s v="oui"/>
    <m/>
    <m/>
    <m/>
    <m/>
    <m/>
    <m/>
    <m/>
    <m/>
    <m/>
    <m/>
    <m/>
    <m/>
    <m/>
    <n v="7"/>
    <n v="4"/>
    <n v="560"/>
    <n v="4"/>
    <n v="4"/>
    <n v="560"/>
    <n v="16"/>
    <s v="non"/>
    <m/>
    <m/>
    <m/>
    <m/>
    <m/>
    <m/>
    <m/>
    <m/>
    <m/>
    <m/>
    <s v="femmes_35-49_ans"/>
    <n v="0"/>
    <n v="0"/>
    <n v="0"/>
    <n v="0"/>
    <n v="1"/>
    <n v="0"/>
    <n v="0"/>
    <m/>
    <s v="non"/>
    <m/>
    <m/>
    <m/>
    <m/>
    <n v="0"/>
    <n v="0"/>
    <n v="0"/>
    <n v="0"/>
    <n v="1"/>
    <n v="0"/>
    <n v="0"/>
    <m/>
    <s v="non"/>
    <m/>
    <m/>
    <m/>
    <m/>
    <m/>
    <m/>
    <m/>
    <s v="oui"/>
    <s v="oui"/>
    <s v="A cause de l'accessibilité et me faciliter pour avoir de l'eau"/>
    <s v="non"/>
    <m/>
    <m/>
    <m/>
    <m/>
    <m/>
    <m/>
    <m/>
    <m/>
    <s v="non"/>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1"/>
    <n v="1"/>
    <n v="0"/>
    <n v="2"/>
    <n v="3"/>
    <s v="connaissance basique"/>
    <n v="0"/>
    <n v="0"/>
    <n v="0"/>
    <m/>
    <n v="0"/>
    <n v="0"/>
    <n v="0"/>
    <n v="1"/>
    <n v="0"/>
    <n v="0"/>
    <m/>
    <s v="oui"/>
    <s v="Adhesion et repondre aux conditions"/>
    <n v="1"/>
    <n v="0"/>
    <n v="0"/>
    <n v="0"/>
    <m/>
    <n v="1"/>
    <n v="0"/>
    <n v="1"/>
    <n v="1"/>
    <n v="0"/>
    <n v="0"/>
    <n v="0"/>
    <n v="0"/>
    <m/>
    <s v="oui"/>
    <s v="Arrestation"/>
    <n v="1"/>
    <x v="2"/>
    <n v="0"/>
    <n v="0"/>
    <n v="0"/>
    <n v="0"/>
    <s v="RAS"/>
    <s v="non"/>
    <s v="oui"/>
    <n v="0"/>
    <n v="0"/>
    <n v="1"/>
    <n v="0"/>
    <n v="0"/>
    <m/>
    <n v="1"/>
    <n v="0"/>
    <n v="0"/>
    <n v="0"/>
    <n v="0"/>
    <n v="0"/>
    <n v="0"/>
    <n v="0"/>
    <m/>
    <n v="1"/>
    <s v="oui"/>
    <s v="oui_jetais_satisfait"/>
    <n v="6"/>
    <s v="grande confiance"/>
    <n v="1"/>
    <n v="0"/>
    <n v="0"/>
    <n v="0"/>
    <n v="0"/>
    <n v="1"/>
    <n v="2"/>
    <s v="Au moins un"/>
    <n v="0"/>
    <n v="1"/>
    <n v="0"/>
    <s v="Au parquet"/>
    <s v="oui"/>
    <s v="non_jen_ai_pas_encore_bnficie"/>
    <m/>
    <m/>
    <m/>
    <m/>
    <m/>
    <m/>
    <m/>
    <m/>
    <m/>
    <m/>
    <m/>
    <m/>
    <m/>
    <m/>
    <m/>
    <m/>
    <m/>
    <m/>
    <m/>
    <m/>
    <s v="chef de village"/>
    <n v="0"/>
    <n v="1"/>
    <n v="0"/>
    <n v="0"/>
    <n v="0"/>
    <n v="0"/>
    <n v="1"/>
    <n v="0"/>
    <n v="1"/>
    <n v="0"/>
    <s v="maendeleo"/>
    <n v="0"/>
    <n v="0"/>
    <n v="0"/>
    <n v="0"/>
    <n v="1"/>
    <n v="0"/>
    <s v="Ne sait pas"/>
    <s v="1-2"/>
    <m/>
    <s v="neutre"/>
    <s v="oui"/>
    <s v="oui"/>
    <s v="neutre"/>
    <s v="non"/>
    <m/>
    <m/>
    <m/>
    <m/>
    <m/>
    <s v="je_ne_suis_jamais_impliqu"/>
    <s v="non"/>
    <m/>
    <m/>
    <m/>
    <m/>
    <m/>
    <m/>
    <m/>
    <m/>
    <m/>
    <m/>
    <m/>
    <m/>
    <m/>
    <m/>
    <m/>
    <s v="RAS"/>
    <s v="non"/>
    <s v="Rien"/>
    <s v="Trop de privé et qui interdisent aux autres de puiser"/>
    <s v="non"/>
    <m/>
    <m/>
    <n v="-2.296926"/>
    <n v="28.797081299999999"/>
    <n v="1738.3"/>
    <n v="4.7"/>
    <n v="10"/>
    <n v="44959.441076388888"/>
    <n v="44959.416875000003"/>
    <s v="bbk02"/>
    <n v="44959.512094907397"/>
    <s v="https://www.commcarehq.org/a/swassa/reports/form_data/88b98925-6757-474f-b41f-c63835280a66/"/>
    <s v="bbk02"/>
    <s v="Homme"/>
    <x v="1"/>
    <n v="8"/>
    <x v="0"/>
    <n v="40"/>
    <n v="30"/>
    <n v="50"/>
    <n v="120"/>
    <x v="0"/>
    <n v="20"/>
    <s v="Oui, elle est capable"/>
    <s v="non amélioré"/>
    <s v="Non"/>
    <s v="pas d'accès"/>
    <x v="0"/>
    <n v="1"/>
    <n v="2"/>
    <n v="4"/>
    <s v="Connaissance moyenne"/>
    <n v="2"/>
    <n v="5"/>
    <s v="Confiance moyenne"/>
    <n v="1"/>
    <n v="2"/>
  </r>
  <r>
    <s v="36"/>
    <s v="59ae59a0-a8e8-4a2e-bcce-344d2d95a6e5"/>
    <n v="44959"/>
    <s v="consentement_oui"/>
    <s v="sud_kivu"/>
    <s v="sud_kivu"/>
    <s v="kabare"/>
    <x v="0"/>
    <x v="0"/>
    <s v="oui"/>
    <s v="Moise Buseruke"/>
    <s v="kama_67"/>
    <s v="67"/>
    <s v="kamak_67"/>
    <s v="masculin"/>
    <n v="27"/>
    <n v="977795539"/>
    <s v="secondaire_interrompu"/>
    <s v="oui"/>
    <m/>
    <m/>
    <m/>
    <x v="1"/>
    <s v="Aline Galumaanago"/>
    <s v="agriculteur"/>
    <m/>
    <s v="restreint"/>
    <n v="1"/>
    <n v="0"/>
    <n v="0"/>
    <n v="0"/>
    <n v="0"/>
    <n v="2"/>
    <n v="0"/>
    <n v="0"/>
    <n v="2"/>
    <n v="0"/>
    <n v="0"/>
    <n v="0"/>
    <n v="0"/>
    <n v="1"/>
    <n v="0"/>
    <n v="0"/>
    <n v="6"/>
    <s v="non"/>
    <n v="0"/>
    <n v="0"/>
    <n v="0"/>
    <n v="0"/>
    <n v="0"/>
    <n v="0"/>
    <n v="0"/>
    <n v="0"/>
    <n v="0"/>
    <n v="0"/>
    <n v="0"/>
    <n v="0"/>
    <s v="non"/>
    <m/>
    <m/>
    <m/>
    <m/>
    <m/>
    <m/>
    <m/>
    <m/>
    <m/>
    <m/>
    <m/>
    <m/>
    <s v="oui"/>
    <n v="0"/>
    <n v="0"/>
    <n v="1"/>
    <n v="1"/>
    <n v="1"/>
    <n v="0"/>
    <n v="0"/>
    <n v="0"/>
    <n v="0"/>
    <n v="0"/>
    <n v="0"/>
    <m/>
    <s v="eau_de_source"/>
    <m/>
    <m/>
    <s v="source_protg"/>
    <m/>
    <m/>
    <s v="source_protg"/>
    <x v="0"/>
    <m/>
    <s v="oui"/>
    <m/>
    <m/>
    <m/>
    <m/>
    <m/>
    <m/>
    <m/>
    <s v="en_dehors_de_la_parcelle"/>
    <n v="1"/>
    <n v="10"/>
    <n v="2"/>
    <n v="13"/>
    <m/>
    <m/>
    <m/>
    <s v="oui"/>
    <x v="1"/>
    <m/>
    <m/>
    <m/>
    <m/>
    <m/>
    <m/>
    <m/>
    <m/>
    <m/>
    <m/>
    <m/>
    <m/>
    <m/>
    <m/>
    <m/>
    <m/>
    <m/>
    <m/>
    <m/>
    <m/>
    <m/>
    <m/>
    <m/>
    <m/>
    <m/>
    <m/>
    <m/>
    <n v="7"/>
    <n v="6"/>
    <n v="840"/>
    <m/>
    <m/>
    <n v="0"/>
    <n v="20"/>
    <s v="non"/>
    <m/>
    <m/>
    <m/>
    <m/>
    <m/>
    <m/>
    <m/>
    <m/>
    <m/>
    <m/>
    <s v="hommes_25-34_ans"/>
    <n v="0"/>
    <n v="0"/>
    <n v="0"/>
    <n v="0"/>
    <n v="1"/>
    <n v="0"/>
    <n v="0"/>
    <m/>
    <s v="non"/>
    <m/>
    <m/>
    <m/>
    <m/>
    <m/>
    <m/>
    <m/>
    <m/>
    <m/>
    <m/>
    <m/>
    <m/>
    <m/>
    <m/>
    <m/>
    <m/>
    <m/>
    <m/>
    <m/>
    <m/>
    <m/>
    <s v="non"/>
    <s v="L'eau est consommée gratuitem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1"/>
    <n v="0"/>
    <n v="0"/>
    <m/>
    <s v="non"/>
    <m/>
    <n v="1"/>
    <n v="0"/>
    <n v="0"/>
    <n v="0"/>
    <m/>
    <n v="1"/>
    <n v="0"/>
    <n v="0"/>
    <n v="0"/>
    <n v="0"/>
    <n v="0"/>
    <n v="0"/>
    <n v="0"/>
    <m/>
    <s v="non"/>
    <m/>
    <m/>
    <x v="0"/>
    <m/>
    <m/>
    <m/>
    <m/>
    <m/>
    <s v="oui"/>
    <s v="oui"/>
    <n v="1"/>
    <n v="1"/>
    <n v="0"/>
    <n v="0"/>
    <n v="0"/>
    <m/>
    <n v="1"/>
    <n v="0"/>
    <n v="0"/>
    <n v="0"/>
    <n v="0"/>
    <n v="0"/>
    <n v="0"/>
    <n v="0"/>
    <m/>
    <n v="1"/>
    <s v="oui"/>
    <s v="oui_jetais_satisfait"/>
    <n v="7"/>
    <s v="grande confiance"/>
    <m/>
    <m/>
    <m/>
    <m/>
    <m/>
    <n v="0"/>
    <n v="1"/>
    <s v="Au moins un"/>
    <m/>
    <m/>
    <m/>
    <m/>
    <s v="oui"/>
    <s v="non_jen_ai_pas_encore_bnficie"/>
    <m/>
    <m/>
    <m/>
    <m/>
    <m/>
    <m/>
    <m/>
    <m/>
    <m/>
    <m/>
    <m/>
    <m/>
    <m/>
    <m/>
    <m/>
    <m/>
    <m/>
    <m/>
    <m/>
    <m/>
    <s v="Les agents chargé des maintenances des sources d'eau"/>
    <n v="0"/>
    <n v="0"/>
    <n v="0"/>
    <n v="0"/>
    <n v="0"/>
    <n v="0"/>
    <n v="0"/>
    <n v="0"/>
    <n v="1"/>
    <n v="0"/>
    <s v="maendeleo"/>
    <n v="0"/>
    <n v="1"/>
    <n v="0"/>
    <n v="0"/>
    <n v="0"/>
    <n v="0"/>
    <m/>
    <s v="5-6"/>
    <m/>
    <s v="tres_satisfaite"/>
    <s v="oui"/>
    <s v="oui"/>
    <s v="neutre"/>
    <s v="non"/>
    <m/>
    <m/>
    <m/>
    <m/>
    <m/>
    <s v="je_ne_suis_jamais_impliqu"/>
    <s v="non"/>
    <m/>
    <m/>
    <m/>
    <m/>
    <m/>
    <m/>
    <m/>
    <m/>
    <m/>
    <m/>
    <m/>
    <m/>
    <m/>
    <m/>
    <m/>
    <s v="RAS"/>
    <s v="non"/>
    <s v="Presence des sources d'eau et la mobilisation  de la population"/>
    <s v="Casse des robinets par les vihicules"/>
    <s v="non"/>
    <m/>
    <m/>
    <n v="-2.2981267000000001"/>
    <n v="28.794098300000002"/>
    <n v="1798.8"/>
    <n v="4.66"/>
    <n v="6"/>
    <n v="44959.482766203713"/>
    <n v="44959.448009259257"/>
    <s v="bbk02"/>
    <n v="44959.512106481481"/>
    <s v="https://www.commcarehq.org/a/swassa/reports/form_data/59ae59a0-a8e8-4a2e-bcce-344d2d95a6e5/"/>
    <s v="bbk02"/>
    <s v="Homme"/>
    <x v="1"/>
    <n v="9"/>
    <x v="0"/>
    <n v="60"/>
    <n v="180"/>
    <n v="60"/>
    <n v="300"/>
    <x v="1"/>
    <n v="6.3492063492063497"/>
    <s v="Oui, elle est capable"/>
    <s v="non amélioré"/>
    <s v="Non"/>
    <s v="pas d'accès"/>
    <x v="0"/>
    <n v="2"/>
    <n v="2"/>
    <n v="5"/>
    <s v="Connaissance bonne"/>
    <n v="0"/>
    <n v="10"/>
    <s v="Grande confiance"/>
    <n v="0"/>
    <n v="0"/>
  </r>
  <r>
    <s v="37"/>
    <s v="d5c63a70-39af-4772-8381-948cce7d322b"/>
    <n v="44959"/>
    <s v="consentement_oui"/>
    <s v="sud_kivu"/>
    <s v="sud_kivu"/>
    <s v="kabare"/>
    <x v="0"/>
    <x v="1"/>
    <s v="oui"/>
    <s v="JoEl CIZUNGU"/>
    <s v="nyama_49"/>
    <s v="49"/>
    <s v="nyama_49"/>
    <s v="feminin"/>
    <n v="32"/>
    <n v="995504302"/>
    <s v="secondaire_interrompu"/>
    <s v="non"/>
    <s v="epoux"/>
    <m/>
    <s v="masculin"/>
    <x v="1"/>
    <m/>
    <s v="colporteur"/>
    <m/>
    <s v="restreint"/>
    <n v="0"/>
    <n v="1"/>
    <n v="1"/>
    <n v="1"/>
    <n v="1"/>
    <n v="1"/>
    <n v="0"/>
    <n v="0"/>
    <n v="2"/>
    <n v="1"/>
    <n v="1"/>
    <n v="0"/>
    <n v="0"/>
    <n v="0"/>
    <n v="1"/>
    <n v="0"/>
    <n v="10"/>
    <s v="non"/>
    <n v="0"/>
    <n v="0"/>
    <n v="0"/>
    <n v="0"/>
    <n v="0"/>
    <n v="0"/>
    <n v="0"/>
    <n v="0"/>
    <n v="0"/>
    <n v="0"/>
    <n v="0"/>
    <n v="0"/>
    <s v="oui"/>
    <n v="1"/>
    <n v="0"/>
    <n v="0"/>
    <n v="0"/>
    <n v="0"/>
    <n v="0"/>
    <n v="0"/>
    <n v="0"/>
    <n v="0"/>
    <n v="0"/>
    <n v="0"/>
    <m/>
    <s v="oui"/>
    <n v="0"/>
    <n v="0"/>
    <n v="0"/>
    <n v="1"/>
    <n v="0"/>
    <n v="0"/>
    <n v="0"/>
    <n v="0"/>
    <n v="0"/>
    <n v="0"/>
    <n v="0"/>
    <m/>
    <s v="eau_courante"/>
    <s v="robinet_public__borne-fontaine"/>
    <m/>
    <m/>
    <m/>
    <m/>
    <s v="eau_courante"/>
    <x v="0"/>
    <m/>
    <s v="oui"/>
    <m/>
    <m/>
    <m/>
    <m/>
    <m/>
    <m/>
    <m/>
    <s v="dans_la_parcelle_ou_la_maison"/>
    <n v="2"/>
    <n v="10"/>
    <n v="7"/>
    <n v="19"/>
    <m/>
    <m/>
    <m/>
    <s v="oui"/>
    <x v="1"/>
    <m/>
    <m/>
    <m/>
    <m/>
    <m/>
    <m/>
    <m/>
    <m/>
    <m/>
    <m/>
    <m/>
    <m/>
    <m/>
    <m/>
    <m/>
    <m/>
    <m/>
    <m/>
    <m/>
    <m/>
    <m/>
    <m/>
    <m/>
    <m/>
    <m/>
    <m/>
    <m/>
    <n v="7"/>
    <n v="4"/>
    <n v="560"/>
    <m/>
    <m/>
    <n v="0"/>
    <n v="8"/>
    <s v="non"/>
    <m/>
    <m/>
    <m/>
    <m/>
    <m/>
    <m/>
    <m/>
    <m/>
    <m/>
    <m/>
    <s v="filles_6-9_ans"/>
    <n v="0"/>
    <n v="0"/>
    <n v="0"/>
    <n v="1"/>
    <n v="0"/>
    <n v="0"/>
    <n v="0"/>
    <m/>
    <s v="oui"/>
    <s v="contribution_mensuelabonnement"/>
    <m/>
    <m/>
    <n v="1000"/>
    <m/>
    <m/>
    <m/>
    <m/>
    <m/>
    <m/>
    <m/>
    <m/>
    <m/>
    <m/>
    <m/>
    <m/>
    <m/>
    <m/>
    <m/>
    <m/>
    <m/>
    <s v="non"/>
    <s v="nous sommes satisfaite"/>
    <s v="non"/>
    <m/>
    <m/>
    <m/>
    <m/>
    <m/>
    <m/>
    <m/>
    <m/>
    <m/>
    <m/>
    <m/>
    <m/>
    <m/>
    <m/>
    <m/>
    <m/>
    <m/>
    <m/>
    <m/>
    <m/>
    <m/>
    <m/>
    <m/>
    <m/>
    <m/>
    <m/>
    <m/>
    <m/>
    <m/>
    <m/>
    <m/>
    <m/>
    <m/>
    <m/>
    <s v="non"/>
    <m/>
    <m/>
    <m/>
    <m/>
    <m/>
    <m/>
    <m/>
    <m/>
    <m/>
    <m/>
    <m/>
    <m/>
    <m/>
    <m/>
    <m/>
    <m/>
    <m/>
    <m/>
    <m/>
    <m/>
    <m/>
    <m/>
    <m/>
    <m/>
    <m/>
    <m/>
    <m/>
    <m/>
    <s v="toilette non améliorée"/>
    <s v="non"/>
    <x v="0"/>
    <x v="0"/>
    <x v="0"/>
    <x v="0"/>
    <x v="0"/>
    <m/>
    <m/>
    <m/>
    <m/>
    <m/>
    <m/>
    <m/>
    <m/>
    <m/>
    <m/>
    <m/>
    <m/>
    <m/>
    <m/>
    <m/>
    <m/>
    <m/>
    <m/>
    <m/>
    <m/>
    <m/>
    <m/>
    <m/>
    <m/>
    <m/>
    <m/>
    <m/>
    <s v="oui"/>
    <n v="1"/>
    <n v="0"/>
    <n v="1"/>
    <n v="2"/>
    <n v="0"/>
    <n v="0"/>
    <n v="0"/>
    <m/>
    <n v="0"/>
    <n v="1"/>
    <n v="1"/>
    <n v="2"/>
    <n v="4"/>
    <s v="connaissance basique"/>
    <n v="0"/>
    <n v="0"/>
    <n v="0"/>
    <m/>
    <n v="1"/>
    <n v="0"/>
    <n v="0"/>
    <n v="0"/>
    <n v="0"/>
    <n v="0"/>
    <m/>
    <s v="oui"/>
    <s v="protection deau"/>
    <n v="1"/>
    <n v="1"/>
    <n v="0"/>
    <n v="0"/>
    <m/>
    <n v="0"/>
    <n v="0"/>
    <n v="1"/>
    <n v="0"/>
    <n v="0"/>
    <n v="0"/>
    <n v="0"/>
    <n v="0"/>
    <m/>
    <s v="oui"/>
    <s v="punition,et amande"/>
    <n v="0"/>
    <x v="1"/>
    <n v="0"/>
    <n v="0"/>
    <n v="0"/>
    <n v="0"/>
    <s v="amande"/>
    <s v="non"/>
    <s v="non"/>
    <m/>
    <m/>
    <m/>
    <m/>
    <m/>
    <m/>
    <m/>
    <m/>
    <m/>
    <m/>
    <m/>
    <m/>
    <m/>
    <m/>
    <m/>
    <n v="0"/>
    <m/>
    <m/>
    <n v="7"/>
    <s v="grande confiance"/>
    <n v="1"/>
    <n v="0"/>
    <n v="0"/>
    <n v="0"/>
    <n v="0"/>
    <n v="1"/>
    <n v="1"/>
    <s v="Au moins un"/>
    <n v="0"/>
    <n v="0"/>
    <n v="0"/>
    <m/>
    <s v="oui"/>
    <s v="non_jen_ai_pas_encore_bnficie"/>
    <m/>
    <m/>
    <m/>
    <m/>
    <m/>
    <m/>
    <m/>
    <m/>
    <m/>
    <m/>
    <m/>
    <m/>
    <m/>
    <m/>
    <m/>
    <m/>
    <m/>
    <m/>
    <m/>
    <m/>
    <s v="chef du village"/>
    <n v="0"/>
    <n v="0"/>
    <n v="1"/>
    <n v="0"/>
    <n v="0"/>
    <n v="1"/>
    <n v="1"/>
    <n v="0"/>
    <n v="0"/>
    <n v="0"/>
    <m/>
    <n v="1"/>
    <n v="0"/>
    <n v="0"/>
    <n v="0"/>
    <n v="0"/>
    <n v="0"/>
    <m/>
    <s v="1-2"/>
    <m/>
    <s v="peu_insatisfaisant"/>
    <s v="non"/>
    <s v="non"/>
    <s v="tres_satisfaite"/>
    <s v="non"/>
    <m/>
    <m/>
    <m/>
    <m/>
    <m/>
    <s v="je_ne_suis_jamais_impliqu"/>
    <s v="rarement"/>
    <n v="0"/>
    <n v="0"/>
    <n v="1"/>
    <n v="0"/>
    <n v="0"/>
    <n v="0"/>
    <n v="0"/>
    <n v="0"/>
    <n v="0"/>
    <n v="0"/>
    <n v="0"/>
    <n v="0"/>
    <m/>
    <s v="Réunion"/>
    <s v="rarement"/>
    <s v="reunion communautaire"/>
    <s v="parfois"/>
    <s v="sont des farceur,escrot"/>
    <s v="abis des confiance"/>
    <s v="oui"/>
    <s v="ne travaille pas comme il faut"/>
    <s v="non"/>
    <n v="-2.2693973999999999"/>
    <n v="28.8193524"/>
    <n v="1663.3"/>
    <n v="4.9800000000000004"/>
    <n v="10"/>
    <n v="44959.325474537043"/>
    <n v="44959.276875000003"/>
    <s v="bbk06"/>
    <n v="44959.574537037042"/>
    <s v="https://www.commcarehq.org/a/swassa/reports/form_data/d5c63a70-39af-4772-8381-948cce7d322b/"/>
    <s v="bbk06"/>
    <s v="Homme"/>
    <x v="0"/>
    <n v="3"/>
    <x v="1"/>
    <n v="0"/>
    <n v="0"/>
    <n v="0"/>
    <n v="0"/>
    <x v="1"/>
    <n v="0"/>
    <n v="0"/>
    <s v="non amélioré"/>
    <n v="0"/>
    <s v="pas d'accès"/>
    <x v="0"/>
    <n v="1"/>
    <n v="1"/>
    <n v="2"/>
    <s v="Connaissance faible"/>
    <n v="0"/>
    <n v="8"/>
    <s v="Grande confiance"/>
    <n v="0"/>
    <n v="0"/>
  </r>
  <r>
    <s v="38"/>
    <s v="28ca334c-ea69-4c30-8db0-e36d2a71e84a"/>
    <n v="44959"/>
    <s v="consentement_oui"/>
    <s v="sud_kivu"/>
    <s v="sud_kivu"/>
    <s v="kabare"/>
    <x v="0"/>
    <x v="1"/>
    <s v="oui"/>
    <s v="CHARLE KABAGAYA"/>
    <s v="nyama_15"/>
    <s v="15"/>
    <s v="nyama_15"/>
    <s v="masculin"/>
    <n v="45"/>
    <n v="976848990"/>
    <s v="secondaire_interrompu"/>
    <s v="oui"/>
    <m/>
    <m/>
    <m/>
    <x v="1"/>
    <s v="FAIDA kABAGA"/>
    <s v="agriculteur"/>
    <m/>
    <s v="restreint"/>
    <n v="1"/>
    <n v="1"/>
    <n v="1"/>
    <n v="1"/>
    <n v="1"/>
    <n v="0"/>
    <n v="1"/>
    <n v="0"/>
    <n v="0"/>
    <n v="0"/>
    <n v="1"/>
    <n v="0"/>
    <n v="0"/>
    <n v="0"/>
    <n v="1"/>
    <n v="0"/>
    <n v="8"/>
    <s v="non"/>
    <n v="0"/>
    <n v="0"/>
    <n v="0"/>
    <n v="0"/>
    <n v="0"/>
    <n v="0"/>
    <n v="0"/>
    <n v="0"/>
    <n v="0"/>
    <n v="0"/>
    <n v="0"/>
    <n v="0"/>
    <s v="oui"/>
    <n v="1"/>
    <n v="0"/>
    <n v="0"/>
    <n v="0"/>
    <n v="0"/>
    <n v="0"/>
    <n v="0"/>
    <n v="0"/>
    <n v="0"/>
    <n v="0"/>
    <n v="0"/>
    <m/>
    <s v="oui"/>
    <n v="0"/>
    <n v="0"/>
    <n v="0"/>
    <n v="0"/>
    <n v="1"/>
    <n v="0"/>
    <n v="0"/>
    <n v="0"/>
    <n v="0"/>
    <n v="0"/>
    <n v="0"/>
    <m/>
    <s v="eau_courante"/>
    <s v="robinet_public__borne-fontaine"/>
    <m/>
    <m/>
    <m/>
    <m/>
    <s v="eau_courante"/>
    <x v="0"/>
    <m/>
    <s v="oui"/>
    <m/>
    <m/>
    <m/>
    <m/>
    <m/>
    <m/>
    <m/>
    <s v="en_dehors_de_la_parcelle"/>
    <n v="10"/>
    <n v="12"/>
    <n v="15"/>
    <n v="37"/>
    <m/>
    <m/>
    <m/>
    <s v="oui"/>
    <x v="0"/>
    <m/>
    <m/>
    <m/>
    <m/>
    <m/>
    <m/>
    <m/>
    <m/>
    <m/>
    <m/>
    <m/>
    <m/>
    <m/>
    <m/>
    <m/>
    <m/>
    <m/>
    <m/>
    <m/>
    <m/>
    <m/>
    <m/>
    <m/>
    <m/>
    <m/>
    <m/>
    <m/>
    <n v="7"/>
    <n v="2"/>
    <n v="280"/>
    <m/>
    <m/>
    <n v="0"/>
    <n v="5"/>
    <s v="non"/>
    <m/>
    <m/>
    <m/>
    <m/>
    <m/>
    <m/>
    <m/>
    <m/>
    <m/>
    <m/>
    <s v="filles_10-14_ans"/>
    <n v="0"/>
    <n v="0"/>
    <n v="0"/>
    <n v="1"/>
    <n v="0"/>
    <n v="0"/>
    <n v="0"/>
    <m/>
    <s v="non"/>
    <m/>
    <m/>
    <m/>
    <m/>
    <m/>
    <m/>
    <m/>
    <m/>
    <m/>
    <m/>
    <m/>
    <m/>
    <m/>
    <m/>
    <m/>
    <m/>
    <m/>
    <m/>
    <m/>
    <m/>
    <m/>
    <s v="non"/>
    <s v="pas d'argent"/>
    <s v="non"/>
    <m/>
    <m/>
    <m/>
    <m/>
    <m/>
    <m/>
    <m/>
    <m/>
    <m/>
    <m/>
    <m/>
    <m/>
    <m/>
    <m/>
    <m/>
    <m/>
    <m/>
    <m/>
    <m/>
    <m/>
    <m/>
    <m/>
    <m/>
    <m/>
    <m/>
    <m/>
    <m/>
    <m/>
    <m/>
    <m/>
    <m/>
    <m/>
    <m/>
    <m/>
    <s v="oui"/>
    <n v="0"/>
    <n v="0"/>
    <n v="1"/>
    <n v="0"/>
    <n v="0"/>
    <n v="0"/>
    <n v="0"/>
    <n v="0"/>
    <n v="0"/>
    <n v="0"/>
    <m/>
    <m/>
    <s v="latrines__fosse_sans_dalle"/>
    <m/>
    <m/>
    <n v="0"/>
    <n v="1"/>
    <n v="0"/>
    <n v="0"/>
    <n v="0"/>
    <n v="1"/>
    <n v="1"/>
    <n v="0"/>
    <n v="0"/>
    <s v="enterrer_dans_une_fosse_non_couverte"/>
    <m/>
    <s v="id_par_un_mnage"/>
    <m/>
    <s v="toilette non améliorée"/>
    <s v="oui"/>
    <x v="0"/>
    <x v="0"/>
    <x v="0"/>
    <x v="0"/>
    <x v="0"/>
    <m/>
    <m/>
    <m/>
    <m/>
    <m/>
    <m/>
    <m/>
    <m/>
    <m/>
    <m/>
    <m/>
    <m/>
    <m/>
    <m/>
    <m/>
    <m/>
    <m/>
    <m/>
    <m/>
    <m/>
    <m/>
    <m/>
    <m/>
    <m/>
    <m/>
    <m/>
    <m/>
    <s v="oui"/>
    <n v="1"/>
    <n v="1"/>
    <n v="0"/>
    <n v="2"/>
    <n v="0"/>
    <n v="0"/>
    <n v="0"/>
    <m/>
    <n v="0"/>
    <n v="0"/>
    <n v="1"/>
    <n v="1"/>
    <n v="3"/>
    <s v="connaissance basique"/>
    <n v="0"/>
    <n v="0"/>
    <n v="0"/>
    <m/>
    <n v="0"/>
    <n v="1"/>
    <n v="0"/>
    <n v="0"/>
    <n v="0"/>
    <n v="0"/>
    <m/>
    <s v="oui"/>
    <s v="protejection de leau et lenvironnement"/>
    <n v="1"/>
    <n v="1"/>
    <n v="0"/>
    <n v="0"/>
    <m/>
    <n v="0"/>
    <n v="0"/>
    <n v="1"/>
    <n v="0"/>
    <n v="0"/>
    <n v="0"/>
    <n v="0"/>
    <n v="0"/>
    <m/>
    <s v="oui"/>
    <s v="amande"/>
    <n v="0"/>
    <x v="1"/>
    <n v="0"/>
    <n v="0"/>
    <n v="0"/>
    <n v="0"/>
    <s v="prendre en charge"/>
    <s v="non"/>
    <s v="non"/>
    <m/>
    <m/>
    <m/>
    <m/>
    <m/>
    <m/>
    <m/>
    <m/>
    <m/>
    <m/>
    <m/>
    <m/>
    <m/>
    <m/>
    <m/>
    <n v="0"/>
    <m/>
    <m/>
    <n v="5"/>
    <s v="confiance moyenne"/>
    <n v="1"/>
    <n v="0"/>
    <n v="0"/>
    <n v="0"/>
    <n v="0"/>
    <n v="1"/>
    <n v="1"/>
    <s v="Au moins un"/>
    <n v="0"/>
    <n v="0"/>
    <n v="0"/>
    <m/>
    <s v="oui"/>
    <s v="non_jen_ai_pas_encore_bnficie"/>
    <m/>
    <m/>
    <m/>
    <m/>
    <m/>
    <m/>
    <m/>
    <m/>
    <m/>
    <m/>
    <m/>
    <m/>
    <m/>
    <m/>
    <m/>
    <m/>
    <m/>
    <m/>
    <m/>
    <m/>
    <s v="chef du village"/>
    <n v="0"/>
    <n v="0"/>
    <n v="1"/>
    <n v="0"/>
    <n v="0"/>
    <n v="1"/>
    <n v="0"/>
    <n v="0"/>
    <n v="0"/>
    <n v="0"/>
    <m/>
    <n v="1"/>
    <n v="0"/>
    <n v="0"/>
    <n v="0"/>
    <n v="0"/>
    <n v="0"/>
    <m/>
    <s v="1-2"/>
    <m/>
    <s v="peu_insatisfaisant"/>
    <s v="non"/>
    <s v="non"/>
    <s v="peu_insatisfaisant"/>
    <s v="oui"/>
    <s v="non"/>
    <m/>
    <s v="les_notables_du_village"/>
    <m/>
    <s v="b_le_groupe_le_plus_nombreux_prend_la_dcision_pour_tous"/>
    <s v="rarement_implique"/>
    <s v="rarement"/>
    <n v="0"/>
    <n v="0"/>
    <n v="1"/>
    <n v="0"/>
    <n v="0"/>
    <n v="0"/>
    <n v="0"/>
    <n v="0"/>
    <n v="0"/>
    <n v="0"/>
    <n v="0"/>
    <n v="0"/>
    <m/>
    <s v="Réunion"/>
    <s v="rarement"/>
    <s v="réunion"/>
    <s v="rarement"/>
    <s v="ne pas travailler comme ilfaut"/>
    <s v="ne pas contacter la population"/>
    <s v="oui"/>
    <s v="ils mange seul les dons donner par les députés"/>
    <s v="non"/>
    <n v="-2.2684122000000002"/>
    <n v="28.818691099999999"/>
    <n v="1687.8"/>
    <n v="7.08"/>
    <n v="8"/>
    <n v="44959.347928240742"/>
    <n v="44959.325879629629"/>
    <s v="bbk06"/>
    <n v="44959.574560185189"/>
    <s v="https://www.commcarehq.org/a/swassa/reports/form_data/28ca334c-ea69-4c30-8db0-e36d2a71e84a/"/>
    <s v="bbk06"/>
    <s v="Homme"/>
    <x v="0"/>
    <n v="4"/>
    <x v="0"/>
    <n v="2"/>
    <n v="5"/>
    <n v="2"/>
    <n v="9"/>
    <x v="3"/>
    <n v="10"/>
    <s v="Oui, elle est capable"/>
    <s v="améliorée"/>
    <s v="Non"/>
    <s v="accès basique"/>
    <x v="0"/>
    <n v="1"/>
    <n v="1"/>
    <n v="3"/>
    <s v="Connaissance moyenne"/>
    <n v="0"/>
    <n v="7"/>
    <s v="Grande confiance"/>
    <n v="0"/>
    <n v="0"/>
  </r>
  <r>
    <s v="39"/>
    <s v="cf17a657-4feb-4b90-901b-ed27c963ccb2"/>
    <n v="44959"/>
    <s v="consentement_oui"/>
    <s v="sud_kivu"/>
    <s v="sud_kivu"/>
    <s v="kabare"/>
    <x v="0"/>
    <x v="1"/>
    <s v="oui"/>
    <s v="BASESIRE NKUNZi Jacques"/>
    <s v="nyama_4"/>
    <s v="4"/>
    <s v="nyama_4"/>
    <s v="masculin"/>
    <n v="38"/>
    <n v="9973483783"/>
    <s v="secondaire_complet"/>
    <s v="oui"/>
    <m/>
    <m/>
    <m/>
    <x v="1"/>
    <s v="NSIMIRE LUMIRA"/>
    <s v="agriculteur"/>
    <m/>
    <s v="elargi"/>
    <n v="1"/>
    <n v="2"/>
    <n v="0"/>
    <n v="0"/>
    <n v="2"/>
    <n v="0"/>
    <n v="1"/>
    <n v="1"/>
    <n v="0"/>
    <n v="0"/>
    <n v="2"/>
    <n v="0"/>
    <n v="0"/>
    <n v="0"/>
    <n v="1"/>
    <n v="0"/>
    <n v="10"/>
    <s v="non"/>
    <n v="0"/>
    <n v="0"/>
    <n v="0"/>
    <n v="0"/>
    <n v="0"/>
    <n v="0"/>
    <n v="0"/>
    <n v="0"/>
    <n v="0"/>
    <n v="0"/>
    <n v="0"/>
    <n v="0"/>
    <s v="oui"/>
    <n v="0"/>
    <n v="0"/>
    <n v="1"/>
    <n v="0"/>
    <n v="0"/>
    <n v="0"/>
    <n v="0"/>
    <n v="0"/>
    <n v="0"/>
    <n v="0"/>
    <n v="0"/>
    <m/>
    <s v="oui"/>
    <n v="1"/>
    <n v="0"/>
    <n v="0"/>
    <n v="0"/>
    <n v="0"/>
    <n v="0"/>
    <n v="0"/>
    <n v="0"/>
    <n v="0"/>
    <n v="0"/>
    <n v="0"/>
    <m/>
    <s v="eau_courante"/>
    <s v="robinet_public__borne-fontaine"/>
    <m/>
    <m/>
    <m/>
    <m/>
    <s v="eau_courante"/>
    <x v="0"/>
    <m/>
    <s v="oui"/>
    <m/>
    <m/>
    <m/>
    <m/>
    <m/>
    <m/>
    <m/>
    <s v="en_dehors_de_la_parcelle"/>
    <n v="10"/>
    <n v="15"/>
    <n v="15"/>
    <n v="40"/>
    <m/>
    <m/>
    <m/>
    <s v="oui"/>
    <x v="0"/>
    <m/>
    <m/>
    <m/>
    <m/>
    <m/>
    <m/>
    <m/>
    <m/>
    <m/>
    <m/>
    <m/>
    <m/>
    <m/>
    <m/>
    <m/>
    <m/>
    <m/>
    <m/>
    <m/>
    <m/>
    <m/>
    <m/>
    <m/>
    <m/>
    <m/>
    <m/>
    <m/>
    <n v="7"/>
    <n v="5"/>
    <n v="700"/>
    <m/>
    <m/>
    <n v="0"/>
    <n v="10"/>
    <s v="oui"/>
    <n v="1"/>
    <n v="1"/>
    <n v="0"/>
    <n v="0"/>
    <n v="1"/>
    <n v="0"/>
    <n v="0"/>
    <n v="0"/>
    <n v="0"/>
    <m/>
    <s v="femmes_20-24_ans"/>
    <n v="0"/>
    <n v="0"/>
    <n v="0"/>
    <n v="1"/>
    <n v="0"/>
    <n v="0"/>
    <n v="0"/>
    <m/>
    <s v="oui"/>
    <s v="contribution_mensuelabonnement"/>
    <m/>
    <m/>
    <n v="1000"/>
    <m/>
    <m/>
    <m/>
    <m/>
    <m/>
    <m/>
    <m/>
    <m/>
    <m/>
    <m/>
    <m/>
    <m/>
    <m/>
    <m/>
    <m/>
    <m/>
    <m/>
    <s v="oui"/>
    <s v="plus damelioration"/>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0"/>
    <n v="1"/>
    <n v="1"/>
    <n v="2"/>
    <n v="0"/>
    <n v="0"/>
    <n v="0"/>
    <m/>
    <n v="1"/>
    <n v="1"/>
    <n v="1"/>
    <n v="3"/>
    <n v="5"/>
    <s v="connaissance basique"/>
    <n v="0"/>
    <n v="0"/>
    <n v="0"/>
    <m/>
    <n v="1"/>
    <n v="1"/>
    <n v="0"/>
    <n v="0"/>
    <n v="0"/>
    <n v="0"/>
    <m/>
    <s v="oui"/>
    <s v="payer pour renforcement deau, apuiyer les autorités locoux a bien entretenir le milieu et nos bornet fontaines"/>
    <n v="1"/>
    <n v="1"/>
    <n v="0"/>
    <n v="0"/>
    <m/>
    <n v="0"/>
    <n v="0"/>
    <n v="1"/>
    <n v="0"/>
    <n v="0"/>
    <n v="0"/>
    <n v="0"/>
    <n v="0"/>
    <m/>
    <s v="oui"/>
    <s v="amande"/>
    <n v="0"/>
    <x v="1"/>
    <n v="0"/>
    <n v="0"/>
    <n v="0"/>
    <n v="0"/>
    <s v="faire la réparation"/>
    <s v="oui"/>
    <s v="oui"/>
    <n v="1"/>
    <n v="1"/>
    <n v="0"/>
    <n v="0"/>
    <n v="0"/>
    <m/>
    <n v="1"/>
    <n v="0"/>
    <n v="0"/>
    <n v="0"/>
    <n v="0"/>
    <n v="0"/>
    <n v="0"/>
    <n v="0"/>
    <m/>
    <n v="1"/>
    <s v="non_je_navais_pas_eu_des_reponses__mes_proccupations"/>
    <m/>
    <n v="4"/>
    <s v="pas de confiance"/>
    <m/>
    <m/>
    <m/>
    <m/>
    <m/>
    <n v="0"/>
    <n v="1"/>
    <s v="Au moins un"/>
    <m/>
    <m/>
    <m/>
    <m/>
    <s v="oui"/>
    <s v="non_jen_ai_pas_encore_bnficie"/>
    <m/>
    <m/>
    <m/>
    <m/>
    <m/>
    <m/>
    <m/>
    <m/>
    <m/>
    <m/>
    <m/>
    <m/>
    <m/>
    <m/>
    <m/>
    <m/>
    <m/>
    <m/>
    <m/>
    <m/>
    <s v="chef du village"/>
    <n v="0"/>
    <n v="0"/>
    <n v="1"/>
    <n v="0"/>
    <n v="0"/>
    <n v="1"/>
    <n v="1"/>
    <n v="0"/>
    <n v="0"/>
    <n v="0"/>
    <m/>
    <n v="1"/>
    <n v="0"/>
    <n v="0"/>
    <n v="0"/>
    <n v="0"/>
    <n v="0"/>
    <m/>
    <s v="1-2"/>
    <m/>
    <s v="peu_insatisfaisant"/>
    <s v="oui"/>
    <s v="oui"/>
    <s v="tres_satisfaite"/>
    <s v="oui"/>
    <s v="non"/>
    <m/>
    <s v="les_membres_du_village"/>
    <m/>
    <s v="un_seul_membre_prend_la_dcision"/>
    <s v="rarement_implique"/>
    <s v="rarement"/>
    <n v="0"/>
    <n v="1"/>
    <n v="0"/>
    <n v="0"/>
    <n v="0"/>
    <n v="0"/>
    <n v="0"/>
    <n v="0"/>
    <n v="0"/>
    <n v="0"/>
    <n v="0"/>
    <n v="0"/>
    <m/>
    <s v="reunion"/>
    <s v="parfois"/>
    <s v="fac a face"/>
    <s v="parfois"/>
    <s v="faire des rencontres"/>
    <s v="ne pas demander lavis dela population"/>
    <s v="non"/>
    <m/>
    <m/>
    <n v="-2.2680555"/>
    <n v="28.818733099999999"/>
    <n v="1697.9"/>
    <n v="4.3600000000000003"/>
    <n v="10"/>
    <n v="44959.36645833333"/>
    <n v="44959.349687499998"/>
    <s v="bbk06"/>
    <n v="44959.574571759258"/>
    <s v="https://www.commcarehq.org/a/swassa/reports/form_data/cf17a657-4feb-4b90-901b-ed27c963ccb2/"/>
    <s v="bbk06"/>
    <s v="Homme"/>
    <x v="0"/>
    <n v="9"/>
    <x v="1"/>
    <n v="1"/>
    <n v="1"/>
    <n v="1"/>
    <n v="3"/>
    <x v="1"/>
    <n v="11.111111111111111"/>
    <s v="Oui, elle est capable"/>
    <s v="non amélioré"/>
    <s v="Non"/>
    <s v="pas d'accès"/>
    <x v="0"/>
    <n v="1"/>
    <n v="1"/>
    <n v="3"/>
    <s v="Connaissance moyenne"/>
    <n v="1"/>
    <n v="8"/>
    <s v="Grande confiance"/>
    <n v="1"/>
    <n v="1"/>
  </r>
  <r>
    <s v="40"/>
    <s v="a9c8982c-5ad2-493f-824e-e434d4ec4fae"/>
    <n v="44959"/>
    <s v="consentement_oui"/>
    <s v="sud_kivu"/>
    <s v="sud_kivu"/>
    <s v="kabare"/>
    <x v="0"/>
    <x v="1"/>
    <s v="non"/>
    <s v="Ngomora masirika Judith"/>
    <s v="nyama_14"/>
    <s v="14"/>
    <s v="nyama_14"/>
    <s v="feminin"/>
    <n v="25"/>
    <n v="978911421"/>
    <s v="primaire_interrompu"/>
    <s v="non"/>
    <s v="epoux"/>
    <m/>
    <s v="masculin"/>
    <x v="1"/>
    <m/>
    <s v="agriculteur"/>
    <m/>
    <s v="restreint"/>
    <n v="0"/>
    <n v="0"/>
    <n v="0"/>
    <n v="0"/>
    <n v="0"/>
    <n v="1"/>
    <n v="0"/>
    <n v="0"/>
    <n v="3"/>
    <n v="0"/>
    <n v="0"/>
    <n v="0"/>
    <n v="0"/>
    <n v="1"/>
    <n v="0"/>
    <n v="0"/>
    <n v="5"/>
    <s v="non"/>
    <n v="0"/>
    <n v="0"/>
    <n v="0"/>
    <n v="0"/>
    <n v="0"/>
    <n v="0"/>
    <n v="0"/>
    <n v="0"/>
    <n v="0"/>
    <n v="0"/>
    <n v="0"/>
    <n v="0"/>
    <s v="oui"/>
    <n v="0"/>
    <n v="0"/>
    <n v="1"/>
    <n v="0"/>
    <n v="0"/>
    <n v="0"/>
    <n v="0"/>
    <n v="0"/>
    <n v="0"/>
    <n v="0"/>
    <n v="0"/>
    <m/>
    <s v="oui"/>
    <n v="1"/>
    <n v="0"/>
    <n v="0"/>
    <n v="1"/>
    <n v="0"/>
    <n v="0"/>
    <n v="0"/>
    <n v="0"/>
    <n v="0"/>
    <n v="0"/>
    <n v="0"/>
    <m/>
    <s v="eau_courante"/>
    <s v="robinet_public__borne-fontaine"/>
    <m/>
    <m/>
    <m/>
    <m/>
    <s v="eau_courante"/>
    <x v="0"/>
    <m/>
    <s v="oui"/>
    <m/>
    <m/>
    <m/>
    <m/>
    <m/>
    <m/>
    <m/>
    <s v="en_dehors_de_la_parcelle"/>
    <n v="5"/>
    <n v="10"/>
    <n v="7"/>
    <n v="22"/>
    <m/>
    <m/>
    <m/>
    <s v="oui"/>
    <x v="1"/>
    <m/>
    <m/>
    <m/>
    <m/>
    <m/>
    <m/>
    <m/>
    <m/>
    <m/>
    <m/>
    <m/>
    <m/>
    <m/>
    <m/>
    <m/>
    <m/>
    <m/>
    <m/>
    <m/>
    <m/>
    <m/>
    <m/>
    <m/>
    <m/>
    <m/>
    <m/>
    <m/>
    <n v="5"/>
    <n v="3"/>
    <n v="300"/>
    <m/>
    <m/>
    <n v="0"/>
    <n v="8.5714285714285712"/>
    <s v="non"/>
    <m/>
    <m/>
    <m/>
    <m/>
    <m/>
    <m/>
    <m/>
    <m/>
    <m/>
    <m/>
    <s v="femmes_25-34_ans"/>
    <n v="0"/>
    <n v="0"/>
    <n v="0"/>
    <n v="1"/>
    <n v="0"/>
    <n v="0"/>
    <n v="0"/>
    <m/>
    <s v="oui"/>
    <s v="contribution_mensuelabonnement"/>
    <m/>
    <m/>
    <n v="500"/>
    <m/>
    <m/>
    <m/>
    <m/>
    <m/>
    <m/>
    <m/>
    <m/>
    <m/>
    <m/>
    <m/>
    <m/>
    <m/>
    <m/>
    <m/>
    <m/>
    <m/>
    <s v="oui"/>
    <s v="amelioration deau"/>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s v="je ne sais pas"/>
    <n v="1"/>
    <n v="0"/>
    <n v="0"/>
    <n v="0"/>
    <m/>
    <n v="0"/>
    <n v="0"/>
    <n v="1"/>
    <n v="0"/>
    <n v="0"/>
    <n v="0"/>
    <n v="0"/>
    <n v="0"/>
    <m/>
    <s v="non"/>
    <m/>
    <m/>
    <x v="0"/>
    <m/>
    <m/>
    <m/>
    <m/>
    <m/>
    <s v="non"/>
    <s v="non"/>
    <m/>
    <m/>
    <m/>
    <m/>
    <m/>
    <m/>
    <m/>
    <m/>
    <m/>
    <m/>
    <m/>
    <m/>
    <m/>
    <m/>
    <m/>
    <n v="0"/>
    <m/>
    <m/>
    <n v="4"/>
    <s v="pas de confiance"/>
    <n v="0"/>
    <n v="0"/>
    <n v="0"/>
    <n v="0"/>
    <n v="0"/>
    <n v="0"/>
    <n v="0"/>
    <s v="Aucun"/>
    <n v="1"/>
    <n v="0"/>
    <n v="0"/>
    <m/>
    <s v="non"/>
    <s v="non_jen_ai_pas_encore_bnficie"/>
    <m/>
    <m/>
    <m/>
    <m/>
    <m/>
    <m/>
    <m/>
    <m/>
    <m/>
    <m/>
    <m/>
    <m/>
    <m/>
    <m/>
    <m/>
    <m/>
    <m/>
    <m/>
    <m/>
    <m/>
    <s v="personne"/>
    <n v="0"/>
    <n v="0"/>
    <n v="1"/>
    <n v="0"/>
    <n v="0"/>
    <n v="1"/>
    <n v="1"/>
    <n v="0"/>
    <n v="0"/>
    <n v="0"/>
    <m/>
    <n v="1"/>
    <n v="0"/>
    <n v="0"/>
    <n v="0"/>
    <n v="0"/>
    <n v="0"/>
    <m/>
    <s v="1-2"/>
    <m/>
    <s v="peu_insatisfaisant"/>
    <s v="non"/>
    <s v="non"/>
    <s v="neutre"/>
    <s v="non"/>
    <m/>
    <m/>
    <m/>
    <m/>
    <m/>
    <s v="je_ne_suis_jamais_impliqu"/>
    <s v="non"/>
    <m/>
    <m/>
    <m/>
    <m/>
    <m/>
    <m/>
    <m/>
    <m/>
    <m/>
    <m/>
    <m/>
    <m/>
    <m/>
    <m/>
    <m/>
    <s v="rien"/>
    <s v="non"/>
    <s v="je ne sais pas"/>
    <s v="sont des farceurs"/>
    <s v="oui"/>
    <s v="il demande des l'argent sans rie faire"/>
    <s v="non"/>
    <n v="-2.2770807999999998"/>
    <n v="28.8141338"/>
    <n v="1699.8"/>
    <n v="4.34"/>
    <n v="5"/>
    <n v="44959.397199074083"/>
    <n v="44959.366828703707"/>
    <s v="bbk06"/>
    <n v="44959.574583333328"/>
    <s v="https://www.commcarehq.org/a/swassa/reports/form_data/a9c8982c-5ad2-493f-824e-e434d4ec4fae/"/>
    <s v="bbk06"/>
    <s v=""/>
    <x v="2"/>
    <s v=""/>
    <x v="2"/>
    <s v=""/>
    <s v=""/>
    <s v=""/>
    <s v=""/>
    <x v="2"/>
    <s v=""/>
    <s v=""/>
    <s v=""/>
    <s v=""/>
    <s v=""/>
    <x v="1"/>
    <s v=""/>
    <s v=""/>
    <s v=""/>
    <s v=""/>
    <s v=""/>
    <s v=""/>
    <s v=""/>
    <s v=""/>
    <s v=""/>
  </r>
  <r>
    <s v="41"/>
    <s v="e7f2547c-2c50-4f56-8bc3-84c588c25c2f"/>
    <n v="44959"/>
    <s v="consentement_oui"/>
    <s v="sud_kivu"/>
    <s v="sud_kivu"/>
    <s v="kabare"/>
    <x v="0"/>
    <x v="1"/>
    <s v="oui"/>
    <s v="JOSEPHE LUSHAMBA"/>
    <s v="nyama_51"/>
    <s v="51"/>
    <s v="nyama_51"/>
    <s v="masculin"/>
    <n v="72"/>
    <n v="975970722"/>
    <s v="secondaire_interrompu"/>
    <s v="oui"/>
    <m/>
    <m/>
    <m/>
    <x v="1"/>
    <s v="SIFA Shenya Charlotte"/>
    <s v="agriculteur"/>
    <m/>
    <s v="elargi"/>
    <n v="1"/>
    <n v="2"/>
    <n v="0"/>
    <n v="1"/>
    <n v="0"/>
    <n v="0"/>
    <n v="1"/>
    <n v="0"/>
    <n v="1"/>
    <n v="2"/>
    <n v="1"/>
    <n v="1"/>
    <n v="0"/>
    <n v="0"/>
    <n v="0"/>
    <n v="1"/>
    <n v="11"/>
    <s v="oui"/>
    <n v="0"/>
    <n v="0"/>
    <n v="0"/>
    <n v="0"/>
    <n v="1"/>
    <n v="0"/>
    <n v="0"/>
    <n v="0"/>
    <n v="0"/>
    <n v="0"/>
    <n v="0"/>
    <n v="0"/>
    <s v="oui"/>
    <n v="1"/>
    <n v="0"/>
    <n v="1"/>
    <n v="0"/>
    <n v="0"/>
    <n v="0"/>
    <n v="0"/>
    <n v="0"/>
    <n v="0"/>
    <n v="0"/>
    <n v="0"/>
    <m/>
    <s v="oui"/>
    <n v="1"/>
    <n v="0"/>
    <n v="0"/>
    <n v="1"/>
    <n v="0"/>
    <n v="0"/>
    <n v="0"/>
    <n v="0"/>
    <n v="0"/>
    <n v="0"/>
    <n v="0"/>
    <m/>
    <s v="eau_courante"/>
    <s v="robinet_public__borne-fontaine"/>
    <m/>
    <m/>
    <m/>
    <m/>
    <s v="eau_courante"/>
    <x v="0"/>
    <m/>
    <s v="oui"/>
    <m/>
    <m/>
    <m/>
    <m/>
    <m/>
    <m/>
    <m/>
    <s v="dans_la_parcelle_ou_la_maison"/>
    <n v="5"/>
    <n v="7"/>
    <n v="10"/>
    <n v="22"/>
    <m/>
    <m/>
    <m/>
    <s v="oui"/>
    <x v="1"/>
    <m/>
    <m/>
    <m/>
    <m/>
    <m/>
    <m/>
    <m/>
    <m/>
    <m/>
    <m/>
    <m/>
    <m/>
    <m/>
    <m/>
    <m/>
    <m/>
    <m/>
    <m/>
    <m/>
    <m/>
    <m/>
    <m/>
    <m/>
    <m/>
    <m/>
    <m/>
    <m/>
    <n v="7"/>
    <n v="7"/>
    <n v="980"/>
    <m/>
    <m/>
    <n v="0"/>
    <n v="12.727272727272728"/>
    <s v="non"/>
    <m/>
    <m/>
    <m/>
    <m/>
    <m/>
    <m/>
    <m/>
    <m/>
    <m/>
    <m/>
    <s v="garons_6-9_ans"/>
    <n v="0"/>
    <n v="0"/>
    <n v="0"/>
    <n v="1"/>
    <n v="0"/>
    <n v="0"/>
    <n v="0"/>
    <m/>
    <s v="oui"/>
    <s v="contribution_mensuelabonnement"/>
    <m/>
    <m/>
    <n v="500"/>
    <m/>
    <m/>
    <m/>
    <m/>
    <m/>
    <m/>
    <m/>
    <m/>
    <m/>
    <m/>
    <m/>
    <m/>
    <m/>
    <m/>
    <m/>
    <m/>
    <m/>
    <s v="oui"/>
    <s v="amélioration deau car leau c'est la vie"/>
    <s v="non"/>
    <m/>
    <m/>
    <m/>
    <m/>
    <m/>
    <m/>
    <m/>
    <m/>
    <m/>
    <m/>
    <m/>
    <m/>
    <m/>
    <m/>
    <m/>
    <m/>
    <m/>
    <m/>
    <m/>
    <m/>
    <m/>
    <m/>
    <m/>
    <m/>
    <m/>
    <m/>
    <m/>
    <m/>
    <m/>
    <m/>
    <m/>
    <m/>
    <m/>
    <m/>
    <s v="oui"/>
    <n v="0"/>
    <n v="0"/>
    <n v="1"/>
    <n v="0"/>
    <n v="0"/>
    <n v="0"/>
    <n v="0"/>
    <n v="0"/>
    <n v="0"/>
    <n v="0"/>
    <m/>
    <m/>
    <s v="latrines__fosse_sans_dalle"/>
    <m/>
    <m/>
    <n v="0"/>
    <n v="1"/>
    <n v="0"/>
    <n v="1"/>
    <n v="0"/>
    <n v="0"/>
    <n v="0"/>
    <n v="1"/>
    <n v="0"/>
    <m/>
    <m/>
    <m/>
    <m/>
    <s v="toilette non améliorée"/>
    <s v="oui"/>
    <x v="0"/>
    <x v="0"/>
    <x v="0"/>
    <x v="0"/>
    <x v="0"/>
    <m/>
    <m/>
    <m/>
    <m/>
    <m/>
    <m/>
    <m/>
    <m/>
    <m/>
    <m/>
    <m/>
    <m/>
    <m/>
    <m/>
    <m/>
    <m/>
    <m/>
    <m/>
    <m/>
    <m/>
    <m/>
    <m/>
    <m/>
    <m/>
    <m/>
    <m/>
    <m/>
    <s v="oui"/>
    <n v="0"/>
    <n v="1"/>
    <n v="1"/>
    <n v="2"/>
    <n v="0"/>
    <n v="0"/>
    <n v="0"/>
    <m/>
    <n v="1"/>
    <n v="1"/>
    <n v="1"/>
    <n v="3"/>
    <n v="5"/>
    <s v="connaissance basique"/>
    <n v="0"/>
    <n v="0"/>
    <n v="0"/>
    <m/>
    <n v="1"/>
    <n v="1"/>
    <n v="1"/>
    <n v="0"/>
    <n v="0"/>
    <n v="0"/>
    <m/>
    <s v="oui"/>
    <s v="faire l'entretien"/>
    <n v="1"/>
    <n v="1"/>
    <n v="0"/>
    <n v="0"/>
    <m/>
    <n v="0"/>
    <n v="1"/>
    <n v="1"/>
    <n v="0"/>
    <n v="0"/>
    <n v="0"/>
    <n v="0"/>
    <n v="0"/>
    <m/>
    <s v="oui"/>
    <s v="amande pour la caisse"/>
    <n v="1"/>
    <x v="1"/>
    <n v="0"/>
    <n v="0"/>
    <n v="0"/>
    <n v="0"/>
    <s v="amande"/>
    <s v="non"/>
    <s v="non"/>
    <m/>
    <m/>
    <m/>
    <m/>
    <m/>
    <m/>
    <m/>
    <m/>
    <m/>
    <m/>
    <m/>
    <m/>
    <m/>
    <m/>
    <m/>
    <n v="0"/>
    <m/>
    <m/>
    <n v="8"/>
    <s v="grande confiance"/>
    <n v="1"/>
    <n v="0"/>
    <n v="0"/>
    <n v="0"/>
    <n v="0"/>
    <n v="1"/>
    <n v="1"/>
    <s v="Au moins un"/>
    <n v="0"/>
    <n v="0"/>
    <n v="0"/>
    <m/>
    <s v="oui"/>
    <s v="oui"/>
    <s v="oui_il_y_en_a"/>
    <s v="oui"/>
    <n v="0"/>
    <n v="1"/>
    <n v="1"/>
    <n v="0"/>
    <n v="0"/>
    <n v="0"/>
    <n v="0"/>
    <m/>
    <n v="1"/>
    <n v="0"/>
    <n v="0"/>
    <n v="0"/>
    <n v="0"/>
    <n v="0"/>
    <n v="0"/>
    <n v="0"/>
    <m/>
    <m/>
    <s v="au chef"/>
    <n v="0"/>
    <n v="0"/>
    <n v="1"/>
    <n v="0"/>
    <n v="0"/>
    <n v="1"/>
    <n v="1"/>
    <n v="1"/>
    <n v="0"/>
    <n v="0"/>
    <m/>
    <n v="0"/>
    <n v="0"/>
    <n v="0"/>
    <n v="0"/>
    <n v="1"/>
    <n v="0"/>
    <s v="population"/>
    <s v="3-4"/>
    <m/>
    <s v="tres_satisfaite"/>
    <s v="oui"/>
    <s v="oui"/>
    <s v="peu_insatisfaisant"/>
    <s v="oui"/>
    <s v="oui"/>
    <m/>
    <s v="les_notables_du_village"/>
    <m/>
    <s v="b_le_groupe_le_plus_nombreux_prend_la_dcision_pour_tous"/>
    <s v="souvent_impliqu"/>
    <s v="souvent"/>
    <n v="0"/>
    <n v="1"/>
    <n v="1"/>
    <n v="1"/>
    <n v="0"/>
    <n v="0"/>
    <n v="0"/>
    <n v="0"/>
    <n v="0"/>
    <n v="0"/>
    <n v="0"/>
    <n v="0"/>
    <m/>
    <s v="Réunion"/>
    <s v="souvent"/>
    <s v="rencontre"/>
    <s v="souvent"/>
    <s v="protection deau"/>
    <s v="demande des contributions"/>
    <s v="non"/>
    <m/>
    <m/>
    <n v="-2.2886641999999999"/>
    <n v="28.8029118"/>
    <n v="0"/>
    <n v="104.1"/>
    <n v="11"/>
    <n v="44959.572187500002"/>
    <n v="44959.397893518522"/>
    <s v="bbk06"/>
    <n v="44959.574594907397"/>
    <s v="https://www.commcarehq.org/a/swassa/reports/form_data/e7f2547c-2c50-4f56-8bc3-84c588c25c2f/"/>
    <s v="bbk06"/>
    <s v="Homme"/>
    <x v="0"/>
    <n v="10"/>
    <x v="1"/>
    <n v="10"/>
    <n v="1"/>
    <n v="12"/>
    <n v="23"/>
    <x v="1"/>
    <n v="12"/>
    <s v="Oui, elle est capable"/>
    <s v="non amélioré"/>
    <n v="0"/>
    <s v="pas d'accès"/>
    <x v="0"/>
    <n v="1"/>
    <n v="1"/>
    <n v="3"/>
    <s v="Connaissance moyenne"/>
    <n v="0"/>
    <n v="4"/>
    <s v="Pas de confiance"/>
    <n v="0"/>
    <n v="0"/>
  </r>
  <r>
    <s v="42"/>
    <s v="d0f49755-7a57-4763-afe9-e3c93ec74a63"/>
    <n v="44959"/>
    <s v="consentement_oui"/>
    <s v="sud_kivu"/>
    <s v="sud_kivu"/>
    <s v="kabare"/>
    <x v="0"/>
    <x v="1"/>
    <s v="oui"/>
    <s v="Mulagusa Emmanuel"/>
    <s v="nyama_26"/>
    <s v="26"/>
    <s v="nyama_26"/>
    <s v="masculin"/>
    <n v="42"/>
    <n v="974491932"/>
    <s v="sans_niveau"/>
    <s v="oui"/>
    <m/>
    <m/>
    <m/>
    <x v="1"/>
    <s v="Nsimire M'Ciziga"/>
    <s v="agriculteur"/>
    <m/>
    <s v="restreint"/>
    <n v="3"/>
    <n v="0"/>
    <n v="0"/>
    <n v="2"/>
    <n v="0"/>
    <n v="0"/>
    <n v="1"/>
    <n v="0"/>
    <n v="1"/>
    <n v="1"/>
    <n v="2"/>
    <n v="0"/>
    <n v="0"/>
    <n v="0"/>
    <n v="1"/>
    <n v="0"/>
    <n v="11"/>
    <s v="non"/>
    <n v="0"/>
    <n v="0"/>
    <n v="0"/>
    <n v="0"/>
    <n v="0"/>
    <n v="0"/>
    <n v="0"/>
    <n v="0"/>
    <n v="0"/>
    <n v="0"/>
    <n v="0"/>
    <n v="0"/>
    <s v="oui"/>
    <n v="1"/>
    <n v="0"/>
    <n v="0"/>
    <n v="0"/>
    <n v="0"/>
    <n v="0"/>
    <n v="0"/>
    <n v="0"/>
    <n v="0"/>
    <n v="0"/>
    <n v="0"/>
    <m/>
    <s v="oui"/>
    <n v="0"/>
    <n v="0"/>
    <n v="0"/>
    <n v="0"/>
    <n v="0"/>
    <n v="0"/>
    <n v="0"/>
    <n v="0"/>
    <n v="1"/>
    <n v="0"/>
    <n v="0"/>
    <m/>
    <s v="eau_courante"/>
    <s v="robinet_public__borne-fontaine"/>
    <m/>
    <m/>
    <m/>
    <m/>
    <s v="eau_courante"/>
    <x v="0"/>
    <m/>
    <s v="oui"/>
    <m/>
    <m/>
    <m/>
    <m/>
    <m/>
    <m/>
    <m/>
    <s v="en_dehors_de_la_parcelle"/>
    <n v="2"/>
    <n v="45"/>
    <n v="3"/>
    <n v="50"/>
    <m/>
    <m/>
    <m/>
    <s v="non"/>
    <x v="2"/>
    <n v="0"/>
    <n v="0"/>
    <n v="0"/>
    <n v="0"/>
    <n v="0"/>
    <n v="1"/>
    <n v="1"/>
    <n v="1"/>
    <n v="0"/>
    <n v="0"/>
    <n v="0"/>
    <n v="0"/>
    <n v="0"/>
    <m/>
    <m/>
    <m/>
    <m/>
    <m/>
    <m/>
    <m/>
    <m/>
    <m/>
    <m/>
    <m/>
    <m/>
    <m/>
    <m/>
    <n v="7"/>
    <n v="5"/>
    <n v="700"/>
    <m/>
    <m/>
    <n v="0"/>
    <n v="9.0909090909090899"/>
    <s v="non"/>
    <m/>
    <m/>
    <m/>
    <m/>
    <m/>
    <m/>
    <m/>
    <m/>
    <m/>
    <m/>
    <s v="femmesfilles_15-19_ans"/>
    <n v="0"/>
    <n v="0"/>
    <n v="0"/>
    <n v="0"/>
    <n v="1"/>
    <n v="0"/>
    <n v="0"/>
    <m/>
    <s v="non"/>
    <m/>
    <m/>
    <m/>
    <m/>
    <m/>
    <m/>
    <m/>
    <m/>
    <m/>
    <m/>
    <m/>
    <m/>
    <m/>
    <m/>
    <m/>
    <m/>
    <m/>
    <m/>
    <m/>
    <m/>
    <m/>
    <s v="oui"/>
    <s v="Si les autorités en trouvent nécessair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0"/>
    <n v="0"/>
    <n v="0"/>
    <n v="1"/>
    <s v="connaissance faible"/>
    <n v="1"/>
    <n v="0"/>
    <n v="0"/>
    <m/>
    <n v="0"/>
    <n v="0"/>
    <n v="0"/>
    <n v="1"/>
    <n v="0"/>
    <n v="0"/>
    <m/>
    <s v="non"/>
    <s v="je ne sais pas"/>
    <n v="0"/>
    <n v="1"/>
    <n v="0"/>
    <n v="0"/>
    <m/>
    <n v="0"/>
    <n v="0"/>
    <n v="0"/>
    <n v="0"/>
    <n v="0"/>
    <n v="0"/>
    <n v="1"/>
    <n v="0"/>
    <s v="Pas de précision"/>
    <s v="oui"/>
    <s v="On nous en parle dans des réunions"/>
    <n v="0"/>
    <x v="2"/>
    <n v="0"/>
    <n v="0"/>
    <n v="1"/>
    <n v="0"/>
    <s v="Dans des réunions"/>
    <s v="non"/>
    <s v="non"/>
    <m/>
    <m/>
    <m/>
    <m/>
    <m/>
    <m/>
    <m/>
    <m/>
    <m/>
    <m/>
    <m/>
    <m/>
    <m/>
    <m/>
    <m/>
    <n v="0"/>
    <m/>
    <m/>
    <n v="5"/>
    <s v="confiance moyenne"/>
    <n v="1"/>
    <n v="0"/>
    <n v="0"/>
    <n v="0"/>
    <n v="0"/>
    <n v="1"/>
    <n v="1"/>
    <s v="Au moins un"/>
    <n v="0"/>
    <n v="0"/>
    <n v="0"/>
    <m/>
    <s v="non"/>
    <s v="non_jen_ai_pas_encore_bnficie"/>
    <m/>
    <m/>
    <m/>
    <m/>
    <m/>
    <m/>
    <m/>
    <m/>
    <m/>
    <m/>
    <m/>
    <m/>
    <m/>
    <m/>
    <m/>
    <m/>
    <m/>
    <m/>
    <m/>
    <m/>
    <s v="COGEKA"/>
    <n v="0"/>
    <n v="0"/>
    <n v="0"/>
    <n v="0"/>
    <n v="0"/>
    <n v="0"/>
    <n v="0"/>
    <n v="0"/>
    <n v="1"/>
    <n v="0"/>
    <s v="maendeleo"/>
    <n v="0"/>
    <n v="1"/>
    <n v="0"/>
    <n v="0"/>
    <n v="0"/>
    <n v="0"/>
    <m/>
    <s v="3-4"/>
    <m/>
    <s v="neutre"/>
    <s v="oui"/>
    <s v="oui"/>
    <s v="neutre"/>
    <s v="oui"/>
    <s v="non"/>
    <m/>
    <s v="les_notables_du_village"/>
    <m/>
    <s v="un_sous-groupe_moins_nombreux_prend_la_dcision_pour_tous"/>
    <s v="je_ne_suis_jamais_impliqu"/>
    <s v="non"/>
    <m/>
    <m/>
    <m/>
    <m/>
    <m/>
    <m/>
    <m/>
    <m/>
    <m/>
    <m/>
    <m/>
    <m/>
    <m/>
    <m/>
    <m/>
    <s v="RAS"/>
    <s v="non"/>
    <s v="Je n'ai rien à dire"/>
    <s v="Insuffisance des BF par rapport a la population"/>
    <s v="non"/>
    <m/>
    <m/>
    <n v="-2.2753519999999998"/>
    <n v="28.814798799999998"/>
    <n v="1701"/>
    <n v="4.5599999999999996"/>
    <n v="11"/>
    <n v="44959.409583333327"/>
    <n v="44959.394247685188"/>
    <s v="bbk08"/>
    <n v="44959.590856481482"/>
    <s v="https://www.commcarehq.org/a/swassa/reports/form_data/d0f49755-7a57-4763-afe9-e3c93ec74a63/"/>
    <s v="bbk08"/>
    <s v="Homme"/>
    <x v="1"/>
    <n v="10"/>
    <x v="0"/>
    <n v="3"/>
    <n v="1"/>
    <n v="3"/>
    <n v="7"/>
    <x v="3"/>
    <n v="6"/>
    <s v="Oui, elle est capable"/>
    <s v="non amélioré"/>
    <s v="Non"/>
    <s v="pas d'accès"/>
    <x v="0"/>
    <n v="1"/>
    <n v="1"/>
    <n v="2"/>
    <s v="Connaissance faible"/>
    <n v="0"/>
    <n v="8"/>
    <s v="Grande confiance"/>
    <n v="0"/>
    <n v="0"/>
  </r>
  <r>
    <s v="43"/>
    <s v="fc835bba-548e-4f36-a3f9-4685f27dab5a"/>
    <n v="44959"/>
    <s v="consentement_oui"/>
    <s v="sud_kivu"/>
    <s v="sud_kivu"/>
    <s v="kabare"/>
    <x v="0"/>
    <x v="1"/>
    <s v="oui"/>
    <s v="Florence Jeannine"/>
    <s v="nyama_63"/>
    <s v="63"/>
    <s v="nyama_63"/>
    <s v="feminin"/>
    <n v="27"/>
    <n v="971416785"/>
    <s v="secondaire_interrompu"/>
    <s v="non"/>
    <s v="frere"/>
    <m/>
    <s v="masculin"/>
    <x v="1"/>
    <s v="Gyslaine"/>
    <s v="arme"/>
    <m/>
    <s v="restreint"/>
    <n v="1"/>
    <n v="0"/>
    <n v="1"/>
    <n v="0"/>
    <n v="0"/>
    <n v="1"/>
    <n v="0"/>
    <n v="0"/>
    <n v="1"/>
    <n v="0"/>
    <n v="1"/>
    <n v="0"/>
    <n v="0"/>
    <n v="0"/>
    <n v="1"/>
    <n v="0"/>
    <n v="6"/>
    <s v="non"/>
    <n v="0"/>
    <n v="0"/>
    <n v="0"/>
    <n v="0"/>
    <n v="0"/>
    <n v="0"/>
    <n v="0"/>
    <n v="0"/>
    <n v="0"/>
    <n v="0"/>
    <n v="0"/>
    <n v="0"/>
    <s v="non"/>
    <m/>
    <m/>
    <m/>
    <m/>
    <m/>
    <m/>
    <m/>
    <m/>
    <m/>
    <m/>
    <m/>
    <m/>
    <s v="oui"/>
    <n v="0"/>
    <n v="0"/>
    <n v="0"/>
    <n v="0"/>
    <n v="0"/>
    <n v="1"/>
    <n v="0"/>
    <n v="0"/>
    <n v="1"/>
    <n v="0"/>
    <n v="0"/>
    <m/>
    <s v="eau_courante"/>
    <s v="robinet_public__borne-fontaine"/>
    <m/>
    <m/>
    <m/>
    <m/>
    <s v="eau_courante"/>
    <x v="0"/>
    <m/>
    <s v="oui"/>
    <m/>
    <m/>
    <m/>
    <m/>
    <m/>
    <m/>
    <m/>
    <s v="en_dehors_de_la_parcelle"/>
    <n v="1"/>
    <n v="3"/>
    <n v="1"/>
    <n v="5"/>
    <m/>
    <m/>
    <m/>
    <s v="non"/>
    <x v="2"/>
    <n v="0"/>
    <n v="0"/>
    <n v="0"/>
    <n v="0"/>
    <n v="0"/>
    <n v="1"/>
    <n v="1"/>
    <n v="1"/>
    <n v="0"/>
    <n v="0"/>
    <n v="0"/>
    <n v="0"/>
    <n v="0"/>
    <m/>
    <m/>
    <m/>
    <m/>
    <m/>
    <m/>
    <m/>
    <m/>
    <m/>
    <m/>
    <m/>
    <m/>
    <m/>
    <m/>
    <n v="7"/>
    <n v="3"/>
    <n v="420"/>
    <m/>
    <m/>
    <n v="0"/>
    <n v="10"/>
    <s v="non"/>
    <m/>
    <m/>
    <m/>
    <m/>
    <m/>
    <m/>
    <m/>
    <m/>
    <m/>
    <m/>
    <s v="filles_10-14_ans"/>
    <n v="0"/>
    <n v="0"/>
    <n v="0"/>
    <n v="0"/>
    <n v="1"/>
    <n v="0"/>
    <n v="0"/>
    <m/>
    <s v="non"/>
    <m/>
    <m/>
    <m/>
    <m/>
    <m/>
    <m/>
    <m/>
    <m/>
    <m/>
    <m/>
    <m/>
    <m/>
    <m/>
    <m/>
    <m/>
    <m/>
    <m/>
    <m/>
    <m/>
    <m/>
    <m/>
    <s v="oui"/>
    <s v="Parce que c'est ce qui permet de pereniser l'ouvrag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0"/>
    <n v="0"/>
    <n v="0"/>
    <n v="1"/>
    <s v="connaissance faible"/>
    <n v="1"/>
    <n v="0"/>
    <n v="0"/>
    <m/>
    <n v="0"/>
    <n v="0"/>
    <n v="0"/>
    <n v="1"/>
    <n v="0"/>
    <n v="0"/>
    <m/>
    <s v="non"/>
    <s v="je ne sais pas"/>
    <n v="0"/>
    <n v="1"/>
    <n v="0"/>
    <n v="0"/>
    <m/>
    <n v="0"/>
    <n v="0"/>
    <n v="0"/>
    <n v="0"/>
    <n v="1"/>
    <n v="0"/>
    <n v="0"/>
    <n v="0"/>
    <m/>
    <s v="oui"/>
    <s v="Des mesures interdisant les enfants, mais souvent non respectées"/>
    <n v="0"/>
    <x v="1"/>
    <n v="0"/>
    <n v="0"/>
    <n v="0"/>
    <n v="0"/>
    <s v="RAS"/>
    <s v="non"/>
    <s v="non"/>
    <m/>
    <m/>
    <m/>
    <m/>
    <m/>
    <m/>
    <m/>
    <m/>
    <m/>
    <m/>
    <m/>
    <m/>
    <m/>
    <m/>
    <m/>
    <n v="0"/>
    <m/>
    <m/>
    <n v="5"/>
    <s v="confiance moyenne"/>
    <n v="1"/>
    <n v="0"/>
    <n v="0"/>
    <n v="0"/>
    <n v="0"/>
    <n v="1"/>
    <n v="1"/>
    <s v="Au moins un"/>
    <n v="0"/>
    <n v="0"/>
    <n v="0"/>
    <m/>
    <s v="oui"/>
    <s v="non_jen_ai_pas_encore_bnficie"/>
    <m/>
    <m/>
    <m/>
    <m/>
    <m/>
    <m/>
    <m/>
    <m/>
    <m/>
    <m/>
    <m/>
    <m/>
    <m/>
    <m/>
    <m/>
    <m/>
    <m/>
    <m/>
    <m/>
    <m/>
    <s v="Au technicien Cirusha"/>
    <n v="0"/>
    <n v="0"/>
    <n v="0"/>
    <n v="0"/>
    <n v="0"/>
    <n v="0"/>
    <n v="0"/>
    <n v="0"/>
    <n v="1"/>
    <n v="0"/>
    <s v="maendeleo"/>
    <n v="0"/>
    <n v="1"/>
    <n v="0"/>
    <n v="0"/>
    <n v="0"/>
    <n v="0"/>
    <m/>
    <s v="3-4"/>
    <m/>
    <s v="neutre"/>
    <s v="non"/>
    <s v="non"/>
    <s v="neutre"/>
    <s v="non"/>
    <m/>
    <m/>
    <m/>
    <m/>
    <m/>
    <s v="je_ne_suis_jamais_impliqu"/>
    <s v="non"/>
    <m/>
    <m/>
    <m/>
    <m/>
    <m/>
    <m/>
    <m/>
    <m/>
    <m/>
    <m/>
    <m/>
    <m/>
    <m/>
    <m/>
    <m/>
    <s v="RAS"/>
    <s v="non"/>
    <s v="Je n'en sais rien, mais je pense qu'il faudrait mettre en place un comité pour le suivi"/>
    <s v="Absence d'un comité qui peut faire le plaidoyers pour avoir plusieurs BF"/>
    <s v="non"/>
    <m/>
    <m/>
    <n v="-2.2771121999999999"/>
    <n v="28.8153656"/>
    <n v="1710"/>
    <n v="3.34"/>
    <n v="6"/>
    <n v="44959.450416666667"/>
    <n v="44959.434189814812"/>
    <s v="bbk08"/>
    <n v="44959.590868055559"/>
    <s v="https://www.commcarehq.org/a/swassa/reports/form_data/fc835bba-548e-4f36-a3f9-4685f27dab5a/"/>
    <s v="bbk08"/>
    <s v="Homme"/>
    <x v="1"/>
    <n v="3"/>
    <x v="0"/>
    <n v="5"/>
    <n v="5"/>
    <n v="5"/>
    <n v="15"/>
    <x v="3"/>
    <n v="20"/>
    <s v="Oui, elle est capable"/>
    <s v="non amélioré"/>
    <s v="Non"/>
    <s v="pas d'accès"/>
    <x v="0"/>
    <n v="1"/>
    <n v="2"/>
    <n v="4"/>
    <s v="Connaissance moyenne"/>
    <n v="0"/>
    <n v="7"/>
    <s v="Grande confiance"/>
    <n v="0"/>
    <n v="0"/>
  </r>
  <r>
    <s v="44"/>
    <s v="b01d7b57-82db-4fe5-a855-8ea95b596e4c"/>
    <n v="44959"/>
    <s v="consentement_oui"/>
    <s v="sud_kivu"/>
    <s v="sud_kivu"/>
    <s v="kabare"/>
    <x v="0"/>
    <x v="1"/>
    <s v="oui"/>
    <s v="Ramazani Emedy"/>
    <s v="nyama_64"/>
    <s v="64"/>
    <s v="nyama_64"/>
    <s v="masculin"/>
    <n v="80"/>
    <n v="990545538"/>
    <s v="primaire_complet"/>
    <s v="oui"/>
    <m/>
    <m/>
    <m/>
    <x v="1"/>
    <s v="Anna"/>
    <s v="agriculteur"/>
    <m/>
    <s v="elargi"/>
    <n v="1"/>
    <n v="1"/>
    <n v="0"/>
    <n v="0"/>
    <n v="0"/>
    <n v="0"/>
    <n v="0"/>
    <n v="1"/>
    <n v="2"/>
    <n v="1"/>
    <n v="0"/>
    <n v="1"/>
    <n v="1"/>
    <n v="0"/>
    <n v="0"/>
    <n v="1"/>
    <n v="9"/>
    <s v="oui"/>
    <n v="0"/>
    <n v="0"/>
    <n v="0"/>
    <n v="0"/>
    <n v="0"/>
    <n v="0"/>
    <n v="0"/>
    <n v="0"/>
    <n v="0"/>
    <n v="1"/>
    <n v="0"/>
    <s v="Association MARD( Action for Rural Développement)"/>
    <s v="oui"/>
    <n v="0"/>
    <n v="0"/>
    <n v="0"/>
    <n v="0"/>
    <n v="0"/>
    <n v="0"/>
    <n v="0"/>
    <n v="0"/>
    <n v="0"/>
    <n v="1"/>
    <n v="0"/>
    <s v="Les politiciens"/>
    <s v="oui"/>
    <n v="1"/>
    <n v="0"/>
    <n v="0"/>
    <n v="0"/>
    <n v="0"/>
    <n v="0"/>
    <n v="0"/>
    <n v="0"/>
    <n v="1"/>
    <n v="0"/>
    <n v="0"/>
    <m/>
    <s v="eau_courante"/>
    <s v="robinet_priv"/>
    <m/>
    <m/>
    <m/>
    <m/>
    <s v="eau_courante"/>
    <x v="0"/>
    <m/>
    <s v="oui"/>
    <m/>
    <m/>
    <m/>
    <m/>
    <m/>
    <m/>
    <m/>
    <s v="dans_la_parcelle_ou_la_maison"/>
    <n v="0"/>
    <n v="1"/>
    <n v="0"/>
    <n v="1"/>
    <m/>
    <m/>
    <m/>
    <s v="oui"/>
    <x v="1"/>
    <m/>
    <m/>
    <m/>
    <m/>
    <m/>
    <m/>
    <m/>
    <m/>
    <m/>
    <m/>
    <m/>
    <m/>
    <m/>
    <m/>
    <m/>
    <m/>
    <m/>
    <m/>
    <m/>
    <m/>
    <m/>
    <m/>
    <m/>
    <m/>
    <m/>
    <m/>
    <m/>
    <n v="7"/>
    <n v="12"/>
    <n v="1680"/>
    <m/>
    <m/>
    <n v="0"/>
    <n v="26.666666666666664"/>
    <s v="non"/>
    <m/>
    <m/>
    <m/>
    <m/>
    <m/>
    <m/>
    <m/>
    <m/>
    <m/>
    <m/>
    <s v="filles_6-9_ans"/>
    <n v="0"/>
    <n v="0"/>
    <n v="0"/>
    <n v="0"/>
    <n v="1"/>
    <n v="0"/>
    <n v="0"/>
    <m/>
    <s v="oui"/>
    <s v="contribution_mensuelabonnement"/>
    <m/>
    <m/>
    <n v="2500"/>
    <m/>
    <m/>
    <m/>
    <m/>
    <m/>
    <m/>
    <m/>
    <m/>
    <m/>
    <m/>
    <m/>
    <m/>
    <m/>
    <m/>
    <m/>
    <m/>
    <m/>
    <s v="oui"/>
    <s v="Parce que ça satisfait notre besoin en eau."/>
    <s v="non"/>
    <m/>
    <m/>
    <m/>
    <m/>
    <m/>
    <m/>
    <m/>
    <m/>
    <m/>
    <m/>
    <m/>
    <m/>
    <m/>
    <m/>
    <m/>
    <m/>
    <m/>
    <m/>
    <m/>
    <m/>
    <m/>
    <m/>
    <m/>
    <m/>
    <m/>
    <m/>
    <m/>
    <m/>
    <m/>
    <m/>
    <m/>
    <m/>
    <m/>
    <m/>
    <s v="oui"/>
    <n v="0"/>
    <n v="0"/>
    <n v="0"/>
    <n v="0"/>
    <n v="0"/>
    <n v="0"/>
    <n v="1"/>
    <n v="0"/>
    <n v="0"/>
    <n v="0"/>
    <m/>
    <m/>
    <m/>
    <m/>
    <m/>
    <n v="1"/>
    <n v="0"/>
    <n v="0"/>
    <n v="0"/>
    <n v="0"/>
    <n v="2"/>
    <m/>
    <m/>
    <m/>
    <m/>
    <m/>
    <m/>
    <m/>
    <s v="toilette non améliorée"/>
    <s v="oui"/>
    <x v="0"/>
    <x v="0"/>
    <x v="0"/>
    <x v="0"/>
    <x v="1"/>
    <n v="1"/>
    <n v="1"/>
    <n v="0"/>
    <n v="0"/>
    <n v="0"/>
    <n v="1"/>
    <n v="0"/>
    <n v="1"/>
    <n v="0"/>
    <n v="0"/>
    <m/>
    <s v="non"/>
    <m/>
    <m/>
    <m/>
    <m/>
    <m/>
    <m/>
    <m/>
    <m/>
    <m/>
    <m/>
    <m/>
    <m/>
    <m/>
    <m/>
    <m/>
    <s v="oui"/>
    <n v="1"/>
    <n v="1"/>
    <n v="1"/>
    <n v="3"/>
    <n v="0"/>
    <n v="0"/>
    <n v="0"/>
    <m/>
    <n v="1"/>
    <n v="1"/>
    <n v="1"/>
    <n v="3"/>
    <n v="6"/>
    <s v="connaissance basique"/>
    <n v="0"/>
    <n v="0"/>
    <n v="0"/>
    <m/>
    <n v="1"/>
    <n v="0"/>
    <n v="0"/>
    <n v="0"/>
    <n v="0"/>
    <n v="0"/>
    <m/>
    <s v="non"/>
    <s v="Il faut deposer la demande au comité de gestion, avoir l'autorisation et acheter les materiels nécaissaires."/>
    <n v="1"/>
    <n v="1"/>
    <n v="0"/>
    <n v="0"/>
    <m/>
    <n v="0"/>
    <n v="0"/>
    <n v="0"/>
    <n v="0"/>
    <n v="0"/>
    <n v="0"/>
    <n v="1"/>
    <n v="0"/>
    <s v="Contrainte de réparer le préjudice"/>
    <s v="oui"/>
    <s v="Vulgarisation"/>
    <n v="0"/>
    <x v="1"/>
    <n v="0"/>
    <n v="0"/>
    <n v="1"/>
    <n v="0"/>
    <s v="Dans des réunions"/>
    <s v="oui"/>
    <s v="non"/>
    <n v="0"/>
    <n v="1"/>
    <n v="0"/>
    <n v="0"/>
    <n v="0"/>
    <m/>
    <n v="1"/>
    <n v="0"/>
    <n v="0"/>
    <n v="0"/>
    <n v="0"/>
    <n v="0"/>
    <n v="0"/>
    <n v="0"/>
    <m/>
    <n v="1"/>
    <m/>
    <m/>
    <n v="6"/>
    <s v="grande confiance"/>
    <n v="1"/>
    <n v="0"/>
    <n v="0"/>
    <n v="0"/>
    <n v="0"/>
    <n v="1"/>
    <n v="2"/>
    <s v="Au moins un"/>
    <n v="0"/>
    <n v="0"/>
    <n v="0"/>
    <m/>
    <s v="oui"/>
    <s v="oui"/>
    <s v="oui_il_y_en_a"/>
    <s v="oui"/>
    <n v="0"/>
    <n v="0"/>
    <n v="1"/>
    <n v="0"/>
    <n v="0"/>
    <n v="0"/>
    <n v="0"/>
    <m/>
    <n v="1"/>
    <n v="1"/>
    <n v="0"/>
    <n v="0"/>
    <n v="0"/>
    <n v="0"/>
    <n v="0"/>
    <n v="0"/>
    <m/>
    <m/>
    <s v="Au comité qui envoie a son tour le technicien"/>
    <n v="0"/>
    <n v="1"/>
    <n v="1"/>
    <n v="0"/>
    <n v="0"/>
    <n v="1"/>
    <n v="1"/>
    <n v="1"/>
    <n v="1"/>
    <n v="0"/>
    <s v="maendeleo"/>
    <n v="0"/>
    <n v="0"/>
    <n v="0"/>
    <n v="1"/>
    <n v="0"/>
    <n v="0"/>
    <m/>
    <s v="3-4"/>
    <m/>
    <s v="neutre"/>
    <s v="oui"/>
    <s v="oui"/>
    <s v="neutre"/>
    <s v="non"/>
    <m/>
    <m/>
    <m/>
    <m/>
    <m/>
    <s v="je_ne_suis_jamais_impliqu"/>
    <s v="parfois"/>
    <n v="1"/>
    <n v="0"/>
    <n v="1"/>
    <n v="1"/>
    <n v="1"/>
    <n v="0"/>
    <n v="0"/>
    <n v="0"/>
    <n v="0"/>
    <n v="0"/>
    <n v="0"/>
    <n v="0"/>
    <m/>
    <s v="Dans des assemblées générales"/>
    <s v="rarement"/>
    <s v="Dabs des assemblées générales"/>
    <s v="rarement"/>
    <s v="Les sources sont disponibles, il y a lieu de faire d'autres adductions"/>
    <s v="Souvent i y a rupture"/>
    <s v="non"/>
    <m/>
    <m/>
    <n v="-2.2758243999999999"/>
    <n v="28.815400199999999"/>
    <n v="1689.2"/>
    <n v="4.96"/>
    <n v="9"/>
    <n v="44959.527986111112"/>
    <n v="44959.506215277783"/>
    <s v="bbk08"/>
    <n v="44959.590902777767"/>
    <s v="https://www.commcarehq.org/a/swassa/reports/form_data/b01d7b57-82db-4fe5-a855-8ea95b596e4c/"/>
    <s v="bbk08"/>
    <s v="Femme"/>
    <x v="0"/>
    <n v="8"/>
    <x v="0"/>
    <n v="4"/>
    <n v="2"/>
    <n v="4"/>
    <n v="10"/>
    <x v="3"/>
    <n v="7.5"/>
    <s v="Oui, elle est capable"/>
    <s v="non amélioré"/>
    <n v="0"/>
    <s v="pas d'accès"/>
    <x v="0"/>
    <n v="1"/>
    <n v="1"/>
    <n v="2"/>
    <s v="Connaissance faible"/>
    <n v="0"/>
    <n v="8"/>
    <s v="Grande confiance"/>
    <n v="0"/>
    <n v="0"/>
  </r>
  <r>
    <s v="45"/>
    <s v="d4cf0595-1ffa-4b4f-989c-a946e4e6a918"/>
    <n v="44959"/>
    <s v="consentement_oui"/>
    <s v="sud_kivu"/>
    <s v="sud_kivu"/>
    <s v="kabare"/>
    <x v="0"/>
    <x v="1"/>
    <s v="oui"/>
    <s v="Jackson"/>
    <s v="nyama_59"/>
    <s v="59"/>
    <s v="nyama_59"/>
    <s v="masculin"/>
    <n v="33"/>
    <n v="0"/>
    <s v="secondaire_complet"/>
    <s v="oui"/>
    <m/>
    <m/>
    <m/>
    <x v="1"/>
    <s v="Colette"/>
    <s v="colporteur"/>
    <m/>
    <s v="restreint"/>
    <n v="0"/>
    <n v="1"/>
    <n v="0"/>
    <n v="0"/>
    <n v="0"/>
    <n v="1"/>
    <n v="0"/>
    <n v="0"/>
    <n v="3"/>
    <n v="0"/>
    <n v="1"/>
    <n v="0"/>
    <n v="0"/>
    <n v="1"/>
    <n v="0"/>
    <n v="0"/>
    <n v="7"/>
    <s v="non"/>
    <n v="0"/>
    <n v="0"/>
    <n v="0"/>
    <n v="0"/>
    <n v="0"/>
    <n v="0"/>
    <n v="0"/>
    <n v="0"/>
    <n v="0"/>
    <n v="0"/>
    <n v="0"/>
    <n v="0"/>
    <s v="oui"/>
    <n v="1"/>
    <n v="0"/>
    <n v="0"/>
    <n v="0"/>
    <n v="0"/>
    <n v="0"/>
    <n v="0"/>
    <n v="1"/>
    <n v="0"/>
    <n v="0"/>
    <n v="0"/>
    <m/>
    <s v="oui"/>
    <n v="1"/>
    <n v="0"/>
    <n v="0"/>
    <n v="0"/>
    <n v="0"/>
    <n v="0"/>
    <n v="0"/>
    <n v="0"/>
    <n v="1"/>
    <n v="0"/>
    <n v="0"/>
    <m/>
    <s v="eau_courante"/>
    <s v="robinet_public__borne-fontaine"/>
    <m/>
    <m/>
    <m/>
    <m/>
    <s v="eau_courante"/>
    <x v="0"/>
    <m/>
    <s v="oui"/>
    <m/>
    <m/>
    <m/>
    <m/>
    <m/>
    <m/>
    <m/>
    <s v="en_dehors_de_la_parcelle"/>
    <n v="5"/>
    <n v="20"/>
    <n v="5"/>
    <n v="30"/>
    <m/>
    <m/>
    <m/>
    <s v="oui"/>
    <x v="1"/>
    <m/>
    <m/>
    <m/>
    <m/>
    <m/>
    <m/>
    <m/>
    <m/>
    <m/>
    <m/>
    <m/>
    <m/>
    <m/>
    <m/>
    <m/>
    <m/>
    <m/>
    <m/>
    <m/>
    <m/>
    <m/>
    <m/>
    <m/>
    <m/>
    <m/>
    <m/>
    <m/>
    <n v="7"/>
    <n v="7"/>
    <n v="980"/>
    <m/>
    <m/>
    <n v="0"/>
    <n v="20"/>
    <s v="non"/>
    <m/>
    <m/>
    <m/>
    <m/>
    <m/>
    <m/>
    <m/>
    <m/>
    <m/>
    <m/>
    <s v="filles_10-14_ans"/>
    <n v="0"/>
    <n v="0"/>
    <n v="0"/>
    <n v="0"/>
    <n v="1"/>
    <n v="0"/>
    <n v="0"/>
    <m/>
    <s v="oui"/>
    <s v="contribution_mensuelabonnement"/>
    <m/>
    <m/>
    <n v="500"/>
    <m/>
    <m/>
    <m/>
    <m/>
    <m/>
    <m/>
    <m/>
    <m/>
    <m/>
    <m/>
    <m/>
    <m/>
    <m/>
    <m/>
    <m/>
    <m/>
    <m/>
    <s v="oui"/>
    <s v="Pour assurer la survie et la durabilité"/>
    <s v="non"/>
    <m/>
    <m/>
    <m/>
    <m/>
    <m/>
    <m/>
    <m/>
    <m/>
    <m/>
    <m/>
    <m/>
    <m/>
    <m/>
    <m/>
    <m/>
    <m/>
    <m/>
    <m/>
    <m/>
    <m/>
    <m/>
    <m/>
    <m/>
    <m/>
    <m/>
    <m/>
    <m/>
    <m/>
    <m/>
    <m/>
    <m/>
    <m/>
    <m/>
    <m/>
    <s v="oui"/>
    <n v="0"/>
    <n v="0"/>
    <n v="0"/>
    <n v="0"/>
    <n v="0"/>
    <n v="0"/>
    <n v="1"/>
    <n v="0"/>
    <n v="0"/>
    <n v="0"/>
    <m/>
    <m/>
    <m/>
    <m/>
    <m/>
    <n v="0"/>
    <n v="0"/>
    <n v="0"/>
    <n v="1"/>
    <n v="0"/>
    <m/>
    <m/>
    <m/>
    <m/>
    <m/>
    <m/>
    <m/>
    <m/>
    <s v="toilette non améliorée"/>
    <s v="non"/>
    <x v="0"/>
    <x v="0"/>
    <x v="0"/>
    <x v="0"/>
    <x v="1"/>
    <n v="0"/>
    <n v="1"/>
    <n v="0"/>
    <n v="0"/>
    <n v="0"/>
    <n v="0"/>
    <n v="0"/>
    <n v="1"/>
    <n v="0"/>
    <n v="0"/>
    <m/>
    <s v="non"/>
    <m/>
    <m/>
    <m/>
    <m/>
    <m/>
    <m/>
    <m/>
    <m/>
    <m/>
    <m/>
    <m/>
    <m/>
    <m/>
    <m/>
    <m/>
    <s v="oui"/>
    <n v="1"/>
    <n v="0"/>
    <n v="1"/>
    <n v="2"/>
    <n v="0"/>
    <n v="0"/>
    <n v="0"/>
    <m/>
    <n v="1"/>
    <n v="1"/>
    <n v="1"/>
    <n v="3"/>
    <n v="5"/>
    <s v="connaissance basique"/>
    <n v="0"/>
    <n v="0"/>
    <n v="0"/>
    <m/>
    <n v="1"/>
    <n v="0"/>
    <n v="0"/>
    <n v="0"/>
    <n v="0"/>
    <n v="0"/>
    <m/>
    <s v="non"/>
    <s v="Acheter du matériel puis, payer un montant au comité"/>
    <n v="0"/>
    <n v="1"/>
    <n v="0"/>
    <n v="0"/>
    <m/>
    <n v="0"/>
    <n v="0"/>
    <n v="0"/>
    <n v="0"/>
    <n v="0"/>
    <n v="0"/>
    <n v="1"/>
    <n v="0"/>
    <s v="Raparation"/>
    <s v="non"/>
    <m/>
    <m/>
    <x v="0"/>
    <m/>
    <m/>
    <m/>
    <m/>
    <m/>
    <s v="non"/>
    <s v="non"/>
    <m/>
    <m/>
    <m/>
    <m/>
    <m/>
    <m/>
    <m/>
    <m/>
    <m/>
    <m/>
    <m/>
    <m/>
    <m/>
    <m/>
    <m/>
    <n v="0"/>
    <m/>
    <m/>
    <n v="6"/>
    <s v="grande confiance"/>
    <n v="1"/>
    <n v="0"/>
    <n v="0"/>
    <n v="0"/>
    <n v="0"/>
    <n v="1"/>
    <n v="1"/>
    <s v="Au moins un"/>
    <n v="0"/>
    <n v="0"/>
    <n v="0"/>
    <m/>
    <s v="oui"/>
    <s v="non_jen_ai_pas_encore_bnficie"/>
    <m/>
    <m/>
    <m/>
    <m/>
    <m/>
    <m/>
    <m/>
    <m/>
    <m/>
    <m/>
    <m/>
    <m/>
    <m/>
    <m/>
    <m/>
    <m/>
    <m/>
    <m/>
    <m/>
    <m/>
    <s v="Au comité"/>
    <n v="0"/>
    <n v="1"/>
    <n v="1"/>
    <n v="0"/>
    <n v="0"/>
    <n v="0"/>
    <n v="0"/>
    <n v="0"/>
    <n v="1"/>
    <n v="0"/>
    <s v="maendeleo"/>
    <n v="0"/>
    <n v="0"/>
    <n v="0"/>
    <n v="1"/>
    <n v="0"/>
    <n v="0"/>
    <m/>
    <s v="3-4"/>
    <m/>
    <s v="neutre"/>
    <s v="oui"/>
    <s v="oui"/>
    <s v="neutre"/>
    <s v="oui"/>
    <s v="non"/>
    <m/>
    <s v="les_membres_du_village"/>
    <m/>
    <s v="un_sous-groupe_moins_nombreux_prend_la_dcision_pour_tous"/>
    <s v="rarement_implique"/>
    <s v="non"/>
    <m/>
    <m/>
    <m/>
    <m/>
    <m/>
    <m/>
    <m/>
    <m/>
    <m/>
    <m/>
    <m/>
    <m/>
    <m/>
    <m/>
    <m/>
    <s v="RAS"/>
    <s v="non"/>
    <s v="Il y a moyen d'augmenter les BF"/>
    <s v="Long moment d'attente sur la BF"/>
    <s v="non"/>
    <m/>
    <m/>
    <n v="-2.2764001"/>
    <n v="28.815522999999999"/>
    <n v="1712.8"/>
    <n v="4.66"/>
    <n v="7"/>
    <n v="44959.565254629633"/>
    <n v="44959.549861111111"/>
    <s v="bbk08"/>
    <n v="44959.592291666668"/>
    <s v="https://www.commcarehq.org/a/swassa/reports/form_data/d4cf0595-1ffa-4b4f-989c-a946e4e6a918/"/>
    <s v="bbk08"/>
    <s v="Homme"/>
    <x v="0"/>
    <n v="4"/>
    <x v="0"/>
    <n v="2"/>
    <n v="1"/>
    <n v="2"/>
    <n v="5"/>
    <x v="3"/>
    <n v="10"/>
    <s v="Oui, elle est capable"/>
    <s v="non amélioré"/>
    <s v="Oui"/>
    <s v="pas d'accès"/>
    <x v="0"/>
    <n v="1"/>
    <n v="1"/>
    <n v="2"/>
    <s v="Connaissance faible"/>
    <n v="0"/>
    <n v="8"/>
    <s v="Grande confiance"/>
    <n v="0"/>
    <n v="0"/>
  </r>
  <r>
    <s v="46"/>
    <s v="4bbaf90c-cebb-4c9d-a0f3-949bf4161d48"/>
    <n v="44959"/>
    <s v="consentement_oui"/>
    <s v="sud_kivu"/>
    <s v="sud_kivu"/>
    <s v="kabare"/>
    <x v="0"/>
    <x v="2"/>
    <s v="oui"/>
    <s v="cinamula amisi justin"/>
    <s v="kash_3"/>
    <s v="3"/>
    <s v="kashe_3"/>
    <s v="masculin"/>
    <n v="24"/>
    <n v="974857838"/>
    <s v="secondaire_interrompu"/>
    <s v="oui"/>
    <m/>
    <m/>
    <m/>
    <x v="1"/>
    <s v="Noella Bazibuhe Francine"/>
    <s v="main_duvre"/>
    <m/>
    <s v="restreint"/>
    <n v="0"/>
    <n v="0"/>
    <n v="0"/>
    <n v="0"/>
    <n v="1"/>
    <n v="0"/>
    <n v="0"/>
    <n v="0"/>
    <n v="2"/>
    <n v="0"/>
    <n v="0"/>
    <n v="0"/>
    <n v="1"/>
    <n v="0"/>
    <n v="0"/>
    <n v="0"/>
    <n v="4"/>
    <s v="oui"/>
    <n v="0"/>
    <n v="1"/>
    <n v="0"/>
    <n v="0"/>
    <n v="1"/>
    <n v="0"/>
    <n v="0"/>
    <n v="0"/>
    <n v="0"/>
    <n v="0"/>
    <n v="0"/>
    <n v="0"/>
    <s v="non"/>
    <m/>
    <m/>
    <m/>
    <m/>
    <m/>
    <m/>
    <m/>
    <m/>
    <m/>
    <m/>
    <m/>
    <m/>
    <s v="oui"/>
    <n v="1"/>
    <n v="0"/>
    <n v="0"/>
    <n v="1"/>
    <n v="0"/>
    <n v="0"/>
    <n v="0"/>
    <n v="0"/>
    <n v="0"/>
    <n v="0"/>
    <n v="0"/>
    <m/>
    <s v="eau_courante"/>
    <s v="robinet_public__borne-fontaine"/>
    <m/>
    <m/>
    <m/>
    <m/>
    <s v="eau_courante"/>
    <x v="0"/>
    <m/>
    <s v="non"/>
    <s v="eau_de_surface"/>
    <m/>
    <m/>
    <m/>
    <m/>
    <m/>
    <s v="rivire"/>
    <s v="en_dehors_de_la_parcelle"/>
    <n v="10"/>
    <n v="20"/>
    <n v="6"/>
    <n v="36"/>
    <n v="2"/>
    <n v="1"/>
    <n v="3"/>
    <s v="non"/>
    <x v="2"/>
    <n v="0"/>
    <n v="0"/>
    <n v="0"/>
    <n v="0"/>
    <n v="0"/>
    <n v="1"/>
    <n v="1"/>
    <n v="1"/>
    <n v="0"/>
    <n v="0"/>
    <n v="0"/>
    <n v="0"/>
    <n v="0"/>
    <s v="oui"/>
    <m/>
    <m/>
    <m/>
    <m/>
    <m/>
    <m/>
    <m/>
    <m/>
    <m/>
    <m/>
    <m/>
    <m/>
    <m/>
    <n v="4"/>
    <n v="5"/>
    <n v="400"/>
    <n v="2"/>
    <n v="3"/>
    <n v="240"/>
    <n v="22.857142857142858"/>
    <s v="non"/>
    <m/>
    <m/>
    <m/>
    <m/>
    <m/>
    <m/>
    <m/>
    <m/>
    <m/>
    <m/>
    <s v="femmes_20-24_ans"/>
    <n v="0"/>
    <n v="0"/>
    <n v="0"/>
    <n v="0"/>
    <n v="1"/>
    <n v="0"/>
    <n v="0"/>
    <m/>
    <s v="non"/>
    <m/>
    <m/>
    <m/>
    <m/>
    <n v="1"/>
    <n v="0"/>
    <n v="1"/>
    <n v="0"/>
    <n v="0"/>
    <n v="0"/>
    <n v="0"/>
    <m/>
    <s v="non"/>
    <m/>
    <m/>
    <m/>
    <m/>
    <m/>
    <m/>
    <m/>
    <s v="je_ne_sais_pas"/>
    <s v="oui"/>
    <s v="parceque nous avons vraiment besoin de l'eau permanente et à quantité suffisante"/>
    <s v="non"/>
    <m/>
    <m/>
    <m/>
    <m/>
    <m/>
    <m/>
    <m/>
    <m/>
    <s v="oui"/>
    <n v="0"/>
    <n v="0"/>
    <n v="1"/>
    <n v="1"/>
    <n v="0"/>
    <n v="0"/>
    <n v="0"/>
    <m/>
    <n v="0"/>
    <n v="0"/>
    <n v="0"/>
    <n v="0"/>
    <n v="1"/>
    <n v="0"/>
    <n v="0"/>
    <n v="0"/>
    <n v="0"/>
    <n v="0"/>
    <n v="0"/>
    <n v="0"/>
    <n v="0"/>
    <n v="0"/>
    <n v="0"/>
    <n v="0"/>
    <n v="0"/>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0"/>
    <n v="1"/>
    <n v="0"/>
    <n v="0"/>
    <n v="0"/>
    <n v="0"/>
    <m/>
    <s v="non"/>
    <s v="d'abord nous voyons les autorités du milieux, nous payons une somme équivalente à 10$, puis nous honorons le DV du plombier"/>
    <n v="1"/>
    <n v="1"/>
    <n v="0"/>
    <n v="0"/>
    <m/>
    <n v="0"/>
    <n v="0"/>
    <n v="0"/>
    <n v="1"/>
    <n v="0"/>
    <n v="0"/>
    <n v="1"/>
    <n v="0"/>
    <s v="réparer les préjudices"/>
    <s v="oui"/>
    <s v="une fois attrapé le concerné répare tout les dégâts et paye une amande selon la gravité du problème"/>
    <n v="1"/>
    <x v="1"/>
    <n v="0"/>
    <n v="0"/>
    <n v="0"/>
    <n v="0"/>
    <s v="aucun autre"/>
    <s v="non"/>
    <s v="oui"/>
    <n v="1"/>
    <n v="0"/>
    <n v="0"/>
    <n v="0"/>
    <n v="0"/>
    <m/>
    <n v="1"/>
    <n v="0"/>
    <n v="0"/>
    <n v="0"/>
    <n v="0"/>
    <n v="0"/>
    <n v="0"/>
    <n v="0"/>
    <m/>
    <n v="1"/>
    <s v="oui"/>
    <s v="non"/>
    <n v="5"/>
    <s v="confiance moyenne"/>
    <n v="1"/>
    <n v="0"/>
    <n v="0"/>
    <n v="0"/>
    <n v="0"/>
    <n v="1"/>
    <n v="2"/>
    <s v="Au moins un"/>
    <n v="0"/>
    <n v="1"/>
    <n v="0"/>
    <s v="j'écris aussi une lettre"/>
    <s v="oui"/>
    <s v="non_jen_ai_pas_encore_bnficie"/>
    <m/>
    <m/>
    <m/>
    <m/>
    <m/>
    <m/>
    <m/>
    <m/>
    <m/>
    <m/>
    <m/>
    <m/>
    <m/>
    <m/>
    <m/>
    <m/>
    <m/>
    <m/>
    <m/>
    <m/>
    <s v="au près du chef ou chez nyumbakumi"/>
    <n v="0"/>
    <n v="0"/>
    <n v="0"/>
    <n v="0"/>
    <n v="0"/>
    <n v="0"/>
    <n v="0"/>
    <n v="0"/>
    <n v="1"/>
    <n v="0"/>
    <s v="maendeleo"/>
    <n v="0"/>
    <n v="0"/>
    <n v="0"/>
    <n v="0"/>
    <n v="1"/>
    <n v="0"/>
    <s v="le chef ou nyumbakumi"/>
    <s v="3-4"/>
    <m/>
    <s v="peu_insatisfaisant"/>
    <s v="non"/>
    <s v="non"/>
    <s v="peu_insatisfaisant"/>
    <s v="non"/>
    <m/>
    <m/>
    <m/>
    <m/>
    <m/>
    <s v="je_ne_suis_jamais_impliqu"/>
    <s v="parfois"/>
    <n v="0"/>
    <n v="1"/>
    <n v="0"/>
    <n v="0"/>
    <n v="1"/>
    <n v="1"/>
    <n v="1"/>
    <n v="0"/>
    <n v="0"/>
    <n v="0"/>
    <n v="0"/>
    <n v="0"/>
    <m/>
    <s v="par ecri et face à face"/>
    <s v="rarement"/>
    <s v="face à face"/>
    <s v="non"/>
    <s v="les sources disponible et des bornes abandonnés"/>
    <s v="non accès à l'eau à temps, en qualité et en quantité suite à un besoin élevé de la population"/>
    <s v="non"/>
    <m/>
    <m/>
    <n v="-2.2827641000000001"/>
    <n v="28.8028166"/>
    <n v="1777.4"/>
    <n v="4.2"/>
    <n v="4"/>
    <n v="44959.348078703697"/>
    <n v="44959.312673611108"/>
    <s v="bbk05"/>
    <n v="44959.593541666669"/>
    <s v="https://www.commcarehq.org/a/swassa/reports/form_data/4bbaf90c-cebb-4c9d-a0f3-949bf4161d48/"/>
    <s v="bbk05"/>
    <s v="Homme"/>
    <x v="0"/>
    <n v="5"/>
    <x v="0"/>
    <n v="1"/>
    <n v="2"/>
    <n v="1"/>
    <n v="4"/>
    <x v="3"/>
    <n v="40"/>
    <s v="Oui, elle est capable"/>
    <s v="améliorée"/>
    <s v="Non"/>
    <s v="accès basique"/>
    <x v="2"/>
    <n v="2"/>
    <n v="2"/>
    <n v="5"/>
    <s v="Connaissance bonne"/>
    <n v="1"/>
    <n v="7"/>
    <s v="Grande confiance"/>
    <n v="1"/>
    <n v="1"/>
  </r>
  <r>
    <s v="47"/>
    <s v="cf4f691a-f290-4b75-96df-e863d5ad1fa9"/>
    <n v="44959"/>
    <s v="consentement_oui"/>
    <s v="sud_kivu"/>
    <s v="sud_kivu"/>
    <s v="kabare"/>
    <x v="0"/>
    <x v="2"/>
    <s v="oui"/>
    <s v="Namurhobo Karumba Daniela"/>
    <s v="kash_9"/>
    <s v="9"/>
    <s v="kashe_9"/>
    <s v="feminin"/>
    <n v="56"/>
    <n v="999999999"/>
    <s v="primaire_interrompu"/>
    <s v="oui"/>
    <m/>
    <m/>
    <m/>
    <x v="0"/>
    <s v="Limeti Nyabahama boniface"/>
    <s v="agriculteur"/>
    <m/>
    <s v="elargi"/>
    <n v="2"/>
    <n v="3"/>
    <n v="1"/>
    <n v="0"/>
    <n v="4"/>
    <n v="2"/>
    <n v="0"/>
    <n v="1"/>
    <n v="0"/>
    <n v="2"/>
    <n v="1"/>
    <n v="4"/>
    <n v="2"/>
    <n v="1"/>
    <n v="1"/>
    <n v="0"/>
    <n v="24"/>
    <s v="oui"/>
    <n v="1"/>
    <n v="0"/>
    <n v="0"/>
    <n v="0"/>
    <n v="1"/>
    <n v="1"/>
    <n v="0"/>
    <n v="0"/>
    <n v="0"/>
    <n v="0"/>
    <n v="0"/>
    <n v="0"/>
    <s v="non"/>
    <m/>
    <m/>
    <m/>
    <m/>
    <m/>
    <m/>
    <m/>
    <m/>
    <m/>
    <m/>
    <m/>
    <m/>
    <s v="non"/>
    <m/>
    <m/>
    <m/>
    <m/>
    <m/>
    <m/>
    <m/>
    <m/>
    <m/>
    <m/>
    <m/>
    <m/>
    <s v="eau_courante"/>
    <s v="robinet_priv"/>
    <m/>
    <m/>
    <m/>
    <m/>
    <s v="eau_courante"/>
    <x v="0"/>
    <m/>
    <s v="oui"/>
    <m/>
    <m/>
    <m/>
    <m/>
    <m/>
    <m/>
    <m/>
    <s v="en_dehors_de_la_parcelle"/>
    <n v="2"/>
    <n v="5"/>
    <n v="3"/>
    <n v="10"/>
    <m/>
    <m/>
    <m/>
    <s v="non"/>
    <x v="2"/>
    <n v="0"/>
    <n v="0"/>
    <n v="0"/>
    <n v="1"/>
    <n v="1"/>
    <n v="1"/>
    <n v="1"/>
    <n v="0"/>
    <n v="0"/>
    <n v="0"/>
    <n v="0"/>
    <n v="0"/>
    <n v="0"/>
    <m/>
    <m/>
    <m/>
    <m/>
    <m/>
    <m/>
    <m/>
    <m/>
    <m/>
    <m/>
    <m/>
    <m/>
    <m/>
    <m/>
    <n v="7"/>
    <n v="5"/>
    <n v="700"/>
    <m/>
    <m/>
    <n v="0"/>
    <n v="4.166666666666667"/>
    <s v="non"/>
    <m/>
    <m/>
    <m/>
    <m/>
    <m/>
    <m/>
    <m/>
    <m/>
    <m/>
    <m/>
    <s v="femmes_20-24_ans"/>
    <n v="0"/>
    <n v="0"/>
    <n v="0"/>
    <n v="0"/>
    <n v="1"/>
    <n v="0"/>
    <n v="0"/>
    <m/>
    <s v="oui"/>
    <s v="contribution_mensuelabonnement"/>
    <m/>
    <m/>
    <n v="1500"/>
    <m/>
    <m/>
    <m/>
    <m/>
    <m/>
    <m/>
    <m/>
    <m/>
    <m/>
    <m/>
    <m/>
    <m/>
    <m/>
    <m/>
    <m/>
    <m/>
    <m/>
    <s v="oui"/>
    <s v="parceque j'en aurais à tout moment que j'en ai besoin sans dépendre des voisins"/>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0"/>
    <n v="1"/>
    <n v="2"/>
    <n v="5"/>
    <s v="connaissance basique"/>
    <n v="0"/>
    <n v="0"/>
    <n v="0"/>
    <m/>
    <n v="0"/>
    <n v="0"/>
    <n v="0"/>
    <n v="0"/>
    <n v="1"/>
    <n v="0"/>
    <s v="mon voisin"/>
    <s v="non"/>
    <s v="nous payons le devis du plombier"/>
    <n v="1"/>
    <n v="1"/>
    <n v="0"/>
    <n v="0"/>
    <m/>
    <n v="0"/>
    <n v="0"/>
    <n v="0"/>
    <n v="1"/>
    <n v="0"/>
    <n v="0"/>
    <n v="0"/>
    <n v="0"/>
    <m/>
    <s v="non"/>
    <m/>
    <m/>
    <x v="0"/>
    <m/>
    <m/>
    <m/>
    <m/>
    <m/>
    <s v="non"/>
    <s v="non"/>
    <m/>
    <m/>
    <m/>
    <m/>
    <m/>
    <m/>
    <m/>
    <m/>
    <m/>
    <m/>
    <m/>
    <m/>
    <m/>
    <m/>
    <m/>
    <n v="0"/>
    <m/>
    <m/>
    <n v="3"/>
    <s v="pas de confiance"/>
    <n v="1"/>
    <n v="0"/>
    <n v="0"/>
    <n v="0"/>
    <n v="0"/>
    <n v="1"/>
    <n v="1"/>
    <s v="Au moins un"/>
    <n v="0"/>
    <n v="0"/>
    <n v="0"/>
    <m/>
    <s v="oui"/>
    <s v="non_jen_ai_pas_encore_bnficie"/>
    <m/>
    <m/>
    <m/>
    <m/>
    <m/>
    <m/>
    <m/>
    <m/>
    <m/>
    <m/>
    <m/>
    <m/>
    <m/>
    <m/>
    <m/>
    <m/>
    <m/>
    <m/>
    <m/>
    <m/>
    <s v="je m'adresse à mon voisin puis à son tour informe le membre du comité et le chef"/>
    <n v="1"/>
    <n v="1"/>
    <n v="0"/>
    <n v="0"/>
    <n v="0"/>
    <n v="1"/>
    <n v="1"/>
    <n v="1"/>
    <n v="0"/>
    <n v="0"/>
    <m/>
    <n v="0"/>
    <n v="0"/>
    <n v="0"/>
    <n v="0"/>
    <n v="1"/>
    <n v="0"/>
    <s v="je ne sais pas je suis à bonné chez mon voisin"/>
    <s v="3-4"/>
    <m/>
    <s v="neutre"/>
    <s v="non"/>
    <s v="non"/>
    <s v="neutre"/>
    <s v="non"/>
    <m/>
    <m/>
    <m/>
    <m/>
    <m/>
    <s v="je_ne_suis_jamais_impliqu"/>
    <s v="non"/>
    <m/>
    <m/>
    <m/>
    <m/>
    <m/>
    <m/>
    <m/>
    <m/>
    <m/>
    <m/>
    <m/>
    <m/>
    <m/>
    <m/>
    <m/>
    <s v="aucun canal"/>
    <s v="non"/>
    <s v="il y a des sources mais abandonné"/>
    <s v="nous n'accedons pas à l'eau pendant la seson sèche"/>
    <s v="non"/>
    <m/>
    <m/>
    <n v="-2.2829035000000002"/>
    <n v="28.803372"/>
    <n v="1765.3"/>
    <n v="5"/>
    <n v="24"/>
    <n v="44959.380671296298"/>
    <n v="44959.363194444442"/>
    <s v="bbk05"/>
    <n v="44959.593553240738"/>
    <s v="https://www.commcarehq.org/a/swassa/reports/form_data/cf4f691a-f290-4b75-96df-e863d5ad1fa9/"/>
    <s v="bbk05"/>
    <s v="Femme"/>
    <x v="1"/>
    <n v="6"/>
    <x v="1"/>
    <n v="6"/>
    <n v="2"/>
    <n v="8"/>
    <n v="16"/>
    <x v="1"/>
    <n v="2.8571428571428572"/>
    <s v="Non, elle n'est pas capable"/>
    <s v="non amélioré"/>
    <s v="Non"/>
    <s v="pas d'accès"/>
    <x v="0"/>
    <n v="2"/>
    <n v="2"/>
    <n v="4"/>
    <s v="Connaissance moyenne"/>
    <n v="0"/>
    <n v="5"/>
    <s v="Confiance moyenne"/>
    <n v="0"/>
    <n v="0"/>
  </r>
  <r>
    <s v="48"/>
    <s v="b11994b7-ab3a-4e6c-9f07-e8fcb07388d2"/>
    <n v="44959"/>
    <s v="consentement_oui"/>
    <s v="sud_kivu"/>
    <s v="sud_kivu"/>
    <s v="kabare"/>
    <x v="0"/>
    <x v="2"/>
    <s v="oui"/>
    <s v="baseme kubibwa Ruhembe"/>
    <s v="kash_4"/>
    <s v="4"/>
    <s v="kashe_4"/>
    <s v="masculin"/>
    <n v="47"/>
    <n v="999999999"/>
    <s v="primaire_interrompu"/>
    <s v="oui"/>
    <m/>
    <m/>
    <m/>
    <x v="1"/>
    <s v="Nshobole lokadiya M'kashembere"/>
    <s v="agriculteur"/>
    <m/>
    <s v="restreint"/>
    <n v="2"/>
    <n v="1"/>
    <n v="0"/>
    <n v="1"/>
    <n v="1"/>
    <n v="0"/>
    <n v="1"/>
    <n v="0"/>
    <n v="1"/>
    <n v="2"/>
    <n v="1"/>
    <n v="0"/>
    <n v="0"/>
    <n v="0"/>
    <n v="1"/>
    <n v="0"/>
    <n v="11"/>
    <s v="non"/>
    <n v="0"/>
    <n v="0"/>
    <n v="0"/>
    <n v="0"/>
    <n v="0"/>
    <n v="0"/>
    <n v="0"/>
    <n v="0"/>
    <n v="0"/>
    <n v="0"/>
    <n v="0"/>
    <n v="0"/>
    <s v="oui"/>
    <n v="0"/>
    <n v="0"/>
    <n v="1"/>
    <n v="0"/>
    <n v="0"/>
    <n v="0"/>
    <n v="0"/>
    <n v="0"/>
    <n v="0"/>
    <n v="0"/>
    <n v="0"/>
    <m/>
    <s v="oui"/>
    <n v="0"/>
    <n v="0"/>
    <n v="1"/>
    <n v="1"/>
    <n v="1"/>
    <n v="0"/>
    <n v="0"/>
    <n v="0"/>
    <n v="0"/>
    <n v="0"/>
    <n v="0"/>
    <m/>
    <s v="eau_de_source"/>
    <m/>
    <m/>
    <s v="source_non_protg"/>
    <m/>
    <m/>
    <s v="source_non_protg"/>
    <x v="1"/>
    <m/>
    <s v="non"/>
    <s v="eau_de_surface"/>
    <m/>
    <m/>
    <m/>
    <m/>
    <m/>
    <s v="rivire"/>
    <s v="en_dehors_de_la_parcelle"/>
    <n v="5"/>
    <n v="5"/>
    <n v="5"/>
    <n v="15"/>
    <n v="10"/>
    <n v="2"/>
    <n v="12"/>
    <s v="non"/>
    <x v="2"/>
    <n v="0"/>
    <n v="0"/>
    <n v="0"/>
    <n v="0"/>
    <n v="0"/>
    <n v="0"/>
    <n v="1"/>
    <n v="1"/>
    <n v="0"/>
    <n v="0"/>
    <n v="0"/>
    <n v="0"/>
    <n v="0"/>
    <s v="oui"/>
    <m/>
    <m/>
    <m/>
    <m/>
    <m/>
    <m/>
    <m/>
    <m/>
    <m/>
    <m/>
    <m/>
    <m/>
    <m/>
    <n v="5"/>
    <n v="3"/>
    <n v="300"/>
    <n v="7"/>
    <n v="5"/>
    <n v="500"/>
    <n v="10.389610389610391"/>
    <s v="non"/>
    <m/>
    <m/>
    <m/>
    <m/>
    <m/>
    <m/>
    <m/>
    <m/>
    <m/>
    <m/>
    <s v="femmesfilles_15-19_ans"/>
    <n v="0"/>
    <n v="0"/>
    <n v="0"/>
    <n v="0"/>
    <n v="1"/>
    <n v="0"/>
    <n v="0"/>
    <m/>
    <s v="non"/>
    <m/>
    <m/>
    <m/>
    <m/>
    <n v="1"/>
    <n v="0"/>
    <n v="1"/>
    <n v="1"/>
    <n v="0"/>
    <n v="0"/>
    <n v="0"/>
    <m/>
    <s v="non"/>
    <m/>
    <m/>
    <m/>
    <m/>
    <m/>
    <m/>
    <m/>
    <s v="oui"/>
    <s v="oui"/>
    <s v="parceque l'eau c'est la vie et c'est un élément capital de la Vie de l'homme"/>
    <s v="non"/>
    <m/>
    <m/>
    <m/>
    <m/>
    <m/>
    <m/>
    <m/>
    <m/>
    <s v="non"/>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non"/>
    <m/>
    <m/>
    <m/>
    <n v="0"/>
    <m/>
    <m/>
    <m/>
    <m/>
    <m/>
    <m/>
    <m/>
    <n v="0"/>
    <n v="0"/>
    <s v="connaissance faible"/>
    <m/>
    <m/>
    <m/>
    <m/>
    <n v="0"/>
    <n v="0"/>
    <n v="0"/>
    <n v="0"/>
    <n v="1"/>
    <n v="0"/>
    <s v="nous payons pas régulièrement seulement quand il y a panne que nous contribuons par ménage pour la réparation des installations"/>
    <s v="non"/>
    <m/>
    <n v="1"/>
    <n v="1"/>
    <n v="0"/>
    <n v="0"/>
    <m/>
    <n v="0"/>
    <n v="0"/>
    <n v="1"/>
    <n v="0"/>
    <n v="0"/>
    <n v="0"/>
    <n v="0"/>
    <n v="0"/>
    <m/>
    <s v="oui"/>
    <s v="expulsion et ou meme suspension de fréquenté les installations"/>
    <n v="0"/>
    <x v="1"/>
    <n v="0"/>
    <n v="0"/>
    <n v="0"/>
    <n v="0"/>
    <s v="aucun autre"/>
    <s v="non"/>
    <s v="non"/>
    <m/>
    <m/>
    <m/>
    <m/>
    <m/>
    <m/>
    <m/>
    <m/>
    <m/>
    <m/>
    <m/>
    <m/>
    <m/>
    <m/>
    <m/>
    <n v="0"/>
    <m/>
    <m/>
    <n v="5"/>
    <s v="confiance moyenne"/>
    <n v="0"/>
    <n v="0"/>
    <n v="0"/>
    <n v="0"/>
    <n v="0"/>
    <n v="0"/>
    <n v="0"/>
    <s v="Aucun"/>
    <n v="1"/>
    <n v="0"/>
    <n v="0"/>
    <m/>
    <s v="oui"/>
    <s v="non_jen_ai_pas_encore_bnficie"/>
    <m/>
    <m/>
    <m/>
    <m/>
    <m/>
    <m/>
    <m/>
    <m/>
    <m/>
    <m/>
    <m/>
    <m/>
    <m/>
    <m/>
    <m/>
    <m/>
    <m/>
    <m/>
    <m/>
    <m/>
    <s v="aux nyumbakumi et au chef de quartier"/>
    <n v="1"/>
    <n v="1"/>
    <n v="1"/>
    <n v="0"/>
    <n v="0"/>
    <n v="0"/>
    <n v="1"/>
    <n v="0"/>
    <n v="1"/>
    <n v="0"/>
    <s v="maendeleo"/>
    <n v="0"/>
    <n v="1"/>
    <n v="0"/>
    <n v="0"/>
    <n v="0"/>
    <n v="0"/>
    <m/>
    <s v="1-2"/>
    <m/>
    <s v="neutre"/>
    <s v="non"/>
    <s v="non"/>
    <s v="neutre"/>
    <s v="oui"/>
    <s v="non"/>
    <m/>
    <s v="les_membres_du_village"/>
    <m/>
    <s v="je_ne_sais_pas"/>
    <s v="je_ne_suis_jamais_impliqu"/>
    <s v="non"/>
    <m/>
    <m/>
    <m/>
    <m/>
    <m/>
    <m/>
    <m/>
    <m/>
    <m/>
    <m/>
    <m/>
    <m/>
    <m/>
    <m/>
    <m/>
    <s v="aucun"/>
    <s v="non"/>
    <s v="il y a notre source matiyo arhanu nyacibundu qui saturé par un grand nombre de population"/>
    <s v="lors de la saison sèche nous nous verton à un grand problème d'accès à l'eau potable parce que la source est la même"/>
    <s v="non"/>
    <m/>
    <m/>
    <n v="-2.2839261"/>
    <n v="28.800705799999999"/>
    <n v="1786"/>
    <n v="4.96"/>
    <n v="11"/>
    <n v="44959.431689814817"/>
    <n v="44959.400636574072"/>
    <s v="bbk05"/>
    <n v="44959.593564814822"/>
    <s v="https://www.commcarehq.org/a/swassa/reports/form_data/b11994b7-ab3a-4e6c-9f07-e8fcb07388d2/"/>
    <s v="bbk05"/>
    <s v="Homme"/>
    <x v="1"/>
    <n v="7"/>
    <x v="1"/>
    <n v="45"/>
    <n v="2"/>
    <n v="48"/>
    <n v="95"/>
    <x v="1"/>
    <n v="14.285714285714286"/>
    <s v="Non, elle n'est pas capable"/>
    <s v="non amélioré"/>
    <s v="Non"/>
    <s v="pas d'accès"/>
    <x v="0"/>
    <n v="3"/>
    <n v="2"/>
    <n v="5"/>
    <s v="Connaissance bonne"/>
    <n v="0"/>
    <n v="4"/>
    <s v="Pas de confiance"/>
    <n v="0"/>
    <n v="0"/>
  </r>
  <r>
    <s v="49"/>
    <s v="25e934e4-6343-4351-9719-7eb795787928"/>
    <n v="44959"/>
    <s v="consentement_oui"/>
    <s v="sud_kivu"/>
    <s v="sud_kivu"/>
    <s v="kabare"/>
    <x v="0"/>
    <x v="2"/>
    <s v="oui"/>
    <s v="Sifa M'masumbuko"/>
    <s v="kash_13"/>
    <s v="13"/>
    <s v="kashe_13"/>
    <s v="feminin"/>
    <n v="32"/>
    <n v="0"/>
    <s v="sans_niveau"/>
    <s v="non"/>
    <s v="epoux"/>
    <m/>
    <s v="masculin"/>
    <x v="1"/>
    <m/>
    <s v="travail_journalier"/>
    <m/>
    <s v="restreint"/>
    <n v="1"/>
    <n v="1"/>
    <n v="0"/>
    <n v="1"/>
    <n v="1"/>
    <n v="1"/>
    <n v="1"/>
    <n v="0"/>
    <n v="1"/>
    <n v="0"/>
    <n v="1"/>
    <n v="1"/>
    <n v="1"/>
    <n v="0"/>
    <n v="1"/>
    <n v="0"/>
    <n v="11"/>
    <s v="oui"/>
    <n v="0"/>
    <n v="0"/>
    <n v="0"/>
    <n v="0"/>
    <n v="1"/>
    <n v="0"/>
    <n v="0"/>
    <n v="0"/>
    <n v="0"/>
    <n v="0"/>
    <n v="0"/>
    <n v="0"/>
    <s v="non"/>
    <m/>
    <m/>
    <m/>
    <m/>
    <m/>
    <m/>
    <m/>
    <m/>
    <m/>
    <m/>
    <m/>
    <m/>
    <s v="oui"/>
    <n v="0"/>
    <n v="0"/>
    <n v="0"/>
    <n v="1"/>
    <n v="0"/>
    <n v="0"/>
    <n v="0"/>
    <n v="0"/>
    <n v="0"/>
    <n v="0"/>
    <n v="0"/>
    <m/>
    <s v="eau_courante"/>
    <s v="robinet_public__borne-fontaine"/>
    <m/>
    <m/>
    <m/>
    <m/>
    <s v="eau_courante"/>
    <x v="0"/>
    <m/>
    <s v="oui"/>
    <m/>
    <m/>
    <m/>
    <m/>
    <m/>
    <m/>
    <m/>
    <s v="en_dehors_de_la_parcelle"/>
    <n v="3"/>
    <n v="5"/>
    <n v="3"/>
    <n v="11"/>
    <m/>
    <m/>
    <m/>
    <s v="non"/>
    <x v="2"/>
    <n v="0"/>
    <n v="1"/>
    <n v="1"/>
    <n v="0"/>
    <n v="1"/>
    <n v="0"/>
    <n v="0"/>
    <n v="0"/>
    <n v="0"/>
    <n v="0"/>
    <n v="0"/>
    <n v="0"/>
    <n v="0"/>
    <m/>
    <m/>
    <m/>
    <m/>
    <m/>
    <m/>
    <m/>
    <m/>
    <m/>
    <m/>
    <m/>
    <m/>
    <m/>
    <m/>
    <n v="7"/>
    <n v="2"/>
    <n v="280"/>
    <m/>
    <m/>
    <n v="0"/>
    <n v="3.6363636363636362"/>
    <s v="non"/>
    <m/>
    <m/>
    <m/>
    <m/>
    <m/>
    <m/>
    <m/>
    <m/>
    <m/>
    <m/>
    <s v="garons_10-14_ans"/>
    <n v="0"/>
    <n v="0"/>
    <n v="0"/>
    <n v="0"/>
    <n v="1"/>
    <n v="0"/>
    <n v="0"/>
    <m/>
    <s v="oui"/>
    <s v="contribution_mensuelabonnement"/>
    <m/>
    <m/>
    <n v="500"/>
    <m/>
    <m/>
    <m/>
    <m/>
    <m/>
    <m/>
    <m/>
    <m/>
    <m/>
    <m/>
    <m/>
    <m/>
    <m/>
    <m/>
    <m/>
    <m/>
    <m/>
    <s v="oui"/>
    <s v="parce que l'eau c'est la vie"/>
    <s v="non"/>
    <m/>
    <m/>
    <m/>
    <m/>
    <m/>
    <m/>
    <m/>
    <m/>
    <m/>
    <m/>
    <m/>
    <m/>
    <m/>
    <m/>
    <m/>
    <m/>
    <m/>
    <m/>
    <m/>
    <m/>
    <m/>
    <m/>
    <m/>
    <m/>
    <m/>
    <m/>
    <m/>
    <m/>
    <m/>
    <m/>
    <m/>
    <m/>
    <m/>
    <m/>
    <s v="oui"/>
    <n v="0"/>
    <n v="1"/>
    <n v="0"/>
    <n v="0"/>
    <n v="0"/>
    <n v="0"/>
    <n v="0"/>
    <n v="0"/>
    <n v="0"/>
    <n v="0"/>
    <m/>
    <m/>
    <m/>
    <s v="autre_toilette__composte"/>
    <m/>
    <n v="0"/>
    <n v="0"/>
    <n v="0"/>
    <n v="1"/>
    <n v="0"/>
    <m/>
    <m/>
    <m/>
    <m/>
    <m/>
    <m/>
    <m/>
    <m/>
    <s v="toilette améliorée"/>
    <s v="non"/>
    <x v="1"/>
    <x v="0"/>
    <x v="0"/>
    <x v="0"/>
    <x v="1"/>
    <n v="0"/>
    <n v="1"/>
    <n v="0"/>
    <n v="0"/>
    <n v="0"/>
    <n v="1"/>
    <n v="0"/>
    <n v="0"/>
    <n v="0"/>
    <n v="0"/>
    <m/>
    <s v="non"/>
    <m/>
    <m/>
    <m/>
    <m/>
    <m/>
    <m/>
    <m/>
    <m/>
    <m/>
    <m/>
    <m/>
    <m/>
    <m/>
    <m/>
    <m/>
    <s v="non"/>
    <m/>
    <m/>
    <m/>
    <n v="0"/>
    <m/>
    <m/>
    <m/>
    <m/>
    <m/>
    <m/>
    <m/>
    <n v="0"/>
    <n v="0"/>
    <s v="connaissance faible"/>
    <m/>
    <m/>
    <m/>
    <m/>
    <n v="0"/>
    <n v="1"/>
    <n v="0"/>
    <n v="0"/>
    <n v="0"/>
    <n v="0"/>
    <m/>
    <s v="non"/>
    <s v="nous donons seulement l'argent au chef pui il harmonise avec le plombier et pui j'achète le materiel"/>
    <n v="1"/>
    <n v="1"/>
    <n v="0"/>
    <n v="0"/>
    <m/>
    <n v="0"/>
    <n v="0"/>
    <n v="0"/>
    <n v="1"/>
    <n v="0"/>
    <n v="0"/>
    <n v="0"/>
    <n v="0"/>
    <m/>
    <s v="non"/>
    <m/>
    <m/>
    <x v="0"/>
    <m/>
    <m/>
    <m/>
    <m/>
    <m/>
    <s v="non"/>
    <s v="oui"/>
    <n v="1"/>
    <n v="0"/>
    <n v="1"/>
    <n v="0"/>
    <n v="0"/>
    <m/>
    <n v="1"/>
    <n v="0"/>
    <n v="0"/>
    <n v="0"/>
    <n v="0"/>
    <n v="0"/>
    <n v="1"/>
    <n v="0"/>
    <s v="par écrit"/>
    <n v="1"/>
    <s v="oui"/>
    <s v="non"/>
    <n v="5"/>
    <s v="confiance moyenne"/>
    <n v="1"/>
    <n v="0"/>
    <n v="0"/>
    <n v="0"/>
    <n v="0"/>
    <n v="1"/>
    <n v="2"/>
    <s v="Au moins un"/>
    <n v="0"/>
    <n v="1"/>
    <n v="0"/>
    <s v="par écrit"/>
    <s v="oui"/>
    <s v="non_jen_ai_pas_encore_bnficie"/>
    <m/>
    <m/>
    <m/>
    <m/>
    <m/>
    <m/>
    <m/>
    <m/>
    <m/>
    <m/>
    <m/>
    <m/>
    <m/>
    <m/>
    <m/>
    <m/>
    <m/>
    <m/>
    <m/>
    <m/>
    <s v="au chef et nymbakumi"/>
    <n v="0"/>
    <n v="1"/>
    <n v="0"/>
    <n v="0"/>
    <n v="0"/>
    <n v="0"/>
    <n v="1"/>
    <n v="0"/>
    <n v="0"/>
    <n v="0"/>
    <m/>
    <n v="0"/>
    <n v="1"/>
    <n v="0"/>
    <n v="0"/>
    <n v="0"/>
    <n v="0"/>
    <m/>
    <s v="1-2"/>
    <m/>
    <s v="neutre"/>
    <s v="non"/>
    <s v="non"/>
    <s v="neutre"/>
    <s v="non"/>
    <m/>
    <m/>
    <m/>
    <m/>
    <m/>
    <s v="je_ne_suis_jamais_impliqu"/>
    <s v="parfois"/>
    <n v="0"/>
    <n v="0"/>
    <n v="1"/>
    <n v="0"/>
    <n v="1"/>
    <n v="0"/>
    <n v="0"/>
    <n v="0"/>
    <n v="0"/>
    <n v="0"/>
    <n v="0"/>
    <n v="0"/>
    <m/>
    <s v="par écrit ou face à face"/>
    <s v="rarement"/>
    <s v="face à face"/>
    <s v="non"/>
    <s v="nos bornes sont disponibles et nos"/>
    <s v="seulement quand l'eau n'est pas là nous souffrons pour trouver l'eau potable"/>
    <s v="non"/>
    <m/>
    <m/>
    <n v="-2.2843759000000001"/>
    <n v="28.8064076"/>
    <n v="1755.5"/>
    <n v="4.95"/>
    <n v="11"/>
    <n v="44959.487013888887"/>
    <n v="44959.44803240741"/>
    <s v="bbk05"/>
    <n v="44959.593576388892"/>
    <s v="https://www.commcarehq.org/a/swassa/reports/form_data/25e934e4-6343-4351-9719-7eb795787928/"/>
    <s v="bbk05"/>
    <s v="Homme"/>
    <x v="0"/>
    <n v="13"/>
    <x v="1"/>
    <n v="10"/>
    <n v="8"/>
    <n v="9"/>
    <n v="27"/>
    <x v="1"/>
    <n v="1.9780219780219781"/>
    <s v="Non, elle n'est pas capable"/>
    <s v="améliorée"/>
    <s v="Non"/>
    <s v="accès basique"/>
    <x v="2"/>
    <n v="1"/>
    <n v="3"/>
    <n v="4"/>
    <s v="Connaissance moyenne"/>
    <n v="0"/>
    <n v="5"/>
    <s v="Confiance moyenne"/>
    <n v="0"/>
    <n v="0"/>
  </r>
  <r>
    <s v="50"/>
    <s v="cf99db90-6ec9-455f-8971-52daafeb0a32"/>
    <n v="44959"/>
    <s v="consentement_oui"/>
    <s v="sud_kivu"/>
    <s v="sud_kivu"/>
    <s v="kabare"/>
    <x v="0"/>
    <x v="2"/>
    <s v="oui"/>
    <s v="Feza M'ganjwamulume"/>
    <s v="kash_7"/>
    <s v="7"/>
    <s v="kashe_7"/>
    <s v="feminin"/>
    <n v="50"/>
    <n v="0"/>
    <s v="primaire_interrompu"/>
    <s v="oui"/>
    <m/>
    <m/>
    <m/>
    <x v="0"/>
    <s v="Muderhwa shamavu"/>
    <s v="colporteur"/>
    <m/>
    <s v="restreint"/>
    <n v="3"/>
    <n v="2"/>
    <n v="3"/>
    <n v="1"/>
    <n v="2"/>
    <n v="0"/>
    <n v="0"/>
    <n v="1"/>
    <n v="1"/>
    <n v="0"/>
    <n v="0"/>
    <n v="0"/>
    <n v="0"/>
    <n v="0"/>
    <n v="0"/>
    <n v="0"/>
    <n v="13"/>
    <s v="oui"/>
    <n v="0"/>
    <n v="0"/>
    <n v="0"/>
    <n v="0"/>
    <n v="1"/>
    <n v="0"/>
    <n v="0"/>
    <n v="0"/>
    <n v="0"/>
    <n v="1"/>
    <n v="0"/>
    <s v="CECI, UMOJA"/>
    <s v="non"/>
    <m/>
    <m/>
    <m/>
    <m/>
    <m/>
    <m/>
    <m/>
    <m/>
    <m/>
    <m/>
    <m/>
    <m/>
    <s v="non"/>
    <m/>
    <m/>
    <m/>
    <m/>
    <m/>
    <m/>
    <m/>
    <m/>
    <m/>
    <m/>
    <m/>
    <m/>
    <s v="eau_courante"/>
    <s v="robinet_public__borne-fontaine"/>
    <m/>
    <m/>
    <m/>
    <m/>
    <s v="eau_courante"/>
    <x v="0"/>
    <m/>
    <s v="oui"/>
    <m/>
    <m/>
    <m/>
    <m/>
    <m/>
    <m/>
    <m/>
    <s v="en_dehors_de_la_parcelle"/>
    <n v="2"/>
    <n v="5"/>
    <n v="2"/>
    <n v="9"/>
    <m/>
    <m/>
    <m/>
    <s v="non"/>
    <x v="2"/>
    <n v="0"/>
    <n v="0"/>
    <n v="0"/>
    <n v="0"/>
    <n v="0"/>
    <n v="0"/>
    <n v="1"/>
    <n v="1"/>
    <n v="0"/>
    <n v="0"/>
    <n v="0"/>
    <n v="0"/>
    <n v="0"/>
    <m/>
    <m/>
    <m/>
    <m/>
    <m/>
    <m/>
    <m/>
    <m/>
    <m/>
    <m/>
    <m/>
    <m/>
    <m/>
    <m/>
    <n v="7"/>
    <n v="15"/>
    <n v="2100"/>
    <m/>
    <m/>
    <n v="0"/>
    <n v="23.076923076923077"/>
    <s v="non"/>
    <m/>
    <m/>
    <m/>
    <m/>
    <m/>
    <m/>
    <m/>
    <m/>
    <m/>
    <m/>
    <s v="femmes_20-24_ans"/>
    <n v="0"/>
    <n v="0"/>
    <n v="0"/>
    <n v="0"/>
    <n v="1"/>
    <n v="0"/>
    <n v="0"/>
    <m/>
    <s v="non"/>
    <m/>
    <m/>
    <m/>
    <m/>
    <m/>
    <m/>
    <m/>
    <m/>
    <m/>
    <m/>
    <m/>
    <m/>
    <m/>
    <m/>
    <m/>
    <m/>
    <m/>
    <m/>
    <m/>
    <m/>
    <m/>
    <s v="non"/>
    <s v="nous sommes habitués à contribuer seulement en cas de panne"/>
    <s v="non"/>
    <m/>
    <m/>
    <m/>
    <m/>
    <m/>
    <m/>
    <m/>
    <m/>
    <m/>
    <m/>
    <m/>
    <m/>
    <m/>
    <m/>
    <m/>
    <m/>
    <m/>
    <m/>
    <m/>
    <m/>
    <m/>
    <m/>
    <m/>
    <m/>
    <m/>
    <m/>
    <m/>
    <m/>
    <m/>
    <m/>
    <m/>
    <m/>
    <m/>
    <m/>
    <s v="oui"/>
    <n v="0"/>
    <n v="1"/>
    <n v="0"/>
    <n v="0"/>
    <n v="0"/>
    <n v="0"/>
    <n v="0"/>
    <n v="0"/>
    <n v="0"/>
    <n v="0"/>
    <m/>
    <m/>
    <m/>
    <s v="autre_toilette__composte"/>
    <m/>
    <n v="0"/>
    <n v="0"/>
    <n v="0"/>
    <n v="1"/>
    <n v="0"/>
    <m/>
    <m/>
    <m/>
    <m/>
    <m/>
    <m/>
    <m/>
    <m/>
    <s v="toilette améliorée"/>
    <s v="non"/>
    <x v="1"/>
    <x v="1"/>
    <x v="1"/>
    <x v="0"/>
    <x v="1"/>
    <n v="1"/>
    <n v="1"/>
    <n v="1"/>
    <n v="1"/>
    <n v="0"/>
    <n v="1"/>
    <n v="0"/>
    <n v="0"/>
    <n v="0"/>
    <n v="0"/>
    <m/>
    <s v="oui"/>
    <n v="0"/>
    <n v="0"/>
    <n v="0"/>
    <n v="0"/>
    <n v="1"/>
    <n v="0"/>
    <n v="0"/>
    <m/>
    <s v="oui"/>
    <m/>
    <m/>
    <m/>
    <m/>
    <m/>
    <m/>
    <s v="oui"/>
    <n v="1"/>
    <n v="1"/>
    <n v="1"/>
    <n v="3"/>
    <n v="0"/>
    <n v="0"/>
    <n v="0"/>
    <m/>
    <n v="1"/>
    <n v="1"/>
    <n v="1"/>
    <n v="3"/>
    <n v="6"/>
    <s v="connaissance basique"/>
    <n v="0"/>
    <n v="0"/>
    <n v="0"/>
    <m/>
    <n v="0"/>
    <n v="1"/>
    <n v="0"/>
    <n v="0"/>
    <n v="1"/>
    <n v="0"/>
    <s v="NB: seulement en cas de panne"/>
    <s v="non"/>
    <s v="payer les tuyaux autres choses selon le devis, une Somme d'argent à payer che le chef, creuser la où vont passer les tuyaux,...."/>
    <n v="1"/>
    <n v="1"/>
    <n v="0"/>
    <n v="0"/>
    <m/>
    <n v="0"/>
    <n v="0"/>
    <n v="0"/>
    <n v="0"/>
    <n v="1"/>
    <n v="0"/>
    <n v="0"/>
    <n v="0"/>
    <m/>
    <s v="non"/>
    <m/>
    <m/>
    <x v="0"/>
    <m/>
    <m/>
    <m/>
    <m/>
    <m/>
    <s v="oui"/>
    <s v="oui"/>
    <n v="1"/>
    <n v="0"/>
    <n v="0"/>
    <n v="1"/>
    <n v="0"/>
    <s v="membre du village assaini"/>
    <n v="1"/>
    <n v="1"/>
    <n v="0"/>
    <n v="0"/>
    <n v="0"/>
    <n v="0"/>
    <n v="0"/>
    <n v="0"/>
    <m/>
    <n v="2"/>
    <s v="oui"/>
    <s v="non"/>
    <n v="5"/>
    <s v="confiance moyenne"/>
    <m/>
    <m/>
    <m/>
    <m/>
    <m/>
    <n v="0"/>
    <n v="2"/>
    <s v="Au moins un"/>
    <m/>
    <m/>
    <m/>
    <m/>
    <s v="oui"/>
    <s v="oui"/>
    <s v="oui_il_y_en_a"/>
    <s v="oui"/>
    <n v="1"/>
    <n v="1"/>
    <n v="1"/>
    <n v="0"/>
    <n v="1"/>
    <n v="0"/>
    <n v="0"/>
    <m/>
    <n v="1"/>
    <n v="1"/>
    <n v="0"/>
    <n v="0"/>
    <n v="0"/>
    <n v="0"/>
    <n v="0"/>
    <n v="0"/>
    <m/>
    <m/>
    <s v="au chef de quartier"/>
    <n v="0"/>
    <n v="0"/>
    <n v="0"/>
    <n v="0"/>
    <n v="0"/>
    <n v="0"/>
    <n v="0"/>
    <n v="0"/>
    <n v="1"/>
    <n v="0"/>
    <s v="je n'ai pas la radio"/>
    <n v="0"/>
    <n v="1"/>
    <n v="0"/>
    <n v="0"/>
    <n v="0"/>
    <n v="0"/>
    <m/>
    <s v="1-2"/>
    <m/>
    <s v="peu_insatisfaisant"/>
    <s v="oui"/>
    <s v="oui"/>
    <s v="peu_insatisfaisant"/>
    <s v="oui"/>
    <s v="oui"/>
    <m/>
    <s v="les_membres_du_village"/>
    <m/>
    <s v="b_le_groupe_le_plus_nombreux_prend_la_dcision_pour_tous"/>
    <s v="quelque_fois_impliqu"/>
    <s v="parfois"/>
    <n v="0"/>
    <n v="1"/>
    <n v="0"/>
    <n v="0"/>
    <n v="0"/>
    <n v="1"/>
    <n v="0"/>
    <n v="0"/>
    <n v="0"/>
    <n v="0"/>
    <n v="0"/>
    <n v="0"/>
    <m/>
    <s v="face à face"/>
    <s v="parfois"/>
    <s v="face à face"/>
    <s v="non"/>
    <s v="nous avons nos cotisations en ca de panne l'argent qui reste nous gardons en c'est à que nous pouvons nous acheter de matériels pour renforcer nos sources permanente"/>
    <s v="un nombre élevé de consommateurs d'eau pourtant nous avons l'unique borne dans 3 village, l'eau ne nous satisfait pas"/>
    <s v="non"/>
    <m/>
    <m/>
    <n v="-2.2844114000000002"/>
    <n v="28.8050423"/>
    <n v="1784.2"/>
    <n v="4.93"/>
    <n v="13"/>
    <n v="44959.532222222217"/>
    <n v="44959.494293981479"/>
    <s v="bbk05"/>
    <n v="44959.593599537038"/>
    <s v="https://www.commcarehq.org/a/swassa/reports/form_data/cf99db90-6ec9-455f-8971-52daafeb0a32/"/>
    <s v="bbk05"/>
    <s v=""/>
    <x v="2"/>
    <s v=""/>
    <x v="2"/>
    <s v=""/>
    <s v=""/>
    <s v=""/>
    <s v=""/>
    <x v="2"/>
    <s v=""/>
    <s v=""/>
    <s v=""/>
    <s v=""/>
    <s v=""/>
    <x v="1"/>
    <s v=""/>
    <s v=""/>
    <s v=""/>
    <s v=""/>
    <s v=""/>
    <s v=""/>
    <s v=""/>
    <s v=""/>
    <s v=""/>
  </r>
  <r>
    <s v="51"/>
    <s v="73aa257d-f0b5-4644-aabf-c4c9d7aaf060"/>
    <n v="44959"/>
    <s v="consentement_oui"/>
    <s v="sud_kivu"/>
    <s v="sud_kivu"/>
    <s v="kabare"/>
    <x v="0"/>
    <x v="3"/>
    <s v="oui"/>
    <s v="amina kulimushi"/>
    <s v="cheg_7"/>
    <s v="7"/>
    <s v="chege_7"/>
    <s v="feminin"/>
    <n v="24"/>
    <n v="0"/>
    <s v="secondaire_interrompu"/>
    <s v="non"/>
    <s v="epouse"/>
    <m/>
    <s v="masculin"/>
    <x v="1"/>
    <s v="heri cibinda"/>
    <s v="motard"/>
    <m/>
    <s v="restreint"/>
    <n v="1"/>
    <n v="0"/>
    <n v="0"/>
    <n v="0"/>
    <n v="0"/>
    <n v="1"/>
    <n v="0"/>
    <n v="0"/>
    <n v="0"/>
    <n v="0"/>
    <n v="0"/>
    <n v="0"/>
    <n v="0"/>
    <n v="1"/>
    <n v="0"/>
    <n v="0"/>
    <n v="3"/>
    <s v="non"/>
    <n v="0"/>
    <n v="0"/>
    <n v="0"/>
    <n v="0"/>
    <n v="0"/>
    <n v="0"/>
    <n v="0"/>
    <n v="0"/>
    <n v="0"/>
    <n v="0"/>
    <n v="0"/>
    <n v="0"/>
    <s v="non"/>
    <m/>
    <m/>
    <m/>
    <m/>
    <m/>
    <m/>
    <m/>
    <m/>
    <m/>
    <m/>
    <m/>
    <m/>
    <s v="oui"/>
    <n v="0"/>
    <n v="0"/>
    <n v="0"/>
    <n v="1"/>
    <n v="0"/>
    <n v="0"/>
    <n v="0"/>
    <n v="0"/>
    <n v="0"/>
    <n v="0"/>
    <n v="0"/>
    <m/>
    <s v="eau_courante"/>
    <s v="robinet_priv"/>
    <m/>
    <m/>
    <m/>
    <m/>
    <s v="eau_courante"/>
    <x v="0"/>
    <m/>
    <s v="oui"/>
    <m/>
    <m/>
    <m/>
    <m/>
    <m/>
    <m/>
    <m/>
    <s v="en_dehors_de_la_parcelle"/>
    <n v="6"/>
    <n v="10"/>
    <n v="10"/>
    <n v="26"/>
    <m/>
    <m/>
    <m/>
    <s v="oui"/>
    <x v="1"/>
    <m/>
    <m/>
    <m/>
    <m/>
    <m/>
    <m/>
    <m/>
    <m/>
    <m/>
    <m/>
    <m/>
    <m/>
    <m/>
    <m/>
    <m/>
    <m/>
    <m/>
    <m/>
    <m/>
    <m/>
    <m/>
    <m/>
    <m/>
    <m/>
    <m/>
    <m/>
    <m/>
    <n v="3"/>
    <n v="2"/>
    <n v="120"/>
    <m/>
    <m/>
    <n v="0"/>
    <n v="5.7142857142857144"/>
    <s v="non"/>
    <m/>
    <m/>
    <m/>
    <m/>
    <m/>
    <m/>
    <m/>
    <m/>
    <m/>
    <m/>
    <s v="femmes_20-24_ans"/>
    <n v="0"/>
    <n v="0"/>
    <n v="0"/>
    <n v="0"/>
    <n v="1"/>
    <n v="0"/>
    <n v="0"/>
    <m/>
    <s v="oui"/>
    <s v="contribution_mensuelabonnement"/>
    <m/>
    <m/>
    <n v="1000"/>
    <m/>
    <m/>
    <m/>
    <m/>
    <m/>
    <m/>
    <m/>
    <m/>
    <m/>
    <m/>
    <m/>
    <m/>
    <m/>
    <m/>
    <m/>
    <m/>
    <m/>
    <s v="non"/>
    <s v="pas de moyen"/>
    <s v="non"/>
    <m/>
    <m/>
    <m/>
    <m/>
    <m/>
    <m/>
    <m/>
    <m/>
    <m/>
    <m/>
    <m/>
    <m/>
    <m/>
    <m/>
    <m/>
    <m/>
    <m/>
    <m/>
    <m/>
    <m/>
    <m/>
    <m/>
    <m/>
    <m/>
    <m/>
    <m/>
    <m/>
    <m/>
    <m/>
    <m/>
    <m/>
    <m/>
    <m/>
    <m/>
    <s v="oui"/>
    <n v="0"/>
    <n v="0"/>
    <n v="0"/>
    <n v="0"/>
    <n v="0"/>
    <n v="0"/>
    <n v="1"/>
    <n v="0"/>
    <n v="0"/>
    <n v="0"/>
    <m/>
    <m/>
    <m/>
    <m/>
    <m/>
    <n v="1"/>
    <n v="0"/>
    <n v="0"/>
    <n v="0"/>
    <n v="0"/>
    <n v="3"/>
    <m/>
    <m/>
    <m/>
    <m/>
    <m/>
    <m/>
    <m/>
    <s v="toilette non améliorée"/>
    <s v="oui"/>
    <x v="0"/>
    <x v="0"/>
    <x v="0"/>
    <x v="0"/>
    <x v="0"/>
    <m/>
    <m/>
    <m/>
    <m/>
    <m/>
    <m/>
    <m/>
    <m/>
    <m/>
    <m/>
    <m/>
    <m/>
    <m/>
    <m/>
    <m/>
    <m/>
    <m/>
    <m/>
    <m/>
    <m/>
    <m/>
    <m/>
    <m/>
    <m/>
    <m/>
    <m/>
    <m/>
    <s v="oui"/>
    <n v="1"/>
    <n v="0"/>
    <n v="0"/>
    <n v="1"/>
    <n v="0"/>
    <n v="0"/>
    <n v="0"/>
    <m/>
    <n v="1"/>
    <n v="1"/>
    <n v="0"/>
    <n v="2"/>
    <n v="3"/>
    <s v="connaissance basique"/>
    <n v="0"/>
    <n v="0"/>
    <n v="0"/>
    <m/>
    <n v="0"/>
    <n v="1"/>
    <n v="0"/>
    <n v="0"/>
    <n v="0"/>
    <n v="0"/>
    <m/>
    <s v="oui"/>
    <s v="s, informe aux chef locaux"/>
    <n v="1"/>
    <n v="0"/>
    <n v="0"/>
    <n v="0"/>
    <m/>
    <n v="0"/>
    <n v="0"/>
    <n v="0"/>
    <n v="0"/>
    <n v="1"/>
    <n v="0"/>
    <n v="0"/>
    <n v="0"/>
    <m/>
    <s v="oui"/>
    <s v="achat de ce materiel"/>
    <n v="0"/>
    <x v="1"/>
    <n v="0"/>
    <n v="0"/>
    <n v="0"/>
    <n v="0"/>
    <s v="ne sais pas"/>
    <s v="oui"/>
    <s v="non"/>
    <n v="1"/>
    <n v="0"/>
    <n v="0"/>
    <n v="0"/>
    <n v="0"/>
    <m/>
    <n v="1"/>
    <n v="1"/>
    <n v="0"/>
    <n v="0"/>
    <n v="0"/>
    <n v="0"/>
    <n v="0"/>
    <n v="0"/>
    <m/>
    <n v="2"/>
    <m/>
    <m/>
    <n v="6"/>
    <s v="grande confiance"/>
    <n v="1"/>
    <n v="0"/>
    <n v="0"/>
    <n v="0"/>
    <n v="0"/>
    <n v="1"/>
    <n v="3"/>
    <s v="Au moins un"/>
    <n v="0"/>
    <n v="0"/>
    <n v="0"/>
    <m/>
    <s v="non"/>
    <s v="oui"/>
    <s v="non_il_y_en_a_pas"/>
    <m/>
    <m/>
    <m/>
    <m/>
    <m/>
    <m/>
    <m/>
    <m/>
    <m/>
    <m/>
    <m/>
    <m/>
    <m/>
    <m/>
    <m/>
    <m/>
    <m/>
    <m/>
    <m/>
    <s v="chefs locaux"/>
    <n v="0"/>
    <n v="0"/>
    <n v="0"/>
    <n v="0"/>
    <n v="0"/>
    <n v="0"/>
    <n v="0"/>
    <n v="0"/>
    <n v="1"/>
    <n v="0"/>
    <s v="abari za vijiji"/>
    <n v="0"/>
    <n v="0"/>
    <n v="1"/>
    <n v="0"/>
    <n v="0"/>
    <n v="0"/>
    <m/>
    <s v="3-4"/>
    <m/>
    <s v="estremement_insatisfaisante"/>
    <s v="non"/>
    <s v="non"/>
    <s v="neutre"/>
    <s v="oui"/>
    <s v="non"/>
    <m/>
    <s v="les_membres_du_village"/>
    <m/>
    <s v="b_le_groupe_le_plus_nombreux_prend_la_dcision_pour_tous"/>
    <s v="je_ne_suis_jamais_impliqu"/>
    <s v="non"/>
    <m/>
    <m/>
    <m/>
    <m/>
    <m/>
    <m/>
    <m/>
    <m/>
    <m/>
    <m/>
    <m/>
    <m/>
    <m/>
    <m/>
    <m/>
    <s v="je ne sais pad"/>
    <s v="parfois"/>
    <s v="sensibilisation"/>
    <s v="rareté l,eau"/>
    <s v="non"/>
    <m/>
    <m/>
    <n v="-2.2396248000000001"/>
    <n v="28.8329366"/>
    <n v="1607.8"/>
    <n v="4.9800000000000004"/>
    <n v="3"/>
    <n v="44959.343969907408"/>
    <n v="44959.318854166668"/>
    <s v="bbk01"/>
    <n v="44959.595405092587"/>
    <s v="https://www.commcarehq.org/a/swassa/reports/form_data/73aa257d-f0b5-4644-aabf-c4c9d7aaf060/"/>
    <s v="bbk01"/>
    <s v="Homme"/>
    <x v="0"/>
    <n v="4"/>
    <x v="0"/>
    <n v="60"/>
    <n v="30"/>
    <n v="75"/>
    <n v="165"/>
    <x v="1"/>
    <n v="4.2857142857142856"/>
    <s v="Non, elle n'est pas capable"/>
    <s v="non amélioré"/>
    <s v="Oui"/>
    <s v="pas d'accès"/>
    <x v="0"/>
    <n v="0"/>
    <n v="1"/>
    <n v="1"/>
    <s v="Connaissance faible"/>
    <n v="0"/>
    <n v="5"/>
    <s v="Confiance moyenne"/>
    <n v="0"/>
    <n v="0"/>
  </r>
  <r>
    <s v="52"/>
    <s v="57a64db0-e42d-4286-913d-f21d581fad48"/>
    <n v="44959"/>
    <s v="consentement_oui"/>
    <s v="sud_kivu"/>
    <s v="sud_kivu"/>
    <s v="kabare"/>
    <x v="0"/>
    <x v="3"/>
    <s v="oui"/>
    <s v="murhabazi jonas"/>
    <s v="cheg_10"/>
    <s v="10"/>
    <s v="chege_10"/>
    <s v="masculin"/>
    <n v="35"/>
    <n v="999469363"/>
    <s v="universitaire"/>
    <s v="oui"/>
    <m/>
    <m/>
    <m/>
    <x v="1"/>
    <s v="tumaini bahati"/>
    <s v="agent_de_letat"/>
    <m/>
    <s v="restreint"/>
    <n v="1"/>
    <n v="0"/>
    <n v="0"/>
    <n v="1"/>
    <n v="0"/>
    <n v="1"/>
    <n v="0"/>
    <n v="0"/>
    <n v="1"/>
    <n v="1"/>
    <n v="0"/>
    <n v="0"/>
    <n v="0"/>
    <n v="0"/>
    <n v="1"/>
    <n v="0"/>
    <n v="6"/>
    <s v="oui"/>
    <n v="0"/>
    <n v="0"/>
    <n v="0"/>
    <n v="0"/>
    <n v="0"/>
    <n v="0"/>
    <n v="0"/>
    <n v="0"/>
    <n v="0"/>
    <n v="1"/>
    <n v="0"/>
    <s v="chef du sous village"/>
    <s v="oui"/>
    <n v="1"/>
    <n v="0"/>
    <n v="0"/>
    <n v="0"/>
    <n v="0"/>
    <n v="0"/>
    <n v="0"/>
    <n v="0"/>
    <n v="0"/>
    <n v="0"/>
    <n v="0"/>
    <m/>
    <s v="oui"/>
    <n v="0"/>
    <n v="0"/>
    <n v="0"/>
    <n v="0"/>
    <n v="0"/>
    <n v="0"/>
    <n v="0"/>
    <n v="0"/>
    <n v="1"/>
    <n v="0"/>
    <n v="0"/>
    <m/>
    <s v="eau_courante"/>
    <s v="robinet_public__borne-fontaine"/>
    <m/>
    <m/>
    <m/>
    <m/>
    <s v="eau_courante"/>
    <x v="0"/>
    <m/>
    <s v="oui"/>
    <m/>
    <m/>
    <m/>
    <m/>
    <m/>
    <m/>
    <m/>
    <s v="en_dehors_de_la_parcelle"/>
    <n v="5"/>
    <n v="10"/>
    <n v="8"/>
    <n v="23"/>
    <m/>
    <m/>
    <m/>
    <s v="non"/>
    <x v="2"/>
    <n v="0"/>
    <n v="0"/>
    <n v="0"/>
    <n v="0"/>
    <n v="0"/>
    <n v="1"/>
    <n v="1"/>
    <n v="1"/>
    <n v="0"/>
    <n v="0"/>
    <n v="0"/>
    <n v="0"/>
    <n v="0"/>
    <m/>
    <m/>
    <m/>
    <m/>
    <m/>
    <m/>
    <m/>
    <m/>
    <m/>
    <m/>
    <m/>
    <m/>
    <m/>
    <m/>
    <n v="7"/>
    <n v="6"/>
    <n v="840"/>
    <m/>
    <m/>
    <n v="0"/>
    <n v="20"/>
    <s v="oui"/>
    <n v="1"/>
    <n v="0"/>
    <n v="0"/>
    <n v="0"/>
    <n v="0"/>
    <n v="0"/>
    <n v="0"/>
    <n v="0"/>
    <n v="0"/>
    <m/>
    <s v="femmesfilles_15-19_ans"/>
    <n v="0"/>
    <n v="0"/>
    <n v="0"/>
    <n v="0"/>
    <n v="1"/>
    <n v="0"/>
    <n v="0"/>
    <m/>
    <s v="oui"/>
    <s v="contribution_mensuelabonnement"/>
    <m/>
    <m/>
    <n v="500"/>
    <m/>
    <m/>
    <m/>
    <m/>
    <m/>
    <m/>
    <m/>
    <m/>
    <m/>
    <m/>
    <m/>
    <m/>
    <m/>
    <m/>
    <m/>
    <m/>
    <m/>
    <s v="oui"/>
    <s v="si l,eau serais toujours disponible"/>
    <s v="non"/>
    <m/>
    <m/>
    <m/>
    <m/>
    <m/>
    <m/>
    <m/>
    <m/>
    <m/>
    <m/>
    <m/>
    <m/>
    <m/>
    <m/>
    <m/>
    <m/>
    <m/>
    <m/>
    <m/>
    <m/>
    <m/>
    <m/>
    <m/>
    <m/>
    <m/>
    <m/>
    <m/>
    <m/>
    <m/>
    <m/>
    <m/>
    <m/>
    <m/>
    <m/>
    <s v="oui"/>
    <n v="0"/>
    <n v="0"/>
    <n v="0"/>
    <n v="0"/>
    <n v="0"/>
    <n v="0"/>
    <n v="1"/>
    <n v="0"/>
    <n v="0"/>
    <n v="0"/>
    <m/>
    <m/>
    <m/>
    <m/>
    <m/>
    <n v="0"/>
    <n v="0"/>
    <n v="0"/>
    <n v="1"/>
    <n v="0"/>
    <m/>
    <m/>
    <m/>
    <m/>
    <m/>
    <m/>
    <m/>
    <m/>
    <s v="toilette non améliorée"/>
    <s v="non"/>
    <x v="0"/>
    <x v="0"/>
    <x v="0"/>
    <x v="0"/>
    <x v="1"/>
    <n v="0"/>
    <n v="0"/>
    <n v="0"/>
    <n v="1"/>
    <n v="0"/>
    <n v="1"/>
    <n v="0"/>
    <n v="0"/>
    <n v="0"/>
    <n v="0"/>
    <m/>
    <s v="non"/>
    <m/>
    <m/>
    <m/>
    <m/>
    <m/>
    <m/>
    <m/>
    <m/>
    <m/>
    <m/>
    <m/>
    <m/>
    <m/>
    <m/>
    <m/>
    <s v="oui"/>
    <n v="1"/>
    <n v="0"/>
    <n v="0"/>
    <n v="1"/>
    <n v="0"/>
    <n v="0"/>
    <n v="0"/>
    <m/>
    <n v="1"/>
    <n v="1"/>
    <n v="0"/>
    <n v="2"/>
    <n v="3"/>
    <s v="connaissance basique"/>
    <n v="0"/>
    <n v="0"/>
    <n v="0"/>
    <m/>
    <n v="1"/>
    <n v="0"/>
    <n v="0"/>
    <n v="0"/>
    <n v="0"/>
    <n v="0"/>
    <m/>
    <s v="oui"/>
    <s v="le gestionnaire l,eau"/>
    <n v="1"/>
    <n v="0"/>
    <n v="0"/>
    <n v="0"/>
    <m/>
    <n v="0"/>
    <n v="0"/>
    <n v="1"/>
    <n v="0"/>
    <n v="0"/>
    <n v="0"/>
    <n v="0"/>
    <n v="0"/>
    <m/>
    <s v="oui"/>
    <s v="achat des matériaux abime"/>
    <n v="0"/>
    <x v="2"/>
    <n v="0"/>
    <n v="1"/>
    <n v="0"/>
    <n v="0"/>
    <s v="chef du village"/>
    <s v="oui"/>
    <s v="non"/>
    <n v="1"/>
    <n v="0"/>
    <n v="0"/>
    <n v="0"/>
    <n v="0"/>
    <m/>
    <n v="1"/>
    <n v="0"/>
    <n v="1"/>
    <n v="0"/>
    <n v="0"/>
    <n v="0"/>
    <n v="0"/>
    <n v="0"/>
    <m/>
    <n v="2"/>
    <m/>
    <m/>
    <n v="8"/>
    <s v="grande confiance"/>
    <n v="0"/>
    <n v="1"/>
    <n v="0"/>
    <n v="0"/>
    <n v="0"/>
    <n v="1"/>
    <n v="3"/>
    <s v="Au moins un"/>
    <n v="0"/>
    <n v="0"/>
    <n v="0"/>
    <m/>
    <s v="oui"/>
    <s v="non_jen_ai_pas_encore_bnficie"/>
    <m/>
    <m/>
    <m/>
    <m/>
    <m/>
    <m/>
    <m/>
    <m/>
    <m/>
    <m/>
    <m/>
    <m/>
    <m/>
    <m/>
    <m/>
    <m/>
    <m/>
    <m/>
    <m/>
    <m/>
    <s v="comité gestionnaire"/>
    <n v="0"/>
    <n v="0"/>
    <n v="0"/>
    <n v="0"/>
    <n v="0"/>
    <n v="0"/>
    <n v="0"/>
    <n v="0"/>
    <n v="1"/>
    <n v="0"/>
    <s v="maendeleo"/>
    <n v="0"/>
    <n v="0"/>
    <n v="0"/>
    <n v="1"/>
    <n v="0"/>
    <n v="0"/>
    <m/>
    <s v="5-6"/>
    <m/>
    <s v="tres_satisfaite"/>
    <s v="oui"/>
    <s v="oui"/>
    <s v="tres_satisfaite"/>
    <s v="oui"/>
    <s v="oui"/>
    <m/>
    <s v="les_membres_du_village"/>
    <m/>
    <s v="b_le_groupe_le_plus_nombreux_prend_la_dcision_pour_tous"/>
    <s v="toujours_impliqu"/>
    <s v="souvent"/>
    <n v="0"/>
    <n v="1"/>
    <n v="1"/>
    <n v="0"/>
    <n v="0"/>
    <n v="1"/>
    <n v="0"/>
    <n v="0"/>
    <n v="1"/>
    <n v="0"/>
    <n v="0"/>
    <n v="0"/>
    <m/>
    <s v="face a face"/>
    <s v="rarement"/>
    <s v="face a face"/>
    <s v="parfois"/>
    <s v="ranforcement de capacit"/>
    <s v="rareté"/>
    <s v="oui"/>
    <s v="manque l,eau pendant 2 jours"/>
    <s v="oui"/>
    <n v="-2.2413644000000001"/>
    <n v="28.830208500000001"/>
    <n v="1615.2"/>
    <n v="4.76"/>
    <n v="6"/>
    <n v="44959.384212962963"/>
    <n v="44959.352835648147"/>
    <s v="bbk01"/>
    <n v="44959.595416666663"/>
    <s v="https://www.commcarehq.org/a/swassa/reports/form_data/57a64db0-e42d-4286-913d-f21d581fad48/"/>
    <s v="bbk01"/>
    <s v="Homme"/>
    <x v="1"/>
    <n v="5"/>
    <x v="0"/>
    <n v="5"/>
    <n v="5"/>
    <n v="7"/>
    <n v="17"/>
    <x v="3"/>
    <n v="8.5714285714285712"/>
    <s v="Non, elle n'est pas capable"/>
    <s v="non amélioré"/>
    <s v="Non"/>
    <s v="pas d'accès"/>
    <x v="0"/>
    <n v="1"/>
    <n v="1"/>
    <n v="3"/>
    <s v="Connaissance moyenne"/>
    <n v="0"/>
    <n v="3"/>
    <s v="Pas de confiance"/>
    <n v="0"/>
    <n v="0"/>
  </r>
  <r>
    <s v="53"/>
    <s v="e2a4bf84-bab3-49a9-82e6-bb91ae70b805"/>
    <n v="44959"/>
    <s v="consentement_oui"/>
    <s v="sud_kivu"/>
    <s v="sud_kivu"/>
    <s v="kabare"/>
    <x v="0"/>
    <x v="3"/>
    <s v="oui"/>
    <s v="shukuru citara"/>
    <s v="cheg_9"/>
    <s v="9"/>
    <s v="chege_9"/>
    <s v="feminin"/>
    <n v="19"/>
    <n v="0"/>
    <s v="primaire_interrompu"/>
    <s v="non"/>
    <s v="epouse"/>
    <m/>
    <s v="masculin"/>
    <x v="1"/>
    <s v="bahati kaliste"/>
    <s v="agent_de_letat"/>
    <m/>
    <s v="restreint"/>
    <n v="0"/>
    <n v="0"/>
    <n v="0"/>
    <n v="1"/>
    <n v="0"/>
    <n v="0"/>
    <n v="0"/>
    <n v="0"/>
    <n v="1"/>
    <n v="0"/>
    <n v="0"/>
    <n v="0"/>
    <n v="0"/>
    <n v="1"/>
    <n v="0"/>
    <n v="0"/>
    <n v="3"/>
    <s v="non"/>
    <n v="0"/>
    <n v="0"/>
    <n v="0"/>
    <n v="0"/>
    <n v="0"/>
    <n v="0"/>
    <n v="0"/>
    <n v="0"/>
    <n v="0"/>
    <n v="0"/>
    <n v="0"/>
    <n v="0"/>
    <s v="non"/>
    <m/>
    <m/>
    <m/>
    <m/>
    <m/>
    <m/>
    <m/>
    <m/>
    <m/>
    <m/>
    <m/>
    <m/>
    <s v="oui"/>
    <n v="0"/>
    <n v="0"/>
    <n v="1"/>
    <n v="0"/>
    <n v="0"/>
    <n v="0"/>
    <n v="0"/>
    <n v="0"/>
    <n v="0"/>
    <n v="0"/>
    <n v="0"/>
    <m/>
    <s v="eau_courante"/>
    <s v="robinet_public__borne-fontaine"/>
    <m/>
    <m/>
    <m/>
    <m/>
    <s v="eau_courante"/>
    <x v="0"/>
    <m/>
    <s v="non"/>
    <s v="eau_de_source"/>
    <m/>
    <m/>
    <s v="source_non_protg"/>
    <m/>
    <m/>
    <m/>
    <s v="en_dehors_de_la_parcelle"/>
    <n v="30"/>
    <n v="10"/>
    <n v="40"/>
    <n v="80"/>
    <n v="5"/>
    <n v="2"/>
    <n v="1"/>
    <s v="oui"/>
    <x v="0"/>
    <m/>
    <m/>
    <m/>
    <m/>
    <m/>
    <m/>
    <m/>
    <m/>
    <m/>
    <m/>
    <m/>
    <m/>
    <m/>
    <s v="oui"/>
    <m/>
    <m/>
    <m/>
    <m/>
    <m/>
    <m/>
    <m/>
    <m/>
    <m/>
    <m/>
    <m/>
    <m/>
    <m/>
    <n v="3"/>
    <n v="2"/>
    <n v="120"/>
    <n v="6"/>
    <n v="4"/>
    <n v="240"/>
    <n v="17.142857142857142"/>
    <s v="non"/>
    <m/>
    <m/>
    <m/>
    <m/>
    <m/>
    <m/>
    <m/>
    <m/>
    <m/>
    <m/>
    <s v="femmesfilles_15-19_ans"/>
    <n v="0"/>
    <n v="0"/>
    <n v="1"/>
    <n v="0"/>
    <n v="0"/>
    <n v="0"/>
    <n v="0"/>
    <m/>
    <s v="non"/>
    <m/>
    <m/>
    <m/>
    <m/>
    <n v="0"/>
    <n v="0"/>
    <n v="1"/>
    <n v="0"/>
    <n v="0"/>
    <n v="0"/>
    <n v="0"/>
    <m/>
    <s v="non"/>
    <m/>
    <m/>
    <m/>
    <m/>
    <m/>
    <m/>
    <m/>
    <s v="je_ne_sais_pas"/>
    <s v="oui"/>
    <s v="si l,eau est tous proche"/>
    <s v="non"/>
    <m/>
    <m/>
    <m/>
    <m/>
    <m/>
    <m/>
    <m/>
    <m/>
    <s v="non"/>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0"/>
    <n v="0"/>
    <n v="1"/>
    <n v="0"/>
    <n v="0"/>
    <m/>
    <s v="non"/>
    <s v="je ne sais"/>
    <n v="1"/>
    <n v="0"/>
    <n v="0"/>
    <n v="0"/>
    <m/>
    <n v="0"/>
    <n v="0"/>
    <n v="0"/>
    <n v="0"/>
    <n v="1"/>
    <n v="0"/>
    <n v="0"/>
    <n v="0"/>
    <m/>
    <s v="non"/>
    <m/>
    <m/>
    <x v="0"/>
    <m/>
    <m/>
    <m/>
    <m/>
    <m/>
    <s v="non"/>
    <s v="non"/>
    <m/>
    <m/>
    <m/>
    <m/>
    <m/>
    <m/>
    <m/>
    <m/>
    <m/>
    <m/>
    <m/>
    <m/>
    <m/>
    <m/>
    <m/>
    <n v="0"/>
    <m/>
    <m/>
    <n v="5"/>
    <s v="confiance moyenne"/>
    <n v="0"/>
    <n v="0"/>
    <n v="0"/>
    <n v="0"/>
    <n v="0"/>
    <n v="0"/>
    <n v="0"/>
    <s v="Aucun"/>
    <n v="1"/>
    <n v="0"/>
    <n v="0"/>
    <m/>
    <s v="oui"/>
    <s v="non_jen_ai_pas_encore_bnficie"/>
    <m/>
    <m/>
    <m/>
    <m/>
    <m/>
    <m/>
    <m/>
    <m/>
    <m/>
    <m/>
    <m/>
    <m/>
    <m/>
    <m/>
    <m/>
    <m/>
    <m/>
    <m/>
    <m/>
    <m/>
    <s v="a personne"/>
    <n v="0"/>
    <n v="0"/>
    <n v="0"/>
    <n v="0"/>
    <n v="0"/>
    <n v="0"/>
    <n v="0"/>
    <n v="0"/>
    <n v="1"/>
    <n v="0"/>
    <s v="maendeleo"/>
    <n v="0"/>
    <n v="0"/>
    <n v="0"/>
    <n v="0"/>
    <n v="1"/>
    <n v="0"/>
    <s v="personne"/>
    <s v="3-4"/>
    <m/>
    <s v="estremement_insatisfaisante"/>
    <s v="non"/>
    <s v="non"/>
    <s v="estremement_insatisfaisante"/>
    <s v="non"/>
    <m/>
    <m/>
    <m/>
    <m/>
    <m/>
    <s v="je_ne_suis_jamais_impliqu"/>
    <s v="souvent"/>
    <n v="0"/>
    <n v="0"/>
    <n v="0"/>
    <n v="0"/>
    <n v="0"/>
    <n v="1"/>
    <n v="1"/>
    <n v="0"/>
    <n v="0"/>
    <n v="0"/>
    <n v="0"/>
    <n v="0"/>
    <m/>
    <s v="face a face"/>
    <s v="non"/>
    <m/>
    <m/>
    <s v="ranforcement de capacite"/>
    <s v="manque l,eau potable"/>
    <s v="non"/>
    <m/>
    <m/>
    <n v="-2.2442712999999999"/>
    <n v="28.8286166"/>
    <n v="1644.1"/>
    <n v="4.8"/>
    <n v="3"/>
    <n v="44959.412731481483"/>
    <n v="44959.393125000002"/>
    <s v="bbk01"/>
    <n v="44959.59542824074"/>
    <s v="https://www.commcarehq.org/a/swassa/reports/form_data/e2a4bf84-bab3-49a9-82e6-bb91ae70b805/"/>
    <s v="bbk01"/>
    <s v="Femme"/>
    <x v="0"/>
    <n v="6"/>
    <x v="0"/>
    <n v="30"/>
    <n v="35"/>
    <n v="40"/>
    <n v="105"/>
    <x v="0"/>
    <n v="2.8571428571428572"/>
    <s v="Non, elle n'est pas capable"/>
    <s v="non amélioré"/>
    <s v="Oui"/>
    <s v="pas d'accès"/>
    <x v="0"/>
    <n v="1"/>
    <n v="1"/>
    <n v="2"/>
    <s v="Connaissance faible"/>
    <n v="0"/>
    <n v="6"/>
    <s v="Grande confiance"/>
    <n v="0"/>
    <n v="0"/>
  </r>
  <r>
    <s v="55"/>
    <s v="bb2261e6-c386-4673-8305-febb1c1bca4e"/>
    <n v="44959"/>
    <s v="consentement_oui"/>
    <s v="sud_kivu"/>
    <s v="sud_kivu"/>
    <s v="kabare"/>
    <x v="0"/>
    <x v="3"/>
    <s v="oui"/>
    <s v="shukuru habamungu"/>
    <s v="cheg_4"/>
    <s v="4"/>
    <s v="chege_4"/>
    <s v="feminin"/>
    <n v="20"/>
    <n v="0"/>
    <s v="secondaire_interrompu"/>
    <s v="non"/>
    <s v="fille"/>
    <m/>
    <s v="feminin"/>
    <x v="0"/>
    <s v="habamingu juma"/>
    <s v="main_duvre"/>
    <m/>
    <s v="elargi"/>
    <n v="2"/>
    <n v="1"/>
    <n v="0"/>
    <n v="0"/>
    <n v="2"/>
    <n v="0"/>
    <n v="1"/>
    <n v="0"/>
    <n v="0"/>
    <n v="7"/>
    <n v="1"/>
    <n v="0"/>
    <n v="0"/>
    <n v="0"/>
    <n v="1"/>
    <n v="0"/>
    <n v="15"/>
    <s v="non"/>
    <n v="0"/>
    <n v="0"/>
    <n v="0"/>
    <n v="0"/>
    <n v="0"/>
    <n v="0"/>
    <n v="0"/>
    <n v="0"/>
    <n v="0"/>
    <n v="0"/>
    <n v="0"/>
    <n v="0"/>
    <s v="non"/>
    <m/>
    <m/>
    <m/>
    <m/>
    <m/>
    <m/>
    <m/>
    <m/>
    <m/>
    <m/>
    <m/>
    <m/>
    <s v="non"/>
    <m/>
    <m/>
    <m/>
    <m/>
    <m/>
    <m/>
    <m/>
    <m/>
    <m/>
    <m/>
    <m/>
    <m/>
    <s v="eau_de_source"/>
    <m/>
    <m/>
    <s v="source_protg"/>
    <m/>
    <m/>
    <s v="source_protg"/>
    <x v="0"/>
    <m/>
    <s v="non"/>
    <s v="eau_de_surface"/>
    <m/>
    <m/>
    <m/>
    <m/>
    <m/>
    <s v="ruisseau"/>
    <s v="en_dehors_de_la_parcelle"/>
    <n v="30"/>
    <n v="15"/>
    <n v="50"/>
    <n v="95"/>
    <n v="20"/>
    <n v="5"/>
    <n v="8"/>
    <s v="non"/>
    <x v="2"/>
    <n v="0"/>
    <n v="0"/>
    <n v="0"/>
    <n v="0"/>
    <n v="0"/>
    <n v="1"/>
    <n v="1"/>
    <n v="1"/>
    <n v="0"/>
    <n v="0"/>
    <n v="0"/>
    <n v="0"/>
    <n v="0"/>
    <s v="oui"/>
    <m/>
    <m/>
    <m/>
    <m/>
    <m/>
    <m/>
    <m/>
    <m/>
    <m/>
    <m/>
    <m/>
    <m/>
    <m/>
    <n v="7"/>
    <n v="6"/>
    <n v="840"/>
    <n v="7"/>
    <n v="2"/>
    <n v="280"/>
    <n v="10.666666666666668"/>
    <s v="non"/>
    <m/>
    <m/>
    <m/>
    <m/>
    <m/>
    <m/>
    <m/>
    <m/>
    <m/>
    <m/>
    <s v="garons_10-14_ans"/>
    <n v="0"/>
    <n v="0"/>
    <n v="1"/>
    <n v="0"/>
    <n v="0"/>
    <n v="0"/>
    <n v="0"/>
    <m/>
    <s v="non"/>
    <m/>
    <m/>
    <m/>
    <m/>
    <n v="0"/>
    <n v="0"/>
    <n v="1"/>
    <n v="0"/>
    <n v="0"/>
    <n v="0"/>
    <n v="0"/>
    <m/>
    <s v="non"/>
    <m/>
    <m/>
    <m/>
    <m/>
    <m/>
    <m/>
    <m/>
    <s v="je_ne_sais_pas"/>
    <s v="oui"/>
    <s v="si l,eau serais tout proche"/>
    <s v="oui"/>
    <n v="1"/>
    <n v="0"/>
    <n v="0"/>
    <n v="0"/>
    <n v="0"/>
    <n v="0"/>
    <n v="0"/>
    <m/>
    <s v="je_ne_sais_pas"/>
    <m/>
    <m/>
    <m/>
    <m/>
    <m/>
    <m/>
    <m/>
    <m/>
    <n v="1"/>
    <n v="1"/>
    <n v="0"/>
    <n v="0"/>
    <n v="0"/>
    <n v="0"/>
    <n v="0"/>
    <n v="0"/>
    <n v="1"/>
    <n v="1"/>
    <n v="0"/>
    <n v="0"/>
    <n v="0"/>
    <n v="0"/>
    <n v="0"/>
    <n v="0"/>
    <n v="0"/>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1"/>
    <n v="2"/>
    <n v="3"/>
    <s v="connaissance basique"/>
    <n v="0"/>
    <n v="0"/>
    <n v="0"/>
    <m/>
    <n v="0"/>
    <n v="0"/>
    <n v="0"/>
    <n v="1"/>
    <n v="0"/>
    <n v="0"/>
    <m/>
    <s v="non"/>
    <m/>
    <n v="1"/>
    <n v="0"/>
    <n v="0"/>
    <n v="0"/>
    <m/>
    <n v="0"/>
    <n v="0"/>
    <n v="0"/>
    <n v="0"/>
    <n v="1"/>
    <n v="0"/>
    <n v="0"/>
    <n v="0"/>
    <m/>
    <s v="non"/>
    <m/>
    <m/>
    <x v="0"/>
    <m/>
    <m/>
    <m/>
    <m/>
    <m/>
    <s v="non"/>
    <s v="non"/>
    <m/>
    <m/>
    <m/>
    <m/>
    <m/>
    <m/>
    <m/>
    <m/>
    <m/>
    <m/>
    <m/>
    <m/>
    <m/>
    <m/>
    <m/>
    <n v="0"/>
    <m/>
    <m/>
    <n v="2"/>
    <s v="pas de confiance"/>
    <n v="0"/>
    <n v="0"/>
    <n v="0"/>
    <n v="0"/>
    <n v="0"/>
    <n v="0"/>
    <n v="0"/>
    <s v="Aucun"/>
    <n v="1"/>
    <n v="0"/>
    <n v="0"/>
    <m/>
    <s v="oui"/>
    <s v="oui"/>
    <s v="non_il_y_en_a_pas"/>
    <m/>
    <m/>
    <m/>
    <m/>
    <m/>
    <m/>
    <m/>
    <m/>
    <m/>
    <m/>
    <m/>
    <m/>
    <m/>
    <m/>
    <m/>
    <m/>
    <m/>
    <m/>
    <m/>
    <s v="a personne"/>
    <n v="0"/>
    <n v="0"/>
    <n v="0"/>
    <n v="0"/>
    <n v="0"/>
    <n v="0"/>
    <n v="0"/>
    <n v="0"/>
    <n v="1"/>
    <n v="0"/>
    <s v="maendeo ,cikala"/>
    <n v="0"/>
    <n v="0"/>
    <n v="0"/>
    <n v="0"/>
    <n v="1"/>
    <n v="0"/>
    <s v="personne"/>
    <s v="1-2"/>
    <m/>
    <s v="estremement_insatisfaisante"/>
    <s v="non"/>
    <s v="non"/>
    <s v="tres_satisfaite"/>
    <s v="non"/>
    <m/>
    <m/>
    <m/>
    <m/>
    <m/>
    <s v="je_ne_suis_jamais_impliqu"/>
    <s v="rarement"/>
    <n v="0"/>
    <n v="0"/>
    <n v="1"/>
    <n v="0"/>
    <n v="0"/>
    <n v="1"/>
    <n v="1"/>
    <n v="0"/>
    <n v="0"/>
    <n v="1"/>
    <n v="0"/>
    <n v="0"/>
    <m/>
    <s v="bsz"/>
    <s v="rarement"/>
    <s v="s,il passe dans le milieu"/>
    <s v="rarement"/>
    <s v="avoir un comité gestionnaire l,eau"/>
    <s v="manque d,eau potable"/>
    <s v="non"/>
    <m/>
    <m/>
    <n v="-2.2442855000000002"/>
    <n v="28.8293252"/>
    <n v="1676.6"/>
    <n v="8.44"/>
    <n v="15"/>
    <n v="44959.447233796287"/>
    <n v="44959.415729166663"/>
    <s v="bbk01"/>
    <n v="44959.595902777779"/>
    <s v="https://www.commcarehq.org/a/swassa/reports/form_data/bb2261e6-c386-4673-8305-febb1c1bca4e/"/>
    <s v="bbk01"/>
    <s v="Homme"/>
    <x v="1"/>
    <n v="11"/>
    <x v="0"/>
    <n v="20"/>
    <n v="20"/>
    <n v="20"/>
    <n v="60"/>
    <x v="1"/>
    <n v="3.8961038961038956"/>
    <s v="Non, elle n'est pas capable"/>
    <s v="non amélioré"/>
    <s v="Non"/>
    <s v="pas d'accès"/>
    <x v="3"/>
    <n v="1"/>
    <n v="1"/>
    <n v="3"/>
    <s v="Connaissance moyenne"/>
    <n v="0"/>
    <n v="8"/>
    <s v="Grande confiance"/>
    <n v="0"/>
    <n v="0"/>
  </r>
  <r>
    <s v="56"/>
    <s v="c8d206b2-3871-4a26-a208-fde061726ceb"/>
    <n v="44959"/>
    <s v="consentement_oui"/>
    <s v="sud_kivu"/>
    <s v="sud_kivu"/>
    <s v="kabare"/>
    <x v="0"/>
    <x v="3"/>
    <s v="oui"/>
    <s v="barhakomerwa cibalonza"/>
    <s v="cheg_12"/>
    <s v="12"/>
    <s v="chege_12"/>
    <s v="masculin"/>
    <n v="35"/>
    <n v="0"/>
    <s v="primaire_interrompu"/>
    <s v="oui"/>
    <m/>
    <m/>
    <m/>
    <x v="1"/>
    <s v="nyamuto chabani"/>
    <s v="agriculteur"/>
    <m/>
    <s v="restreint"/>
    <n v="0"/>
    <n v="0"/>
    <n v="0"/>
    <n v="0"/>
    <n v="0"/>
    <n v="1"/>
    <n v="0"/>
    <n v="0"/>
    <n v="2"/>
    <n v="2"/>
    <n v="0"/>
    <n v="0"/>
    <n v="0"/>
    <n v="0"/>
    <n v="1"/>
    <n v="0"/>
    <n v="6"/>
    <s v="oui"/>
    <n v="0"/>
    <n v="0"/>
    <n v="0"/>
    <n v="0"/>
    <n v="1"/>
    <n v="0"/>
    <n v="0"/>
    <n v="0"/>
    <n v="0"/>
    <n v="0"/>
    <n v="0"/>
    <n v="0"/>
    <s v="oui"/>
    <n v="0"/>
    <n v="0"/>
    <n v="0"/>
    <n v="0"/>
    <n v="0"/>
    <n v="0"/>
    <n v="0"/>
    <n v="0"/>
    <n v="1"/>
    <n v="0"/>
    <n v="0"/>
    <m/>
    <s v="oui"/>
    <n v="0"/>
    <n v="0"/>
    <n v="1"/>
    <n v="0"/>
    <n v="0"/>
    <n v="0"/>
    <n v="0"/>
    <n v="0"/>
    <n v="0"/>
    <n v="1"/>
    <n v="0"/>
    <s v="face a face"/>
    <s v="eau_de_source"/>
    <m/>
    <m/>
    <s v="source_non_protg"/>
    <m/>
    <m/>
    <s v="source_non_protg"/>
    <x v="1"/>
    <m/>
    <s v="oui"/>
    <m/>
    <m/>
    <m/>
    <m/>
    <m/>
    <m/>
    <m/>
    <s v="en_dehors_de_la_parcelle"/>
    <n v="5"/>
    <n v="3"/>
    <n v="10"/>
    <n v="18"/>
    <m/>
    <m/>
    <m/>
    <s v="oui"/>
    <x v="2"/>
    <m/>
    <m/>
    <m/>
    <m/>
    <m/>
    <m/>
    <m/>
    <m/>
    <m/>
    <m/>
    <m/>
    <m/>
    <m/>
    <m/>
    <m/>
    <m/>
    <m/>
    <m/>
    <m/>
    <m/>
    <m/>
    <m/>
    <m/>
    <m/>
    <m/>
    <m/>
    <m/>
    <n v="7"/>
    <n v="2"/>
    <n v="280"/>
    <m/>
    <m/>
    <n v="0"/>
    <n v="6.6666666666666661"/>
    <s v="non"/>
    <m/>
    <m/>
    <m/>
    <m/>
    <m/>
    <m/>
    <m/>
    <m/>
    <m/>
    <m/>
    <s v="femmes_25-34_ans"/>
    <n v="0"/>
    <n v="0"/>
    <n v="0"/>
    <n v="0"/>
    <n v="1"/>
    <n v="0"/>
    <n v="0"/>
    <m/>
    <s v="non"/>
    <m/>
    <m/>
    <m/>
    <m/>
    <m/>
    <m/>
    <m/>
    <m/>
    <m/>
    <m/>
    <m/>
    <m/>
    <m/>
    <m/>
    <m/>
    <m/>
    <m/>
    <m/>
    <m/>
    <m/>
    <m/>
    <s v="non"/>
    <s v="pas de moyen"/>
    <s v="je_ne_sais_pas"/>
    <m/>
    <m/>
    <m/>
    <m/>
    <m/>
    <m/>
    <m/>
    <m/>
    <m/>
    <m/>
    <m/>
    <m/>
    <m/>
    <m/>
    <m/>
    <m/>
    <m/>
    <m/>
    <m/>
    <m/>
    <m/>
    <m/>
    <m/>
    <m/>
    <m/>
    <m/>
    <m/>
    <m/>
    <m/>
    <m/>
    <m/>
    <m/>
    <m/>
    <m/>
    <s v="non"/>
    <m/>
    <m/>
    <m/>
    <m/>
    <m/>
    <m/>
    <m/>
    <m/>
    <m/>
    <m/>
    <m/>
    <m/>
    <m/>
    <m/>
    <m/>
    <m/>
    <m/>
    <m/>
    <m/>
    <m/>
    <m/>
    <m/>
    <m/>
    <m/>
    <m/>
    <m/>
    <m/>
    <m/>
    <s v="toilette non améliorée"/>
    <s v="non"/>
    <x v="0"/>
    <x v="0"/>
    <x v="0"/>
    <x v="0"/>
    <x v="0"/>
    <m/>
    <m/>
    <m/>
    <m/>
    <m/>
    <m/>
    <m/>
    <m/>
    <m/>
    <m/>
    <m/>
    <m/>
    <m/>
    <m/>
    <m/>
    <m/>
    <m/>
    <m/>
    <m/>
    <m/>
    <m/>
    <m/>
    <m/>
    <m/>
    <m/>
    <m/>
    <m/>
    <s v="oui"/>
    <n v="1"/>
    <n v="0"/>
    <n v="0"/>
    <n v="1"/>
    <n v="0"/>
    <n v="0"/>
    <n v="0"/>
    <m/>
    <n v="0"/>
    <n v="1"/>
    <n v="0"/>
    <n v="1"/>
    <n v="2"/>
    <s v="connaissance faible"/>
    <n v="0"/>
    <n v="0"/>
    <n v="0"/>
    <m/>
    <n v="0"/>
    <n v="0"/>
    <n v="0"/>
    <n v="1"/>
    <n v="0"/>
    <n v="0"/>
    <m/>
    <s v="non"/>
    <m/>
    <n v="1"/>
    <n v="0"/>
    <n v="0"/>
    <n v="0"/>
    <m/>
    <n v="0"/>
    <n v="0"/>
    <n v="0"/>
    <n v="0"/>
    <n v="1"/>
    <n v="0"/>
    <n v="0"/>
    <n v="0"/>
    <m/>
    <s v="non"/>
    <m/>
    <m/>
    <x v="0"/>
    <m/>
    <m/>
    <m/>
    <m/>
    <m/>
    <s v="non"/>
    <s v="non"/>
    <m/>
    <m/>
    <m/>
    <m/>
    <m/>
    <m/>
    <m/>
    <m/>
    <m/>
    <m/>
    <m/>
    <m/>
    <m/>
    <m/>
    <m/>
    <n v="0"/>
    <m/>
    <m/>
    <n v="7"/>
    <s v="grande confiance"/>
    <n v="1"/>
    <n v="0"/>
    <n v="0"/>
    <n v="0"/>
    <n v="0"/>
    <n v="1"/>
    <n v="1"/>
    <s v="Au moins un"/>
    <n v="0"/>
    <n v="0"/>
    <n v="0"/>
    <m/>
    <s v="non"/>
    <s v="oui"/>
    <s v="non_il_y_en_a_pas"/>
    <m/>
    <m/>
    <m/>
    <m/>
    <m/>
    <m/>
    <m/>
    <m/>
    <m/>
    <m/>
    <m/>
    <m/>
    <m/>
    <m/>
    <m/>
    <m/>
    <m/>
    <m/>
    <m/>
    <s v="a personne"/>
    <n v="0"/>
    <n v="0"/>
    <n v="0"/>
    <n v="0"/>
    <n v="0"/>
    <n v="0"/>
    <n v="0"/>
    <n v="0"/>
    <n v="1"/>
    <n v="0"/>
    <s v="maendeleo et kalinga efm"/>
    <n v="0"/>
    <n v="0"/>
    <n v="0"/>
    <n v="0"/>
    <n v="1"/>
    <n v="0"/>
    <s v="un volontaire du milieu"/>
    <s v="excellent"/>
    <m/>
    <s v="neutre"/>
    <s v="non"/>
    <s v="non"/>
    <s v="neutre"/>
    <s v="non"/>
    <m/>
    <m/>
    <m/>
    <m/>
    <m/>
    <s v="je_ne_suis_jamais_impliqu"/>
    <s v="non"/>
    <m/>
    <m/>
    <m/>
    <m/>
    <m/>
    <m/>
    <m/>
    <m/>
    <m/>
    <m/>
    <m/>
    <m/>
    <m/>
    <m/>
    <m/>
    <s v="on ne le connaissais pas"/>
    <s v="non"/>
    <s v="je ne sais pas"/>
    <s v="aucun"/>
    <s v="non"/>
    <m/>
    <m/>
    <n v="-2.2452302"/>
    <n v="28.830765499999998"/>
    <n v="1622.7"/>
    <n v="4.96"/>
    <n v="6"/>
    <n v="44959.481539351851"/>
    <n v="44959.459155092591"/>
    <s v="bbk01"/>
    <n v="44959.596076388887"/>
    <s v="https://www.commcarehq.org/a/swassa/reports/form_data/c8d206b2-3871-4a26-a208-fde061726ceb/"/>
    <s v="bbk01"/>
    <s v="Homme"/>
    <x v="1"/>
    <n v="6"/>
    <x v="0"/>
    <n v="1"/>
    <n v="1"/>
    <n v="1"/>
    <n v="3"/>
    <x v="1"/>
    <n v="13.333333333333334"/>
    <s v="Non, elle n'est pas capable"/>
    <s v="non amélioré"/>
    <s v="Non"/>
    <s v="pas d'accès"/>
    <x v="0"/>
    <n v="1"/>
    <n v="0"/>
    <n v="2"/>
    <s v="Connaissance faible"/>
    <n v="0"/>
    <n v="8"/>
    <s v="Grande confiance"/>
    <n v="0"/>
    <n v="0"/>
  </r>
  <r>
    <s v="57"/>
    <s v="c0d6824a-b81d-429e-a0b3-76bf8e68d242"/>
    <n v="44959"/>
    <s v="consentement_oui"/>
    <s v="sud_kivu"/>
    <s v="sud_kivu"/>
    <s v="kabare"/>
    <x v="0"/>
    <x v="3"/>
    <s v="oui"/>
    <s v="stefanian m,ntahambarha"/>
    <s v="cheg_11"/>
    <s v="11"/>
    <s v="chege_11"/>
    <s v="feminin"/>
    <n v="53"/>
    <n v="0"/>
    <s v="primaire_complet"/>
    <s v="non"/>
    <s v="epouse"/>
    <m/>
    <s v="masculin"/>
    <x v="1"/>
    <s v="joseph kavuza"/>
    <s v="agriculteur"/>
    <m/>
    <s v="restreint"/>
    <n v="0"/>
    <n v="0"/>
    <n v="8"/>
    <n v="0"/>
    <n v="0"/>
    <n v="0"/>
    <n v="0"/>
    <n v="1"/>
    <n v="0"/>
    <n v="0"/>
    <n v="0"/>
    <n v="1"/>
    <n v="0"/>
    <n v="0"/>
    <n v="0"/>
    <n v="1"/>
    <n v="11"/>
    <s v="oui"/>
    <n v="0"/>
    <n v="0"/>
    <n v="0"/>
    <n v="0"/>
    <n v="1"/>
    <n v="0"/>
    <n v="0"/>
    <n v="0"/>
    <n v="0"/>
    <n v="0"/>
    <n v="0"/>
    <n v="0"/>
    <s v="non"/>
    <m/>
    <m/>
    <m/>
    <m/>
    <m/>
    <m/>
    <m/>
    <m/>
    <m/>
    <m/>
    <m/>
    <m/>
    <s v="oui"/>
    <n v="0"/>
    <n v="0"/>
    <n v="0"/>
    <n v="1"/>
    <n v="0"/>
    <n v="1"/>
    <n v="0"/>
    <n v="0"/>
    <n v="0"/>
    <n v="0"/>
    <n v="0"/>
    <m/>
    <s v="eau_de_source"/>
    <m/>
    <m/>
    <s v="source_protg"/>
    <m/>
    <m/>
    <s v="source_protg"/>
    <x v="0"/>
    <m/>
    <s v="oui"/>
    <m/>
    <m/>
    <m/>
    <m/>
    <m/>
    <m/>
    <m/>
    <s v="en_dehors_de_la_parcelle"/>
    <n v="15"/>
    <n v="40"/>
    <n v="20"/>
    <n v="75"/>
    <m/>
    <m/>
    <m/>
    <s v="oui"/>
    <x v="0"/>
    <m/>
    <m/>
    <m/>
    <m/>
    <m/>
    <m/>
    <m/>
    <m/>
    <m/>
    <m/>
    <m/>
    <m/>
    <m/>
    <m/>
    <m/>
    <m/>
    <m/>
    <m/>
    <m/>
    <m/>
    <m/>
    <m/>
    <m/>
    <m/>
    <m/>
    <m/>
    <m/>
    <n v="7"/>
    <n v="3"/>
    <n v="420"/>
    <m/>
    <m/>
    <n v="0"/>
    <n v="5.4545454545454541"/>
    <s v="non"/>
    <m/>
    <m/>
    <m/>
    <m/>
    <m/>
    <m/>
    <m/>
    <m/>
    <m/>
    <m/>
    <s v="hommesgarons_15-19_ans"/>
    <n v="0"/>
    <n v="0"/>
    <n v="0"/>
    <n v="0"/>
    <n v="1"/>
    <n v="0"/>
    <n v="0"/>
    <m/>
    <s v="non"/>
    <m/>
    <m/>
    <m/>
    <m/>
    <m/>
    <m/>
    <m/>
    <m/>
    <m/>
    <m/>
    <m/>
    <m/>
    <m/>
    <m/>
    <m/>
    <m/>
    <m/>
    <m/>
    <m/>
    <m/>
    <m/>
    <s v="non"/>
    <s v="pas de moyen"/>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0"/>
    <n v="0"/>
    <n v="1"/>
    <n v="0"/>
    <n v="0"/>
    <m/>
    <s v="oui"/>
    <m/>
    <n v="1"/>
    <n v="0"/>
    <n v="0"/>
    <n v="0"/>
    <m/>
    <n v="0"/>
    <n v="0"/>
    <n v="0"/>
    <n v="0"/>
    <n v="1"/>
    <n v="0"/>
    <n v="0"/>
    <n v="0"/>
    <m/>
    <s v="non"/>
    <m/>
    <m/>
    <x v="0"/>
    <m/>
    <m/>
    <m/>
    <m/>
    <m/>
    <s v="non"/>
    <s v="non"/>
    <m/>
    <m/>
    <m/>
    <m/>
    <m/>
    <m/>
    <m/>
    <m/>
    <m/>
    <m/>
    <m/>
    <m/>
    <m/>
    <m/>
    <m/>
    <n v="0"/>
    <m/>
    <m/>
    <n v="8"/>
    <s v="grande confiance"/>
    <n v="0"/>
    <n v="1"/>
    <n v="0"/>
    <n v="0"/>
    <n v="0"/>
    <n v="1"/>
    <n v="1"/>
    <s v="Au moins un"/>
    <n v="0"/>
    <n v="0"/>
    <n v="0"/>
    <m/>
    <s v="non"/>
    <s v="non_jen_ai_pas_encore_bnficie"/>
    <m/>
    <m/>
    <m/>
    <m/>
    <m/>
    <m/>
    <m/>
    <m/>
    <m/>
    <m/>
    <m/>
    <m/>
    <m/>
    <m/>
    <m/>
    <m/>
    <m/>
    <m/>
    <m/>
    <m/>
    <s v="a personne"/>
    <n v="0"/>
    <n v="0"/>
    <n v="0"/>
    <n v="0"/>
    <n v="0"/>
    <n v="0"/>
    <n v="0"/>
    <n v="0"/>
    <n v="1"/>
    <n v="0"/>
    <s v="maendeleo"/>
    <n v="0"/>
    <n v="0"/>
    <n v="0"/>
    <n v="0"/>
    <n v="1"/>
    <n v="0"/>
    <s v="toutes personnes est conserne"/>
    <s v="5-6"/>
    <m/>
    <s v="neutre"/>
    <s v="oui"/>
    <s v="oui"/>
    <s v="tres_satisfaite"/>
    <s v="non"/>
    <m/>
    <m/>
    <m/>
    <m/>
    <m/>
    <s v="rarement_implique"/>
    <s v="rarement"/>
    <n v="0"/>
    <n v="0"/>
    <n v="1"/>
    <n v="0"/>
    <n v="0"/>
    <n v="1"/>
    <n v="1"/>
    <n v="0"/>
    <n v="0"/>
    <n v="0"/>
    <n v="0"/>
    <n v="0"/>
    <m/>
    <s v="face a face"/>
    <s v="non"/>
    <m/>
    <m/>
    <s v="vilgarisation et sensibilisation"/>
    <s v="avoir l,eau le plus proche"/>
    <s v="non"/>
    <m/>
    <m/>
    <n v="-2.2444096999999998"/>
    <n v="28.832694700000001"/>
    <n v="1606.2"/>
    <n v="4.88"/>
    <n v="11"/>
    <n v="44959.503750000003"/>
    <n v="44959.484502314823"/>
    <s v="bbk01"/>
    <n v="44959.596087962957"/>
    <s v="https://www.commcarehq.org/a/swassa/reports/form_data/c0d6824a-b81d-429e-a0b3-76bf8e68d242/"/>
    <s v="bbk01"/>
    <s v="Homme"/>
    <x v="0"/>
    <n v="2"/>
    <x v="1"/>
    <n v="5"/>
    <n v="10"/>
    <n v="40"/>
    <n v="55"/>
    <x v="1"/>
    <n v="2.8571428571428572"/>
    <s v="Oui, elle est capable"/>
    <s v="non amélioré"/>
    <s v="Non"/>
    <s v="pas d'accès"/>
    <x v="0"/>
    <n v="1"/>
    <n v="1"/>
    <n v="2"/>
    <s v="Connaissance faible"/>
    <n v="0"/>
    <n v="4"/>
    <s v="Pas de confiance"/>
    <n v="0"/>
    <n v="0"/>
  </r>
  <r>
    <s v="58"/>
    <s v="14d76714-a502-4de7-8b80-79cf9fc42070"/>
    <n v="44959"/>
    <s v="consentement_oui"/>
    <s v="sud_kivu"/>
    <s v="sud_kivu"/>
    <s v="kabare"/>
    <x v="0"/>
    <x v="3"/>
    <s v="oui"/>
    <s v="furaha adele"/>
    <s v="cheg_11"/>
    <s v="11"/>
    <s v="chege_11"/>
    <s v="feminin"/>
    <n v="38"/>
    <n v="997450658"/>
    <s v="secondaire_interrompu"/>
    <s v="non"/>
    <s v="epouse"/>
    <m/>
    <s v="masculin"/>
    <x v="1"/>
    <s v="bicho masudi"/>
    <s v="autre_prciser"/>
    <s v="mécanisier"/>
    <s v="elargi"/>
    <n v="0"/>
    <n v="1"/>
    <n v="1"/>
    <n v="2"/>
    <n v="1"/>
    <n v="0"/>
    <n v="1"/>
    <n v="0"/>
    <n v="1"/>
    <n v="0"/>
    <n v="0"/>
    <n v="0"/>
    <n v="1"/>
    <n v="0"/>
    <n v="0"/>
    <n v="1"/>
    <n v="9"/>
    <s v="oui"/>
    <n v="0"/>
    <n v="0"/>
    <n v="0"/>
    <n v="0"/>
    <n v="1"/>
    <n v="0"/>
    <n v="0"/>
    <n v="0"/>
    <n v="0"/>
    <n v="0"/>
    <n v="0"/>
    <n v="0"/>
    <s v="non"/>
    <m/>
    <m/>
    <m/>
    <m/>
    <m/>
    <m/>
    <m/>
    <m/>
    <m/>
    <m/>
    <m/>
    <m/>
    <s v="oui"/>
    <n v="1"/>
    <n v="0"/>
    <n v="0"/>
    <n v="0"/>
    <n v="0"/>
    <n v="0"/>
    <n v="0"/>
    <n v="0"/>
    <n v="0"/>
    <n v="0"/>
    <n v="0"/>
    <m/>
    <s v="eau_de_source"/>
    <m/>
    <m/>
    <s v="source_non_protg"/>
    <m/>
    <m/>
    <s v="source_non_protg"/>
    <x v="1"/>
    <m/>
    <s v="non"/>
    <s v="eau_de_surface"/>
    <m/>
    <m/>
    <m/>
    <m/>
    <m/>
    <s v="rivire"/>
    <s v="en_dehors_de_la_parcelle"/>
    <n v="10"/>
    <n v="30"/>
    <n v="18"/>
    <n v="58"/>
    <n v="5"/>
    <n v="2"/>
    <n v="6"/>
    <s v="non"/>
    <x v="2"/>
    <n v="0"/>
    <n v="0"/>
    <n v="0"/>
    <n v="0"/>
    <n v="0"/>
    <n v="1"/>
    <n v="1"/>
    <n v="1"/>
    <n v="0"/>
    <n v="0"/>
    <n v="0"/>
    <n v="0"/>
    <n v="0"/>
    <s v="non"/>
    <n v="0"/>
    <n v="0"/>
    <n v="0"/>
    <n v="0"/>
    <n v="0"/>
    <n v="1"/>
    <n v="1"/>
    <n v="1"/>
    <n v="0"/>
    <n v="0"/>
    <n v="0"/>
    <n v="0"/>
    <n v="0"/>
    <n v="3"/>
    <n v="3"/>
    <n v="180"/>
    <n v="4"/>
    <n v="30"/>
    <n v="1800"/>
    <n v="31.428571428571427"/>
    <s v="non"/>
    <m/>
    <m/>
    <m/>
    <m/>
    <m/>
    <m/>
    <m/>
    <m/>
    <m/>
    <m/>
    <s v="femmesfilles_15-19_ans"/>
    <n v="0"/>
    <n v="0"/>
    <n v="0"/>
    <n v="0"/>
    <n v="1"/>
    <n v="0"/>
    <n v="0"/>
    <m/>
    <s v="non"/>
    <m/>
    <m/>
    <m/>
    <m/>
    <n v="0"/>
    <n v="0"/>
    <n v="1"/>
    <n v="0"/>
    <n v="0"/>
    <n v="0"/>
    <n v="0"/>
    <m/>
    <s v="non"/>
    <m/>
    <m/>
    <m/>
    <m/>
    <m/>
    <m/>
    <m/>
    <s v="oui"/>
    <s v="oui"/>
    <s v="pour avoir l,eau de qualité"/>
    <s v="je_ne_sais_pas"/>
    <m/>
    <m/>
    <m/>
    <m/>
    <m/>
    <m/>
    <m/>
    <m/>
    <s v="je_ne_sais_pas"/>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0"/>
    <n v="0"/>
    <n v="0"/>
    <n v="1"/>
    <n v="0"/>
    <s v="plombier"/>
    <s v="oui"/>
    <m/>
    <n v="1"/>
    <n v="0"/>
    <n v="0"/>
    <n v="0"/>
    <m/>
    <n v="0"/>
    <n v="0"/>
    <n v="0"/>
    <n v="0"/>
    <n v="0"/>
    <n v="0"/>
    <n v="1"/>
    <n v="0"/>
    <s v="achat des matériaux abimé"/>
    <s v="non"/>
    <m/>
    <m/>
    <x v="0"/>
    <m/>
    <m/>
    <m/>
    <m/>
    <m/>
    <s v="non"/>
    <s v="non"/>
    <m/>
    <m/>
    <m/>
    <m/>
    <m/>
    <m/>
    <m/>
    <m/>
    <m/>
    <m/>
    <m/>
    <m/>
    <m/>
    <m/>
    <m/>
    <n v="0"/>
    <m/>
    <m/>
    <n v="5"/>
    <s v="confiance moyenne"/>
    <n v="1"/>
    <n v="0"/>
    <n v="0"/>
    <n v="0"/>
    <n v="0"/>
    <n v="1"/>
    <n v="1"/>
    <s v="Au moins un"/>
    <n v="0"/>
    <n v="0"/>
    <n v="0"/>
    <m/>
    <s v="oui"/>
    <s v="oui"/>
    <s v="non_il_y_en_a_pas"/>
    <m/>
    <m/>
    <m/>
    <m/>
    <m/>
    <m/>
    <m/>
    <m/>
    <m/>
    <m/>
    <m/>
    <m/>
    <m/>
    <m/>
    <m/>
    <m/>
    <m/>
    <m/>
    <m/>
    <s v="a personne"/>
    <n v="0"/>
    <n v="0"/>
    <n v="0"/>
    <n v="0"/>
    <n v="0"/>
    <n v="0"/>
    <n v="1"/>
    <n v="0"/>
    <n v="0"/>
    <n v="0"/>
    <m/>
    <n v="0"/>
    <n v="0"/>
    <n v="0"/>
    <n v="0"/>
    <n v="1"/>
    <n v="0"/>
    <s v="personne"/>
    <s v="5-6"/>
    <m/>
    <s v="neutre"/>
    <s v="non"/>
    <s v="non"/>
    <s v="neutre"/>
    <s v="non"/>
    <m/>
    <m/>
    <m/>
    <m/>
    <m/>
    <s v="je_ne_suis_jamais_impliqu"/>
    <s v="rarement"/>
    <n v="0"/>
    <n v="0"/>
    <n v="0"/>
    <n v="0"/>
    <n v="0"/>
    <n v="1"/>
    <n v="0"/>
    <n v="0"/>
    <n v="0"/>
    <n v="0"/>
    <n v="0"/>
    <n v="0"/>
    <m/>
    <s v="sur téléphone"/>
    <s v="rarement"/>
    <s v="sur téléphone"/>
    <s v="rarement"/>
    <s v="contribuer pour l, amélioration l,eau"/>
    <s v="rarete l,eau"/>
    <s v="non"/>
    <m/>
    <m/>
    <n v="-2.2456718000000002"/>
    <n v="28.828605899999999"/>
    <n v="1619"/>
    <n v="4.8600000000000003"/>
    <n v="9"/>
    <n v="44959.534675925926"/>
    <n v="44959.50885416667"/>
    <s v="bbk01"/>
    <n v="44959.59611111111"/>
    <s v="https://www.commcarehq.org/a/swassa/reports/form_data/14d76714-a502-4de7-8b80-79cf9fc42070/"/>
    <s v="bbk01"/>
    <s v="Homme"/>
    <x v="0"/>
    <n v="2"/>
    <x v="1"/>
    <n v="5"/>
    <n v="10"/>
    <n v="40"/>
    <n v="55"/>
    <x v="1"/>
    <n v="2.8571428571428572"/>
    <s v="Oui, elle est capable"/>
    <s v="non amélioré"/>
    <s v="Non"/>
    <s v="pas d'accès"/>
    <x v="0"/>
    <n v="1"/>
    <n v="1"/>
    <n v="2"/>
    <s v="Connaissance faible"/>
    <n v="0"/>
    <n v="4"/>
    <s v="Pas de confiance"/>
    <n v="0"/>
    <n v="0"/>
  </r>
  <r>
    <s v="59"/>
    <s v="12148c22-304f-49f1-b77d-4d4c0f307bd0"/>
    <n v="44959"/>
    <s v="consentement_oui"/>
    <s v="sud_kivu"/>
    <s v="sud_kivu"/>
    <s v="kabare"/>
    <x v="0"/>
    <x v="2"/>
    <s v="oui"/>
    <s v="binja mahuku"/>
    <s v="kash_5"/>
    <s v="5"/>
    <s v="kashe_5"/>
    <s v="feminin"/>
    <n v="20"/>
    <n v="0"/>
    <s v="secondaire_interrompu"/>
    <s v="non"/>
    <s v="pre"/>
    <m/>
    <s v="masculin"/>
    <x v="1"/>
    <s v="bahati mahuku"/>
    <s v="agriculteur"/>
    <m/>
    <s v="restreint"/>
    <n v="1"/>
    <n v="0"/>
    <n v="1"/>
    <n v="0"/>
    <n v="1"/>
    <n v="0"/>
    <n v="1"/>
    <n v="0"/>
    <n v="0"/>
    <n v="2"/>
    <n v="0"/>
    <n v="1"/>
    <n v="0"/>
    <n v="1"/>
    <n v="0"/>
    <n v="1"/>
    <n v="9"/>
    <s v="non"/>
    <n v="0"/>
    <n v="0"/>
    <n v="0"/>
    <n v="0"/>
    <n v="0"/>
    <n v="0"/>
    <n v="0"/>
    <n v="0"/>
    <n v="0"/>
    <n v="0"/>
    <n v="0"/>
    <n v="0"/>
    <s v="non"/>
    <m/>
    <m/>
    <m/>
    <m/>
    <m/>
    <m/>
    <m/>
    <m/>
    <m/>
    <m/>
    <m/>
    <m/>
    <s v="oui"/>
    <n v="0"/>
    <n v="0"/>
    <n v="0"/>
    <n v="0"/>
    <n v="1"/>
    <n v="0"/>
    <n v="0"/>
    <n v="0"/>
    <n v="0"/>
    <n v="1"/>
    <n v="0"/>
    <s v="formation"/>
    <s v="eau_courante"/>
    <s v="robinet_public__borne-fontaine"/>
    <m/>
    <m/>
    <m/>
    <m/>
    <s v="eau_courante"/>
    <x v="0"/>
    <m/>
    <s v="oui"/>
    <m/>
    <m/>
    <m/>
    <m/>
    <m/>
    <m/>
    <m/>
    <s v="en_dehors_de_la_parcelle"/>
    <n v="20"/>
    <n v="60"/>
    <n v="20"/>
    <n v="100"/>
    <m/>
    <m/>
    <m/>
    <s v="non"/>
    <x v="2"/>
    <n v="0"/>
    <n v="0"/>
    <n v="1"/>
    <n v="0"/>
    <n v="0"/>
    <n v="1"/>
    <n v="1"/>
    <n v="1"/>
    <n v="1"/>
    <n v="0"/>
    <n v="0"/>
    <n v="0"/>
    <n v="0"/>
    <m/>
    <m/>
    <m/>
    <m/>
    <m/>
    <m/>
    <m/>
    <m/>
    <m/>
    <m/>
    <m/>
    <m/>
    <m/>
    <m/>
    <n v="6"/>
    <n v="3"/>
    <n v="360"/>
    <m/>
    <m/>
    <n v="0"/>
    <n v="5.7142857142857144"/>
    <s v="non"/>
    <m/>
    <m/>
    <m/>
    <m/>
    <m/>
    <m/>
    <m/>
    <m/>
    <m/>
    <m/>
    <s v="femmes_20-24_ans"/>
    <n v="0"/>
    <n v="0"/>
    <n v="0"/>
    <n v="0"/>
    <n v="1"/>
    <n v="0"/>
    <n v="0"/>
    <m/>
    <s v="non"/>
    <m/>
    <m/>
    <m/>
    <m/>
    <m/>
    <m/>
    <m/>
    <m/>
    <m/>
    <m/>
    <m/>
    <m/>
    <m/>
    <m/>
    <m/>
    <m/>
    <m/>
    <m/>
    <m/>
    <m/>
    <m/>
    <s v="non"/>
    <s v="d'eau doit être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1"/>
    <n v="2"/>
    <n v="0"/>
    <n v="0"/>
    <n v="0"/>
    <m/>
    <n v="0"/>
    <n v="1"/>
    <n v="1"/>
    <n v="2"/>
    <n v="4"/>
    <s v="connaissance basique"/>
    <n v="0"/>
    <n v="0"/>
    <n v="0"/>
    <m/>
    <n v="0"/>
    <n v="1"/>
    <n v="0"/>
    <n v="0"/>
    <n v="0"/>
    <n v="0"/>
    <m/>
    <s v="non"/>
    <s v="je ne sais pas"/>
    <n v="1"/>
    <n v="1"/>
    <n v="0"/>
    <n v="0"/>
    <m/>
    <n v="0"/>
    <n v="1"/>
    <n v="0"/>
    <n v="0"/>
    <n v="0"/>
    <n v="0"/>
    <n v="0"/>
    <n v="0"/>
    <m/>
    <s v="non"/>
    <m/>
    <m/>
    <x v="0"/>
    <m/>
    <m/>
    <m/>
    <m/>
    <m/>
    <s v="non"/>
    <s v="non"/>
    <m/>
    <m/>
    <m/>
    <m/>
    <m/>
    <m/>
    <m/>
    <m/>
    <m/>
    <m/>
    <m/>
    <m/>
    <m/>
    <m/>
    <m/>
    <n v="0"/>
    <m/>
    <m/>
    <n v="3"/>
    <s v="pas de confiance"/>
    <n v="1"/>
    <n v="0"/>
    <n v="0"/>
    <n v="0"/>
    <n v="0"/>
    <n v="1"/>
    <n v="1"/>
    <s v="Au moins un"/>
    <n v="0"/>
    <n v="0"/>
    <n v="0"/>
    <m/>
    <s v="oui"/>
    <s v="non_jen_ai_pas_encore_bnficie"/>
    <m/>
    <m/>
    <m/>
    <m/>
    <m/>
    <m/>
    <m/>
    <m/>
    <m/>
    <m/>
    <m/>
    <m/>
    <m/>
    <m/>
    <m/>
    <m/>
    <m/>
    <m/>
    <m/>
    <m/>
    <s v="chef de cartier"/>
    <n v="0"/>
    <n v="1"/>
    <n v="0"/>
    <n v="0"/>
    <n v="0"/>
    <n v="0"/>
    <n v="0"/>
    <n v="0"/>
    <n v="0"/>
    <n v="0"/>
    <m/>
    <n v="0"/>
    <n v="1"/>
    <n v="0"/>
    <n v="0"/>
    <n v="1"/>
    <n v="0"/>
    <s v="chef de cartier"/>
    <s v="1-2"/>
    <m/>
    <s v="tres_insatisfaisante"/>
    <s v="oui"/>
    <s v="oui"/>
    <s v="tres_insatisfaisante"/>
    <s v="oui"/>
    <s v="non"/>
    <m/>
    <s v="les_membres_du_village"/>
    <m/>
    <s v="b_le_groupe_le_plus_nombreux_prend_la_dcision_pour_tous"/>
    <s v="je_ne_suis_jamais_impliqu"/>
    <s v="non"/>
    <m/>
    <m/>
    <m/>
    <m/>
    <m/>
    <m/>
    <m/>
    <m/>
    <m/>
    <m/>
    <m/>
    <m/>
    <m/>
    <m/>
    <m/>
    <s v="Jamais"/>
    <s v="non"/>
    <s v="je ne sais pas"/>
    <s v="l'eau n'est pas disponible"/>
    <s v="non"/>
    <m/>
    <m/>
    <n v="-2.2900532"/>
    <n v="28.808124400000001"/>
    <n v="1752.3"/>
    <n v="3.9"/>
    <n v="9"/>
    <n v="44959.472650462973"/>
    <n v="44959.450532407413"/>
    <s v="bbk03"/>
    <n v="44959.598240740743"/>
    <s v="https://www.commcarehq.org/a/swassa/reports/form_data/12148c22-304f-49f1-b77d-4d4c0f307bd0/"/>
    <s v="bbk03"/>
    <s v="Homme"/>
    <x v="0"/>
    <n v="2"/>
    <x v="0"/>
    <n v="15"/>
    <n v="10"/>
    <n v="18"/>
    <n v="43"/>
    <x v="0"/>
    <n v="42.857142857142854"/>
    <s v="Oui, elle est capable"/>
    <s v="non amélioré"/>
    <s v="Non"/>
    <s v="pas d'accès"/>
    <x v="0"/>
    <n v="0"/>
    <n v="1"/>
    <n v="1"/>
    <s v="Connaissance faible"/>
    <n v="0"/>
    <n v="4"/>
    <s v="Pas de confiance"/>
    <n v="0"/>
    <n v="0"/>
  </r>
  <r>
    <s v="60"/>
    <s v="6963de20-0f02-45c4-98d2-529da9a5634f"/>
    <n v="44959"/>
    <s v="consentement_oui"/>
    <s v="sud_kivu"/>
    <s v="sud_kivu"/>
    <s v="kabare"/>
    <x v="0"/>
    <x v="2"/>
    <s v="oui"/>
    <s v="esperance kahukule"/>
    <s v="kash_15"/>
    <s v="15"/>
    <s v="kashe_15"/>
    <s v="feminin"/>
    <n v="20"/>
    <n v="0"/>
    <s v="secondaire_complet"/>
    <s v="non"/>
    <s v="pre"/>
    <m/>
    <s v="masculin"/>
    <x v="1"/>
    <s v="emmanuel kahukule"/>
    <s v="agent_de_letat"/>
    <m/>
    <s v="restreint"/>
    <n v="0"/>
    <n v="0"/>
    <n v="1"/>
    <n v="1"/>
    <n v="1"/>
    <n v="0"/>
    <n v="1"/>
    <n v="0"/>
    <n v="0"/>
    <n v="0"/>
    <n v="0"/>
    <n v="1"/>
    <n v="0"/>
    <n v="0"/>
    <n v="0"/>
    <n v="1"/>
    <n v="6"/>
    <s v="non"/>
    <n v="0"/>
    <n v="0"/>
    <n v="0"/>
    <n v="0"/>
    <n v="0"/>
    <n v="0"/>
    <n v="0"/>
    <n v="0"/>
    <n v="0"/>
    <n v="0"/>
    <n v="0"/>
    <n v="0"/>
    <s v="non"/>
    <m/>
    <m/>
    <m/>
    <m/>
    <m/>
    <m/>
    <m/>
    <m/>
    <m/>
    <m/>
    <m/>
    <m/>
    <s v="oui"/>
    <n v="0"/>
    <n v="0"/>
    <n v="1"/>
    <n v="0"/>
    <n v="0"/>
    <n v="0"/>
    <n v="0"/>
    <n v="0"/>
    <n v="0"/>
    <n v="0"/>
    <n v="0"/>
    <m/>
    <s v="eau_courante"/>
    <s v="robinet_public__borne-fontaine"/>
    <m/>
    <m/>
    <m/>
    <m/>
    <s v="eau_courante"/>
    <x v="0"/>
    <m/>
    <s v="oui"/>
    <m/>
    <m/>
    <m/>
    <m/>
    <m/>
    <m/>
    <m/>
    <s v="en_dehors_de_la_parcelle"/>
    <n v="30"/>
    <n v="5"/>
    <n v="35"/>
    <n v="70"/>
    <m/>
    <m/>
    <m/>
    <s v="oui"/>
    <x v="0"/>
    <m/>
    <m/>
    <m/>
    <m/>
    <m/>
    <m/>
    <m/>
    <m/>
    <m/>
    <m/>
    <m/>
    <m/>
    <m/>
    <m/>
    <m/>
    <m/>
    <m/>
    <m/>
    <m/>
    <m/>
    <m/>
    <m/>
    <m/>
    <m/>
    <m/>
    <m/>
    <m/>
    <n v="7"/>
    <n v="3"/>
    <n v="420"/>
    <m/>
    <m/>
    <n v="0"/>
    <n v="10"/>
    <s v="non"/>
    <m/>
    <m/>
    <m/>
    <m/>
    <m/>
    <m/>
    <m/>
    <m/>
    <m/>
    <m/>
    <s v="femmes_20-24_ans"/>
    <n v="0"/>
    <n v="0"/>
    <n v="0"/>
    <n v="0"/>
    <n v="1"/>
    <n v="0"/>
    <n v="0"/>
    <m/>
    <s v="non"/>
    <m/>
    <m/>
    <m/>
    <m/>
    <m/>
    <m/>
    <m/>
    <m/>
    <m/>
    <m/>
    <m/>
    <m/>
    <m/>
    <m/>
    <m/>
    <m/>
    <m/>
    <m/>
    <m/>
    <m/>
    <m/>
    <s v="oui"/>
    <s v="parce que l'eau sera disponiblement et pas loin"/>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0"/>
    <n v="1"/>
    <n v="1"/>
    <n v="2"/>
    <n v="0"/>
    <n v="0"/>
    <n v="0"/>
    <m/>
    <n v="0"/>
    <n v="1"/>
    <n v="1"/>
    <n v="2"/>
    <n v="4"/>
    <s v="connaissance basique"/>
    <n v="0"/>
    <n v="0"/>
    <n v="0"/>
    <m/>
    <n v="1"/>
    <n v="0"/>
    <n v="0"/>
    <n v="0"/>
    <n v="0"/>
    <n v="0"/>
    <m/>
    <s v="non"/>
    <s v="je ne sais pas"/>
    <n v="1"/>
    <n v="1"/>
    <n v="0"/>
    <n v="0"/>
    <m/>
    <n v="0"/>
    <n v="1"/>
    <n v="0"/>
    <n v="0"/>
    <n v="0"/>
    <n v="0"/>
    <n v="0"/>
    <n v="0"/>
    <m/>
    <s v="non"/>
    <m/>
    <m/>
    <x v="0"/>
    <m/>
    <m/>
    <m/>
    <m/>
    <m/>
    <s v="non"/>
    <s v="non"/>
    <m/>
    <m/>
    <m/>
    <m/>
    <m/>
    <m/>
    <m/>
    <m/>
    <m/>
    <m/>
    <m/>
    <m/>
    <m/>
    <m/>
    <m/>
    <n v="0"/>
    <m/>
    <m/>
    <n v="2"/>
    <s v="pas de confiance"/>
    <n v="1"/>
    <n v="0"/>
    <n v="0"/>
    <n v="0"/>
    <n v="0"/>
    <n v="1"/>
    <n v="1"/>
    <s v="Au moins un"/>
    <n v="0"/>
    <n v="0"/>
    <n v="0"/>
    <m/>
    <s v="oui"/>
    <s v="oui"/>
    <s v="oui_il_y_en_a"/>
    <s v="oui"/>
    <n v="1"/>
    <n v="0"/>
    <n v="0"/>
    <n v="0"/>
    <n v="0"/>
    <n v="0"/>
    <n v="0"/>
    <m/>
    <n v="1"/>
    <n v="0"/>
    <n v="0"/>
    <n v="0"/>
    <n v="0"/>
    <n v="0"/>
    <n v="0"/>
    <n v="0"/>
    <m/>
    <m/>
    <s v="chef de cartier"/>
    <n v="0"/>
    <n v="0"/>
    <n v="0"/>
    <n v="0"/>
    <n v="0"/>
    <n v="0"/>
    <n v="0"/>
    <n v="0"/>
    <n v="1"/>
    <n v="0"/>
    <s v="maendeleo"/>
    <n v="0"/>
    <n v="0"/>
    <n v="0"/>
    <n v="1"/>
    <n v="1"/>
    <n v="0"/>
    <s v="chef de cartier"/>
    <s v="3-4"/>
    <m/>
    <s v="peu_insatisfaisant"/>
    <s v="oui"/>
    <s v="oui"/>
    <s v="tres_insatisfaisante"/>
    <s v="oui"/>
    <s v="non"/>
    <m/>
    <s v="les_membres_du_village"/>
    <m/>
    <s v="b_le_groupe_le_plus_nombreux_prend_la_dcision_pour_tous"/>
    <s v="je_ne_suis_jamais_impliqu"/>
    <s v="rarement"/>
    <n v="0"/>
    <n v="0"/>
    <n v="0"/>
    <n v="1"/>
    <n v="0"/>
    <n v="1"/>
    <n v="0"/>
    <n v="0"/>
    <n v="0"/>
    <n v="0"/>
    <n v="0"/>
    <n v="0"/>
    <m/>
    <s v="face à face"/>
    <s v="rarement"/>
    <s v="face à face"/>
    <s v="rarement"/>
    <s v="je ne sais pas"/>
    <s v="point d'eau éloigné"/>
    <s v="non"/>
    <m/>
    <m/>
    <n v="-2.2903167"/>
    <n v="28.806374999999999"/>
    <n v="1768"/>
    <n v="4.9000000000000004"/>
    <n v="6"/>
    <n v="44959.504155092603"/>
    <n v="44959.480682870373"/>
    <s v="bbk03"/>
    <n v="44959.598252314812"/>
    <s v="https://www.commcarehq.org/a/swassa/reports/form_data/6963de20-0f02-45c4-98d2-529da9a5634f/"/>
    <s v="bbk03"/>
    <s v="Homme"/>
    <x v="0"/>
    <n v="8"/>
    <x v="0"/>
    <n v="30"/>
    <n v="45"/>
    <n v="3"/>
    <n v="78"/>
    <x v="0"/>
    <n v="7.5"/>
    <s v="Oui, elle est capable"/>
    <s v="non amélioré"/>
    <s v="Non"/>
    <s v="pas d'accès"/>
    <x v="0"/>
    <n v="1"/>
    <n v="1"/>
    <n v="3"/>
    <s v="Connaissance moyenne"/>
    <n v="0"/>
    <n v="6"/>
    <s v="Grande confiance"/>
    <n v="0"/>
    <n v="0"/>
  </r>
  <r>
    <s v="61"/>
    <s v="6d63d65b-abfd-4702-bb4b-6581ee5ff9dd"/>
    <n v="44959"/>
    <s v="consentement_oui"/>
    <s v="sud_kivu"/>
    <s v="sud_kivu"/>
    <s v="kabare"/>
    <x v="0"/>
    <x v="1"/>
    <s v="oui"/>
    <s v="Sifa Kitumaini"/>
    <s v="nyama_21"/>
    <s v="21"/>
    <s v="nyama_21"/>
    <s v="feminin"/>
    <n v="39"/>
    <n v="970679960"/>
    <s v="sans_niveau"/>
    <s v="non"/>
    <s v="epouse"/>
    <m/>
    <s v="masculin"/>
    <x v="1"/>
    <s v="Mugaruka Ngwasi"/>
    <s v="agent_de_letat"/>
    <m/>
    <s v="elargi"/>
    <n v="5"/>
    <n v="2"/>
    <n v="0"/>
    <n v="2"/>
    <n v="2"/>
    <n v="0"/>
    <n v="1"/>
    <n v="0"/>
    <n v="0"/>
    <n v="2"/>
    <n v="1"/>
    <n v="2"/>
    <n v="1"/>
    <n v="5"/>
    <n v="0"/>
    <n v="1"/>
    <n v="24"/>
    <s v="oui"/>
    <n v="0"/>
    <n v="0"/>
    <n v="0"/>
    <n v="0"/>
    <n v="1"/>
    <n v="0"/>
    <n v="0"/>
    <n v="0"/>
    <n v="0"/>
    <n v="0"/>
    <n v="0"/>
    <n v="0"/>
    <s v="oui"/>
    <n v="1"/>
    <n v="0"/>
    <n v="0"/>
    <n v="0"/>
    <n v="0"/>
    <n v="0"/>
    <n v="0"/>
    <n v="0"/>
    <n v="0"/>
    <n v="0"/>
    <n v="0"/>
    <m/>
    <s v="oui"/>
    <n v="1"/>
    <n v="0"/>
    <n v="0"/>
    <n v="0"/>
    <n v="0"/>
    <n v="0"/>
    <n v="0"/>
    <n v="0"/>
    <n v="0"/>
    <n v="0"/>
    <n v="0"/>
    <m/>
    <s v="eau_courante"/>
    <s v="robinet_public__borne-fontaine"/>
    <m/>
    <m/>
    <m/>
    <m/>
    <s v="eau_courante"/>
    <x v="0"/>
    <m/>
    <s v="oui"/>
    <m/>
    <m/>
    <m/>
    <m/>
    <m/>
    <m/>
    <m/>
    <s v="en_dehors_de_la_parcelle"/>
    <n v="5"/>
    <n v="2"/>
    <n v="6"/>
    <n v="13"/>
    <m/>
    <m/>
    <m/>
    <s v="oui"/>
    <x v="1"/>
    <m/>
    <m/>
    <m/>
    <m/>
    <m/>
    <m/>
    <m/>
    <m/>
    <m/>
    <m/>
    <m/>
    <m/>
    <m/>
    <m/>
    <m/>
    <m/>
    <m/>
    <m/>
    <m/>
    <m/>
    <m/>
    <m/>
    <m/>
    <m/>
    <m/>
    <m/>
    <m/>
    <n v="7"/>
    <n v="15"/>
    <n v="2100"/>
    <m/>
    <m/>
    <n v="0"/>
    <n v="12.5"/>
    <s v="non"/>
    <m/>
    <m/>
    <m/>
    <m/>
    <m/>
    <m/>
    <m/>
    <m/>
    <m/>
    <m/>
    <s v="femmes_35-49_ans"/>
    <n v="0"/>
    <n v="0"/>
    <n v="0"/>
    <n v="0"/>
    <n v="1"/>
    <n v="0"/>
    <n v="0"/>
    <m/>
    <s v="oui"/>
    <s v="autre_prciser"/>
    <s v="s'il ya problème de coupure des tuyaux"/>
    <m/>
    <m/>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oui"/>
    <n v="0"/>
    <n v="0"/>
    <n v="0"/>
    <n v="0"/>
    <n v="0"/>
    <n v="1"/>
    <n v="0"/>
    <s v="face à face"/>
    <s v="oui"/>
    <m/>
    <m/>
    <m/>
    <m/>
    <m/>
    <m/>
    <s v="oui"/>
    <n v="1"/>
    <n v="0"/>
    <n v="0"/>
    <n v="1"/>
    <n v="0"/>
    <n v="0"/>
    <n v="0"/>
    <m/>
    <n v="0"/>
    <n v="1"/>
    <n v="0"/>
    <n v="1"/>
    <n v="2"/>
    <s v="connaissance faible"/>
    <n v="0"/>
    <n v="0"/>
    <n v="0"/>
    <m/>
    <n v="0"/>
    <n v="0"/>
    <n v="0"/>
    <n v="0"/>
    <n v="1"/>
    <n v="0"/>
    <s v="moi et les voisins"/>
    <s v="non"/>
    <s v="l'argent, technicien"/>
    <n v="1"/>
    <n v="0"/>
    <n v="0"/>
    <n v="0"/>
    <m/>
    <n v="0"/>
    <n v="0"/>
    <n v="0"/>
    <n v="0"/>
    <n v="1"/>
    <n v="0"/>
    <n v="0"/>
    <n v="0"/>
    <m/>
    <s v="non"/>
    <m/>
    <m/>
    <x v="0"/>
    <m/>
    <m/>
    <m/>
    <m/>
    <m/>
    <s v="non"/>
    <s v="non"/>
    <m/>
    <m/>
    <m/>
    <m/>
    <m/>
    <m/>
    <m/>
    <m/>
    <m/>
    <m/>
    <m/>
    <m/>
    <m/>
    <m/>
    <m/>
    <n v="0"/>
    <m/>
    <m/>
    <n v="7"/>
    <s v="grande confiance"/>
    <n v="1"/>
    <n v="0"/>
    <n v="0"/>
    <n v="0"/>
    <n v="0"/>
    <n v="1"/>
    <n v="1"/>
    <s v="Au moins un"/>
    <n v="0"/>
    <n v="0"/>
    <n v="0"/>
    <m/>
    <s v="oui"/>
    <s v="non_jen_ai_pas_encore_bnficie"/>
    <m/>
    <m/>
    <m/>
    <m/>
    <m/>
    <m/>
    <m/>
    <m/>
    <m/>
    <m/>
    <m/>
    <m/>
    <m/>
    <m/>
    <m/>
    <m/>
    <m/>
    <m/>
    <m/>
    <m/>
    <s v="Chef de quartier"/>
    <n v="0"/>
    <n v="0"/>
    <n v="0"/>
    <n v="0"/>
    <n v="0"/>
    <n v="0"/>
    <n v="0"/>
    <n v="0"/>
    <n v="1"/>
    <n v="0"/>
    <s v="maendeleo"/>
    <n v="0"/>
    <n v="1"/>
    <n v="0"/>
    <n v="0"/>
    <n v="0"/>
    <n v="0"/>
    <m/>
    <s v="5-6"/>
    <m/>
    <s v="tres_satisfaite"/>
    <s v="non"/>
    <s v="oui"/>
    <s v="tres_satisfaite"/>
    <s v="oui"/>
    <s v="non"/>
    <m/>
    <s v="les_membres_du_village"/>
    <m/>
    <s v="b_le_groupe_le_plus_nombreux_prend_la_dcision_pour_tous"/>
    <s v="rarement_implique"/>
    <s v="rarement"/>
    <n v="0"/>
    <n v="1"/>
    <n v="0"/>
    <n v="0"/>
    <n v="0"/>
    <n v="0"/>
    <n v="0"/>
    <n v="0"/>
    <n v="0"/>
    <n v="0"/>
    <n v="0"/>
    <n v="0"/>
    <m/>
    <s v="face à face"/>
    <s v="non"/>
    <m/>
    <m/>
    <s v="présence de technicien"/>
    <s v="pas d'accès à un robinet suite aux bandit."/>
    <s v="non"/>
    <m/>
    <m/>
    <n v="-2.2783456000000002"/>
    <n v="28.8154054"/>
    <n v="1751.4"/>
    <n v="4.9400000000000004"/>
    <n v="24"/>
    <n v="44959.471284722233"/>
    <n v="44959.43414351852"/>
    <s v="bbk07"/>
    <n v="44959.601851851847"/>
    <s v="https://www.commcarehq.org/a/swassa/reports/form_data/6d63d65b-abfd-4702-bb4b-6581ee5ff9dd/"/>
    <s v="bbk07"/>
    <s v="Homme"/>
    <x v="0"/>
    <n v="2"/>
    <x v="0"/>
    <n v="20"/>
    <n v="30"/>
    <n v="35"/>
    <n v="85"/>
    <x v="0"/>
    <n v="21.428571428571427"/>
    <s v="Oui, elle est capable"/>
    <s v="améliorée"/>
    <s v="Non"/>
    <s v="accès basique"/>
    <x v="0"/>
    <n v="0"/>
    <n v="1"/>
    <n v="2"/>
    <s v="Connaissance faible"/>
    <n v="1"/>
    <n v="6"/>
    <s v="Grande confiance"/>
    <n v="1"/>
    <n v="1"/>
  </r>
  <r>
    <s v="62"/>
    <s v="58e42e34-0454-44a3-9bea-5b5833b02635"/>
    <n v="44959"/>
    <s v="consentement_oui"/>
    <s v="sud_kivu"/>
    <s v="sud_kivu"/>
    <s v="kabare"/>
    <x v="0"/>
    <x v="1"/>
    <s v="oui"/>
    <s v="Mulule Ajirhrwa"/>
    <s v="nyama_37"/>
    <s v="37"/>
    <s v="nyama_37"/>
    <s v="masculin"/>
    <n v="42"/>
    <n v="0"/>
    <s v="sans_niveau"/>
    <s v="oui"/>
    <m/>
    <m/>
    <m/>
    <x v="1"/>
    <s v="Agnes M'bujiriri"/>
    <s v="agriculteur"/>
    <m/>
    <s v="restreint"/>
    <n v="2"/>
    <n v="1"/>
    <n v="2"/>
    <n v="0"/>
    <n v="0"/>
    <n v="0"/>
    <n v="1"/>
    <n v="0"/>
    <n v="1"/>
    <n v="1"/>
    <n v="1"/>
    <n v="1"/>
    <n v="0"/>
    <n v="0"/>
    <n v="1"/>
    <n v="0"/>
    <n v="11"/>
    <s v="oui"/>
    <n v="0"/>
    <n v="0"/>
    <n v="0"/>
    <n v="0"/>
    <n v="1"/>
    <n v="0"/>
    <n v="0"/>
    <n v="0"/>
    <n v="0"/>
    <n v="0"/>
    <n v="0"/>
    <n v="0"/>
    <s v="oui"/>
    <n v="1"/>
    <n v="0"/>
    <n v="0"/>
    <n v="0"/>
    <n v="0"/>
    <n v="0"/>
    <n v="0"/>
    <n v="0"/>
    <n v="0"/>
    <n v="0"/>
    <n v="0"/>
    <m/>
    <s v="oui"/>
    <n v="0"/>
    <n v="0"/>
    <n v="0"/>
    <n v="1"/>
    <n v="0"/>
    <n v="0"/>
    <n v="0"/>
    <n v="0"/>
    <n v="0"/>
    <n v="0"/>
    <n v="0"/>
    <m/>
    <s v="eau_courante"/>
    <s v="robinet_public__borne-fontaine"/>
    <m/>
    <m/>
    <m/>
    <m/>
    <s v="eau_courante"/>
    <x v="0"/>
    <m/>
    <s v="oui"/>
    <m/>
    <m/>
    <m/>
    <m/>
    <m/>
    <m/>
    <m/>
    <s v="en_dehors_de_la_parcelle"/>
    <n v="5"/>
    <n v="1"/>
    <n v="6"/>
    <n v="12"/>
    <m/>
    <m/>
    <m/>
    <s v="oui"/>
    <x v="1"/>
    <m/>
    <m/>
    <m/>
    <m/>
    <m/>
    <m/>
    <m/>
    <m/>
    <m/>
    <m/>
    <m/>
    <m/>
    <m/>
    <m/>
    <m/>
    <m/>
    <m/>
    <m/>
    <m/>
    <m/>
    <m/>
    <m/>
    <m/>
    <m/>
    <m/>
    <m/>
    <m/>
    <n v="7"/>
    <n v="5"/>
    <n v="700"/>
    <m/>
    <m/>
    <n v="0"/>
    <n v="9.0909090909090899"/>
    <s v="non"/>
    <m/>
    <m/>
    <m/>
    <m/>
    <m/>
    <m/>
    <m/>
    <m/>
    <m/>
    <m/>
    <s v="filles_10-14_ans"/>
    <n v="0"/>
    <n v="0"/>
    <n v="0"/>
    <n v="0"/>
    <n v="1"/>
    <n v="0"/>
    <n v="0"/>
    <m/>
    <s v="non"/>
    <m/>
    <m/>
    <m/>
    <m/>
    <m/>
    <m/>
    <m/>
    <m/>
    <m/>
    <m/>
    <m/>
    <m/>
    <m/>
    <m/>
    <m/>
    <m/>
    <m/>
    <m/>
    <m/>
    <m/>
    <m/>
    <s v="non"/>
    <s v="L'eau est gratuite Venant de Dieu"/>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0"/>
    <n v="0"/>
    <n v="0"/>
    <n v="1"/>
    <n v="0"/>
    <n v="500"/>
    <s v="non"/>
    <s v="Payement d'argent"/>
    <n v="1"/>
    <n v="0"/>
    <n v="0"/>
    <n v="0"/>
    <m/>
    <n v="1"/>
    <n v="0"/>
    <n v="0"/>
    <n v="0"/>
    <n v="0"/>
    <n v="0"/>
    <n v="0"/>
    <n v="0"/>
    <m/>
    <s v="oui"/>
    <s v="amande"/>
    <n v="0"/>
    <x v="1"/>
    <n v="0"/>
    <n v="0"/>
    <n v="0"/>
    <n v="0"/>
    <s v="pas d'autre réponse"/>
    <s v="non"/>
    <s v="non"/>
    <m/>
    <m/>
    <m/>
    <m/>
    <m/>
    <m/>
    <m/>
    <m/>
    <m/>
    <m/>
    <m/>
    <m/>
    <m/>
    <m/>
    <m/>
    <n v="0"/>
    <m/>
    <m/>
    <n v="7"/>
    <s v="grande confiance"/>
    <n v="1"/>
    <n v="0"/>
    <n v="0"/>
    <n v="0"/>
    <n v="0"/>
    <n v="1"/>
    <n v="1"/>
    <s v="Au moins un"/>
    <n v="0"/>
    <n v="0"/>
    <n v="0"/>
    <m/>
    <s v="non"/>
    <s v="non_jen_ai_pas_encore_bnficie"/>
    <m/>
    <m/>
    <m/>
    <m/>
    <m/>
    <m/>
    <m/>
    <m/>
    <m/>
    <m/>
    <m/>
    <m/>
    <m/>
    <m/>
    <m/>
    <m/>
    <m/>
    <m/>
    <m/>
    <m/>
    <s v="chef de quartier"/>
    <n v="0"/>
    <n v="0"/>
    <n v="0"/>
    <n v="0"/>
    <n v="0"/>
    <n v="0"/>
    <n v="0"/>
    <n v="0"/>
    <n v="1"/>
    <n v="0"/>
    <s v="Gorila FM et Maendeleo"/>
    <n v="0"/>
    <n v="1"/>
    <n v="0"/>
    <n v="0"/>
    <n v="0"/>
    <n v="0"/>
    <m/>
    <s v="5-6"/>
    <m/>
    <s v="tres_satisfaite"/>
    <s v="oui"/>
    <s v="oui"/>
    <s v="tres_satisfaite"/>
    <s v="oui"/>
    <s v="non"/>
    <m/>
    <s v="les_membres_du_village"/>
    <m/>
    <s v="b_le_groupe_le_plus_nombreux_prend_la_dcision_pour_tous"/>
    <s v="je_ne_suis_jamais_impliqu"/>
    <s v="non"/>
    <m/>
    <m/>
    <m/>
    <m/>
    <m/>
    <m/>
    <m/>
    <m/>
    <m/>
    <m/>
    <m/>
    <m/>
    <m/>
    <m/>
    <m/>
    <s v="pas de réponse"/>
    <s v="non"/>
    <s v="acce à des sources"/>
    <s v="aucun défis"/>
    <s v="non"/>
    <m/>
    <m/>
    <n v="-2.276986"/>
    <n v="28.813395799999999"/>
    <n v="1711.6"/>
    <n v="3.03"/>
    <n v="11"/>
    <n v="44959.516412037039"/>
    <n v="44959.487245370372"/>
    <s v="bbk07"/>
    <n v="44959.601967592593"/>
    <s v="https://www.commcarehq.org/a/swassa/reports/form_data/58e42e34-0454-44a3-9bea-5b5833b02635/"/>
    <s v="bbk07"/>
    <s v="Homme"/>
    <x v="1"/>
    <n v="10"/>
    <x v="0"/>
    <n v="20"/>
    <n v="15"/>
    <n v="20"/>
    <n v="55"/>
    <x v="0"/>
    <n v="6.8571428571428568"/>
    <s v="Oui, elle est capable"/>
    <s v="non amélioré"/>
    <s v="Non"/>
    <s v="pas d'accès"/>
    <x v="0"/>
    <n v="1"/>
    <n v="1"/>
    <n v="3"/>
    <s v="Connaissance moyenne"/>
    <n v="1"/>
    <n v="5"/>
    <s v="Confiance moyenne"/>
    <n v="1"/>
    <n v="1"/>
  </r>
  <r>
    <s v="63"/>
    <s v="b9342b3f-1aec-4e58-8c58-dea02fbd1885"/>
    <n v="44959"/>
    <s v="consentement_oui"/>
    <s v="sud_kivu"/>
    <s v="sud_kivu"/>
    <s v="kabare"/>
    <x v="0"/>
    <x v="1"/>
    <s v="oui"/>
    <s v="Bintu Mulaguze"/>
    <s v="nyama_50"/>
    <s v="50"/>
    <s v="nyama_50"/>
    <s v="feminin"/>
    <n v="30"/>
    <n v="0"/>
    <s v="sans_niveau"/>
    <s v="non"/>
    <s v="epouse"/>
    <m/>
    <s v="masculin"/>
    <x v="1"/>
    <s v="Murhula Ndahorhwa"/>
    <s v="agriculteur"/>
    <m/>
    <s v="restreint"/>
    <n v="2"/>
    <n v="1"/>
    <n v="1"/>
    <n v="0"/>
    <n v="0"/>
    <n v="1"/>
    <n v="0"/>
    <n v="0"/>
    <n v="1"/>
    <n v="1"/>
    <n v="0"/>
    <n v="0"/>
    <n v="0"/>
    <n v="0"/>
    <n v="1"/>
    <n v="0"/>
    <n v="8"/>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4"/>
    <n v="2"/>
    <n v="55"/>
    <n v="61"/>
    <m/>
    <m/>
    <m/>
    <s v="oui"/>
    <x v="0"/>
    <m/>
    <m/>
    <m/>
    <m/>
    <m/>
    <m/>
    <m/>
    <m/>
    <m/>
    <m/>
    <m/>
    <m/>
    <m/>
    <m/>
    <m/>
    <m/>
    <m/>
    <m/>
    <m/>
    <m/>
    <m/>
    <m/>
    <m/>
    <m/>
    <m/>
    <m/>
    <m/>
    <n v="7"/>
    <n v="5"/>
    <n v="700"/>
    <m/>
    <m/>
    <n v="0"/>
    <n v="12.5"/>
    <s v="non"/>
    <m/>
    <m/>
    <m/>
    <m/>
    <m/>
    <m/>
    <m/>
    <m/>
    <m/>
    <m/>
    <s v="filles_10-14_ans"/>
    <n v="0"/>
    <n v="0"/>
    <n v="0"/>
    <n v="0"/>
    <n v="1"/>
    <n v="0"/>
    <n v="0"/>
    <m/>
    <s v="non"/>
    <m/>
    <m/>
    <m/>
    <m/>
    <m/>
    <m/>
    <m/>
    <m/>
    <m/>
    <m/>
    <m/>
    <m/>
    <m/>
    <m/>
    <m/>
    <m/>
    <m/>
    <m/>
    <m/>
    <m/>
    <m/>
    <s v="non"/>
    <s v="la vie est difficil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1"/>
    <n v="0"/>
    <n v="0"/>
    <m/>
    <s v="non"/>
    <m/>
    <m/>
    <m/>
    <m/>
    <m/>
    <m/>
    <m/>
    <m/>
    <m/>
    <m/>
    <m/>
    <m/>
    <m/>
    <m/>
    <m/>
    <s v="oui"/>
    <n v="1"/>
    <n v="0"/>
    <n v="0"/>
    <n v="1"/>
    <n v="0"/>
    <n v="0"/>
    <n v="0"/>
    <m/>
    <n v="0"/>
    <n v="1"/>
    <n v="0"/>
    <n v="1"/>
    <n v="2"/>
    <s v="connaissance faible"/>
    <n v="0"/>
    <n v="0"/>
    <n v="0"/>
    <m/>
    <n v="0"/>
    <n v="0"/>
    <n v="0"/>
    <n v="1"/>
    <n v="0"/>
    <n v="0"/>
    <m/>
    <s v="non"/>
    <s v="Payement et frais des techniciens"/>
    <n v="1"/>
    <n v="0"/>
    <n v="0"/>
    <n v="0"/>
    <m/>
    <n v="1"/>
    <n v="0"/>
    <n v="0"/>
    <n v="0"/>
    <n v="0"/>
    <n v="0"/>
    <n v="0"/>
    <n v="0"/>
    <m/>
    <s v="oui"/>
    <s v="amande"/>
    <n v="0"/>
    <x v="1"/>
    <n v="0"/>
    <n v="0"/>
    <n v="0"/>
    <n v="0"/>
    <s v="pas d'autres réponses"/>
    <s v="non"/>
    <s v="non"/>
    <m/>
    <m/>
    <m/>
    <m/>
    <m/>
    <m/>
    <m/>
    <m/>
    <m/>
    <m/>
    <m/>
    <m/>
    <m/>
    <m/>
    <m/>
    <n v="0"/>
    <m/>
    <m/>
    <n v="8"/>
    <s v="grande confiance"/>
    <n v="1"/>
    <n v="0"/>
    <n v="0"/>
    <n v="0"/>
    <n v="0"/>
    <n v="1"/>
    <n v="1"/>
    <s v="Au moins un"/>
    <n v="0"/>
    <n v="0"/>
    <n v="0"/>
    <m/>
    <s v="oui"/>
    <s v="non_jen_ai_pas_encore_bnficie"/>
    <m/>
    <m/>
    <m/>
    <m/>
    <m/>
    <m/>
    <m/>
    <m/>
    <m/>
    <m/>
    <m/>
    <m/>
    <m/>
    <m/>
    <m/>
    <m/>
    <m/>
    <m/>
    <m/>
    <m/>
    <s v="chef de quartier"/>
    <n v="0"/>
    <n v="0"/>
    <n v="0"/>
    <n v="0"/>
    <n v="0"/>
    <n v="0"/>
    <n v="0"/>
    <n v="0"/>
    <n v="1"/>
    <n v="0"/>
    <s v="Aucune"/>
    <n v="0"/>
    <n v="1"/>
    <n v="0"/>
    <n v="0"/>
    <n v="0"/>
    <n v="0"/>
    <m/>
    <s v="3-4"/>
    <m/>
    <s v="tres_satisfaite"/>
    <s v="oui"/>
    <s v="oui"/>
    <s v="tres_satisfaite"/>
    <s v="oui"/>
    <s v="non"/>
    <m/>
    <s v="les_membres_du_village"/>
    <m/>
    <s v="b_le_groupe_le_plus_nombreux_prend_la_dcision_pour_tous"/>
    <s v="je_ne_suis_jamais_impliqu"/>
    <s v="non"/>
    <m/>
    <m/>
    <m/>
    <m/>
    <m/>
    <m/>
    <m/>
    <m/>
    <m/>
    <m/>
    <m/>
    <m/>
    <m/>
    <m/>
    <m/>
    <s v="pas de réponse"/>
    <s v="non"/>
    <s v="les techniciens son nombreux et les sources"/>
    <s v="Aucun défis"/>
    <s v="non"/>
    <m/>
    <m/>
    <n v="-2.2758593999999999"/>
    <n v="28.814102699999999"/>
    <n v="1694.9"/>
    <n v="3.38"/>
    <n v="8"/>
    <n v="44959.543506944443"/>
    <n v="44959.524722222217"/>
    <s v="bbk07"/>
    <n v="44959.601979166669"/>
    <s v="https://www.commcarehq.org/a/swassa/reports/form_data/b9342b3f-1aec-4e58-8c58-dea02fbd1885/"/>
    <s v="bbk07"/>
    <s v="Homme"/>
    <x v="1"/>
    <n v="12"/>
    <x v="0"/>
    <n v="10"/>
    <n v="10"/>
    <n v="15"/>
    <n v="35"/>
    <x v="0"/>
    <n v="2.8571428571428572"/>
    <s v="Oui, elle est capable"/>
    <s v="non amélioré"/>
    <s v="Non"/>
    <s v="pas d'accès"/>
    <x v="0"/>
    <n v="1"/>
    <n v="1"/>
    <n v="3"/>
    <s v="Connaissance moyenne"/>
    <n v="1"/>
    <n v="6"/>
    <s v="Grande confiance"/>
    <n v="1"/>
    <n v="1"/>
  </r>
  <r>
    <s v="64"/>
    <s v="1c926663-044c-42aa-b972-9ea311ec0d77"/>
    <n v="44959"/>
    <s v="consentement_oui"/>
    <s v="sud_kivu"/>
    <s v="sud_kivu"/>
    <s v="kabare"/>
    <x v="0"/>
    <x v="1"/>
    <s v="oui"/>
    <s v="Gédéon Bikali"/>
    <s v="nyama_28"/>
    <s v="28"/>
    <s v="nyama_28"/>
    <s v="masculin"/>
    <n v="26"/>
    <n v="994038138"/>
    <s v="secondaire_complet"/>
    <s v="non"/>
    <s v="fils"/>
    <m/>
    <s v="masculin"/>
    <x v="1"/>
    <s v="Bikali Petro"/>
    <s v="agriculteur"/>
    <m/>
    <s v="elargi"/>
    <n v="0"/>
    <n v="0"/>
    <n v="0"/>
    <n v="0"/>
    <n v="0"/>
    <n v="0"/>
    <n v="0"/>
    <n v="1"/>
    <n v="1"/>
    <n v="0"/>
    <n v="1"/>
    <n v="1"/>
    <n v="1"/>
    <n v="1"/>
    <n v="0"/>
    <n v="1"/>
    <n v="7"/>
    <s v="non"/>
    <n v="0"/>
    <n v="0"/>
    <n v="0"/>
    <n v="0"/>
    <n v="0"/>
    <n v="0"/>
    <n v="0"/>
    <n v="0"/>
    <n v="0"/>
    <n v="0"/>
    <n v="0"/>
    <n v="0"/>
    <s v="oui"/>
    <n v="0"/>
    <n v="0"/>
    <n v="0"/>
    <n v="0"/>
    <n v="1"/>
    <n v="0"/>
    <n v="0"/>
    <n v="0"/>
    <n v="0"/>
    <n v="0"/>
    <n v="0"/>
    <m/>
    <s v="oui"/>
    <n v="0"/>
    <n v="0"/>
    <n v="1"/>
    <n v="0"/>
    <n v="0"/>
    <n v="1"/>
    <n v="0"/>
    <n v="0"/>
    <n v="0"/>
    <n v="0"/>
    <n v="0"/>
    <m/>
    <s v="eau_courante"/>
    <s v="robinet_public__borne-fontaine"/>
    <m/>
    <m/>
    <m/>
    <m/>
    <s v="eau_courante"/>
    <x v="0"/>
    <m/>
    <s v="oui"/>
    <m/>
    <m/>
    <m/>
    <m/>
    <m/>
    <m/>
    <m/>
    <s v="en_dehors_de_la_parcelle"/>
    <n v="15"/>
    <n v="3"/>
    <n v="15"/>
    <n v="33"/>
    <m/>
    <m/>
    <m/>
    <s v="non"/>
    <x v="2"/>
    <n v="0"/>
    <n v="0"/>
    <n v="0"/>
    <n v="0"/>
    <n v="0"/>
    <n v="1"/>
    <n v="1"/>
    <n v="1"/>
    <n v="0"/>
    <n v="0"/>
    <n v="0"/>
    <n v="0"/>
    <n v="0"/>
    <m/>
    <m/>
    <m/>
    <m/>
    <m/>
    <m/>
    <m/>
    <m/>
    <m/>
    <m/>
    <m/>
    <m/>
    <m/>
    <m/>
    <n v="4"/>
    <n v="6"/>
    <n v="480"/>
    <m/>
    <m/>
    <n v="0"/>
    <n v="9.795918367346939"/>
    <s v="oui"/>
    <n v="0"/>
    <n v="0"/>
    <n v="0"/>
    <n v="0"/>
    <n v="0"/>
    <n v="0"/>
    <n v="1"/>
    <n v="0"/>
    <n v="0"/>
    <m/>
    <s v="hommesgarons_15-19_ans"/>
    <n v="0"/>
    <n v="0"/>
    <n v="0"/>
    <n v="0"/>
    <n v="1"/>
    <n v="0"/>
    <n v="0"/>
    <m/>
    <s v="oui"/>
    <s v="autre_prciser"/>
    <s v="en cas de panne"/>
    <m/>
    <m/>
    <m/>
    <m/>
    <m/>
    <m/>
    <m/>
    <m/>
    <m/>
    <m/>
    <m/>
    <m/>
    <m/>
    <m/>
    <m/>
    <m/>
    <m/>
    <m/>
    <m/>
    <s v="non"/>
    <s v="manque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Payement de frais et des tuyaux"/>
    <n v="1"/>
    <n v="0"/>
    <n v="0"/>
    <n v="0"/>
    <m/>
    <n v="1"/>
    <n v="0"/>
    <n v="0"/>
    <n v="0"/>
    <n v="0"/>
    <n v="0"/>
    <n v="0"/>
    <n v="0"/>
    <m/>
    <s v="oui"/>
    <s v="amande"/>
    <n v="0"/>
    <x v="2"/>
    <n v="0"/>
    <n v="1"/>
    <n v="0"/>
    <n v="0"/>
    <s v="pas d'autre réponse"/>
    <s v="non"/>
    <s v="non"/>
    <m/>
    <m/>
    <m/>
    <m/>
    <m/>
    <m/>
    <m/>
    <m/>
    <m/>
    <m/>
    <m/>
    <m/>
    <m/>
    <m/>
    <m/>
    <n v="0"/>
    <m/>
    <m/>
    <n v="8"/>
    <s v="grande confiance"/>
    <n v="1"/>
    <n v="0"/>
    <n v="0"/>
    <n v="0"/>
    <n v="0"/>
    <n v="1"/>
    <n v="1"/>
    <s v="Au moins un"/>
    <n v="0"/>
    <n v="0"/>
    <n v="0"/>
    <m/>
    <s v="oui"/>
    <s v="non_jen_ai_pas_encore_bnficie"/>
    <m/>
    <m/>
    <m/>
    <m/>
    <m/>
    <m/>
    <m/>
    <m/>
    <m/>
    <m/>
    <m/>
    <m/>
    <m/>
    <m/>
    <m/>
    <m/>
    <m/>
    <m/>
    <m/>
    <m/>
    <s v="Comité d'eau"/>
    <n v="0"/>
    <n v="0"/>
    <n v="0"/>
    <n v="0"/>
    <n v="0"/>
    <n v="0"/>
    <n v="0"/>
    <n v="1"/>
    <n v="1"/>
    <n v="0"/>
    <s v="Maendeleo et RFi"/>
    <n v="0"/>
    <n v="1"/>
    <n v="0"/>
    <n v="0"/>
    <n v="0"/>
    <n v="0"/>
    <m/>
    <s v="3-4"/>
    <m/>
    <s v="tres_satisfaite"/>
    <s v="non"/>
    <s v="oui"/>
    <s v="tres_satisfaite"/>
    <s v="oui"/>
    <s v="non"/>
    <m/>
    <s v="les_membres_du_village"/>
    <m/>
    <s v="b_le_groupe_le_plus_nombreux_prend_la_dcision_pour_tous"/>
    <s v="je_ne_suis_jamais_impliqu"/>
    <s v="non"/>
    <m/>
    <m/>
    <m/>
    <m/>
    <m/>
    <m/>
    <m/>
    <m/>
    <m/>
    <m/>
    <m/>
    <m/>
    <m/>
    <m/>
    <m/>
    <s v="pas de réponse"/>
    <s v="non"/>
    <s v="présence des sources"/>
    <s v="Aucun défis"/>
    <s v="non"/>
    <m/>
    <m/>
    <n v="-2.2766848999999998"/>
    <n v="28.814054299999999"/>
    <n v="1703.1"/>
    <n v="4.99"/>
    <n v="7"/>
    <n v="44959.560740740737"/>
    <n v="44959.546412037038"/>
    <s v="bbk07"/>
    <n v="44959.602083333331"/>
    <s v="https://www.commcarehq.org/a/swassa/reports/form_data/1c926663-044c-42aa-b972-9ea311ec0d77/"/>
    <s v="bbk07"/>
    <s v="Homme"/>
    <x v="1"/>
    <n v="12"/>
    <x v="0"/>
    <n v="10"/>
    <n v="15"/>
    <n v="10"/>
    <n v="35"/>
    <x v="0"/>
    <n v="3.8095238095238098"/>
    <s v="Oui, elle est capable"/>
    <s v="améliorée"/>
    <s v="Non"/>
    <s v="accès basique"/>
    <x v="0"/>
    <n v="1"/>
    <n v="1"/>
    <n v="3"/>
    <s v="Connaissance moyenne"/>
    <n v="1"/>
    <n v="6"/>
    <s v="Grande confiance"/>
    <n v="1"/>
    <n v="1"/>
  </r>
  <r>
    <s v="65"/>
    <s v="47777c6e-370d-4b56-bf98-176e7253be31"/>
    <n v="44959"/>
    <s v="consentement_oui"/>
    <s v="sud_kivu"/>
    <s v="sud_kivu"/>
    <s v="kabare"/>
    <x v="0"/>
    <x v="1"/>
    <s v="oui"/>
    <s v="Scaverine M'chibasa"/>
    <s v="nyama_41"/>
    <s v="41"/>
    <s v="nyama_41"/>
    <s v="feminin"/>
    <n v="52"/>
    <n v="0"/>
    <s v="primaire_interrompu"/>
    <s v="non"/>
    <s v="epouse"/>
    <m/>
    <s v="masculin"/>
    <x v="1"/>
    <s v="Ciza Rhwamagira"/>
    <s v="agriculteur"/>
    <m/>
    <s v="restreint"/>
    <n v="0"/>
    <n v="0"/>
    <n v="1"/>
    <n v="0"/>
    <n v="0"/>
    <n v="0"/>
    <n v="0"/>
    <n v="1"/>
    <n v="0"/>
    <n v="0"/>
    <n v="0"/>
    <n v="1"/>
    <n v="0"/>
    <n v="0"/>
    <n v="0"/>
    <n v="1"/>
    <n v="4"/>
    <s v="oui"/>
    <n v="0"/>
    <n v="0"/>
    <n v="0"/>
    <n v="0"/>
    <n v="1"/>
    <n v="0"/>
    <n v="0"/>
    <n v="0"/>
    <n v="0"/>
    <n v="0"/>
    <n v="0"/>
    <n v="0"/>
    <s v="non"/>
    <m/>
    <m/>
    <m/>
    <m/>
    <m/>
    <m/>
    <m/>
    <m/>
    <m/>
    <m/>
    <m/>
    <m/>
    <s v="oui"/>
    <n v="0"/>
    <n v="0"/>
    <n v="0"/>
    <n v="0"/>
    <n v="0"/>
    <n v="1"/>
    <n v="0"/>
    <n v="0"/>
    <n v="0"/>
    <n v="0"/>
    <n v="0"/>
    <m/>
    <s v="eau_courante"/>
    <s v="robinet_public__borne-fontaine"/>
    <m/>
    <m/>
    <m/>
    <m/>
    <s v="eau_courante"/>
    <x v="0"/>
    <m/>
    <s v="oui"/>
    <m/>
    <m/>
    <m/>
    <m/>
    <m/>
    <m/>
    <m/>
    <s v="en_dehors_de_la_parcelle"/>
    <n v="10"/>
    <n v="2"/>
    <n v="15"/>
    <n v="27"/>
    <m/>
    <m/>
    <m/>
    <s v="oui"/>
    <x v="1"/>
    <m/>
    <m/>
    <m/>
    <m/>
    <m/>
    <m/>
    <m/>
    <m/>
    <m/>
    <m/>
    <m/>
    <m/>
    <m/>
    <m/>
    <m/>
    <m/>
    <m/>
    <m/>
    <m/>
    <m/>
    <m/>
    <m/>
    <m/>
    <m/>
    <m/>
    <m/>
    <m/>
    <n v="7"/>
    <n v="6"/>
    <n v="840"/>
    <m/>
    <m/>
    <n v="0"/>
    <n v="30"/>
    <s v="non"/>
    <m/>
    <m/>
    <m/>
    <m/>
    <m/>
    <m/>
    <m/>
    <m/>
    <m/>
    <m/>
    <s v="filles_10-14_ans"/>
    <n v="0"/>
    <n v="0"/>
    <n v="0"/>
    <n v="0"/>
    <n v="1"/>
    <n v="0"/>
    <n v="0"/>
    <m/>
    <s v="oui"/>
    <s v="autre_prciser"/>
    <s v="en cas de panne"/>
    <m/>
    <m/>
    <m/>
    <m/>
    <m/>
    <m/>
    <m/>
    <m/>
    <m/>
    <m/>
    <m/>
    <m/>
    <m/>
    <m/>
    <m/>
    <m/>
    <m/>
    <m/>
    <m/>
    <s v="non"/>
    <s v="manque d'argent"/>
    <s v="non"/>
    <m/>
    <m/>
    <m/>
    <m/>
    <m/>
    <m/>
    <m/>
    <m/>
    <m/>
    <m/>
    <m/>
    <m/>
    <m/>
    <m/>
    <m/>
    <m/>
    <m/>
    <m/>
    <m/>
    <m/>
    <m/>
    <m/>
    <m/>
    <m/>
    <m/>
    <m/>
    <m/>
    <m/>
    <m/>
    <m/>
    <m/>
    <m/>
    <m/>
    <m/>
    <s v="oui"/>
    <n v="0"/>
    <n v="0"/>
    <n v="0"/>
    <n v="0"/>
    <n v="0"/>
    <n v="0"/>
    <n v="1"/>
    <n v="0"/>
    <n v="0"/>
    <n v="0"/>
    <m/>
    <m/>
    <m/>
    <m/>
    <m/>
    <n v="0"/>
    <n v="0"/>
    <n v="0"/>
    <n v="1"/>
    <n v="0"/>
    <m/>
    <m/>
    <m/>
    <m/>
    <m/>
    <m/>
    <m/>
    <m/>
    <s v="toilette non améliorée"/>
    <s v="non"/>
    <x v="0"/>
    <x v="0"/>
    <x v="0"/>
    <x v="0"/>
    <x v="1"/>
    <n v="0"/>
    <n v="1"/>
    <n v="0"/>
    <n v="0"/>
    <n v="0"/>
    <n v="0"/>
    <n v="0"/>
    <n v="1"/>
    <n v="0"/>
    <n v="0"/>
    <m/>
    <s v="non"/>
    <m/>
    <m/>
    <m/>
    <m/>
    <m/>
    <m/>
    <m/>
    <m/>
    <m/>
    <m/>
    <m/>
    <m/>
    <m/>
    <m/>
    <m/>
    <s v="oui"/>
    <n v="1"/>
    <n v="0"/>
    <n v="0"/>
    <n v="1"/>
    <n v="0"/>
    <n v="0"/>
    <n v="0"/>
    <m/>
    <n v="0"/>
    <n v="1"/>
    <n v="0"/>
    <n v="1"/>
    <n v="2"/>
    <s v="connaissance faible"/>
    <n v="0"/>
    <n v="0"/>
    <n v="0"/>
    <m/>
    <n v="0"/>
    <n v="0"/>
    <n v="0"/>
    <n v="1"/>
    <n v="0"/>
    <n v="0"/>
    <m/>
    <s v="non"/>
    <s v="Payement et Adhésion"/>
    <n v="1"/>
    <n v="0"/>
    <n v="0"/>
    <n v="0"/>
    <m/>
    <n v="1"/>
    <n v="0"/>
    <n v="0"/>
    <n v="0"/>
    <n v="0"/>
    <n v="0"/>
    <n v="0"/>
    <n v="0"/>
    <m/>
    <s v="oui"/>
    <s v="amande"/>
    <n v="0"/>
    <x v="2"/>
    <n v="0"/>
    <n v="1"/>
    <n v="0"/>
    <n v="0"/>
    <s v="pas de répons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1"/>
    <n v="1"/>
    <n v="0"/>
    <s v="maendeleo"/>
    <n v="0"/>
    <n v="1"/>
    <n v="0"/>
    <n v="0"/>
    <n v="0"/>
    <n v="0"/>
    <m/>
    <s v="3-4"/>
    <m/>
    <s v="tres_satisfaite"/>
    <s v="non"/>
    <s v="oui"/>
    <s v="tres_satisfaite"/>
    <s v="oui"/>
    <s v="non"/>
    <m/>
    <s v="les_membres_du_village"/>
    <m/>
    <s v="b_le_groupe_le_plus_nombreux_prend_la_dcision_pour_tous"/>
    <s v="je_ne_suis_jamais_impliqu"/>
    <s v="non"/>
    <m/>
    <m/>
    <m/>
    <m/>
    <m/>
    <m/>
    <m/>
    <m/>
    <m/>
    <m/>
    <m/>
    <m/>
    <m/>
    <m/>
    <m/>
    <s v="pas de réponse"/>
    <s v="non"/>
    <s v="présence de source"/>
    <s v="Longue distance"/>
    <s v="non"/>
    <m/>
    <m/>
    <n v="-2.2798807000000001"/>
    <n v="28.8129037"/>
    <n v="1717.9"/>
    <n v="3.3"/>
    <n v="4"/>
    <n v="44959.584456018521"/>
    <n v="44959.569814814808"/>
    <s v="bbk07"/>
    <n v="44959.602349537039"/>
    <s v="https://www.commcarehq.org/a/swassa/reports/form_data/47777c6e-370d-4b56-bf98-176e7253be31/"/>
    <s v="bbk07"/>
    <s v="Homme"/>
    <x v="1"/>
    <n v="4"/>
    <x v="0"/>
    <n v="35"/>
    <n v="40"/>
    <n v="45"/>
    <n v="120"/>
    <x v="0"/>
    <n v="71.428571428571431"/>
    <s v="Oui, elle est capable"/>
    <s v="non amélioré"/>
    <s v="Non"/>
    <s v="pas d'accès"/>
    <x v="0"/>
    <n v="1"/>
    <n v="1"/>
    <n v="3"/>
    <s v="Connaissance moyenne"/>
    <n v="0"/>
    <n v="7"/>
    <s v="Grande confiance"/>
    <n v="0"/>
    <n v="0"/>
  </r>
  <r>
    <s v="66"/>
    <s v="11208ea1-127a-40f6-9733-cd17567d5188"/>
    <n v="44960"/>
    <s v="consentement_oui"/>
    <s v="sud_kivu"/>
    <s v="sud_kivu"/>
    <s v="kabare"/>
    <x v="1"/>
    <x v="4"/>
    <s v="oui"/>
    <s v="FRANCINE MUHINDO"/>
    <s v="cira_23"/>
    <s v="23"/>
    <s v="mwand_23"/>
    <s v="feminin"/>
    <n v="19"/>
    <n v="999999999"/>
    <s v="primaire_interrompu"/>
    <s v="non"/>
    <s v="mre"/>
    <m/>
    <s v="masculin"/>
    <x v="1"/>
    <s v="kabala"/>
    <s v="main_duvre"/>
    <m/>
    <s v="restreint"/>
    <n v="3"/>
    <n v="1"/>
    <n v="0"/>
    <n v="2"/>
    <n v="0"/>
    <n v="0"/>
    <n v="1"/>
    <n v="0"/>
    <n v="0"/>
    <n v="0"/>
    <n v="4"/>
    <n v="0"/>
    <n v="0"/>
    <n v="0"/>
    <n v="0"/>
    <n v="1"/>
    <n v="12"/>
    <s v="non"/>
    <n v="0"/>
    <n v="0"/>
    <n v="0"/>
    <n v="0"/>
    <n v="0"/>
    <n v="0"/>
    <n v="0"/>
    <n v="0"/>
    <n v="0"/>
    <n v="0"/>
    <n v="0"/>
    <n v="0"/>
    <s v="non"/>
    <m/>
    <m/>
    <m/>
    <m/>
    <m/>
    <m/>
    <m/>
    <m/>
    <m/>
    <m/>
    <m/>
    <m/>
    <s v="non"/>
    <m/>
    <m/>
    <m/>
    <m/>
    <m/>
    <m/>
    <m/>
    <m/>
    <m/>
    <m/>
    <m/>
    <m/>
    <s v="eau_courante"/>
    <s v="robinet_public__borne-fontaine"/>
    <m/>
    <m/>
    <m/>
    <m/>
    <s v="eau_courante"/>
    <x v="0"/>
    <m/>
    <s v="non"/>
    <s v="eau_de_surface"/>
    <m/>
    <m/>
    <m/>
    <m/>
    <m/>
    <s v="lac"/>
    <s v="en_dehors_de_la_parcelle"/>
    <n v="30"/>
    <n v="10"/>
    <n v="35"/>
    <n v="75"/>
    <n v="20"/>
    <n v="0"/>
    <n v="25"/>
    <s v="oui"/>
    <x v="0"/>
    <m/>
    <m/>
    <m/>
    <m/>
    <m/>
    <m/>
    <m/>
    <m/>
    <m/>
    <m/>
    <m/>
    <m/>
    <m/>
    <s v="oui"/>
    <m/>
    <m/>
    <m/>
    <m/>
    <m/>
    <m/>
    <m/>
    <m/>
    <m/>
    <m/>
    <m/>
    <m/>
    <m/>
    <n v="5"/>
    <n v="1"/>
    <n v="100"/>
    <n v="7"/>
    <n v="1"/>
    <n v="100"/>
    <n v="2.3809523809523809"/>
    <s v="non"/>
    <m/>
    <m/>
    <m/>
    <m/>
    <m/>
    <m/>
    <m/>
    <m/>
    <m/>
    <m/>
    <s v="femmesfilles_15-19_ans"/>
    <n v="0"/>
    <n v="0"/>
    <n v="0"/>
    <n v="0"/>
    <n v="1"/>
    <n v="0"/>
    <n v="0"/>
    <m/>
    <s v="oui"/>
    <s v="contribution_mensuelabonnement"/>
    <m/>
    <m/>
    <n v="500"/>
    <n v="1"/>
    <n v="1"/>
    <n v="0"/>
    <n v="1"/>
    <n v="0"/>
    <n v="0"/>
    <n v="0"/>
    <m/>
    <s v="non"/>
    <m/>
    <m/>
    <m/>
    <m/>
    <m/>
    <m/>
    <m/>
    <s v="oui"/>
    <s v="oui"/>
    <s v="pour avoir leau en permanence"/>
    <s v="non"/>
    <m/>
    <m/>
    <m/>
    <m/>
    <m/>
    <m/>
    <m/>
    <m/>
    <s v="non"/>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s v="ne sais pas"/>
    <n v="0"/>
    <n v="0"/>
    <n v="1"/>
    <n v="0"/>
    <s v="ne sais pas"/>
    <n v="0"/>
    <n v="0"/>
    <n v="0"/>
    <n v="0"/>
    <n v="1"/>
    <n v="0"/>
    <n v="0"/>
    <n v="0"/>
    <m/>
    <s v="non"/>
    <m/>
    <m/>
    <x v="0"/>
    <m/>
    <m/>
    <m/>
    <m/>
    <m/>
    <s v="non"/>
    <s v="non"/>
    <m/>
    <m/>
    <m/>
    <m/>
    <m/>
    <m/>
    <m/>
    <m/>
    <m/>
    <m/>
    <m/>
    <m/>
    <m/>
    <m/>
    <m/>
    <n v="0"/>
    <m/>
    <m/>
    <n v="6"/>
    <s v="grande confiance"/>
    <n v="0"/>
    <n v="0"/>
    <n v="0"/>
    <n v="0"/>
    <n v="0"/>
    <n v="0"/>
    <n v="0"/>
    <s v="Aucun"/>
    <n v="1"/>
    <n v="0"/>
    <n v="0"/>
    <m/>
    <s v="oui"/>
    <s v="non_jen_ai_pas_encore_bnficie"/>
    <m/>
    <m/>
    <m/>
    <m/>
    <m/>
    <m/>
    <m/>
    <m/>
    <m/>
    <m/>
    <m/>
    <m/>
    <m/>
    <m/>
    <m/>
    <m/>
    <m/>
    <m/>
    <m/>
    <m/>
    <s v="personne"/>
    <n v="0"/>
    <n v="0"/>
    <n v="0"/>
    <n v="0"/>
    <n v="0"/>
    <n v="0"/>
    <n v="0"/>
    <n v="0"/>
    <n v="1"/>
    <n v="0"/>
    <s v="maendeleo"/>
    <n v="0"/>
    <n v="0"/>
    <n v="0"/>
    <n v="0"/>
    <n v="1"/>
    <n v="0"/>
    <s v="Ne sais pas"/>
    <s v="1-2"/>
    <m/>
    <s v="neutre"/>
    <s v="non"/>
    <s v="non"/>
    <s v="neutre"/>
    <s v="oui"/>
    <s v="non"/>
    <m/>
    <s v="les_membres_du_village"/>
    <m/>
    <s v="je_ne_sais_pas"/>
    <s v="je_ne_suis_jamais_impliqu"/>
    <s v="non"/>
    <m/>
    <m/>
    <m/>
    <m/>
    <m/>
    <m/>
    <m/>
    <m/>
    <m/>
    <m/>
    <m/>
    <m/>
    <m/>
    <m/>
    <m/>
    <s v="pas dea recommandations"/>
    <s v="non"/>
    <s v="le lac est proche de nous"/>
    <s v="pas des défi"/>
    <s v="non"/>
    <m/>
    <m/>
    <n v="-2.2327498000000001"/>
    <n v="28.855855999999999"/>
    <n v="1500.4"/>
    <n v="4.66"/>
    <n v="12"/>
    <n v="44960.33221064815"/>
    <n v="44960.313368055547"/>
    <s v="bbk04"/>
    <n v="44960.33258101852"/>
    <s v="https://www.commcarehq.org/a/swassa/reports/form_data/11208ea1-127a-40f6-9733-cd17567d5188/"/>
    <s v="bbk04"/>
    <s v="Homme"/>
    <x v="0"/>
    <n v="7"/>
    <x v="1"/>
    <n v="2"/>
    <n v="10"/>
    <n v="2"/>
    <n v="14"/>
    <x v="1"/>
    <n v="11.428571428571429"/>
    <s v="Oui, elle est capable"/>
    <s v="non amélioré"/>
    <s v="Non"/>
    <s v="pas d'accès"/>
    <x v="0"/>
    <n v="1"/>
    <n v="1"/>
    <n v="2"/>
    <s v="Connaissance faible"/>
    <n v="0"/>
    <n v="7"/>
    <s v="Grande confiance"/>
    <n v="0"/>
    <n v="0"/>
  </r>
  <r>
    <s v="67"/>
    <s v="6f3031c5-afb9-4e32-9e60-9b40749678bd"/>
    <n v="44960"/>
    <s v="consentement_oui"/>
    <s v="sud_kivu"/>
    <s v="sud_kivu"/>
    <s v="kabare"/>
    <x v="1"/>
    <x v="4"/>
    <s v="oui"/>
    <s v="Mitima lufumgulo"/>
    <s v="cira_30"/>
    <s v="30"/>
    <s v="mwand_30"/>
    <s v="masculin"/>
    <n v="36"/>
    <n v="999999999"/>
    <s v="primaire_interrompu"/>
    <s v="oui"/>
    <m/>
    <m/>
    <m/>
    <x v="1"/>
    <s v="Anwarite"/>
    <s v="pcheur"/>
    <m/>
    <s v="restreint"/>
    <n v="1"/>
    <n v="2"/>
    <n v="1"/>
    <n v="0"/>
    <n v="0"/>
    <n v="1"/>
    <n v="0"/>
    <n v="0"/>
    <n v="0"/>
    <n v="1"/>
    <n v="0"/>
    <n v="0"/>
    <n v="0"/>
    <n v="0"/>
    <n v="1"/>
    <n v="0"/>
    <n v="7"/>
    <s v="non"/>
    <n v="0"/>
    <n v="0"/>
    <n v="0"/>
    <n v="0"/>
    <n v="0"/>
    <n v="0"/>
    <n v="0"/>
    <n v="0"/>
    <n v="0"/>
    <n v="0"/>
    <n v="0"/>
    <n v="0"/>
    <s v="non"/>
    <m/>
    <m/>
    <m/>
    <m/>
    <m/>
    <m/>
    <m/>
    <m/>
    <m/>
    <m/>
    <m/>
    <m/>
    <s v="non"/>
    <m/>
    <m/>
    <m/>
    <m/>
    <m/>
    <m/>
    <m/>
    <m/>
    <m/>
    <m/>
    <m/>
    <m/>
    <s v="eau_courante"/>
    <s v="robinet_public__borne-fontaine"/>
    <m/>
    <m/>
    <m/>
    <m/>
    <s v="eau_courante"/>
    <x v="0"/>
    <m/>
    <s v="non"/>
    <s v="eau_de_surface"/>
    <m/>
    <m/>
    <m/>
    <m/>
    <m/>
    <s v="lac"/>
    <s v="en_dehors_de_la_parcelle"/>
    <n v="25"/>
    <n v="10"/>
    <n v="30"/>
    <n v="65"/>
    <n v="15"/>
    <n v="0"/>
    <n v="20"/>
    <s v="oui"/>
    <x v="0"/>
    <m/>
    <m/>
    <m/>
    <m/>
    <m/>
    <m/>
    <m/>
    <m/>
    <m/>
    <m/>
    <m/>
    <m/>
    <m/>
    <s v="oui"/>
    <m/>
    <m/>
    <m/>
    <m/>
    <m/>
    <m/>
    <m/>
    <m/>
    <m/>
    <m/>
    <m/>
    <m/>
    <m/>
    <n v="3"/>
    <n v="1"/>
    <n v="60"/>
    <n v="7"/>
    <n v="3"/>
    <n v="180"/>
    <n v="4.8979591836734695"/>
    <s v="non"/>
    <m/>
    <m/>
    <m/>
    <m/>
    <m/>
    <m/>
    <m/>
    <m/>
    <m/>
    <m/>
    <s v="filles_10-14_ans"/>
    <n v="0"/>
    <n v="0"/>
    <n v="0"/>
    <n v="0"/>
    <n v="1"/>
    <n v="0"/>
    <n v="0"/>
    <m/>
    <s v="oui"/>
    <s v="contribution_mensuelabonnement"/>
    <m/>
    <m/>
    <n v="500"/>
    <n v="0"/>
    <n v="0"/>
    <n v="0"/>
    <n v="0"/>
    <n v="1"/>
    <n v="0"/>
    <n v="0"/>
    <m/>
    <s v="non"/>
    <m/>
    <m/>
    <m/>
    <m/>
    <m/>
    <m/>
    <m/>
    <s v="non"/>
    <s v="non"/>
    <s v="j n'ai pas d'argent"/>
    <s v="oui"/>
    <n v="1"/>
    <n v="0"/>
    <n v="0"/>
    <n v="0"/>
    <n v="0"/>
    <n v="0"/>
    <n v="0"/>
    <m/>
    <s v="non"/>
    <m/>
    <m/>
    <m/>
    <m/>
    <m/>
    <m/>
    <m/>
    <m/>
    <n v="0"/>
    <n v="0"/>
    <n v="1"/>
    <n v="0"/>
    <n v="0"/>
    <n v="0"/>
    <n v="0"/>
    <n v="0"/>
    <n v="0"/>
    <n v="0"/>
    <n v="0"/>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s v="ne sais pas"/>
    <n v="0"/>
    <n v="0"/>
    <n v="1"/>
    <n v="0"/>
    <s v="pas des responsabilités"/>
    <n v="0"/>
    <n v="0"/>
    <n v="0"/>
    <n v="0"/>
    <n v="1"/>
    <n v="0"/>
    <n v="0"/>
    <n v="0"/>
    <m/>
    <s v="non"/>
    <m/>
    <m/>
    <x v="0"/>
    <m/>
    <m/>
    <m/>
    <m/>
    <m/>
    <s v="non"/>
    <s v="non"/>
    <m/>
    <m/>
    <m/>
    <m/>
    <m/>
    <m/>
    <m/>
    <m/>
    <m/>
    <m/>
    <m/>
    <m/>
    <m/>
    <m/>
    <m/>
    <n v="0"/>
    <m/>
    <m/>
    <n v="1"/>
    <s v="pas de confiance"/>
    <n v="0"/>
    <n v="0"/>
    <n v="0"/>
    <n v="0"/>
    <n v="0"/>
    <n v="0"/>
    <n v="0"/>
    <s v="Aucun"/>
    <n v="1"/>
    <n v="0"/>
    <n v="0"/>
    <m/>
    <s v="non"/>
    <s v="non_jen_ai_pas_encore_bnficie"/>
    <m/>
    <m/>
    <m/>
    <m/>
    <m/>
    <m/>
    <m/>
    <m/>
    <m/>
    <m/>
    <m/>
    <m/>
    <m/>
    <m/>
    <m/>
    <m/>
    <m/>
    <m/>
    <m/>
    <m/>
    <s v="personne"/>
    <n v="0"/>
    <n v="0"/>
    <n v="0"/>
    <n v="0"/>
    <n v="0"/>
    <n v="0"/>
    <n v="0"/>
    <n v="0"/>
    <n v="1"/>
    <n v="0"/>
    <s v="maendeleo"/>
    <n v="0"/>
    <n v="0"/>
    <n v="0"/>
    <n v="0"/>
    <n v="1"/>
    <n v="0"/>
    <s v="Ne sais pas"/>
    <s v="1-2"/>
    <m/>
    <s v="neutre"/>
    <s v="non"/>
    <s v="non"/>
    <s v="peu_insatisfaisant"/>
    <s v="non"/>
    <m/>
    <m/>
    <m/>
    <m/>
    <m/>
    <s v="rarement_implique"/>
    <s v="non"/>
    <m/>
    <m/>
    <m/>
    <m/>
    <m/>
    <m/>
    <m/>
    <m/>
    <m/>
    <m/>
    <m/>
    <m/>
    <m/>
    <m/>
    <m/>
    <s v="pas des recommandations"/>
    <s v="non"/>
    <s v="présence du lac kivu et les robinets de le fomulac pass à notre côté"/>
    <s v="manque de l'eau potable dans la zone"/>
    <s v="non"/>
    <m/>
    <m/>
    <n v="-2.2323659999999999"/>
    <n v="28.8555688"/>
    <n v="1516"/>
    <n v="4.9800000000000004"/>
    <n v="7"/>
    <n v="44960.354201388887"/>
    <n v="44960.332291666673"/>
    <s v="bbk04"/>
    <n v="44960.354224537034"/>
    <s v="https://www.commcarehq.org/a/swassa/reports/form_data/6f3031c5-afb9-4e32-9e60-9b40749678bd/"/>
    <s v="bbk04"/>
    <s v="Homme"/>
    <x v="0"/>
    <n v="13"/>
    <x v="1"/>
    <n v="5"/>
    <n v="10"/>
    <n v="5"/>
    <n v="20"/>
    <x v="1"/>
    <n v="4.615384615384615"/>
    <s v="Oui, elle est capable"/>
    <s v="non amélioré"/>
    <s v="Non"/>
    <s v="pas d'accès"/>
    <x v="0"/>
    <n v="1"/>
    <n v="1"/>
    <n v="3"/>
    <s v="Connaissance moyenne"/>
    <n v="1"/>
    <n v="8"/>
    <s v="Grande confiance"/>
    <n v="1"/>
    <n v="1"/>
  </r>
  <r>
    <s v="68"/>
    <s v="0c2df3d7-3012-4f38-9c2c-15cfb8532d75"/>
    <n v="44960"/>
    <s v="consentement_oui"/>
    <s v="sud_kivu"/>
    <s v="sud_kivu"/>
    <s v="kabare"/>
    <x v="1"/>
    <x v="5"/>
    <s v="oui"/>
    <s v="Ombeni cizungu kagolo"/>
    <s v="kahu_6"/>
    <s v="6"/>
    <s v="kahun_6"/>
    <s v="masculin"/>
    <n v="23"/>
    <n v="971181051"/>
    <s v="secondaire_interrompu"/>
    <s v="non"/>
    <s v="pre"/>
    <m/>
    <s v="masculin"/>
    <x v="1"/>
    <s v="cizungu miderho lubala"/>
    <s v="agriculteur"/>
    <m/>
    <s v="elargi"/>
    <n v="2"/>
    <n v="0"/>
    <n v="2"/>
    <n v="1"/>
    <n v="0"/>
    <n v="0"/>
    <n v="1"/>
    <n v="0"/>
    <n v="0"/>
    <n v="1"/>
    <n v="0"/>
    <n v="2"/>
    <n v="3"/>
    <n v="2"/>
    <n v="1"/>
    <n v="1"/>
    <n v="16"/>
    <s v="oui"/>
    <n v="0"/>
    <n v="0"/>
    <n v="0"/>
    <n v="0"/>
    <n v="1"/>
    <n v="0"/>
    <n v="0"/>
    <n v="0"/>
    <n v="0"/>
    <n v="0"/>
    <n v="0"/>
    <n v="0"/>
    <s v="oui"/>
    <n v="1"/>
    <n v="0"/>
    <n v="0"/>
    <n v="0"/>
    <n v="0"/>
    <n v="0"/>
    <n v="0"/>
    <n v="0"/>
    <n v="0"/>
    <n v="1"/>
    <n v="0"/>
    <s v="aussi un agent de Mercy Corps"/>
    <s v="oui"/>
    <n v="1"/>
    <n v="0"/>
    <n v="0"/>
    <n v="1"/>
    <n v="0"/>
    <n v="0"/>
    <n v="0"/>
    <n v="0"/>
    <n v="0"/>
    <n v="0"/>
    <n v="0"/>
    <m/>
    <s v="eau_courante"/>
    <s v="robinet_priv"/>
    <m/>
    <m/>
    <m/>
    <m/>
    <s v="eau_courante"/>
    <x v="0"/>
    <m/>
    <s v="oui"/>
    <m/>
    <m/>
    <m/>
    <m/>
    <m/>
    <m/>
    <m/>
    <s v="dans_la_parcelle_ou_la_maison"/>
    <n v="1"/>
    <n v="2"/>
    <n v="1"/>
    <n v="4"/>
    <m/>
    <m/>
    <m/>
    <s v="oui"/>
    <x v="1"/>
    <m/>
    <m/>
    <m/>
    <m/>
    <m/>
    <m/>
    <m/>
    <m/>
    <m/>
    <m/>
    <m/>
    <m/>
    <m/>
    <m/>
    <m/>
    <m/>
    <m/>
    <m/>
    <m/>
    <m/>
    <m/>
    <m/>
    <m/>
    <m/>
    <m/>
    <m/>
    <m/>
    <n v="7"/>
    <n v="1"/>
    <n v="140"/>
    <m/>
    <m/>
    <n v="0"/>
    <n v="1.25"/>
    <s v="non"/>
    <m/>
    <m/>
    <m/>
    <m/>
    <m/>
    <m/>
    <m/>
    <m/>
    <m/>
    <m/>
    <s v="femmes_35-49_ans"/>
    <n v="0"/>
    <n v="0"/>
    <n v="0"/>
    <n v="0"/>
    <n v="1"/>
    <n v="0"/>
    <n v="0"/>
    <m/>
    <s v="oui"/>
    <s v="contribution_mensuelabonnement"/>
    <m/>
    <m/>
    <n v="3500"/>
    <m/>
    <m/>
    <m/>
    <m/>
    <m/>
    <m/>
    <m/>
    <m/>
    <m/>
    <m/>
    <m/>
    <m/>
    <m/>
    <m/>
    <m/>
    <m/>
    <m/>
    <s v="non"/>
    <s v="notre eau est permenente 7jours sur 7 de la semaine nous pouvons plus préféré une autre amélioration"/>
    <s v="non"/>
    <m/>
    <m/>
    <m/>
    <m/>
    <m/>
    <m/>
    <m/>
    <m/>
    <m/>
    <m/>
    <m/>
    <m/>
    <m/>
    <m/>
    <m/>
    <m/>
    <m/>
    <m/>
    <m/>
    <m/>
    <m/>
    <m/>
    <m/>
    <m/>
    <m/>
    <m/>
    <m/>
    <m/>
    <m/>
    <m/>
    <m/>
    <m/>
    <m/>
    <m/>
    <s v="oui"/>
    <n v="0"/>
    <n v="1"/>
    <n v="0"/>
    <n v="0"/>
    <n v="0"/>
    <n v="0"/>
    <n v="0"/>
    <n v="0"/>
    <n v="0"/>
    <n v="0"/>
    <m/>
    <m/>
    <m/>
    <s v="autre_toilette__composte"/>
    <m/>
    <n v="0"/>
    <n v="0"/>
    <n v="0"/>
    <n v="1"/>
    <n v="0"/>
    <m/>
    <m/>
    <m/>
    <m/>
    <m/>
    <m/>
    <m/>
    <m/>
    <s v="toilette améliorée"/>
    <s v="non"/>
    <x v="1"/>
    <x v="0"/>
    <x v="0"/>
    <x v="0"/>
    <x v="1"/>
    <n v="0"/>
    <n v="1"/>
    <n v="0"/>
    <n v="0"/>
    <n v="0"/>
    <n v="1"/>
    <n v="0"/>
    <n v="0"/>
    <n v="0"/>
    <n v="0"/>
    <m/>
    <s v="non"/>
    <m/>
    <m/>
    <m/>
    <m/>
    <m/>
    <m/>
    <m/>
    <m/>
    <m/>
    <m/>
    <m/>
    <m/>
    <m/>
    <m/>
    <m/>
    <s v="oui"/>
    <n v="1"/>
    <n v="1"/>
    <n v="1"/>
    <n v="3"/>
    <n v="0"/>
    <n v="0"/>
    <n v="0"/>
    <m/>
    <n v="1"/>
    <n v="1"/>
    <n v="0"/>
    <n v="2"/>
    <n v="5"/>
    <s v="connaissance basique"/>
    <n v="0"/>
    <n v="0"/>
    <n v="0"/>
    <m/>
    <n v="0"/>
    <n v="1"/>
    <n v="0"/>
    <n v="0"/>
    <n v="0"/>
    <n v="0"/>
    <m/>
    <s v="non"/>
    <s v="payer une petite somme d'argent auprès du chef de quartier, achats des tuyaux et autres matériels, payer le main d'oeuvre, etc."/>
    <n v="1"/>
    <n v="1"/>
    <n v="0"/>
    <n v="0"/>
    <m/>
    <n v="0"/>
    <n v="0"/>
    <n v="0"/>
    <n v="0"/>
    <n v="0"/>
    <n v="0"/>
    <n v="1"/>
    <n v="0"/>
    <s v="les robinet n'est pas publique"/>
    <s v="non"/>
    <m/>
    <m/>
    <x v="0"/>
    <m/>
    <m/>
    <m/>
    <m/>
    <m/>
    <s v="non"/>
    <s v="non"/>
    <m/>
    <m/>
    <m/>
    <m/>
    <m/>
    <m/>
    <m/>
    <m/>
    <m/>
    <m/>
    <m/>
    <m/>
    <m/>
    <m/>
    <m/>
    <n v="0"/>
    <m/>
    <m/>
    <n v="1"/>
    <s v="pas de confiance"/>
    <n v="0"/>
    <n v="0"/>
    <n v="0"/>
    <n v="0"/>
    <n v="0"/>
    <n v="0"/>
    <n v="0"/>
    <s v="Aucun"/>
    <n v="1"/>
    <n v="0"/>
    <n v="0"/>
    <m/>
    <s v="oui"/>
    <s v="oui"/>
    <s v="non_il_y_en_a_pas"/>
    <m/>
    <m/>
    <m/>
    <m/>
    <m/>
    <m/>
    <m/>
    <m/>
    <m/>
    <m/>
    <m/>
    <m/>
    <m/>
    <m/>
    <m/>
    <m/>
    <m/>
    <m/>
    <m/>
    <s v="ça ne nous arrives pas à subir des détérioration ou des problèmes en rapport avec l'eau"/>
    <n v="1"/>
    <n v="0"/>
    <n v="0"/>
    <n v="0"/>
    <n v="0"/>
    <n v="0"/>
    <n v="0"/>
    <n v="1"/>
    <n v="0"/>
    <n v="0"/>
    <m/>
    <n v="0"/>
    <n v="0"/>
    <n v="0"/>
    <n v="1"/>
    <n v="0"/>
    <n v="0"/>
    <m/>
    <s v="5-6"/>
    <m/>
    <s v="tres_satisfaite"/>
    <s v="oui"/>
    <s v="oui"/>
    <s v="tres_satisfaite"/>
    <s v="non"/>
    <m/>
    <m/>
    <m/>
    <m/>
    <m/>
    <s v="je_ne_suis_jamais_impliqu"/>
    <s v="non"/>
    <m/>
    <m/>
    <m/>
    <m/>
    <m/>
    <m/>
    <m/>
    <m/>
    <m/>
    <m/>
    <m/>
    <m/>
    <m/>
    <m/>
    <m/>
    <s v="aucun"/>
    <s v="non"/>
    <s v="nous avons accès à l'eau"/>
    <s v="aucun"/>
    <s v="non"/>
    <m/>
    <m/>
    <n v="-2.2336344000000001"/>
    <n v="28.8099068"/>
    <n v="1743.8"/>
    <n v="4.74"/>
    <n v="16"/>
    <n v="44960.366643518522"/>
    <n v="44960.337685185194"/>
    <s v="bbk05"/>
    <n v="44960.366701388892"/>
    <s v="https://www.commcarehq.org/a/swassa/reports/form_data/0c2df3d7-3012-4f38-9c2c-15cfb8532d75/"/>
    <s v="bbk05"/>
    <s v="Homme"/>
    <x v="0"/>
    <n v="2"/>
    <x v="1"/>
    <n v="60"/>
    <n v="10"/>
    <n v="60"/>
    <n v="130"/>
    <x v="1"/>
    <n v="8.5714285714285712"/>
    <s v="Non, elle n'est pas capable"/>
    <s v="non amélioré"/>
    <s v="Non"/>
    <s v="pas d'accès"/>
    <x v="0"/>
    <n v="2"/>
    <n v="3"/>
    <n v="5"/>
    <s v="Connaissance bonne"/>
    <n v="0"/>
    <n v="2"/>
    <s v="Pas de confiance"/>
    <n v="0"/>
    <n v="0"/>
  </r>
  <r>
    <s v="69"/>
    <s v="2c5a2d27-4eda-4f33-82d5-da74b61cb2cf"/>
    <n v="44960"/>
    <s v="consentement_oui"/>
    <s v="sud_kivu"/>
    <s v="sud_kivu"/>
    <s v="kabare"/>
    <x v="0"/>
    <x v="6"/>
    <s v="oui"/>
    <s v="Emmanuel cihana"/>
    <s v="cira_10"/>
    <s v="10"/>
    <s v="chira_10"/>
    <s v="masculin"/>
    <n v="25"/>
    <n v="999999999"/>
    <s v="secondaire_interrompu"/>
    <s v="non"/>
    <s v="pre"/>
    <m/>
    <s v="masculin"/>
    <x v="1"/>
    <s v="n'existe Plus"/>
    <s v="pcheur"/>
    <m/>
    <s v="restreint"/>
    <n v="0"/>
    <n v="0"/>
    <n v="0"/>
    <n v="1"/>
    <n v="0"/>
    <n v="0"/>
    <n v="0"/>
    <n v="0"/>
    <n v="0"/>
    <n v="0"/>
    <n v="1"/>
    <n v="0"/>
    <n v="1"/>
    <n v="0"/>
    <n v="0"/>
    <n v="1"/>
    <n v="4"/>
    <s v="non"/>
    <n v="0"/>
    <n v="0"/>
    <n v="0"/>
    <n v="0"/>
    <n v="0"/>
    <n v="0"/>
    <n v="0"/>
    <n v="0"/>
    <n v="0"/>
    <n v="0"/>
    <n v="0"/>
    <n v="0"/>
    <s v="non"/>
    <m/>
    <m/>
    <m/>
    <m/>
    <m/>
    <m/>
    <m/>
    <m/>
    <m/>
    <m/>
    <m/>
    <m/>
    <s v="non"/>
    <m/>
    <m/>
    <m/>
    <m/>
    <m/>
    <m/>
    <m/>
    <m/>
    <m/>
    <m/>
    <m/>
    <m/>
    <s v="eau_courante"/>
    <s v="robinet_public__borne-fontaine"/>
    <m/>
    <m/>
    <m/>
    <m/>
    <s v="eau_courante"/>
    <x v="0"/>
    <m/>
    <s v="oui"/>
    <m/>
    <m/>
    <m/>
    <m/>
    <m/>
    <m/>
    <m/>
    <s v="en_dehors_de_la_parcelle"/>
    <n v="8"/>
    <n v="5"/>
    <n v="10"/>
    <n v="23"/>
    <m/>
    <m/>
    <m/>
    <s v="oui"/>
    <x v="1"/>
    <m/>
    <m/>
    <m/>
    <m/>
    <m/>
    <m/>
    <m/>
    <m/>
    <m/>
    <m/>
    <m/>
    <m/>
    <m/>
    <m/>
    <m/>
    <m/>
    <m/>
    <m/>
    <m/>
    <m/>
    <m/>
    <m/>
    <m/>
    <m/>
    <m/>
    <m/>
    <m/>
    <n v="3"/>
    <n v="3"/>
    <n v="180"/>
    <m/>
    <m/>
    <n v="0"/>
    <n v="6.4285714285714288"/>
    <s v="non"/>
    <m/>
    <m/>
    <m/>
    <m/>
    <m/>
    <m/>
    <m/>
    <m/>
    <m/>
    <m/>
    <s v="garons_10-14_ans"/>
    <n v="0"/>
    <n v="0"/>
    <n v="0"/>
    <n v="0"/>
    <n v="1"/>
    <n v="0"/>
    <n v="0"/>
    <m/>
    <s v="non"/>
    <m/>
    <m/>
    <m/>
    <m/>
    <m/>
    <m/>
    <m/>
    <m/>
    <m/>
    <m/>
    <m/>
    <m/>
    <m/>
    <m/>
    <m/>
    <m/>
    <m/>
    <m/>
    <m/>
    <m/>
    <m/>
    <s v="oui"/>
    <s v="car c'est la vi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nous n'avons pas des comité nous demandons l'eau dans une école"/>
    <s v="non"/>
    <s v="ne sais pas"/>
    <n v="0"/>
    <n v="0"/>
    <n v="1"/>
    <n v="0"/>
    <s v="ne sais pas"/>
    <n v="0"/>
    <n v="0"/>
    <n v="0"/>
    <n v="0"/>
    <n v="1"/>
    <n v="0"/>
    <n v="0"/>
    <n v="0"/>
    <m/>
    <s v="non"/>
    <m/>
    <m/>
    <x v="0"/>
    <m/>
    <m/>
    <m/>
    <m/>
    <m/>
    <s v="non"/>
    <s v="non"/>
    <m/>
    <m/>
    <m/>
    <m/>
    <m/>
    <m/>
    <m/>
    <m/>
    <m/>
    <m/>
    <m/>
    <m/>
    <m/>
    <m/>
    <m/>
    <n v="0"/>
    <m/>
    <m/>
    <n v="2"/>
    <s v="pas de confiance"/>
    <n v="0"/>
    <n v="0"/>
    <n v="0"/>
    <n v="0"/>
    <n v="0"/>
    <n v="0"/>
    <n v="0"/>
    <s v="Aucun"/>
    <n v="1"/>
    <n v="0"/>
    <n v="0"/>
    <m/>
    <s v="non"/>
    <s v="non_jen_ai_pas_encore_bnficie"/>
    <m/>
    <m/>
    <m/>
    <m/>
    <m/>
    <m/>
    <m/>
    <m/>
    <m/>
    <m/>
    <m/>
    <m/>
    <m/>
    <m/>
    <m/>
    <m/>
    <m/>
    <m/>
    <m/>
    <m/>
    <s v="personne"/>
    <n v="0"/>
    <n v="0"/>
    <n v="0"/>
    <n v="0"/>
    <n v="0"/>
    <n v="1"/>
    <n v="0"/>
    <n v="0"/>
    <n v="0"/>
    <n v="0"/>
    <m/>
    <n v="0"/>
    <n v="0"/>
    <n v="0"/>
    <n v="0"/>
    <n v="1"/>
    <n v="0"/>
    <s v="Ne sais pas"/>
    <s v="3-4"/>
    <m/>
    <s v="peu_insatisfaisant"/>
    <s v="non"/>
    <s v="non"/>
    <s v="neutre"/>
    <s v="non"/>
    <m/>
    <m/>
    <m/>
    <m/>
    <m/>
    <s v="quelque_fois_impliqu"/>
    <s v="non"/>
    <m/>
    <m/>
    <m/>
    <m/>
    <m/>
    <m/>
    <m/>
    <m/>
    <m/>
    <m/>
    <m/>
    <m/>
    <m/>
    <m/>
    <m/>
    <s v="pas"/>
    <s v="non"/>
    <s v="le lac kivu"/>
    <s v="de fois on nous prive de l'eau"/>
    <s v="non"/>
    <m/>
    <m/>
    <n v="-2.2317033999999998"/>
    <n v="28.853574999999999"/>
    <n v="1505.1"/>
    <n v="3.9"/>
    <n v="4"/>
    <n v="44960.396226851852"/>
    <n v="44960.377685185187"/>
    <s v="bbk04"/>
    <n v="44960.396249999998"/>
    <s v="https://www.commcarehq.org/a/swassa/reports/form_data/2c5a2d27-4eda-4f33-82d5-da74b61cb2cf/"/>
    <s v="bbk04"/>
    <s v=""/>
    <x v="2"/>
    <s v=""/>
    <x v="2"/>
    <s v=""/>
    <s v=""/>
    <s v=""/>
    <s v=""/>
    <x v="2"/>
    <s v=""/>
    <s v=""/>
    <s v=""/>
    <s v=""/>
    <s v=""/>
    <x v="1"/>
    <s v=""/>
    <s v=""/>
    <s v=""/>
    <s v=""/>
    <s v=""/>
    <s v=""/>
    <s v=""/>
    <s v=""/>
    <s v=""/>
  </r>
  <r>
    <s v="70"/>
    <s v="7e021aa2-30ec-4a51-b98c-574384dd1204"/>
    <n v="44960"/>
    <s v="consentement_oui"/>
    <s v="sud_kivu"/>
    <s v="sud_kivu"/>
    <s v="kabare"/>
    <x v="1"/>
    <x v="5"/>
    <s v="oui"/>
    <s v="Marie salome M'nantakobajira"/>
    <s v="kahu_1"/>
    <s v="1"/>
    <s v="kahun_1"/>
    <s v="feminin"/>
    <n v="32"/>
    <n v="0"/>
    <s v="primaire_complet"/>
    <s v="non"/>
    <s v="epoux"/>
    <m/>
    <s v="masculin"/>
    <x v="1"/>
    <m/>
    <s v="agriculteur"/>
    <m/>
    <s v="restreint"/>
    <n v="1"/>
    <n v="3"/>
    <n v="0"/>
    <n v="2"/>
    <n v="0"/>
    <n v="1"/>
    <n v="0"/>
    <n v="0"/>
    <n v="1"/>
    <n v="1"/>
    <n v="0"/>
    <n v="0"/>
    <n v="0"/>
    <n v="0"/>
    <n v="1"/>
    <n v="0"/>
    <n v="10"/>
    <s v="non"/>
    <n v="0"/>
    <n v="0"/>
    <n v="0"/>
    <n v="0"/>
    <n v="0"/>
    <n v="0"/>
    <n v="0"/>
    <n v="0"/>
    <n v="0"/>
    <n v="0"/>
    <n v="0"/>
    <n v="0"/>
    <s v="non"/>
    <m/>
    <m/>
    <m/>
    <m/>
    <m/>
    <m/>
    <m/>
    <m/>
    <m/>
    <m/>
    <m/>
    <m/>
    <s v="non"/>
    <m/>
    <m/>
    <m/>
    <m/>
    <m/>
    <m/>
    <m/>
    <m/>
    <m/>
    <m/>
    <m/>
    <m/>
    <s v="eau_courante"/>
    <s v="robinet_public__borne-fontaine"/>
    <m/>
    <m/>
    <m/>
    <m/>
    <s v="eau_courante"/>
    <x v="0"/>
    <m/>
    <s v="oui"/>
    <m/>
    <m/>
    <m/>
    <m/>
    <m/>
    <m/>
    <m/>
    <s v="en_dehors_de_la_parcelle"/>
    <n v="3"/>
    <n v="2"/>
    <n v="3"/>
    <n v="8"/>
    <m/>
    <m/>
    <m/>
    <s v="oui"/>
    <x v="1"/>
    <m/>
    <m/>
    <m/>
    <m/>
    <m/>
    <m/>
    <m/>
    <m/>
    <m/>
    <m/>
    <m/>
    <m/>
    <m/>
    <m/>
    <m/>
    <m/>
    <m/>
    <m/>
    <m/>
    <m/>
    <m/>
    <m/>
    <m/>
    <m/>
    <m/>
    <m/>
    <m/>
    <n v="7"/>
    <n v="5"/>
    <n v="700"/>
    <m/>
    <m/>
    <n v="0"/>
    <n v="10"/>
    <s v="non"/>
    <m/>
    <m/>
    <m/>
    <m/>
    <m/>
    <m/>
    <m/>
    <m/>
    <m/>
    <m/>
    <s v="femmes_25-34_ans"/>
    <n v="0"/>
    <n v="0"/>
    <n v="0"/>
    <n v="0"/>
    <n v="1"/>
    <n v="0"/>
    <n v="0"/>
    <m/>
    <s v="oui"/>
    <s v="contribution_mensuelabonnement"/>
    <m/>
    <m/>
    <n v="500"/>
    <m/>
    <m/>
    <m/>
    <m/>
    <m/>
    <m/>
    <m/>
    <m/>
    <m/>
    <m/>
    <m/>
    <m/>
    <m/>
    <m/>
    <m/>
    <m/>
    <m/>
    <s v="oui"/>
    <s v="si j'en bénéficie dans ma parcelle"/>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0"/>
    <n v="2"/>
    <n v="0"/>
    <n v="0"/>
    <n v="0"/>
    <m/>
    <n v="1"/>
    <n v="1"/>
    <n v="1"/>
    <n v="3"/>
    <n v="5"/>
    <s v="connaissance basique"/>
    <n v="0"/>
    <n v="0"/>
    <n v="0"/>
    <m/>
    <n v="1"/>
    <n v="1"/>
    <n v="0"/>
    <n v="0"/>
    <n v="0"/>
    <n v="0"/>
    <m/>
    <s v="non"/>
    <s v="je ne sais pas"/>
    <n v="1"/>
    <n v="1"/>
    <n v="0"/>
    <n v="0"/>
    <m/>
    <n v="0"/>
    <n v="0"/>
    <n v="0"/>
    <n v="1"/>
    <n v="0"/>
    <n v="0"/>
    <n v="0"/>
    <n v="0"/>
    <m/>
    <s v="oui"/>
    <s v="payer les amandes une fois attrapé en erreur"/>
    <n v="0"/>
    <x v="1"/>
    <n v="1"/>
    <n v="1"/>
    <n v="0"/>
    <n v="0"/>
    <s v="aucun"/>
    <s v="non"/>
    <s v="non"/>
    <m/>
    <m/>
    <m/>
    <m/>
    <m/>
    <m/>
    <m/>
    <m/>
    <m/>
    <m/>
    <m/>
    <m/>
    <m/>
    <m/>
    <m/>
    <n v="0"/>
    <m/>
    <m/>
    <n v="5"/>
    <s v="confiance moyenne"/>
    <n v="0"/>
    <n v="0"/>
    <n v="0"/>
    <n v="0"/>
    <n v="0"/>
    <n v="0"/>
    <n v="0"/>
    <s v="Aucun"/>
    <n v="1"/>
    <n v="0"/>
    <n v="0"/>
    <m/>
    <s v="non"/>
    <s v="non_jen_ai_pas_encore_bnficie"/>
    <m/>
    <m/>
    <m/>
    <m/>
    <m/>
    <m/>
    <m/>
    <m/>
    <m/>
    <m/>
    <m/>
    <m/>
    <m/>
    <m/>
    <m/>
    <m/>
    <m/>
    <m/>
    <m/>
    <m/>
    <s v="au chef et au comité de la gestion de l'eau"/>
    <n v="1"/>
    <n v="0"/>
    <n v="0"/>
    <n v="0"/>
    <n v="0"/>
    <n v="0"/>
    <n v="0"/>
    <n v="1"/>
    <n v="0"/>
    <n v="0"/>
    <m/>
    <n v="0"/>
    <n v="0"/>
    <n v="0"/>
    <n v="1"/>
    <n v="0"/>
    <n v="0"/>
    <m/>
    <s v="5-6"/>
    <m/>
    <s v="tres_satisfaite"/>
    <s v="oui"/>
    <s v="oui"/>
    <s v="tres_satisfaite"/>
    <s v="oui"/>
    <s v="non"/>
    <m/>
    <s v="les_membres_du_village"/>
    <m/>
    <s v="b_le_groupe_le_plus_nombreux_prend_la_dcision_pour_tous"/>
    <s v="rarement_implique"/>
    <s v="non"/>
    <m/>
    <m/>
    <m/>
    <m/>
    <m/>
    <m/>
    <m/>
    <m/>
    <m/>
    <m/>
    <m/>
    <m/>
    <m/>
    <m/>
    <m/>
    <s v="aucun"/>
    <s v="non"/>
    <s v="nous avons d'autres sources plus proche"/>
    <s v="seulement le trager de quitter chez moi pour aller puiser"/>
    <s v="non"/>
    <m/>
    <m/>
    <n v="-2.2306327000000001"/>
    <n v="28.809812099999998"/>
    <n v="1758.5"/>
    <n v="3.93"/>
    <n v="10"/>
    <n v="44960.400983796288"/>
    <n v="44960.381180555552"/>
    <s v="bbk05"/>
    <n v="44960.401053240741"/>
    <s v="https://www.commcarehq.org/a/swassa/reports/form_data/7e021aa2-30ec-4a51-b98c-574384dd1204/"/>
    <s v="bbk05"/>
    <s v="Homme"/>
    <x v="1"/>
    <n v="9"/>
    <x v="1"/>
    <n v="8"/>
    <n v="3"/>
    <n v="10"/>
    <n v="21"/>
    <x v="1"/>
    <n v="11.111111111111111"/>
    <s v="Non, elle n'est pas capable"/>
    <s v="non amélioré"/>
    <s v="Non"/>
    <s v="pas d'accès"/>
    <x v="0"/>
    <n v="2"/>
    <n v="3"/>
    <n v="5"/>
    <s v="Connaissance bonne"/>
    <n v="0"/>
    <n v="4"/>
    <s v="Pas de confiance"/>
    <n v="0"/>
    <n v="0"/>
  </r>
  <r>
    <s v="71"/>
    <s v="84ca648f-b9bd-497f-8b48-ee1aa1ca1653"/>
    <n v="44960"/>
    <s v="consentement_oui"/>
    <s v="sud_kivu"/>
    <s v="sud_kivu"/>
    <s v="kabare"/>
    <x v="0"/>
    <x v="1"/>
    <s v="oui"/>
    <s v="nabitu mulumeoderwa"/>
    <s v="nyama_3"/>
    <s v="3"/>
    <s v="nyama_3"/>
    <s v="feminin"/>
    <n v="23"/>
    <n v="0"/>
    <s v="secondaire_interrompu"/>
    <s v="non"/>
    <s v="epoux"/>
    <m/>
    <s v="masculin"/>
    <x v="1"/>
    <m/>
    <s v="agriculteur"/>
    <m/>
    <s v="restreint"/>
    <n v="1"/>
    <n v="0"/>
    <n v="0"/>
    <n v="0"/>
    <n v="1"/>
    <n v="0"/>
    <n v="0"/>
    <n v="0"/>
    <n v="1"/>
    <n v="1"/>
    <n v="0"/>
    <n v="0"/>
    <n v="0"/>
    <n v="1"/>
    <n v="0"/>
    <n v="0"/>
    <n v="5"/>
    <s v="oui"/>
    <n v="0"/>
    <n v="0"/>
    <n v="0"/>
    <n v="0"/>
    <n v="1"/>
    <n v="0"/>
    <n v="0"/>
    <n v="0"/>
    <n v="0"/>
    <n v="0"/>
    <n v="0"/>
    <n v="0"/>
    <s v="oui"/>
    <n v="0"/>
    <n v="0"/>
    <n v="0"/>
    <n v="0"/>
    <n v="0"/>
    <n v="0"/>
    <n v="1"/>
    <n v="0"/>
    <n v="0"/>
    <n v="0"/>
    <n v="0"/>
    <m/>
    <s v="oui"/>
    <n v="0"/>
    <n v="0"/>
    <n v="0"/>
    <n v="0"/>
    <n v="1"/>
    <n v="0"/>
    <n v="0"/>
    <n v="0"/>
    <n v="1"/>
    <n v="0"/>
    <n v="0"/>
    <m/>
    <s v="eau_courante"/>
    <s v="robinet_public__borne-fontaine"/>
    <m/>
    <m/>
    <m/>
    <m/>
    <s v="eau_courante"/>
    <x v="0"/>
    <m/>
    <s v="oui"/>
    <m/>
    <m/>
    <m/>
    <m/>
    <m/>
    <m/>
    <m/>
    <s v="en_dehors_de_la_parcelle"/>
    <n v="5"/>
    <n v="3"/>
    <n v="5"/>
    <n v="13"/>
    <m/>
    <m/>
    <m/>
    <s v="oui"/>
    <x v="1"/>
    <m/>
    <m/>
    <m/>
    <m/>
    <m/>
    <m/>
    <m/>
    <m/>
    <m/>
    <m/>
    <m/>
    <m/>
    <m/>
    <m/>
    <m/>
    <m/>
    <m/>
    <m/>
    <m/>
    <m/>
    <m/>
    <m/>
    <m/>
    <m/>
    <m/>
    <m/>
    <m/>
    <n v="7"/>
    <n v="3"/>
    <n v="420"/>
    <m/>
    <m/>
    <n v="0"/>
    <n v="12"/>
    <s v="non"/>
    <m/>
    <m/>
    <m/>
    <m/>
    <m/>
    <m/>
    <m/>
    <m/>
    <m/>
    <m/>
    <s v="femmes_20-24_ans"/>
    <n v="0"/>
    <n v="0"/>
    <n v="0"/>
    <n v="0"/>
    <n v="1"/>
    <n v="0"/>
    <n v="0"/>
    <m/>
    <s v="oui"/>
    <s v="contribution_mensuelabonnement"/>
    <m/>
    <m/>
    <n v="500"/>
    <m/>
    <m/>
    <m/>
    <m/>
    <m/>
    <m/>
    <m/>
    <m/>
    <m/>
    <m/>
    <m/>
    <m/>
    <m/>
    <m/>
    <m/>
    <m/>
    <m/>
    <s v="non"/>
    <s v="par manque d'argent"/>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1"/>
    <n v="2"/>
    <n v="0"/>
    <n v="0"/>
    <n v="0"/>
    <m/>
    <n v="0"/>
    <n v="1"/>
    <n v="1"/>
    <n v="2"/>
    <n v="4"/>
    <s v="connaissance basique"/>
    <n v="0"/>
    <n v="0"/>
    <n v="0"/>
    <m/>
    <n v="0"/>
    <n v="0"/>
    <n v="0"/>
    <n v="0"/>
    <n v="1"/>
    <n v="0"/>
    <s v="chef de village"/>
    <s v="oui"/>
    <s v="je ne sais pas"/>
    <n v="1"/>
    <n v="1"/>
    <n v="0"/>
    <n v="0"/>
    <m/>
    <n v="0"/>
    <n v="1"/>
    <n v="0"/>
    <n v="0"/>
    <n v="0"/>
    <n v="0"/>
    <n v="0"/>
    <n v="0"/>
    <m/>
    <s v="non"/>
    <m/>
    <m/>
    <x v="0"/>
    <m/>
    <m/>
    <m/>
    <m/>
    <m/>
    <s v="non"/>
    <s v="oui"/>
    <n v="1"/>
    <n v="0"/>
    <n v="0"/>
    <n v="0"/>
    <n v="0"/>
    <m/>
    <n v="1"/>
    <n v="1"/>
    <n v="0"/>
    <n v="0"/>
    <n v="0"/>
    <n v="0"/>
    <n v="0"/>
    <n v="0"/>
    <m/>
    <n v="2"/>
    <s v="oui"/>
    <s v="oui_jetais_satisfait"/>
    <n v="3"/>
    <s v="pas de confiance"/>
    <n v="1"/>
    <n v="1"/>
    <n v="0"/>
    <n v="0"/>
    <n v="0"/>
    <n v="2"/>
    <n v="4"/>
    <s v="Au moins un"/>
    <n v="0"/>
    <n v="0"/>
    <n v="0"/>
    <m/>
    <s v="oui"/>
    <s v="oui"/>
    <s v="non_il_y_en_a_pas"/>
    <m/>
    <m/>
    <m/>
    <m/>
    <m/>
    <m/>
    <m/>
    <m/>
    <m/>
    <m/>
    <m/>
    <m/>
    <m/>
    <m/>
    <m/>
    <m/>
    <m/>
    <m/>
    <m/>
    <s v="au chef de village"/>
    <n v="0"/>
    <n v="1"/>
    <n v="0"/>
    <n v="0"/>
    <n v="0"/>
    <n v="0"/>
    <n v="0"/>
    <n v="0"/>
    <n v="0"/>
    <n v="0"/>
    <m/>
    <n v="0"/>
    <n v="0"/>
    <n v="0"/>
    <n v="0"/>
    <n v="1"/>
    <n v="0"/>
    <s v="Chef de village"/>
    <s v="1-2"/>
    <m/>
    <s v="tres_insatisfaisante"/>
    <s v="non"/>
    <s v="non"/>
    <s v="tres_insatisfaisante"/>
    <s v="non"/>
    <m/>
    <m/>
    <m/>
    <m/>
    <m/>
    <s v="rarement_implique"/>
    <s v="rarement"/>
    <n v="0"/>
    <n v="0"/>
    <n v="0"/>
    <n v="0"/>
    <n v="1"/>
    <n v="1"/>
    <n v="0"/>
    <n v="0"/>
    <n v="0"/>
    <n v="0"/>
    <n v="0"/>
    <n v="0"/>
    <m/>
    <s v="face à face"/>
    <s v="non"/>
    <m/>
    <m/>
    <s v="une source pour capté l'eau suffisante"/>
    <s v="manque d'eau pour construire le BF"/>
    <s v="non"/>
    <m/>
    <m/>
    <n v="-2.2754135999999998"/>
    <n v="28.820610800000001"/>
    <n v="1686.2"/>
    <n v="4.34"/>
    <n v="5"/>
    <n v="44960.417511574073"/>
    <n v="44960.396238425928"/>
    <s v="bbk03"/>
    <n v="44960.417534722219"/>
    <s v="https://www.commcarehq.org/a/swassa/reports/form_data/84ca648f-b9bd-497f-8b48-ee1aa1ca1653/"/>
    <s v="bbk03"/>
    <s v="Femme"/>
    <x v="0"/>
    <n v="3"/>
    <x v="0"/>
    <n v="10"/>
    <n v="10"/>
    <n v="10"/>
    <n v="30"/>
    <x v="3"/>
    <n v="14.285714285714285"/>
    <s v="Oui, elle est capable"/>
    <s v="non amélioré"/>
    <s v="Non"/>
    <s v="pas d'accès"/>
    <x v="0"/>
    <n v="0"/>
    <n v="0"/>
    <n v="0"/>
    <s v="Connaissance faible"/>
    <n v="0"/>
    <n v="3"/>
    <s v="Pas de confiance"/>
    <n v="0"/>
    <n v="0"/>
  </r>
  <r>
    <s v="72"/>
    <s v="d5b9bccb-4717-4030-beff-26bd3b19478c"/>
    <n v="44960"/>
    <s v="consentement_oui"/>
    <s v="sud_kivu"/>
    <s v="sud_kivu"/>
    <s v="kabare"/>
    <x v="0"/>
    <x v="6"/>
    <s v="oui"/>
    <s v="Imani Murhula"/>
    <s v="cira_31"/>
    <s v="31"/>
    <s v="chira_31"/>
    <s v="masculin"/>
    <n v="32"/>
    <n v="999999999"/>
    <s v="primaire_complet"/>
    <s v="oui"/>
    <m/>
    <m/>
    <m/>
    <x v="1"/>
    <s v="mangaza"/>
    <s v="pcheur"/>
    <m/>
    <s v="restreint"/>
    <n v="0"/>
    <n v="0"/>
    <n v="0"/>
    <n v="0"/>
    <n v="0"/>
    <n v="1"/>
    <n v="0"/>
    <n v="0"/>
    <n v="1"/>
    <n v="0"/>
    <n v="0"/>
    <n v="0"/>
    <n v="0"/>
    <n v="1"/>
    <n v="0"/>
    <n v="0"/>
    <n v="3"/>
    <s v="oui"/>
    <n v="0"/>
    <n v="0"/>
    <n v="0"/>
    <n v="0"/>
    <n v="0"/>
    <n v="0"/>
    <n v="0"/>
    <n v="0"/>
    <n v="0"/>
    <n v="1"/>
    <n v="0"/>
    <s v="musicien"/>
    <s v="non"/>
    <m/>
    <m/>
    <m/>
    <m/>
    <m/>
    <m/>
    <m/>
    <m/>
    <m/>
    <m/>
    <m/>
    <m/>
    <s v="oui"/>
    <n v="1"/>
    <n v="0"/>
    <n v="0"/>
    <n v="0"/>
    <n v="0"/>
    <n v="0"/>
    <n v="0"/>
    <n v="0"/>
    <n v="0"/>
    <n v="0"/>
    <n v="0"/>
    <m/>
    <s v="eau_courante"/>
    <s v="robinet_public__borne-fontaine"/>
    <m/>
    <m/>
    <m/>
    <m/>
    <s v="eau_courante"/>
    <x v="0"/>
    <m/>
    <s v="oui"/>
    <m/>
    <m/>
    <m/>
    <m/>
    <m/>
    <m/>
    <m/>
    <s v="en_dehors_de_la_parcelle"/>
    <n v="10"/>
    <n v="30"/>
    <n v="15"/>
    <n v="55"/>
    <m/>
    <m/>
    <m/>
    <s v="oui"/>
    <x v="0"/>
    <m/>
    <m/>
    <m/>
    <m/>
    <m/>
    <m/>
    <m/>
    <m/>
    <m/>
    <m/>
    <m/>
    <m/>
    <m/>
    <m/>
    <m/>
    <m/>
    <m/>
    <m/>
    <m/>
    <m/>
    <m/>
    <m/>
    <m/>
    <m/>
    <m/>
    <m/>
    <m/>
    <n v="7"/>
    <n v="1"/>
    <n v="140"/>
    <m/>
    <m/>
    <n v="0"/>
    <n v="6.6666666666666661"/>
    <s v="non"/>
    <m/>
    <m/>
    <m/>
    <m/>
    <m/>
    <m/>
    <m/>
    <m/>
    <m/>
    <m/>
    <s v="femmes_25-34_ans"/>
    <n v="0"/>
    <n v="0"/>
    <n v="0"/>
    <n v="0"/>
    <n v="1"/>
    <n v="0"/>
    <n v="0"/>
    <m/>
    <s v="oui"/>
    <s v="contribution_mensuelabonnement"/>
    <m/>
    <m/>
    <n v="500"/>
    <m/>
    <m/>
    <m/>
    <m/>
    <m/>
    <m/>
    <m/>
    <m/>
    <m/>
    <m/>
    <m/>
    <m/>
    <m/>
    <m/>
    <m/>
    <m/>
    <m/>
    <s v="non"/>
    <s v="pas des moyens"/>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1"/>
    <n v="0"/>
    <s v="une maman de notre village"/>
    <s v="non"/>
    <s v="ne sais pas"/>
    <n v="0"/>
    <n v="0"/>
    <n v="1"/>
    <n v="0"/>
    <s v="pas des responsabilités"/>
    <n v="0"/>
    <n v="0"/>
    <n v="0"/>
    <n v="0"/>
    <n v="1"/>
    <n v="0"/>
    <n v="0"/>
    <n v="0"/>
    <m/>
    <s v="non"/>
    <m/>
    <m/>
    <x v="0"/>
    <m/>
    <m/>
    <m/>
    <m/>
    <m/>
    <s v="non"/>
    <s v="non"/>
    <m/>
    <m/>
    <m/>
    <m/>
    <m/>
    <m/>
    <m/>
    <m/>
    <m/>
    <m/>
    <m/>
    <m/>
    <m/>
    <m/>
    <m/>
    <n v="0"/>
    <m/>
    <m/>
    <n v="3"/>
    <s v="pas de confiance"/>
    <n v="0"/>
    <n v="0"/>
    <n v="0"/>
    <n v="0"/>
    <n v="0"/>
    <n v="0"/>
    <n v="0"/>
    <s v="Aucun"/>
    <n v="1"/>
    <n v="0"/>
    <n v="0"/>
    <m/>
    <s v="non"/>
    <s v="non_jen_ai_pas_encore_bnficie"/>
    <m/>
    <m/>
    <m/>
    <m/>
    <m/>
    <m/>
    <m/>
    <m/>
    <m/>
    <m/>
    <m/>
    <m/>
    <m/>
    <m/>
    <m/>
    <m/>
    <m/>
    <m/>
    <m/>
    <m/>
    <s v="chez la maman gestionnaire"/>
    <n v="0"/>
    <n v="0"/>
    <n v="0"/>
    <n v="0"/>
    <n v="0"/>
    <n v="0"/>
    <n v="1"/>
    <n v="0"/>
    <n v="0"/>
    <n v="0"/>
    <m/>
    <n v="0"/>
    <n v="0"/>
    <n v="0"/>
    <n v="0"/>
    <n v="1"/>
    <n v="0"/>
    <s v="toujours cette maman"/>
    <s v="3-4"/>
    <m/>
    <s v="tres_satisfaite"/>
    <s v="oui"/>
    <s v="oui"/>
    <s v="tres_satisfaite"/>
    <s v="non"/>
    <m/>
    <m/>
    <m/>
    <m/>
    <m/>
    <s v="je_ne_suis_jamais_impliqu"/>
    <s v="rarement"/>
    <n v="0"/>
    <n v="0"/>
    <n v="0"/>
    <n v="0"/>
    <n v="1"/>
    <n v="0"/>
    <n v="0"/>
    <n v="0"/>
    <n v="0"/>
    <n v="0"/>
    <n v="0"/>
    <n v="0"/>
    <m/>
    <s v="face a face"/>
    <s v="rarement"/>
    <s v="face a face"/>
    <s v="rarement"/>
    <s v="le lac kivu"/>
    <s v="caprrence de l'eau"/>
    <s v="non"/>
    <m/>
    <m/>
    <n v="-2.2320199999999999"/>
    <n v="28.853005"/>
    <n v="1508.8"/>
    <n v="3.9"/>
    <n v="3"/>
    <n v="44960.431446759263"/>
    <n v="44960.396481481483"/>
    <s v="bbk04"/>
    <n v="44960.431469907409"/>
    <s v="https://www.commcarehq.org/a/swassa/reports/form_data/d5b9bccb-4717-4030-beff-26bd3b19478c/"/>
    <s v="bbk04"/>
    <s v=""/>
    <x v="2"/>
    <s v=""/>
    <x v="2"/>
    <s v=""/>
    <s v=""/>
    <s v=""/>
    <s v=""/>
    <x v="2"/>
    <s v=""/>
    <s v=""/>
    <s v=""/>
    <s v=""/>
    <s v=""/>
    <x v="1"/>
    <s v=""/>
    <s v=""/>
    <s v=""/>
    <s v=""/>
    <s v=""/>
    <s v=""/>
    <s v=""/>
    <s v=""/>
    <s v=""/>
  </r>
  <r>
    <s v="73"/>
    <s v="02c06b15-26d6-46b0-9597-883f94b2c8d5"/>
    <n v="44960"/>
    <s v="consentement_oui"/>
    <s v="sud_kivu"/>
    <s v="sud_kivu"/>
    <s v="kabare"/>
    <x v="0"/>
    <x v="1"/>
    <s v="oui"/>
    <s v="irene furaha"/>
    <s v="nyama_60"/>
    <s v="60"/>
    <s v="nyama_60"/>
    <s v="feminin"/>
    <n v="30"/>
    <n v="971361853"/>
    <s v="secondaire_complet"/>
    <s v="oui"/>
    <m/>
    <m/>
    <m/>
    <x v="0"/>
    <s v="Gilbert bahati"/>
    <s v="colporteur"/>
    <m/>
    <s v="restreint"/>
    <n v="2"/>
    <n v="1"/>
    <n v="0"/>
    <n v="1"/>
    <n v="0"/>
    <n v="1"/>
    <n v="0"/>
    <n v="0"/>
    <n v="1"/>
    <n v="0"/>
    <n v="0"/>
    <n v="0"/>
    <n v="0"/>
    <n v="0"/>
    <n v="1"/>
    <n v="0"/>
    <n v="7"/>
    <s v="oui"/>
    <n v="0"/>
    <n v="0"/>
    <n v="0"/>
    <n v="0"/>
    <n v="1"/>
    <n v="0"/>
    <n v="0"/>
    <n v="0"/>
    <n v="0"/>
    <n v="0"/>
    <n v="0"/>
    <n v="0"/>
    <s v="oui"/>
    <n v="0"/>
    <n v="0"/>
    <n v="0"/>
    <n v="0"/>
    <n v="0"/>
    <n v="0"/>
    <n v="0"/>
    <n v="0"/>
    <n v="0"/>
    <n v="1"/>
    <n v="0"/>
    <s v="formation MC"/>
    <s v="oui"/>
    <n v="0"/>
    <n v="0"/>
    <n v="0"/>
    <n v="0"/>
    <n v="1"/>
    <n v="0"/>
    <n v="0"/>
    <n v="0"/>
    <n v="1"/>
    <n v="1"/>
    <n v="0"/>
    <s v="formations"/>
    <s v="eau_courante"/>
    <s v="robinet_public__borne-fontaine"/>
    <m/>
    <m/>
    <m/>
    <m/>
    <s v="eau_courante"/>
    <x v="0"/>
    <m/>
    <s v="oui"/>
    <m/>
    <m/>
    <m/>
    <m/>
    <m/>
    <m/>
    <m/>
    <s v="en_dehors_de_la_parcelle"/>
    <n v="10"/>
    <n v="2"/>
    <n v="10"/>
    <n v="22"/>
    <m/>
    <m/>
    <m/>
    <s v="oui"/>
    <x v="1"/>
    <m/>
    <m/>
    <m/>
    <m/>
    <m/>
    <m/>
    <m/>
    <m/>
    <m/>
    <m/>
    <m/>
    <m/>
    <m/>
    <m/>
    <m/>
    <m/>
    <m/>
    <m/>
    <m/>
    <m/>
    <m/>
    <m/>
    <m/>
    <m/>
    <m/>
    <m/>
    <m/>
    <n v="7"/>
    <n v="7"/>
    <n v="980"/>
    <m/>
    <m/>
    <n v="0"/>
    <n v="20"/>
    <s v="non"/>
    <m/>
    <m/>
    <m/>
    <m/>
    <m/>
    <m/>
    <m/>
    <m/>
    <m/>
    <m/>
    <s v="femmesfilles_15-19_ans"/>
    <n v="0"/>
    <n v="0"/>
    <n v="0"/>
    <n v="0"/>
    <n v="1"/>
    <n v="0"/>
    <n v="0"/>
    <m/>
    <s v="oui"/>
    <s v="contribution_mensuelabonnement"/>
    <m/>
    <m/>
    <n v="500"/>
    <m/>
    <m/>
    <m/>
    <m/>
    <m/>
    <m/>
    <m/>
    <m/>
    <m/>
    <m/>
    <m/>
    <m/>
    <m/>
    <m/>
    <m/>
    <m/>
    <m/>
    <s v="oui"/>
    <s v="parce que on aura l'eau en quantité"/>
    <s v="non"/>
    <m/>
    <m/>
    <m/>
    <m/>
    <m/>
    <m/>
    <m/>
    <m/>
    <m/>
    <m/>
    <m/>
    <m/>
    <m/>
    <m/>
    <m/>
    <m/>
    <m/>
    <m/>
    <m/>
    <m/>
    <m/>
    <m/>
    <m/>
    <m/>
    <m/>
    <m/>
    <m/>
    <m/>
    <m/>
    <m/>
    <m/>
    <m/>
    <m/>
    <m/>
    <s v="non"/>
    <m/>
    <m/>
    <m/>
    <m/>
    <m/>
    <m/>
    <m/>
    <m/>
    <m/>
    <m/>
    <m/>
    <m/>
    <m/>
    <m/>
    <m/>
    <m/>
    <m/>
    <m/>
    <m/>
    <m/>
    <m/>
    <m/>
    <m/>
    <m/>
    <m/>
    <m/>
    <m/>
    <m/>
    <s v="toilette non améliorée"/>
    <s v="non"/>
    <x v="0"/>
    <x v="0"/>
    <x v="0"/>
    <x v="0"/>
    <x v="1"/>
    <n v="0"/>
    <n v="1"/>
    <n v="0"/>
    <n v="0"/>
    <n v="0"/>
    <n v="1"/>
    <n v="0"/>
    <n v="0"/>
    <n v="0"/>
    <n v="0"/>
    <m/>
    <s v="oui"/>
    <n v="0"/>
    <n v="0"/>
    <n v="0"/>
    <n v="0"/>
    <n v="0"/>
    <n v="1"/>
    <n v="0"/>
    <s v="formation"/>
    <s v="oui"/>
    <m/>
    <m/>
    <m/>
    <m/>
    <m/>
    <m/>
    <s v="oui"/>
    <n v="0"/>
    <n v="1"/>
    <n v="1"/>
    <n v="2"/>
    <n v="0"/>
    <n v="0"/>
    <n v="0"/>
    <m/>
    <n v="0"/>
    <n v="1"/>
    <n v="1"/>
    <n v="2"/>
    <n v="4"/>
    <s v="connaissance basique"/>
    <n v="0"/>
    <n v="0"/>
    <n v="0"/>
    <m/>
    <n v="1"/>
    <n v="0"/>
    <n v="0"/>
    <n v="0"/>
    <n v="0"/>
    <n v="0"/>
    <m/>
    <s v="oui"/>
    <s v="chat de matériels, voir le comité de gestion d'eau"/>
    <n v="1"/>
    <n v="1"/>
    <n v="0"/>
    <n v="0"/>
    <m/>
    <n v="0"/>
    <n v="1"/>
    <n v="0"/>
    <n v="0"/>
    <n v="0"/>
    <n v="0"/>
    <n v="0"/>
    <n v="0"/>
    <m/>
    <s v="non"/>
    <m/>
    <m/>
    <x v="0"/>
    <m/>
    <m/>
    <m/>
    <m/>
    <m/>
    <s v="non"/>
    <s v="non"/>
    <m/>
    <m/>
    <m/>
    <m/>
    <m/>
    <m/>
    <m/>
    <m/>
    <m/>
    <m/>
    <m/>
    <m/>
    <m/>
    <m/>
    <m/>
    <n v="0"/>
    <m/>
    <m/>
    <n v="8"/>
    <s v="grande confiance"/>
    <n v="1"/>
    <n v="0"/>
    <n v="0"/>
    <n v="0"/>
    <n v="0"/>
    <n v="1"/>
    <n v="1"/>
    <s v="Au moins un"/>
    <n v="0"/>
    <n v="0"/>
    <n v="0"/>
    <m/>
    <s v="oui"/>
    <s v="oui"/>
    <s v="non_il_y_en_a_pas"/>
    <m/>
    <m/>
    <m/>
    <m/>
    <m/>
    <m/>
    <m/>
    <m/>
    <m/>
    <m/>
    <m/>
    <m/>
    <m/>
    <m/>
    <m/>
    <m/>
    <m/>
    <m/>
    <m/>
    <s v="comité de gestion de l'eau"/>
    <n v="0"/>
    <n v="0"/>
    <n v="0"/>
    <n v="0"/>
    <n v="0"/>
    <n v="0"/>
    <n v="0"/>
    <n v="0"/>
    <n v="1"/>
    <n v="0"/>
    <s v="maendeleo"/>
    <n v="0"/>
    <n v="0"/>
    <n v="0"/>
    <n v="1"/>
    <n v="0"/>
    <n v="0"/>
    <m/>
    <s v="5-6"/>
    <m/>
    <s v="peu_insatisfaisant"/>
    <s v="non"/>
    <s v="non"/>
    <s v="peu_insatisfaisant"/>
    <s v="oui"/>
    <s v="non"/>
    <m/>
    <s v="les_membres_du_village"/>
    <m/>
    <s v="b_le_groupe_le_plus_nombreux_prend_la_dcision_pour_tous"/>
    <s v="rarement_implique"/>
    <s v="rarement"/>
    <n v="0"/>
    <n v="0"/>
    <n v="0"/>
    <n v="0"/>
    <n v="0"/>
    <n v="1"/>
    <n v="0"/>
    <n v="0"/>
    <n v="0"/>
    <n v="1"/>
    <n v="0"/>
    <n v="0"/>
    <m/>
    <s v="face à face"/>
    <s v="rarement"/>
    <s v="face à face"/>
    <s v="rarement"/>
    <s v="source d'eau disponibles"/>
    <s v="insuffisance de points d'eau."/>
    <s v="non"/>
    <m/>
    <m/>
    <n v="-2.2745310000000001"/>
    <n v="28.820696999999999"/>
    <n v="1681.9"/>
    <n v="3.9"/>
    <n v="7"/>
    <n v="44960.441238425927"/>
    <n v="44960.4221412037"/>
    <s v="bbk03"/>
    <n v="44960.441261574073"/>
    <s v="https://www.commcarehq.org/a/swassa/reports/form_data/02c06b15-26d6-46b0-9597-883f94b2c8d5/"/>
    <s v="bbk03"/>
    <s v="Homme"/>
    <x v="0"/>
    <n v="2"/>
    <x v="0"/>
    <n v="12"/>
    <n v="10"/>
    <n v="15"/>
    <n v="37"/>
    <x v="0"/>
    <n v="28.571428571428573"/>
    <s v="Oui, elle est capable"/>
    <s v="non amélioré"/>
    <s v="Non"/>
    <s v="pas d'accès"/>
    <x v="0"/>
    <n v="0"/>
    <n v="0"/>
    <n v="0"/>
    <s v="Connaissance faible"/>
    <n v="0"/>
    <n v="3"/>
    <s v="Pas de confiance"/>
    <n v="0"/>
    <n v="0"/>
  </r>
  <r>
    <s v="74"/>
    <s v="3a66da2d-0230-4d56-815d-6c13bec0c43c"/>
    <n v="44960"/>
    <s v="consentement_oui"/>
    <s v="sud_kivu"/>
    <s v="sud_kivu"/>
    <s v="kabare"/>
    <x v="1"/>
    <x v="5"/>
    <s v="oui"/>
    <s v="Abiishake Antoinette"/>
    <s v="kah_14"/>
    <s v="14"/>
    <s v="kahun_14"/>
    <s v="feminin"/>
    <n v="38"/>
    <n v="0"/>
    <s v="primaire_interrompu"/>
    <s v="non"/>
    <s v="epoux"/>
    <m/>
    <s v="masculin"/>
    <x v="1"/>
    <m/>
    <s v="agriculteur"/>
    <m/>
    <s v="restreint"/>
    <n v="1"/>
    <n v="0"/>
    <n v="0"/>
    <n v="1"/>
    <n v="0"/>
    <n v="1"/>
    <n v="1"/>
    <n v="0"/>
    <n v="1"/>
    <n v="1"/>
    <n v="0"/>
    <n v="0"/>
    <n v="0"/>
    <n v="0"/>
    <n v="0"/>
    <n v="1"/>
    <n v="7"/>
    <s v="non"/>
    <n v="0"/>
    <n v="0"/>
    <n v="0"/>
    <n v="0"/>
    <n v="0"/>
    <n v="0"/>
    <n v="0"/>
    <n v="0"/>
    <n v="0"/>
    <n v="0"/>
    <n v="0"/>
    <n v="0"/>
    <s v="oui"/>
    <n v="0"/>
    <n v="0"/>
    <n v="1"/>
    <n v="0"/>
    <n v="0"/>
    <n v="0"/>
    <n v="0"/>
    <n v="0"/>
    <n v="0"/>
    <n v="0"/>
    <n v="0"/>
    <m/>
    <s v="oui"/>
    <n v="1"/>
    <n v="0"/>
    <n v="0"/>
    <n v="1"/>
    <n v="0"/>
    <n v="0"/>
    <n v="0"/>
    <n v="0"/>
    <n v="0"/>
    <n v="0"/>
    <n v="0"/>
    <m/>
    <s v="eau_courante"/>
    <s v="robinet_public__borne-fontaine"/>
    <m/>
    <m/>
    <m/>
    <m/>
    <s v="eau_courante"/>
    <x v="0"/>
    <m/>
    <s v="non"/>
    <s v="eau_de_source"/>
    <m/>
    <m/>
    <s v="source_non_protg"/>
    <m/>
    <m/>
    <m/>
    <s v="en_dehors_de_la_parcelle"/>
    <n v="2"/>
    <n v="2"/>
    <n v="3"/>
    <n v="7"/>
    <n v="3"/>
    <n v="1"/>
    <n v="3"/>
    <s v="oui"/>
    <x v="1"/>
    <m/>
    <m/>
    <m/>
    <m/>
    <m/>
    <m/>
    <m/>
    <m/>
    <m/>
    <m/>
    <m/>
    <m/>
    <m/>
    <s v="oui"/>
    <m/>
    <m/>
    <m/>
    <m/>
    <m/>
    <m/>
    <m/>
    <m/>
    <m/>
    <m/>
    <m/>
    <m/>
    <m/>
    <n v="7"/>
    <n v="2"/>
    <n v="280"/>
    <n v="2"/>
    <n v="3"/>
    <n v="420"/>
    <n v="14.285714285714286"/>
    <s v="non"/>
    <m/>
    <m/>
    <m/>
    <m/>
    <m/>
    <m/>
    <m/>
    <m/>
    <m/>
    <m/>
    <s v="filles_0-5_ans"/>
    <n v="0"/>
    <n v="0"/>
    <n v="0"/>
    <n v="0"/>
    <n v="1"/>
    <n v="0"/>
    <n v="0"/>
    <m/>
    <s v="oui"/>
    <s v="contribution_mensuelabonnement"/>
    <m/>
    <m/>
    <n v="500"/>
    <n v="0"/>
    <n v="1"/>
    <n v="1"/>
    <n v="1"/>
    <n v="0"/>
    <n v="0"/>
    <n v="0"/>
    <m/>
    <s v="non"/>
    <m/>
    <m/>
    <m/>
    <m/>
    <m/>
    <m/>
    <m/>
    <s v="non"/>
    <s v="non"/>
    <s v="elle est permanente"/>
    <s v="non"/>
    <m/>
    <m/>
    <m/>
    <m/>
    <m/>
    <m/>
    <m/>
    <m/>
    <s v="oui"/>
    <n v="0"/>
    <n v="0"/>
    <n v="1"/>
    <n v="1"/>
    <n v="0"/>
    <n v="0"/>
    <n v="0"/>
    <m/>
    <n v="1"/>
    <n v="0"/>
    <n v="0"/>
    <n v="0"/>
    <n v="0"/>
    <n v="0"/>
    <n v="0"/>
    <n v="0"/>
    <n v="0"/>
    <n v="0"/>
    <n v="0"/>
    <n v="0"/>
    <n v="0"/>
    <n v="0"/>
    <n v="0"/>
    <n v="0"/>
    <n v="0"/>
    <s v="oui"/>
    <n v="0"/>
    <n v="1"/>
    <n v="0"/>
    <n v="0"/>
    <n v="0"/>
    <n v="0"/>
    <n v="0"/>
    <n v="0"/>
    <n v="0"/>
    <n v="0"/>
    <m/>
    <m/>
    <m/>
    <s v="autre_toilette__composte"/>
    <m/>
    <n v="0"/>
    <n v="0"/>
    <n v="0"/>
    <n v="1"/>
    <n v="0"/>
    <m/>
    <m/>
    <m/>
    <m/>
    <m/>
    <m/>
    <m/>
    <m/>
    <s v="toilette améliorée"/>
    <s v="non"/>
    <x v="1"/>
    <x v="0"/>
    <x v="0"/>
    <x v="0"/>
    <x v="0"/>
    <m/>
    <m/>
    <m/>
    <m/>
    <m/>
    <m/>
    <m/>
    <m/>
    <m/>
    <m/>
    <m/>
    <m/>
    <m/>
    <m/>
    <m/>
    <m/>
    <m/>
    <m/>
    <m/>
    <m/>
    <m/>
    <m/>
    <m/>
    <m/>
    <m/>
    <m/>
    <m/>
    <s v="oui"/>
    <n v="1"/>
    <n v="1"/>
    <n v="0"/>
    <n v="2"/>
    <n v="0"/>
    <n v="0"/>
    <n v="0"/>
    <m/>
    <n v="1"/>
    <n v="1"/>
    <n v="1"/>
    <n v="3"/>
    <n v="5"/>
    <s v="connaissance basique"/>
    <n v="0"/>
    <n v="0"/>
    <n v="0"/>
    <m/>
    <n v="1"/>
    <n v="1"/>
    <n v="0"/>
    <n v="0"/>
    <n v="0"/>
    <n v="0"/>
    <m/>
    <s v="non"/>
    <s v="je ne connais"/>
    <n v="1"/>
    <n v="1"/>
    <n v="0"/>
    <n v="0"/>
    <m/>
    <n v="1"/>
    <n v="0"/>
    <n v="0"/>
    <n v="0"/>
    <n v="0"/>
    <n v="0"/>
    <n v="0"/>
    <n v="0"/>
    <m/>
    <s v="oui"/>
    <s v="payer les amande une fois attraper"/>
    <n v="1"/>
    <x v="1"/>
    <n v="1"/>
    <n v="1"/>
    <n v="0"/>
    <n v="0"/>
    <s v="aucun"/>
    <s v="non"/>
    <s v="non"/>
    <m/>
    <m/>
    <m/>
    <m/>
    <m/>
    <m/>
    <m/>
    <m/>
    <m/>
    <m/>
    <m/>
    <m/>
    <m/>
    <m/>
    <m/>
    <n v="0"/>
    <m/>
    <m/>
    <n v="5"/>
    <s v="confiance moyenne"/>
    <n v="0"/>
    <n v="0"/>
    <n v="0"/>
    <n v="0"/>
    <n v="0"/>
    <n v="0"/>
    <n v="0"/>
    <s v="Aucun"/>
    <n v="1"/>
    <n v="0"/>
    <n v="0"/>
    <m/>
    <s v="oui"/>
    <s v="non_jen_ai_pas_encore_bnficie"/>
    <m/>
    <m/>
    <m/>
    <m/>
    <m/>
    <m/>
    <m/>
    <m/>
    <m/>
    <m/>
    <m/>
    <m/>
    <m/>
    <m/>
    <m/>
    <m/>
    <m/>
    <m/>
    <m/>
    <m/>
    <s v="au chefs du milieux ou au comité de gestion de l'eau"/>
    <n v="1"/>
    <n v="0"/>
    <n v="0"/>
    <n v="0"/>
    <n v="0"/>
    <n v="0"/>
    <n v="1"/>
    <n v="1"/>
    <n v="0"/>
    <n v="0"/>
    <m/>
    <n v="0"/>
    <n v="0"/>
    <n v="0"/>
    <n v="1"/>
    <n v="0"/>
    <n v="0"/>
    <m/>
    <s v="5-6"/>
    <m/>
    <s v="neutre"/>
    <s v="oui"/>
    <s v="oui"/>
    <s v="neutre"/>
    <s v="oui"/>
    <s v="non"/>
    <m/>
    <s v="les_membres_du_village"/>
    <m/>
    <s v="un_sous-groupe_moins_nombreux_prend_la_dcision_pour_tous"/>
    <s v="je_ne_suis_jamais_impliqu"/>
    <s v="non"/>
    <m/>
    <m/>
    <m/>
    <m/>
    <m/>
    <m/>
    <m/>
    <m/>
    <m/>
    <m/>
    <m/>
    <m/>
    <m/>
    <m/>
    <m/>
    <s v="aucun"/>
    <s v="non"/>
    <s v="nous avons des sources et des bornes"/>
    <s v="dans la saison de pluie il y a trop de boue souvent nous n'accèdons pas à l'eau suite aux glissement de la terre"/>
    <s v="non"/>
    <m/>
    <m/>
    <n v="-2.2293183999999999"/>
    <n v="28.803111600000001"/>
    <n v="1809"/>
    <n v="4.08"/>
    <n v="7"/>
    <n v="44960.453530092593"/>
    <n v="44960.425833333327"/>
    <s v="bbk05"/>
    <n v="44960.453587962962"/>
    <s v="https://www.commcarehq.org/a/swassa/reports/form_data/3a66da2d-0230-4d56-815d-6c13bec0c43c/"/>
    <s v="bbk05"/>
    <s v="Femme"/>
    <x v="0"/>
    <n v="11"/>
    <x v="0"/>
    <n v="3"/>
    <n v="1"/>
    <n v="4"/>
    <n v="8"/>
    <x v="1"/>
    <n v="10.909090909090908"/>
    <s v="Non, elle n'est pas capable"/>
    <s v="non amélioré"/>
    <s v="Non"/>
    <s v="pas d'accès"/>
    <x v="0"/>
    <n v="2"/>
    <n v="2"/>
    <n v="4"/>
    <s v="Connaissance moyenne"/>
    <n v="0"/>
    <n v="2"/>
    <s v="Pas de confiance"/>
    <n v="0"/>
    <n v="0"/>
  </r>
  <r>
    <s v="75"/>
    <s v="a2b692c8-edb0-483a-a2d8-f749b56b84fb"/>
    <n v="44960"/>
    <s v="consentement_oui"/>
    <s v="sud_kivu"/>
    <s v="sud_kivu"/>
    <s v="kabare"/>
    <x v="0"/>
    <x v="1"/>
    <s v="oui"/>
    <s v="pascazia M'male"/>
    <s v="nyama_2"/>
    <s v="2"/>
    <s v="nyama_2"/>
    <s v="feminin"/>
    <n v="65"/>
    <n v="0"/>
    <s v="sans_niveau"/>
    <s v="oui"/>
    <m/>
    <m/>
    <m/>
    <x v="0"/>
    <s v="faida"/>
    <s v="agriculteur"/>
    <m/>
    <s v="restreint"/>
    <n v="0"/>
    <n v="0"/>
    <n v="0"/>
    <n v="1"/>
    <n v="0"/>
    <n v="0"/>
    <n v="0"/>
    <n v="1"/>
    <n v="0"/>
    <n v="0"/>
    <n v="0"/>
    <n v="0"/>
    <n v="0"/>
    <n v="0"/>
    <n v="0"/>
    <n v="0"/>
    <n v="2"/>
    <s v="non"/>
    <n v="0"/>
    <n v="0"/>
    <n v="0"/>
    <n v="0"/>
    <n v="0"/>
    <n v="0"/>
    <n v="0"/>
    <n v="0"/>
    <n v="0"/>
    <n v="0"/>
    <n v="0"/>
    <n v="0"/>
    <s v="non"/>
    <m/>
    <m/>
    <m/>
    <m/>
    <m/>
    <m/>
    <m/>
    <m/>
    <m/>
    <m/>
    <m/>
    <m/>
    <s v="non"/>
    <m/>
    <m/>
    <m/>
    <m/>
    <m/>
    <m/>
    <m/>
    <m/>
    <m/>
    <m/>
    <m/>
    <m/>
    <s v="eau_courante"/>
    <s v="robinet_public__borne-fontaine"/>
    <m/>
    <m/>
    <m/>
    <m/>
    <s v="eau_courante"/>
    <x v="0"/>
    <m/>
    <s v="oui"/>
    <m/>
    <m/>
    <m/>
    <m/>
    <m/>
    <m/>
    <m/>
    <s v="en_dehors_de_la_parcelle"/>
    <n v="10"/>
    <n v="2"/>
    <n v="10"/>
    <n v="22"/>
    <m/>
    <m/>
    <m/>
    <s v="oui"/>
    <x v="1"/>
    <m/>
    <m/>
    <m/>
    <m/>
    <m/>
    <m/>
    <m/>
    <m/>
    <m/>
    <m/>
    <m/>
    <m/>
    <m/>
    <m/>
    <m/>
    <m/>
    <m/>
    <m/>
    <m/>
    <m/>
    <m/>
    <m/>
    <m/>
    <m/>
    <m/>
    <m/>
    <m/>
    <n v="4"/>
    <n v="2"/>
    <n v="160"/>
    <m/>
    <m/>
    <n v="0"/>
    <n v="11.428571428571429"/>
    <s v="non"/>
    <m/>
    <m/>
    <m/>
    <m/>
    <m/>
    <m/>
    <m/>
    <m/>
    <m/>
    <m/>
    <s v="femmesfilles_15-19_ans"/>
    <n v="0"/>
    <n v="0"/>
    <n v="0"/>
    <n v="0"/>
    <n v="1"/>
    <n v="0"/>
    <n v="0"/>
    <m/>
    <s v="oui"/>
    <s v="contribution_mensuelabonnement"/>
    <m/>
    <m/>
    <n v="500"/>
    <m/>
    <m/>
    <m/>
    <m/>
    <m/>
    <m/>
    <m/>
    <m/>
    <m/>
    <m/>
    <m/>
    <m/>
    <m/>
    <m/>
    <m/>
    <m/>
    <m/>
    <s v="non"/>
    <s v="pas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1"/>
    <n v="0"/>
    <n v="0"/>
    <n v="0"/>
    <n v="0"/>
    <m/>
    <s v="non"/>
    <s v="je ne sais pas"/>
    <n v="1"/>
    <n v="0"/>
    <n v="0"/>
    <n v="0"/>
    <m/>
    <n v="0"/>
    <n v="1"/>
    <n v="0"/>
    <n v="0"/>
    <n v="0"/>
    <n v="0"/>
    <n v="0"/>
    <n v="0"/>
    <m/>
    <s v="non"/>
    <m/>
    <m/>
    <x v="0"/>
    <m/>
    <m/>
    <m/>
    <m/>
    <m/>
    <s v="non"/>
    <s v="non"/>
    <m/>
    <m/>
    <m/>
    <m/>
    <m/>
    <m/>
    <m/>
    <m/>
    <m/>
    <m/>
    <m/>
    <m/>
    <m/>
    <m/>
    <m/>
    <n v="0"/>
    <m/>
    <m/>
    <n v="7"/>
    <s v="grande confiance"/>
    <n v="1"/>
    <n v="0"/>
    <n v="0"/>
    <n v="0"/>
    <n v="0"/>
    <n v="1"/>
    <n v="1"/>
    <s v="Au moins un"/>
    <n v="0"/>
    <n v="0"/>
    <n v="0"/>
    <m/>
    <s v="non"/>
    <s v="non_jen_ai_pas_encore_bnficie"/>
    <m/>
    <m/>
    <m/>
    <m/>
    <m/>
    <m/>
    <m/>
    <m/>
    <m/>
    <m/>
    <m/>
    <m/>
    <m/>
    <m/>
    <m/>
    <m/>
    <m/>
    <m/>
    <m/>
    <m/>
    <s v="personne"/>
    <n v="0"/>
    <n v="0"/>
    <n v="0"/>
    <n v="0"/>
    <n v="0"/>
    <n v="0"/>
    <n v="0"/>
    <n v="0"/>
    <n v="1"/>
    <n v="0"/>
    <s v="je ne suis pas la radio"/>
    <n v="0"/>
    <n v="0"/>
    <n v="0"/>
    <n v="0"/>
    <n v="1"/>
    <n v="0"/>
    <s v="Chef de village"/>
    <s v="3-4"/>
    <m/>
    <s v="peu_insatisfaisant"/>
    <s v="non"/>
    <s v="non"/>
    <s v="peu_insatisfaisant"/>
    <s v="oui"/>
    <s v="non"/>
    <m/>
    <s v="les_membres_du_village"/>
    <m/>
    <s v="b_le_groupe_le_plus_nombreux_prend_la_dcision_pour_tous"/>
    <s v="rarement_implique"/>
    <s v="non"/>
    <m/>
    <m/>
    <m/>
    <m/>
    <m/>
    <m/>
    <m/>
    <m/>
    <m/>
    <m/>
    <m/>
    <m/>
    <m/>
    <m/>
    <m/>
    <s v="pas de cannal"/>
    <s v="non"/>
    <s v="je ne sais pas"/>
    <s v="je ne sais pas"/>
    <s v="non"/>
    <m/>
    <m/>
    <n v="-2.2766172"/>
    <n v="28.821507799999999"/>
    <n v="1663.8"/>
    <n v="4.7300000000000004"/>
    <n v="2"/>
    <n v="44960.462280092594"/>
    <n v="44960.451111111113"/>
    <s v="bbk03"/>
    <n v="44960.46230324074"/>
    <s v="https://www.commcarehq.org/a/swassa/reports/form_data/a2b692c8-edb0-483a-a2d8-f749b56b84fb/"/>
    <s v="bbk03"/>
    <s v="Homme"/>
    <x v="0"/>
    <n v="4"/>
    <x v="0"/>
    <n v="6"/>
    <n v="15"/>
    <n v="8"/>
    <n v="29"/>
    <x v="3"/>
    <n v="10.714285714285714"/>
    <s v="Oui, elle est capable"/>
    <s v="non amélioré"/>
    <s v="Non"/>
    <s v="pas d'accès"/>
    <x v="0"/>
    <n v="1"/>
    <n v="1"/>
    <n v="2"/>
    <s v="Connaissance faible"/>
    <n v="0"/>
    <n v="4"/>
    <s v="Pas de confiance"/>
    <n v="0"/>
    <n v="0"/>
  </r>
  <r>
    <s v="76"/>
    <s v="5590abe0-a81c-4f52-9fed-10015177e8c1"/>
    <n v="44960"/>
    <s v="consentement_oui"/>
    <s v="sud_kivu"/>
    <s v="sud_kivu"/>
    <s v="kabare"/>
    <x v="0"/>
    <x v="1"/>
    <s v="oui"/>
    <s v="mugisho bahimuzi jaenti"/>
    <s v="nyama_48"/>
    <s v="48"/>
    <s v="nyama_48"/>
    <s v="masculin"/>
    <n v="27"/>
    <n v="851756331"/>
    <s v="secondaire_complet"/>
    <s v="oui"/>
    <m/>
    <m/>
    <m/>
    <x v="1"/>
    <s v="ishara boroto"/>
    <s v="agriculteur"/>
    <m/>
    <s v="restreint"/>
    <n v="1"/>
    <n v="0"/>
    <n v="0"/>
    <n v="1"/>
    <n v="1"/>
    <n v="1"/>
    <n v="0"/>
    <n v="1"/>
    <n v="0"/>
    <n v="0"/>
    <n v="1"/>
    <n v="0"/>
    <n v="0"/>
    <n v="1"/>
    <n v="0"/>
    <n v="1"/>
    <n v="8"/>
    <s v="oui"/>
    <n v="0"/>
    <n v="0"/>
    <n v="0"/>
    <n v="0"/>
    <n v="1"/>
    <n v="0"/>
    <n v="0"/>
    <n v="0"/>
    <n v="0"/>
    <n v="0"/>
    <n v="0"/>
    <n v="0"/>
    <s v="non"/>
    <m/>
    <m/>
    <m/>
    <m/>
    <m/>
    <m/>
    <m/>
    <m/>
    <m/>
    <m/>
    <m/>
    <m/>
    <s v="oui"/>
    <n v="0"/>
    <n v="0"/>
    <n v="0"/>
    <n v="0"/>
    <n v="1"/>
    <n v="0"/>
    <n v="0"/>
    <n v="0"/>
    <n v="0"/>
    <n v="1"/>
    <n v="0"/>
    <s v="formation"/>
    <s v="eau_courante"/>
    <s v="robinet_public__borne-fontaine"/>
    <m/>
    <m/>
    <m/>
    <m/>
    <s v="eau_courante"/>
    <x v="0"/>
    <m/>
    <s v="oui"/>
    <m/>
    <m/>
    <m/>
    <m/>
    <m/>
    <m/>
    <m/>
    <s v="en_dehors_de_la_parcelle"/>
    <n v="2"/>
    <n v="1"/>
    <n v="2"/>
    <n v="5"/>
    <m/>
    <m/>
    <m/>
    <s v="oui"/>
    <x v="1"/>
    <m/>
    <m/>
    <m/>
    <m/>
    <m/>
    <m/>
    <m/>
    <m/>
    <m/>
    <m/>
    <m/>
    <m/>
    <m/>
    <m/>
    <m/>
    <m/>
    <m/>
    <m/>
    <m/>
    <m/>
    <m/>
    <m/>
    <m/>
    <m/>
    <m/>
    <m/>
    <m/>
    <n v="7"/>
    <n v="3"/>
    <n v="420"/>
    <m/>
    <m/>
    <n v="0"/>
    <n v="7.5"/>
    <s v="non"/>
    <m/>
    <m/>
    <m/>
    <m/>
    <m/>
    <m/>
    <m/>
    <m/>
    <m/>
    <m/>
    <s v="garons_10-14_ans"/>
    <n v="0"/>
    <n v="0"/>
    <n v="0"/>
    <n v="0"/>
    <n v="1"/>
    <n v="0"/>
    <n v="0"/>
    <m/>
    <s v="oui"/>
    <s v="contribution_mensuelabonnement"/>
    <m/>
    <m/>
    <n v="500"/>
    <m/>
    <m/>
    <m/>
    <m/>
    <m/>
    <m/>
    <m/>
    <m/>
    <m/>
    <m/>
    <m/>
    <m/>
    <m/>
    <m/>
    <m/>
    <m/>
    <m/>
    <s v="non"/>
    <s v="manque d'argent"/>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1"/>
    <n v="2"/>
    <n v="0"/>
    <n v="0"/>
    <n v="0"/>
    <m/>
    <n v="0"/>
    <n v="1"/>
    <n v="1"/>
    <n v="2"/>
    <n v="4"/>
    <s v="connaissance basique"/>
    <n v="0"/>
    <n v="0"/>
    <n v="0"/>
    <m/>
    <n v="1"/>
    <n v="0"/>
    <n v="0"/>
    <n v="0"/>
    <n v="0"/>
    <n v="0"/>
    <m/>
    <s v="oui"/>
    <s v="voir le COGEP, achat de matériel"/>
    <n v="1"/>
    <n v="1"/>
    <n v="0"/>
    <n v="0"/>
    <m/>
    <n v="0"/>
    <n v="1"/>
    <n v="0"/>
    <n v="0"/>
    <n v="0"/>
    <n v="0"/>
    <n v="0"/>
    <n v="0"/>
    <m/>
    <s v="non"/>
    <m/>
    <m/>
    <x v="0"/>
    <m/>
    <m/>
    <m/>
    <m/>
    <m/>
    <s v="non"/>
    <s v="oui"/>
    <n v="1"/>
    <n v="0"/>
    <n v="0"/>
    <n v="0"/>
    <n v="0"/>
    <m/>
    <n v="0"/>
    <n v="1"/>
    <n v="0"/>
    <n v="0"/>
    <n v="0"/>
    <n v="0"/>
    <n v="0"/>
    <n v="0"/>
    <m/>
    <n v="1"/>
    <s v="non_je_navais_pas_eu_des_reponses__mes_proccupations"/>
    <m/>
    <n v="6"/>
    <s v="grande confiance"/>
    <n v="1"/>
    <n v="1"/>
    <n v="0"/>
    <n v="0"/>
    <n v="0"/>
    <n v="2"/>
    <n v="3"/>
    <s v="Au moins un"/>
    <n v="0"/>
    <n v="0"/>
    <n v="0"/>
    <m/>
    <s v="oui"/>
    <s v="oui"/>
    <s v="non_il_y_en_a_pas"/>
    <m/>
    <m/>
    <m/>
    <m/>
    <m/>
    <m/>
    <m/>
    <m/>
    <m/>
    <m/>
    <m/>
    <m/>
    <m/>
    <m/>
    <m/>
    <m/>
    <m/>
    <m/>
    <m/>
    <s v="COGEP"/>
    <n v="0"/>
    <n v="0"/>
    <n v="1"/>
    <n v="0"/>
    <n v="0"/>
    <n v="0"/>
    <n v="0"/>
    <n v="0"/>
    <n v="1"/>
    <n v="0"/>
    <s v="maendeleo"/>
    <n v="0"/>
    <n v="0"/>
    <n v="0"/>
    <n v="1"/>
    <n v="0"/>
    <n v="0"/>
    <m/>
    <s v="3-4"/>
    <m/>
    <s v="peu_insatisfaisant"/>
    <s v="oui"/>
    <s v="oui"/>
    <s v="peu_insatisfaisant"/>
    <s v="non"/>
    <m/>
    <m/>
    <m/>
    <m/>
    <m/>
    <s v="quelque_fois_impliqu"/>
    <s v="parfois"/>
    <n v="1"/>
    <n v="0"/>
    <n v="0"/>
    <n v="0"/>
    <n v="0"/>
    <n v="1"/>
    <n v="0"/>
    <n v="0"/>
    <n v="0"/>
    <n v="0"/>
    <n v="0"/>
    <n v="0"/>
    <m/>
    <s v="face à face"/>
    <s v="non"/>
    <m/>
    <m/>
    <s v="presence de source pour le camptage d'eau"/>
    <s v="coupure d'eau souvant"/>
    <s v="non"/>
    <m/>
    <m/>
    <n v="-2.2764383000000001"/>
    <n v="28.8194233"/>
    <n v="1679.8"/>
    <n v="4"/>
    <n v="8"/>
    <n v="44960.492060185177"/>
    <n v="44960.46497685185"/>
    <s v="bbk03"/>
    <n v="44960.492083333331"/>
    <s v="https://www.commcarehq.org/a/swassa/reports/form_data/5590abe0-a81c-4f52-9fed-10015177e8c1/"/>
    <s v="bbk03"/>
    <s v="Homme"/>
    <x v="0"/>
    <n v="3"/>
    <x v="0"/>
    <n v="3"/>
    <n v="10"/>
    <n v="3"/>
    <n v="16"/>
    <x v="3"/>
    <n v="15.238095238095239"/>
    <s v="Oui, elle est capable"/>
    <s v="non amélioré"/>
    <s v="Non"/>
    <s v="pas d'accès"/>
    <x v="0"/>
    <n v="1"/>
    <n v="1"/>
    <n v="2"/>
    <s v="Connaissance faible"/>
    <n v="0"/>
    <n v="3"/>
    <s v="Pas de confiance"/>
    <n v="0"/>
    <n v="0"/>
  </r>
  <r>
    <s v="77"/>
    <s v="764a8bdc-db71-499f-88f5-15bd4cf04a26"/>
    <n v="44960"/>
    <s v="consentement_oui"/>
    <s v="sud_kivu"/>
    <s v="sud_kivu"/>
    <s v="kabare"/>
    <x v="1"/>
    <x v="5"/>
    <s v="oui"/>
    <s v="NYANGOMA OSCAR LEBON"/>
    <s v="kahu_8"/>
    <s v="8"/>
    <s v="kahun_8"/>
    <s v="masculin"/>
    <n v="18"/>
    <n v="970131946"/>
    <s v="secondaire_complet"/>
    <s v="non"/>
    <s v="pre"/>
    <m/>
    <s v="masculin"/>
    <x v="1"/>
    <s v="NYANGOMA JULE"/>
    <s v="enseignante"/>
    <m/>
    <s v="restreint"/>
    <n v="1"/>
    <n v="0"/>
    <n v="0"/>
    <n v="1"/>
    <n v="2"/>
    <n v="0"/>
    <n v="0"/>
    <n v="0"/>
    <n v="3"/>
    <n v="0"/>
    <n v="0"/>
    <n v="1"/>
    <n v="0"/>
    <n v="0"/>
    <n v="0"/>
    <n v="1"/>
    <n v="9"/>
    <s v="non"/>
    <n v="0"/>
    <n v="0"/>
    <n v="0"/>
    <n v="0"/>
    <n v="0"/>
    <n v="0"/>
    <n v="0"/>
    <n v="0"/>
    <n v="0"/>
    <n v="0"/>
    <n v="0"/>
    <n v="0"/>
    <s v="non"/>
    <m/>
    <m/>
    <m/>
    <m/>
    <m/>
    <m/>
    <m/>
    <m/>
    <m/>
    <m/>
    <m/>
    <m/>
    <s v="oui"/>
    <n v="1"/>
    <n v="0"/>
    <n v="0"/>
    <n v="1"/>
    <n v="0"/>
    <n v="0"/>
    <n v="0"/>
    <n v="0"/>
    <n v="0"/>
    <n v="0"/>
    <n v="0"/>
    <m/>
    <s v="eau_courante"/>
    <s v="robinet_public__borne-fontaine"/>
    <m/>
    <m/>
    <m/>
    <m/>
    <s v="eau_courante"/>
    <x v="0"/>
    <m/>
    <s v="non"/>
    <s v="eau_de_source"/>
    <m/>
    <m/>
    <s v="source_non_protg"/>
    <m/>
    <m/>
    <m/>
    <s v="en_dehors_de_la_parcelle"/>
    <n v="2"/>
    <n v="3"/>
    <n v="3"/>
    <n v="8"/>
    <n v="5"/>
    <n v="1"/>
    <n v="6"/>
    <s v="oui"/>
    <x v="1"/>
    <m/>
    <m/>
    <m/>
    <m/>
    <m/>
    <m/>
    <m/>
    <m/>
    <m/>
    <m/>
    <m/>
    <m/>
    <m/>
    <s v="oui"/>
    <m/>
    <m/>
    <m/>
    <m/>
    <m/>
    <m/>
    <m/>
    <m/>
    <m/>
    <m/>
    <m/>
    <m/>
    <m/>
    <n v="7"/>
    <n v="1"/>
    <n v="140"/>
    <n v="3"/>
    <n v="4"/>
    <n v="560"/>
    <n v="11.111111111111111"/>
    <s v="non"/>
    <m/>
    <m/>
    <m/>
    <m/>
    <m/>
    <m/>
    <m/>
    <m/>
    <m/>
    <m/>
    <s v="femmesfilles_15-19_ans"/>
    <n v="0"/>
    <n v="0"/>
    <n v="0"/>
    <n v="0"/>
    <n v="1"/>
    <n v="0"/>
    <n v="0"/>
    <m/>
    <s v="oui"/>
    <s v="contribution_mensuelabonnement"/>
    <m/>
    <m/>
    <n v="500"/>
    <n v="1"/>
    <n v="0"/>
    <n v="1"/>
    <n v="0"/>
    <n v="0"/>
    <n v="0"/>
    <n v="0"/>
    <m/>
    <s v="non"/>
    <m/>
    <m/>
    <m/>
    <m/>
    <m/>
    <m/>
    <m/>
    <s v="oui"/>
    <s v="oui"/>
    <s v="si nous en avons dans notre parcelle"/>
    <s v="non"/>
    <m/>
    <m/>
    <m/>
    <m/>
    <m/>
    <m/>
    <m/>
    <m/>
    <s v="non"/>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0"/>
    <n v="2"/>
    <n v="0"/>
    <n v="0"/>
    <n v="0"/>
    <m/>
    <n v="1"/>
    <n v="1"/>
    <n v="1"/>
    <n v="3"/>
    <n v="5"/>
    <s v="connaissance basique"/>
    <n v="0"/>
    <n v="0"/>
    <n v="0"/>
    <m/>
    <n v="1"/>
    <n v="1"/>
    <n v="0"/>
    <n v="0"/>
    <n v="0"/>
    <n v="0"/>
    <m/>
    <s v="non"/>
    <s v="je ne sais pas"/>
    <n v="1"/>
    <n v="1"/>
    <n v="0"/>
    <n v="0"/>
    <m/>
    <n v="0"/>
    <n v="0"/>
    <n v="0"/>
    <n v="0"/>
    <n v="0"/>
    <n v="0"/>
    <n v="1"/>
    <n v="0"/>
    <s v="réparation des préjudices"/>
    <s v="oui"/>
    <s v="payer les amandes, et réparé Les préjudices"/>
    <n v="0"/>
    <x v="1"/>
    <n v="1"/>
    <n v="1"/>
    <n v="0"/>
    <n v="0"/>
    <s v="aucun"/>
    <s v="oui"/>
    <s v="oui"/>
    <n v="1"/>
    <n v="1"/>
    <n v="0"/>
    <n v="0"/>
    <n v="0"/>
    <m/>
    <n v="1"/>
    <n v="0"/>
    <n v="0"/>
    <n v="0"/>
    <n v="0"/>
    <n v="0"/>
    <n v="1"/>
    <n v="0"/>
    <s v="par écrit"/>
    <n v="1"/>
    <s v="oui"/>
    <s v="oui_jetais_satisfait"/>
    <n v="8"/>
    <s v="grande confiance"/>
    <m/>
    <m/>
    <m/>
    <m/>
    <m/>
    <n v="0"/>
    <n v="1"/>
    <s v="Au moins un"/>
    <m/>
    <m/>
    <m/>
    <m/>
    <s v="oui"/>
    <s v="oui"/>
    <s v="non_il_y_en_a_pas"/>
    <m/>
    <m/>
    <m/>
    <m/>
    <m/>
    <m/>
    <m/>
    <m/>
    <m/>
    <m/>
    <m/>
    <m/>
    <m/>
    <m/>
    <m/>
    <m/>
    <m/>
    <m/>
    <m/>
    <s v="au service de gestion de l'eau et au chef de quartier"/>
    <n v="1"/>
    <n v="0"/>
    <n v="0"/>
    <n v="0"/>
    <n v="0"/>
    <n v="1"/>
    <n v="1"/>
    <n v="0"/>
    <n v="0"/>
    <n v="0"/>
    <m/>
    <n v="0"/>
    <n v="0"/>
    <n v="0"/>
    <n v="0"/>
    <n v="1"/>
    <n v="0"/>
    <s v="coopera"/>
    <s v="5-6"/>
    <m/>
    <s v="tres_satisfaite"/>
    <s v="oui"/>
    <s v="oui"/>
    <s v="tres_satisfaite"/>
    <s v="oui"/>
    <s v="non"/>
    <m/>
    <s v="les_notables_du_village"/>
    <m/>
    <s v="b_le_groupe_le_plus_nombreux_prend_la_dcision_pour_tous"/>
    <s v="je_ne_suis_jamais_impliqu"/>
    <s v="parfois"/>
    <n v="0"/>
    <n v="1"/>
    <n v="0"/>
    <n v="0"/>
    <n v="1"/>
    <n v="0"/>
    <n v="0"/>
    <n v="0"/>
    <n v="0"/>
    <n v="1"/>
    <n v="0"/>
    <n v="0"/>
    <m/>
    <s v="face à face et par écrit"/>
    <s v="parfois"/>
    <s v="face à face et même par écrit"/>
    <s v="parfois"/>
    <s v="il ya des bornes et d'autres sources non exploiter"/>
    <s v="seulement la distance entre chez nous et le point d'approvisionnement en eau ne nous arrange pas"/>
    <s v="non"/>
    <m/>
    <m/>
    <n v="-2.2322961000000001"/>
    <n v="28.802746800000001"/>
    <n v="1799.2"/>
    <n v="3.66"/>
    <n v="9"/>
    <n v="44960.494629629633"/>
    <n v="44960.470949074072"/>
    <s v="bbk05"/>
    <n v="44960.494675925933"/>
    <s v="https://www.commcarehq.org/a/swassa/reports/form_data/764a8bdc-db71-499f-88f5-15bd4cf04a26/"/>
    <s v="bbk05"/>
    <s v="Homme"/>
    <x v="1"/>
    <n v="6"/>
    <x v="1"/>
    <n v="15"/>
    <n v="25"/>
    <n v="20"/>
    <n v="60"/>
    <x v="1"/>
    <n v="14.285714285714285"/>
    <s v="Non, elle n'est pas capable"/>
    <s v="non amélioré"/>
    <s v="Non"/>
    <s v="pas d'accès"/>
    <x v="0"/>
    <n v="2"/>
    <n v="2"/>
    <n v="4"/>
    <s v="Connaissance moyenne"/>
    <n v="1"/>
    <n v="4"/>
    <s v="Pas de confiance"/>
    <n v="2"/>
    <n v="2"/>
  </r>
  <r>
    <s v="78"/>
    <s v="00da63e9-bb55-46d1-ac24-0045f1495ba9"/>
    <n v="44960"/>
    <s v="consentement_oui"/>
    <s v="sud_kivu"/>
    <s v="sud_kivu"/>
    <s v="kabare"/>
    <x v="0"/>
    <x v="1"/>
    <s v="oui"/>
    <s v="muzigirwa murimanya"/>
    <s v="nyama_36"/>
    <s v="36"/>
    <s v="nyama_36"/>
    <s v="masculin"/>
    <n v="20"/>
    <n v="0"/>
    <s v="secondaire_interrompu"/>
    <s v="non"/>
    <s v="pre"/>
    <m/>
    <s v="masculin"/>
    <x v="1"/>
    <s v="murimanya Gorge"/>
    <s v="agriculteur"/>
    <m/>
    <s v="restreint"/>
    <n v="1"/>
    <n v="0"/>
    <n v="0"/>
    <n v="1"/>
    <n v="0"/>
    <n v="0"/>
    <n v="1"/>
    <n v="0"/>
    <n v="0"/>
    <n v="2"/>
    <n v="0"/>
    <n v="0"/>
    <n v="1"/>
    <n v="0"/>
    <n v="1"/>
    <n v="0"/>
    <n v="7"/>
    <s v="non"/>
    <n v="0"/>
    <n v="0"/>
    <n v="0"/>
    <n v="0"/>
    <n v="0"/>
    <n v="0"/>
    <n v="0"/>
    <n v="0"/>
    <n v="0"/>
    <n v="0"/>
    <n v="0"/>
    <n v="0"/>
    <s v="non"/>
    <m/>
    <m/>
    <m/>
    <m/>
    <m/>
    <m/>
    <m/>
    <m/>
    <m/>
    <m/>
    <m/>
    <m/>
    <s v="oui"/>
    <n v="0"/>
    <n v="0"/>
    <n v="0"/>
    <n v="1"/>
    <n v="0"/>
    <n v="0"/>
    <n v="0"/>
    <n v="0"/>
    <n v="0"/>
    <n v="1"/>
    <n v="0"/>
    <s v="formation"/>
    <s v="eau_courante"/>
    <s v="robinet_public__borne-fontaine"/>
    <m/>
    <m/>
    <m/>
    <m/>
    <s v="eau_courante"/>
    <x v="0"/>
    <m/>
    <s v="oui"/>
    <m/>
    <m/>
    <m/>
    <m/>
    <m/>
    <m/>
    <m/>
    <s v="en_dehors_de_la_parcelle"/>
    <n v="3"/>
    <n v="2"/>
    <n v="3"/>
    <n v="8"/>
    <m/>
    <m/>
    <m/>
    <s v="oui"/>
    <x v="1"/>
    <m/>
    <m/>
    <m/>
    <m/>
    <m/>
    <m/>
    <m/>
    <m/>
    <m/>
    <m/>
    <m/>
    <m/>
    <m/>
    <m/>
    <m/>
    <m/>
    <m/>
    <m/>
    <m/>
    <m/>
    <m/>
    <m/>
    <m/>
    <m/>
    <m/>
    <m/>
    <m/>
    <n v="7"/>
    <n v="4"/>
    <n v="560"/>
    <m/>
    <m/>
    <n v="0"/>
    <n v="11.428571428571429"/>
    <s v="non"/>
    <m/>
    <m/>
    <m/>
    <m/>
    <m/>
    <m/>
    <m/>
    <m/>
    <m/>
    <m/>
    <s v="femmesfilles_15-19_ans"/>
    <n v="0"/>
    <n v="0"/>
    <n v="0"/>
    <n v="0"/>
    <n v="1"/>
    <n v="0"/>
    <n v="0"/>
    <m/>
    <s v="oui"/>
    <s v="contribution_mensuelabonnement"/>
    <m/>
    <m/>
    <n v="500"/>
    <m/>
    <m/>
    <m/>
    <m/>
    <m/>
    <m/>
    <m/>
    <m/>
    <m/>
    <m/>
    <m/>
    <m/>
    <m/>
    <m/>
    <m/>
    <m/>
    <m/>
    <s v="non"/>
    <s v="pas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1"/>
    <n v="0"/>
    <n v="0"/>
    <n v="0"/>
    <n v="0"/>
    <m/>
    <s v="non"/>
    <s v="je ne sais pas"/>
    <n v="0"/>
    <n v="1"/>
    <n v="0"/>
    <n v="0"/>
    <m/>
    <n v="0"/>
    <n v="1"/>
    <n v="0"/>
    <n v="0"/>
    <n v="0"/>
    <n v="0"/>
    <n v="0"/>
    <n v="0"/>
    <m/>
    <s v="non"/>
    <m/>
    <m/>
    <x v="0"/>
    <m/>
    <m/>
    <m/>
    <m/>
    <m/>
    <s v="non"/>
    <s v="non"/>
    <m/>
    <m/>
    <m/>
    <m/>
    <m/>
    <m/>
    <m/>
    <m/>
    <m/>
    <m/>
    <m/>
    <m/>
    <m/>
    <m/>
    <m/>
    <n v="0"/>
    <m/>
    <m/>
    <n v="5"/>
    <s v="confiance moyenne"/>
    <n v="1"/>
    <n v="0"/>
    <n v="0"/>
    <n v="0"/>
    <n v="0"/>
    <n v="1"/>
    <n v="1"/>
    <s v="Au moins un"/>
    <n v="0"/>
    <n v="0"/>
    <n v="0"/>
    <m/>
    <s v="oui"/>
    <s v="oui"/>
    <s v="non_il_y_en_a_pas"/>
    <m/>
    <m/>
    <m/>
    <m/>
    <m/>
    <m/>
    <m/>
    <m/>
    <m/>
    <m/>
    <m/>
    <m/>
    <m/>
    <m/>
    <m/>
    <m/>
    <m/>
    <m/>
    <m/>
    <s v="chef de village"/>
    <n v="0"/>
    <n v="1"/>
    <n v="1"/>
    <n v="0"/>
    <n v="0"/>
    <n v="0"/>
    <n v="0"/>
    <n v="0"/>
    <n v="0"/>
    <n v="0"/>
    <m/>
    <n v="0"/>
    <n v="0"/>
    <n v="0"/>
    <n v="0"/>
    <n v="1"/>
    <n v="0"/>
    <s v="Chef de village"/>
    <s v="3-4"/>
    <m/>
    <s v="peu_insatisfaisant"/>
    <s v="non"/>
    <s v="non"/>
    <s v="tres_insatisfaisante"/>
    <s v="non"/>
    <m/>
    <m/>
    <m/>
    <m/>
    <m/>
    <s v="je_ne_suis_jamais_impliqu"/>
    <s v="rarement"/>
    <n v="0"/>
    <n v="0"/>
    <n v="0"/>
    <n v="0"/>
    <n v="0"/>
    <n v="1"/>
    <n v="0"/>
    <n v="0"/>
    <n v="0"/>
    <n v="0"/>
    <n v="0"/>
    <n v="0"/>
    <m/>
    <s v="face à face"/>
    <s v="non"/>
    <m/>
    <m/>
    <s v="beaucoup de sources"/>
    <s v="coupure de l'eau"/>
    <s v="non"/>
    <m/>
    <m/>
    <n v="-2.2760053"/>
    <n v="28.818552100000002"/>
    <n v="1679.2"/>
    <n v="4.08"/>
    <n v="7"/>
    <n v="44960.525960648149"/>
    <n v="44960.507824074077"/>
    <s v="bbk03"/>
    <n v="44960.525972222233"/>
    <s v="https://www.commcarehq.org/a/swassa/reports/form_data/00da63e9-bb55-46d1-ac24-0045f1495ba9/"/>
    <s v="bbk03"/>
    <s v="Homme"/>
    <x v="0"/>
    <n v="2"/>
    <x v="0"/>
    <n v="12"/>
    <n v="25"/>
    <n v="28"/>
    <n v="65"/>
    <x v="0"/>
    <n v="17.142857142857142"/>
    <s v="Oui, elle est capable"/>
    <s v="non amélioré"/>
    <s v="Non"/>
    <s v="pas d'accès"/>
    <x v="0"/>
    <n v="1"/>
    <n v="1"/>
    <n v="2"/>
    <s v="Connaissance faible"/>
    <n v="0"/>
    <n v="3"/>
    <s v="Pas de confiance"/>
    <n v="0"/>
    <n v="0"/>
  </r>
  <r>
    <s v="79"/>
    <s v="36752234-c061-4160-b191-13c3f578f09e"/>
    <n v="44960"/>
    <s v="consentement_oui"/>
    <s v="sud_kivu"/>
    <s v="sud_kivu"/>
    <s v="kabare"/>
    <x v="1"/>
    <x v="5"/>
    <s v="oui"/>
    <s v="Ciragane shamavu janvier"/>
    <s v="kahu_10"/>
    <s v="10"/>
    <s v="kahun_10"/>
    <s v="masculin"/>
    <n v="49"/>
    <n v="0"/>
    <s v="secondaire_interrompu"/>
    <s v="oui"/>
    <m/>
    <m/>
    <m/>
    <x v="1"/>
    <s v="salome m'muyumbu"/>
    <s v="agriculteur"/>
    <m/>
    <s v="restreint"/>
    <n v="1"/>
    <n v="1"/>
    <n v="0"/>
    <n v="1"/>
    <n v="0"/>
    <n v="0"/>
    <n v="1"/>
    <n v="0"/>
    <n v="1"/>
    <n v="0"/>
    <n v="2"/>
    <n v="1"/>
    <n v="1"/>
    <n v="0"/>
    <n v="1"/>
    <n v="0"/>
    <n v="10"/>
    <s v="oui"/>
    <n v="0"/>
    <n v="1"/>
    <n v="0"/>
    <n v="0"/>
    <n v="0"/>
    <n v="0"/>
    <n v="0"/>
    <n v="0"/>
    <n v="0"/>
    <n v="0"/>
    <n v="0"/>
    <n v="0"/>
    <s v="oui"/>
    <n v="1"/>
    <n v="0"/>
    <n v="0"/>
    <n v="0"/>
    <n v="0"/>
    <n v="0"/>
    <n v="0"/>
    <n v="0"/>
    <n v="0"/>
    <n v="0"/>
    <n v="0"/>
    <m/>
    <s v="oui"/>
    <n v="1"/>
    <n v="0"/>
    <n v="1"/>
    <n v="1"/>
    <n v="0"/>
    <n v="0"/>
    <n v="0"/>
    <n v="0"/>
    <n v="0"/>
    <n v="0"/>
    <n v="0"/>
    <m/>
    <s v="eau_courante"/>
    <s v="robinet_public__borne-fontaine"/>
    <m/>
    <m/>
    <m/>
    <m/>
    <s v="eau_courante"/>
    <x v="0"/>
    <m/>
    <s v="non"/>
    <s v="eau_de_surface"/>
    <m/>
    <m/>
    <m/>
    <m/>
    <m/>
    <s v="rivire"/>
    <s v="en_dehors_de_la_parcelle"/>
    <n v="60"/>
    <n v="40"/>
    <n v="60"/>
    <n v="160"/>
    <n v="30"/>
    <n v="1"/>
    <n v="30"/>
    <s v="non"/>
    <x v="2"/>
    <n v="0"/>
    <n v="0"/>
    <n v="0"/>
    <n v="0"/>
    <n v="0"/>
    <n v="0"/>
    <n v="1"/>
    <n v="1"/>
    <n v="0"/>
    <n v="0"/>
    <n v="0"/>
    <n v="0"/>
    <n v="0"/>
    <s v="oui"/>
    <m/>
    <m/>
    <m/>
    <m/>
    <m/>
    <m/>
    <m/>
    <m/>
    <m/>
    <m/>
    <m/>
    <m/>
    <m/>
    <n v="7"/>
    <n v="2"/>
    <n v="280"/>
    <n v="4"/>
    <n v="4"/>
    <n v="560"/>
    <n v="12"/>
    <s v="non"/>
    <m/>
    <m/>
    <m/>
    <m/>
    <m/>
    <m/>
    <m/>
    <m/>
    <m/>
    <m/>
    <s v="femmesfilles_15-19_ans"/>
    <n v="0"/>
    <n v="0"/>
    <n v="0"/>
    <n v="0"/>
    <n v="1"/>
    <n v="0"/>
    <n v="0"/>
    <m/>
    <s v="non"/>
    <m/>
    <m/>
    <m/>
    <m/>
    <n v="1"/>
    <n v="0"/>
    <n v="1"/>
    <n v="0"/>
    <n v="0"/>
    <n v="0"/>
    <n v="0"/>
    <m/>
    <s v="non"/>
    <m/>
    <m/>
    <m/>
    <m/>
    <m/>
    <m/>
    <m/>
    <s v="oui"/>
    <s v="oui"/>
    <s v="parce que j'aurais accès à l'eau à temps et en cas de besoin"/>
    <s v="je_ne_sais_pas"/>
    <m/>
    <m/>
    <m/>
    <m/>
    <m/>
    <m/>
    <m/>
    <m/>
    <s v="non"/>
    <m/>
    <m/>
    <m/>
    <m/>
    <m/>
    <m/>
    <m/>
    <m/>
    <m/>
    <m/>
    <m/>
    <m/>
    <m/>
    <m/>
    <m/>
    <m/>
    <m/>
    <m/>
    <m/>
    <m/>
    <m/>
    <m/>
    <m/>
    <m/>
    <m/>
    <s v="oui"/>
    <n v="0"/>
    <n v="1"/>
    <n v="0"/>
    <n v="0"/>
    <n v="0"/>
    <n v="0"/>
    <n v="0"/>
    <n v="0"/>
    <n v="0"/>
    <n v="0"/>
    <m/>
    <m/>
    <m/>
    <s v="autre_toilette__composte"/>
    <m/>
    <n v="0"/>
    <n v="0"/>
    <n v="0"/>
    <n v="1"/>
    <n v="0"/>
    <m/>
    <m/>
    <m/>
    <m/>
    <m/>
    <m/>
    <m/>
    <m/>
    <s v="toilette améliorée"/>
    <s v="non"/>
    <x v="1"/>
    <x v="0"/>
    <x v="0"/>
    <x v="0"/>
    <x v="1"/>
    <n v="1"/>
    <n v="1"/>
    <n v="0"/>
    <n v="0"/>
    <n v="0"/>
    <n v="1"/>
    <n v="0"/>
    <n v="0"/>
    <n v="0"/>
    <n v="0"/>
    <m/>
    <s v="oui"/>
    <n v="0"/>
    <n v="0"/>
    <n v="0"/>
    <n v="0"/>
    <n v="1"/>
    <n v="0"/>
    <n v="0"/>
    <m/>
    <s v="non"/>
    <n v="0"/>
    <n v="0"/>
    <n v="0"/>
    <n v="1"/>
    <n v="0"/>
    <s v="pas de restitution"/>
    <s v="oui"/>
    <n v="1"/>
    <n v="1"/>
    <n v="1"/>
    <n v="3"/>
    <n v="0"/>
    <n v="0"/>
    <n v="0"/>
    <m/>
    <n v="1"/>
    <n v="1"/>
    <n v="1"/>
    <n v="3"/>
    <n v="6"/>
    <s v="connaissance basique"/>
    <n v="0"/>
    <n v="0"/>
    <n v="0"/>
    <m/>
    <n v="0"/>
    <n v="0"/>
    <n v="0"/>
    <n v="0"/>
    <n v="1"/>
    <n v="0"/>
    <s v="nous ne payons pas seulement en cas de panne nous cotisons les frais de réparation"/>
    <s v="non"/>
    <s v="je ne connais pas"/>
    <n v="1"/>
    <n v="1"/>
    <n v="0"/>
    <n v="0"/>
    <m/>
    <n v="0"/>
    <n v="0"/>
    <n v="0"/>
    <n v="1"/>
    <n v="0"/>
    <n v="0"/>
    <n v="0"/>
    <n v="0"/>
    <m/>
    <s v="oui"/>
    <s v="payer les amandes"/>
    <n v="0"/>
    <x v="1"/>
    <n v="1"/>
    <n v="1"/>
    <n v="0"/>
    <n v="0"/>
    <s v="aucun"/>
    <s v="oui"/>
    <s v="oui"/>
    <n v="1"/>
    <n v="1"/>
    <n v="0"/>
    <n v="0"/>
    <n v="0"/>
    <m/>
    <n v="1"/>
    <n v="1"/>
    <n v="0"/>
    <n v="0"/>
    <n v="0"/>
    <n v="0"/>
    <n v="0"/>
    <n v="0"/>
    <m/>
    <n v="2"/>
    <s v="non_je_navais_pas_eu_des_reponses__mes_proccupations"/>
    <m/>
    <n v="4"/>
    <s v="pas de confiance"/>
    <m/>
    <m/>
    <m/>
    <m/>
    <m/>
    <n v="0"/>
    <n v="2"/>
    <s v="Au moins un"/>
    <m/>
    <m/>
    <m/>
    <m/>
    <s v="oui"/>
    <s v="non_jen_ai_pas_encore_bnficie"/>
    <m/>
    <m/>
    <m/>
    <m/>
    <m/>
    <m/>
    <m/>
    <m/>
    <m/>
    <m/>
    <m/>
    <m/>
    <m/>
    <m/>
    <m/>
    <m/>
    <m/>
    <m/>
    <m/>
    <m/>
    <s v="au chef de quartier et au comité de gestion d'eau"/>
    <n v="1"/>
    <n v="0"/>
    <n v="1"/>
    <n v="0"/>
    <n v="0"/>
    <n v="0"/>
    <n v="0"/>
    <n v="1"/>
    <n v="0"/>
    <n v="0"/>
    <m/>
    <n v="0"/>
    <n v="0"/>
    <n v="0"/>
    <n v="1"/>
    <n v="0"/>
    <n v="0"/>
    <m/>
    <s v="1-2"/>
    <m/>
    <s v="neutre"/>
    <s v="oui"/>
    <s v="oui"/>
    <s v="neutre"/>
    <s v="oui"/>
    <s v="non"/>
    <m/>
    <s v="les_notables_du_village"/>
    <m/>
    <s v="b_le_groupe_le_plus_nombreux_prend_la_dcision_pour_tous"/>
    <s v="je_ne_suis_jamais_impliqu"/>
    <s v="parfois"/>
    <n v="0"/>
    <n v="1"/>
    <n v="0"/>
    <n v="1"/>
    <n v="1"/>
    <n v="1"/>
    <n v="0"/>
    <n v="0"/>
    <n v="0"/>
    <n v="0"/>
    <n v="0"/>
    <n v="0"/>
    <m/>
    <s v="par écrit et face à face"/>
    <s v="non"/>
    <m/>
    <m/>
    <s v="nous avons des sources capable de nous fournir l'eau mais souvent abandonné"/>
    <s v="l'accès dificile à l'eau potable car les bornes ne sont pas nombreuses"/>
    <s v="non"/>
    <m/>
    <m/>
    <n v="-2.2316199999999999"/>
    <n v="28.802315"/>
    <n v="1808.1"/>
    <n v="4.9000000000000004"/>
    <n v="10"/>
    <n v="44960.539710648147"/>
    <n v="44960.511967592603"/>
    <s v="bbk05"/>
    <n v="44960.539756944447"/>
    <s v="https://www.commcarehq.org/a/swassa/reports/form_data/36752234-c061-4160-b191-13c3f578f09e/"/>
    <s v="bbk05"/>
    <s v="Homme"/>
    <x v="0"/>
    <n v="7"/>
    <x v="1"/>
    <n v="60"/>
    <n v="2"/>
    <n v="60"/>
    <n v="122"/>
    <x v="1"/>
    <n v="5.7142857142857144"/>
    <s v="Oui, elle est capable"/>
    <s v="non amélioré"/>
    <s v="Non"/>
    <s v="pas d'accès"/>
    <x v="0"/>
    <n v="1"/>
    <n v="1"/>
    <n v="2"/>
    <s v="Connaissance faible"/>
    <n v="0"/>
    <n v="3"/>
    <s v="Pas de confiance"/>
    <n v="0"/>
    <n v="0"/>
  </r>
  <r>
    <s v="80"/>
    <s v="e3517bad-79da-41ed-9358-5f833251612d"/>
    <n v="44960"/>
    <s v="consentement_oui"/>
    <s v="sud_kivu"/>
    <s v="sud_kivu"/>
    <s v="kabare"/>
    <x v="0"/>
    <x v="1"/>
    <s v="oui"/>
    <s v="Sibazuri rukinga"/>
    <s v="nyama_52"/>
    <s v="52"/>
    <s v="nyama_52"/>
    <s v="feminin"/>
    <n v="59"/>
    <n v="0"/>
    <s v="sans_niveau"/>
    <s v="oui"/>
    <m/>
    <m/>
    <m/>
    <x v="0"/>
    <s v="RAS"/>
    <s v="autre_prciser"/>
    <s v="Décédé"/>
    <s v="restreint"/>
    <n v="0"/>
    <n v="0"/>
    <n v="1"/>
    <n v="1"/>
    <n v="0"/>
    <n v="0"/>
    <n v="0"/>
    <n v="1"/>
    <n v="0"/>
    <n v="0"/>
    <n v="0"/>
    <n v="0"/>
    <n v="0"/>
    <n v="0"/>
    <n v="2"/>
    <n v="0"/>
    <n v="5"/>
    <s v="non"/>
    <n v="0"/>
    <n v="0"/>
    <n v="0"/>
    <n v="0"/>
    <n v="0"/>
    <n v="0"/>
    <n v="0"/>
    <n v="0"/>
    <n v="0"/>
    <n v="0"/>
    <n v="0"/>
    <n v="0"/>
    <s v="non"/>
    <m/>
    <m/>
    <m/>
    <m/>
    <m/>
    <m/>
    <m/>
    <m/>
    <m/>
    <m/>
    <m/>
    <m/>
    <s v="oui"/>
    <n v="1"/>
    <n v="0"/>
    <n v="0"/>
    <n v="1"/>
    <n v="1"/>
    <n v="0"/>
    <n v="0"/>
    <n v="0"/>
    <n v="0"/>
    <n v="0"/>
    <n v="0"/>
    <m/>
    <s v="eau_de_source"/>
    <m/>
    <m/>
    <s v="source_protg"/>
    <m/>
    <m/>
    <s v="source_protg"/>
    <x v="0"/>
    <m/>
    <s v="oui"/>
    <m/>
    <m/>
    <m/>
    <m/>
    <m/>
    <m/>
    <m/>
    <s v="en_dehors_de_la_parcelle"/>
    <n v="2"/>
    <n v="5"/>
    <n v="3"/>
    <n v="10"/>
    <m/>
    <m/>
    <m/>
    <s v="oui"/>
    <x v="1"/>
    <m/>
    <m/>
    <m/>
    <m/>
    <m/>
    <m/>
    <m/>
    <m/>
    <m/>
    <m/>
    <m/>
    <m/>
    <m/>
    <m/>
    <m/>
    <m/>
    <m/>
    <m/>
    <m/>
    <m/>
    <m/>
    <m/>
    <m/>
    <m/>
    <m/>
    <m/>
    <m/>
    <n v="7"/>
    <n v="5"/>
    <n v="700"/>
    <m/>
    <m/>
    <n v="0"/>
    <n v="20"/>
    <s v="non"/>
    <m/>
    <m/>
    <m/>
    <m/>
    <m/>
    <m/>
    <m/>
    <m/>
    <m/>
    <m/>
    <s v="filles_10-14_ans"/>
    <n v="0"/>
    <n v="0"/>
    <n v="0"/>
    <n v="0"/>
    <n v="1"/>
    <n v="0"/>
    <n v="0"/>
    <m/>
    <s v="non"/>
    <m/>
    <m/>
    <m/>
    <m/>
    <m/>
    <m/>
    <m/>
    <m/>
    <m/>
    <m/>
    <m/>
    <m/>
    <m/>
    <m/>
    <m/>
    <m/>
    <m/>
    <m/>
    <m/>
    <m/>
    <m/>
    <s v="oui"/>
    <s v="A cause de la viabilité"/>
    <s v="non"/>
    <m/>
    <m/>
    <m/>
    <m/>
    <m/>
    <m/>
    <m/>
    <m/>
    <m/>
    <m/>
    <m/>
    <m/>
    <m/>
    <m/>
    <m/>
    <m/>
    <m/>
    <m/>
    <m/>
    <m/>
    <m/>
    <m/>
    <m/>
    <m/>
    <m/>
    <m/>
    <m/>
    <m/>
    <m/>
    <m/>
    <m/>
    <m/>
    <m/>
    <m/>
    <s v="oui"/>
    <n v="0"/>
    <n v="0"/>
    <n v="0"/>
    <n v="0"/>
    <n v="0"/>
    <n v="0"/>
    <n v="0"/>
    <n v="1"/>
    <n v="0"/>
    <n v="0"/>
    <m/>
    <m/>
    <m/>
    <m/>
    <m/>
    <n v="0"/>
    <n v="0"/>
    <n v="0"/>
    <n v="1"/>
    <n v="0"/>
    <m/>
    <m/>
    <m/>
    <m/>
    <m/>
    <m/>
    <m/>
    <m/>
    <s v="toilette améliorée"/>
    <s v="non"/>
    <x v="1"/>
    <x v="1"/>
    <x v="2"/>
    <x v="1"/>
    <x v="0"/>
    <m/>
    <m/>
    <m/>
    <m/>
    <m/>
    <m/>
    <m/>
    <m/>
    <m/>
    <m/>
    <m/>
    <m/>
    <m/>
    <m/>
    <m/>
    <m/>
    <m/>
    <m/>
    <m/>
    <m/>
    <m/>
    <m/>
    <m/>
    <m/>
    <m/>
    <m/>
    <m/>
    <s v="oui"/>
    <n v="1"/>
    <n v="0"/>
    <n v="0"/>
    <n v="1"/>
    <n v="0"/>
    <n v="0"/>
    <n v="0"/>
    <m/>
    <n v="1"/>
    <n v="0"/>
    <n v="0"/>
    <n v="1"/>
    <n v="2"/>
    <s v="connaissance faible"/>
    <n v="0"/>
    <n v="0"/>
    <n v="0"/>
    <m/>
    <n v="1"/>
    <n v="0"/>
    <n v="0"/>
    <n v="0"/>
    <n v="0"/>
    <n v="0"/>
    <m/>
    <s v="oui"/>
    <m/>
    <n v="1"/>
    <n v="0"/>
    <n v="0"/>
    <n v="0"/>
    <m/>
    <n v="0"/>
    <n v="1"/>
    <n v="0"/>
    <n v="0"/>
    <n v="0"/>
    <n v="0"/>
    <n v="0"/>
    <n v="0"/>
    <m/>
    <s v="non"/>
    <m/>
    <m/>
    <x v="0"/>
    <m/>
    <m/>
    <m/>
    <m/>
    <m/>
    <s v="oui"/>
    <s v="non"/>
    <n v="1"/>
    <n v="0"/>
    <n v="0"/>
    <n v="0"/>
    <n v="0"/>
    <m/>
    <n v="1"/>
    <n v="0"/>
    <n v="0"/>
    <n v="0"/>
    <n v="0"/>
    <n v="0"/>
    <n v="0"/>
    <n v="0"/>
    <m/>
    <n v="1"/>
    <m/>
    <m/>
    <n v="6"/>
    <s v="grande confiance"/>
    <n v="1"/>
    <n v="0"/>
    <n v="0"/>
    <n v="0"/>
    <n v="0"/>
    <n v="1"/>
    <n v="2"/>
    <s v="Au moins un"/>
    <n v="0"/>
    <n v="0"/>
    <n v="0"/>
    <m/>
    <s v="oui"/>
    <s v="non_jen_ai_pas_encore_bnficie"/>
    <m/>
    <m/>
    <m/>
    <m/>
    <m/>
    <m/>
    <m/>
    <m/>
    <m/>
    <m/>
    <m/>
    <m/>
    <m/>
    <m/>
    <m/>
    <m/>
    <m/>
    <m/>
    <m/>
    <m/>
    <s v="Chef locaux"/>
    <n v="0"/>
    <n v="1"/>
    <n v="0"/>
    <n v="0"/>
    <n v="0"/>
    <n v="1"/>
    <n v="1"/>
    <n v="1"/>
    <n v="0"/>
    <n v="0"/>
    <m/>
    <n v="0"/>
    <n v="0"/>
    <n v="0"/>
    <n v="1"/>
    <n v="0"/>
    <n v="0"/>
    <m/>
    <s v="3-4"/>
    <m/>
    <s v="neutre"/>
    <s v="oui"/>
    <s v="oui"/>
    <s v="neutre"/>
    <s v="oui"/>
    <s v="non"/>
    <m/>
    <s v="les_personnes_du_cercle_du_chef"/>
    <m/>
    <s v="un_sous-groupe_moins_nombreux_prend_la_dcision_pour_tous"/>
    <s v="rarement_implique"/>
    <s v="non"/>
    <m/>
    <m/>
    <m/>
    <m/>
    <m/>
    <m/>
    <m/>
    <m/>
    <m/>
    <m/>
    <m/>
    <m/>
    <m/>
    <m/>
    <m/>
    <s v="RAS"/>
    <s v="non"/>
    <s v="La présence de l'hôpital de Karhanda"/>
    <s v="Les casses des tuyaux"/>
    <s v="non"/>
    <m/>
    <m/>
    <n v="-2.2754595000000002"/>
    <n v="28.816336"/>
    <n v="1682.1"/>
    <n v="4.88"/>
    <n v="5"/>
    <n v="44960.302222222221"/>
    <n v="44960.28396990741"/>
    <s v="bbk02"/>
    <n v="44960.571331018517"/>
    <s v="https://www.commcarehq.org/a/swassa/reports/form_data/e3517bad-79da-41ed-9358-5f833251612d/"/>
    <s v="bbk02"/>
    <s v="Homme"/>
    <x v="1"/>
    <n v="17"/>
    <x v="0"/>
    <n v="1"/>
    <n v="1"/>
    <n v="1"/>
    <n v="3"/>
    <x v="3"/>
    <n v="11.764705882352942"/>
    <s v="Oui, elle est capable"/>
    <s v="non amélioré"/>
    <s v="Non"/>
    <s v="pas d'accès"/>
    <x v="0"/>
    <n v="1"/>
    <n v="2"/>
    <n v="4"/>
    <s v="Connaissance moyenne"/>
    <n v="1"/>
    <n v="7"/>
    <s v="Grande confiance"/>
    <n v="1"/>
    <n v="1"/>
  </r>
  <r>
    <s v="81"/>
    <s v="cb210577-3e76-46b9-b426-0c918f312218"/>
    <n v="44960"/>
    <s v="consentement_oui"/>
    <s v="sud_kivu"/>
    <s v="sud_kivu"/>
    <s v="kabare"/>
    <x v="0"/>
    <x v="1"/>
    <s v="oui"/>
    <s v="Jeanne M'Mungazi"/>
    <s v="nyama_20"/>
    <s v="20"/>
    <s v="nyama_20"/>
    <s v="feminin"/>
    <n v="60"/>
    <n v="994110726"/>
    <s v="secondaire_complet"/>
    <s v="non"/>
    <s v="epoux"/>
    <m/>
    <s v="masculin"/>
    <x v="1"/>
    <m/>
    <s v="enseignante"/>
    <m/>
    <s v="elargi"/>
    <n v="0"/>
    <n v="1"/>
    <n v="1"/>
    <n v="0"/>
    <n v="0"/>
    <n v="0"/>
    <n v="0"/>
    <n v="1"/>
    <n v="0"/>
    <n v="0"/>
    <n v="1"/>
    <n v="0"/>
    <n v="0"/>
    <n v="0"/>
    <n v="0"/>
    <n v="1"/>
    <n v="5"/>
    <s v="oui"/>
    <n v="0"/>
    <n v="0"/>
    <n v="0"/>
    <n v="0"/>
    <n v="0"/>
    <n v="0"/>
    <n v="0"/>
    <n v="0"/>
    <n v="0"/>
    <n v="1"/>
    <n v="0"/>
    <s v="CDM"/>
    <s v="oui"/>
    <n v="1"/>
    <n v="0"/>
    <n v="1"/>
    <n v="1"/>
    <n v="0"/>
    <n v="0"/>
    <n v="0"/>
    <n v="0"/>
    <n v="0"/>
    <n v="0"/>
    <n v="0"/>
    <m/>
    <s v="oui"/>
    <n v="1"/>
    <n v="0"/>
    <n v="0"/>
    <n v="1"/>
    <n v="1"/>
    <n v="0"/>
    <n v="0"/>
    <n v="0"/>
    <n v="0"/>
    <n v="0"/>
    <n v="0"/>
    <m/>
    <s v="eau_de_source"/>
    <m/>
    <m/>
    <s v="source_protg"/>
    <m/>
    <m/>
    <s v="source_protg"/>
    <x v="0"/>
    <m/>
    <s v="oui"/>
    <m/>
    <m/>
    <m/>
    <m/>
    <m/>
    <m/>
    <m/>
    <s v="en_dehors_de_la_parcelle"/>
    <n v="3"/>
    <n v="5"/>
    <n v="3"/>
    <n v="11"/>
    <m/>
    <m/>
    <m/>
    <s v="oui"/>
    <x v="1"/>
    <m/>
    <m/>
    <m/>
    <m/>
    <m/>
    <m/>
    <m/>
    <m/>
    <m/>
    <m/>
    <m/>
    <m/>
    <m/>
    <m/>
    <m/>
    <m/>
    <m/>
    <m/>
    <m/>
    <m/>
    <m/>
    <m/>
    <m/>
    <m/>
    <m/>
    <m/>
    <m/>
    <n v="7"/>
    <n v="2"/>
    <n v="280"/>
    <m/>
    <m/>
    <n v="0"/>
    <n v="8"/>
    <s v="non"/>
    <m/>
    <m/>
    <m/>
    <m/>
    <m/>
    <m/>
    <m/>
    <m/>
    <m/>
    <m/>
    <s v="femmesfilles_15-19_ans"/>
    <n v="0"/>
    <n v="0"/>
    <n v="0"/>
    <n v="0"/>
    <n v="1"/>
    <n v="0"/>
    <n v="0"/>
    <m/>
    <s v="non"/>
    <m/>
    <m/>
    <m/>
    <m/>
    <m/>
    <m/>
    <m/>
    <m/>
    <m/>
    <m/>
    <m/>
    <m/>
    <m/>
    <m/>
    <m/>
    <m/>
    <m/>
    <m/>
    <m/>
    <m/>
    <m/>
    <s v="non"/>
    <s v="Manque des moyen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m/>
    <n v="1"/>
    <n v="1"/>
    <n v="0"/>
    <n v="0"/>
    <m/>
    <n v="1"/>
    <n v="0"/>
    <n v="0"/>
    <n v="0"/>
    <n v="0"/>
    <n v="0"/>
    <n v="0"/>
    <n v="0"/>
    <m/>
    <s v="oui"/>
    <s v="dédommager"/>
    <n v="0"/>
    <x v="1"/>
    <n v="0"/>
    <n v="1"/>
    <n v="0"/>
    <n v="0"/>
    <s v="aucun"/>
    <s v="oui"/>
    <s v="non"/>
    <n v="1"/>
    <n v="0"/>
    <n v="0"/>
    <n v="0"/>
    <n v="0"/>
    <m/>
    <n v="1"/>
    <n v="0"/>
    <n v="0"/>
    <n v="0"/>
    <n v="0"/>
    <n v="0"/>
    <n v="0"/>
    <n v="0"/>
    <m/>
    <n v="1"/>
    <m/>
    <m/>
    <n v="6"/>
    <s v="grande confiance"/>
    <n v="1"/>
    <n v="0"/>
    <n v="0"/>
    <n v="0"/>
    <n v="0"/>
    <n v="1"/>
    <n v="2"/>
    <s v="Au moins un"/>
    <n v="0"/>
    <n v="0"/>
    <n v="0"/>
    <m/>
    <s v="oui"/>
    <s v="non_jen_ai_pas_encore_bnficie"/>
    <m/>
    <m/>
    <m/>
    <m/>
    <m/>
    <m/>
    <m/>
    <m/>
    <m/>
    <m/>
    <m/>
    <m/>
    <m/>
    <m/>
    <m/>
    <m/>
    <m/>
    <m/>
    <m/>
    <m/>
    <s v="Chef"/>
    <n v="0"/>
    <n v="0"/>
    <n v="0"/>
    <n v="0"/>
    <n v="0"/>
    <n v="1"/>
    <n v="1"/>
    <n v="0"/>
    <n v="0"/>
    <n v="0"/>
    <m/>
    <n v="0"/>
    <n v="0"/>
    <n v="0"/>
    <n v="1"/>
    <n v="0"/>
    <n v="0"/>
    <m/>
    <s v="3-4"/>
    <m/>
    <s v="tres_satisfaite"/>
    <s v="oui"/>
    <s v="oui"/>
    <s v="tres_satisfaite"/>
    <s v="oui"/>
    <s v="non"/>
    <m/>
    <s v="les_membres_du_village"/>
    <m/>
    <s v="un_sous-groupe_moins_nombreux_prend_la_dcision_pour_tous"/>
    <s v="je_ne_suis_jamais_impliqu"/>
    <s v="rarement"/>
    <n v="0"/>
    <n v="1"/>
    <n v="0"/>
    <n v="1"/>
    <n v="0"/>
    <n v="0"/>
    <n v="0"/>
    <n v="0"/>
    <n v="0"/>
    <n v="0"/>
    <n v="0"/>
    <n v="0"/>
    <m/>
    <s v="En face"/>
    <s v="parfois"/>
    <s v="En. face"/>
    <s v="parfois"/>
    <s v="les reco"/>
    <s v="les routes"/>
    <s v="non"/>
    <m/>
    <m/>
    <n v="-2.2748982"/>
    <n v="28.816598899999999"/>
    <n v="1686.7"/>
    <n v="4.93"/>
    <n v="5"/>
    <n v="44960.328587962962"/>
    <n v="44960.303912037038"/>
    <s v="bbk02"/>
    <n v="44960.57135416667"/>
    <s v="https://www.commcarehq.org/a/swassa/reports/form_data/cb210577-3e76-46b9-b426-0c918f312218/"/>
    <s v="bbk02"/>
    <s v="Homme"/>
    <x v="0"/>
    <n v="5"/>
    <x v="0"/>
    <n v="10"/>
    <n v="8"/>
    <n v="15"/>
    <n v="33"/>
    <x v="0"/>
    <n v="10.285714285714286"/>
    <s v="Oui, elle est capable"/>
    <s v="non amélioré"/>
    <s v="Oui"/>
    <s v="pas d'accès"/>
    <x v="0"/>
    <n v="2"/>
    <n v="2"/>
    <n v="5"/>
    <s v="Connaissance bonne"/>
    <n v="1"/>
    <n v="8"/>
    <s v="Grande confiance"/>
    <n v="1"/>
    <n v="1"/>
  </r>
  <r>
    <s v="82"/>
    <s v="bc370b5f-bbf8-4eef-aef2-36b89956aeeb"/>
    <n v="44960"/>
    <s v="consentement_oui"/>
    <s v="sud_kivu"/>
    <s v="sud_kivu"/>
    <s v="kabare"/>
    <x v="0"/>
    <x v="1"/>
    <s v="oui"/>
    <s v="Claudine M'Shamavu"/>
    <s v="nyama_46"/>
    <s v="46"/>
    <s v="nyama_46"/>
    <s v="feminin"/>
    <n v="28"/>
    <n v="0"/>
    <s v="sans_niveau"/>
    <s v="non"/>
    <s v="epoux"/>
    <m/>
    <s v="masculin"/>
    <x v="1"/>
    <m/>
    <s v="pretre"/>
    <m/>
    <s v="restreint"/>
    <n v="1"/>
    <n v="1"/>
    <n v="2"/>
    <n v="0"/>
    <n v="0"/>
    <n v="1"/>
    <n v="0"/>
    <n v="0"/>
    <n v="1"/>
    <n v="1"/>
    <n v="1"/>
    <n v="0"/>
    <n v="0"/>
    <n v="0"/>
    <n v="1"/>
    <n v="0"/>
    <n v="9"/>
    <s v="non"/>
    <n v="0"/>
    <n v="0"/>
    <n v="0"/>
    <n v="0"/>
    <n v="0"/>
    <n v="0"/>
    <n v="0"/>
    <n v="0"/>
    <n v="0"/>
    <n v="0"/>
    <n v="0"/>
    <n v="0"/>
    <s v="non"/>
    <m/>
    <m/>
    <m/>
    <m/>
    <m/>
    <m/>
    <m/>
    <m/>
    <m/>
    <m/>
    <m/>
    <m/>
    <s v="oui"/>
    <n v="1"/>
    <n v="0"/>
    <n v="1"/>
    <n v="1"/>
    <n v="0"/>
    <n v="0"/>
    <n v="0"/>
    <n v="0"/>
    <n v="0"/>
    <n v="0"/>
    <n v="0"/>
    <m/>
    <s v="eau_de_source"/>
    <m/>
    <m/>
    <s v="source_protg"/>
    <m/>
    <m/>
    <s v="source_protg"/>
    <x v="0"/>
    <m/>
    <s v="oui"/>
    <m/>
    <m/>
    <m/>
    <m/>
    <m/>
    <m/>
    <m/>
    <s v="en_dehors_de_la_parcelle"/>
    <n v="1"/>
    <n v="5"/>
    <n v="1"/>
    <n v="7"/>
    <m/>
    <m/>
    <m/>
    <s v="oui"/>
    <x v="1"/>
    <m/>
    <m/>
    <m/>
    <m/>
    <m/>
    <m/>
    <m/>
    <m/>
    <m/>
    <m/>
    <m/>
    <m/>
    <m/>
    <m/>
    <m/>
    <m/>
    <m/>
    <m/>
    <m/>
    <m/>
    <m/>
    <m/>
    <m/>
    <m/>
    <m/>
    <m/>
    <m/>
    <n v="7"/>
    <n v="4"/>
    <n v="560"/>
    <m/>
    <m/>
    <n v="0"/>
    <n v="8.8888888888888893"/>
    <s v="non"/>
    <m/>
    <m/>
    <m/>
    <m/>
    <m/>
    <m/>
    <m/>
    <m/>
    <m/>
    <m/>
    <s v="filles_10-14_ans"/>
    <n v="0"/>
    <n v="0"/>
    <n v="0"/>
    <n v="0"/>
    <n v="1"/>
    <n v="0"/>
    <n v="0"/>
    <m/>
    <s v="non"/>
    <m/>
    <m/>
    <m/>
    <m/>
    <m/>
    <m/>
    <m/>
    <m/>
    <m/>
    <m/>
    <m/>
    <m/>
    <m/>
    <m/>
    <m/>
    <m/>
    <m/>
    <m/>
    <m/>
    <m/>
    <m/>
    <s v="non"/>
    <s v="Ici chez nous l'eau est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1"/>
    <n v="0"/>
    <n v="0"/>
    <n v="0"/>
    <n v="0"/>
    <m/>
    <s v="non"/>
    <m/>
    <n v="1"/>
    <n v="0"/>
    <n v="0"/>
    <n v="0"/>
    <m/>
    <n v="0"/>
    <n v="0"/>
    <n v="0"/>
    <n v="0"/>
    <n v="1"/>
    <n v="0"/>
    <n v="0"/>
    <n v="0"/>
    <m/>
    <s v="non"/>
    <m/>
    <m/>
    <x v="0"/>
    <m/>
    <m/>
    <m/>
    <m/>
    <m/>
    <s v="oui"/>
    <s v="oui"/>
    <n v="1"/>
    <n v="0"/>
    <n v="0"/>
    <n v="0"/>
    <n v="0"/>
    <m/>
    <n v="1"/>
    <n v="0"/>
    <n v="0"/>
    <n v="0"/>
    <n v="0"/>
    <n v="0"/>
    <n v="0"/>
    <n v="0"/>
    <m/>
    <n v="1"/>
    <s v="oui"/>
    <s v="oui_jetais_satisfait"/>
    <n v="5"/>
    <s v="confiance moyenne"/>
    <m/>
    <m/>
    <m/>
    <m/>
    <m/>
    <n v="0"/>
    <n v="1"/>
    <s v="Au moins un"/>
    <m/>
    <m/>
    <m/>
    <m/>
    <s v="oui"/>
    <s v="non_jen_ai_pas_encore_bnficie"/>
    <m/>
    <m/>
    <m/>
    <m/>
    <m/>
    <m/>
    <m/>
    <m/>
    <m/>
    <m/>
    <m/>
    <m/>
    <m/>
    <m/>
    <m/>
    <m/>
    <m/>
    <m/>
    <m/>
    <m/>
    <s v="Aux chef de village"/>
    <n v="0"/>
    <n v="0"/>
    <n v="0"/>
    <n v="0"/>
    <n v="0"/>
    <n v="1"/>
    <n v="1"/>
    <n v="0"/>
    <n v="1"/>
    <n v="0"/>
    <s v="maendeleo"/>
    <n v="0"/>
    <n v="0"/>
    <n v="0"/>
    <n v="0"/>
    <n v="1"/>
    <n v="0"/>
    <s v="Un chef du quartier"/>
    <s v="3-4"/>
    <m/>
    <s v="neutre"/>
    <s v="non"/>
    <s v="non"/>
    <s v="neutre"/>
    <s v="non"/>
    <m/>
    <m/>
    <m/>
    <m/>
    <m/>
    <s v="rarement_implique"/>
    <s v="non"/>
    <m/>
    <m/>
    <m/>
    <m/>
    <m/>
    <m/>
    <m/>
    <m/>
    <m/>
    <m/>
    <m/>
    <m/>
    <m/>
    <m/>
    <m/>
    <s v="RAS"/>
    <s v="non"/>
    <s v="La presence d'un hôpital et les RECO"/>
    <s v="Les routes des dessertes agricoles car les véhicules y passent et cassent les tuyaux."/>
    <s v="non"/>
    <m/>
    <m/>
    <n v="-2.2741364000000002"/>
    <n v="28.8158283"/>
    <n v="1697.9"/>
    <n v="4.7"/>
    <n v="9"/>
    <n v="44960.386261574073"/>
    <n v="44960.366273148153"/>
    <s v="bbk02"/>
    <n v="44960.57136574074"/>
    <s v="https://www.commcarehq.org/a/swassa/reports/form_data/bc370b5f-bbf8-4eef-aef2-36b89956aeeb/"/>
    <s v="bbk02"/>
    <s v="Homme"/>
    <x v="0"/>
    <n v="8"/>
    <x v="0"/>
    <n v="8"/>
    <n v="10"/>
    <n v="12"/>
    <n v="30"/>
    <x v="3"/>
    <n v="8.5714285714285712"/>
    <s v="Oui, elle est capable"/>
    <s v="non amélioré"/>
    <s v="Non"/>
    <s v="pas d'accès"/>
    <x v="0"/>
    <n v="1"/>
    <n v="2"/>
    <n v="4"/>
    <s v="Connaissance moyenne"/>
    <n v="0"/>
    <n v="6"/>
    <s v="Grande confiance"/>
    <n v="0"/>
    <n v="0"/>
  </r>
  <r>
    <s v="83"/>
    <s v="735fd885-7cd5-41a3-ac65-cbf012e8ee76"/>
    <n v="44960"/>
    <s v="consentement_oui"/>
    <s v="sud_kivu"/>
    <s v="sud_kivu"/>
    <s v="kabare"/>
    <x v="0"/>
    <x v="1"/>
    <s v="non"/>
    <s v="Amini Gregoir Bujimbi"/>
    <s v="nyama_67"/>
    <s v="67"/>
    <s v="nyama_67"/>
    <s v="masculin"/>
    <n v="19"/>
    <n v="0"/>
    <s v="secondaire_complet"/>
    <s v="non"/>
    <s v="pre"/>
    <m/>
    <s v="masculin"/>
    <x v="1"/>
    <s v="Bujimbi Ndegeye"/>
    <s v="enseignante"/>
    <m/>
    <s v="restreint"/>
    <n v="0"/>
    <n v="1"/>
    <n v="1"/>
    <n v="0"/>
    <n v="1"/>
    <n v="0"/>
    <n v="1"/>
    <n v="0"/>
    <n v="1"/>
    <n v="0"/>
    <n v="1"/>
    <n v="1"/>
    <n v="1"/>
    <n v="1"/>
    <n v="1"/>
    <n v="0"/>
    <n v="10"/>
    <s v="oui"/>
    <n v="0"/>
    <n v="0"/>
    <n v="0"/>
    <n v="1"/>
    <n v="0"/>
    <n v="0"/>
    <n v="0"/>
    <n v="0"/>
    <n v="0"/>
    <n v="0"/>
    <n v="0"/>
    <n v="0"/>
    <s v="oui"/>
    <n v="1"/>
    <n v="0"/>
    <n v="1"/>
    <n v="1"/>
    <n v="1"/>
    <n v="0"/>
    <n v="0"/>
    <n v="0"/>
    <n v="0"/>
    <n v="0"/>
    <n v="0"/>
    <m/>
    <s v="oui"/>
    <n v="1"/>
    <n v="1"/>
    <n v="0"/>
    <n v="0"/>
    <n v="0"/>
    <n v="1"/>
    <n v="0"/>
    <n v="0"/>
    <n v="0"/>
    <n v="0"/>
    <n v="0"/>
    <m/>
    <s v="eau_de_source"/>
    <m/>
    <m/>
    <s v="source_protg"/>
    <m/>
    <m/>
    <s v="source_protg"/>
    <x v="0"/>
    <m/>
    <s v="oui"/>
    <m/>
    <m/>
    <m/>
    <m/>
    <m/>
    <m/>
    <m/>
    <s v="en_dehors_de_la_parcelle"/>
    <n v="1"/>
    <n v="3"/>
    <n v="2"/>
    <n v="6"/>
    <m/>
    <m/>
    <m/>
    <s v="oui"/>
    <x v="1"/>
    <m/>
    <m/>
    <m/>
    <m/>
    <m/>
    <m/>
    <m/>
    <m/>
    <m/>
    <m/>
    <m/>
    <m/>
    <m/>
    <m/>
    <m/>
    <m/>
    <m/>
    <m/>
    <m/>
    <m/>
    <m/>
    <m/>
    <m/>
    <m/>
    <m/>
    <m/>
    <m/>
    <n v="5"/>
    <n v="4"/>
    <n v="400"/>
    <m/>
    <m/>
    <n v="0"/>
    <n v="5.7142857142857144"/>
    <s v="non"/>
    <m/>
    <m/>
    <m/>
    <m/>
    <m/>
    <m/>
    <m/>
    <m/>
    <m/>
    <m/>
    <s v="filles_10-14_ans"/>
    <n v="0"/>
    <n v="0"/>
    <n v="0"/>
    <n v="0"/>
    <n v="1"/>
    <n v="0"/>
    <n v="0"/>
    <m/>
    <s v="oui"/>
    <s v="contribution_mensuelabonnement"/>
    <m/>
    <m/>
    <n v="1000"/>
    <m/>
    <m/>
    <m/>
    <m/>
    <m/>
    <m/>
    <m/>
    <m/>
    <m/>
    <m/>
    <m/>
    <m/>
    <m/>
    <m/>
    <m/>
    <m/>
    <m/>
    <s v="oui"/>
    <s v="À cause de la fiabilité car l'eau parfois il y a coupure à notre sourc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1"/>
    <n v="0"/>
    <s v="Codesa"/>
    <s v="oui"/>
    <m/>
    <n v="1"/>
    <n v="0"/>
    <n v="0"/>
    <n v="0"/>
    <m/>
    <n v="0"/>
    <n v="0"/>
    <n v="0"/>
    <n v="0"/>
    <n v="0"/>
    <n v="0"/>
    <n v="1"/>
    <n v="0"/>
    <s v="Il assume les réparations avec des domages"/>
    <s v="oui"/>
    <s v="Arrestation"/>
    <n v="1"/>
    <x v="1"/>
    <n v="1"/>
    <n v="1"/>
    <n v="0"/>
    <n v="0"/>
    <s v="aucun"/>
    <s v="non"/>
    <s v="non"/>
    <m/>
    <m/>
    <m/>
    <m/>
    <m/>
    <m/>
    <m/>
    <m/>
    <m/>
    <m/>
    <m/>
    <m/>
    <m/>
    <m/>
    <m/>
    <n v="0"/>
    <m/>
    <m/>
    <n v="7"/>
    <s v="grande confiance"/>
    <n v="1"/>
    <n v="1"/>
    <n v="0"/>
    <n v="0"/>
    <n v="0"/>
    <n v="2"/>
    <n v="2"/>
    <s v="Au moins un"/>
    <n v="0"/>
    <n v="0"/>
    <n v="0"/>
    <m/>
    <s v="oui"/>
    <s v="non_jen_ai_pas_encore_bnficie"/>
    <m/>
    <m/>
    <m/>
    <m/>
    <m/>
    <m/>
    <m/>
    <m/>
    <m/>
    <m/>
    <m/>
    <m/>
    <m/>
    <m/>
    <m/>
    <m/>
    <m/>
    <m/>
    <m/>
    <m/>
    <s v="Membre du CODESA"/>
    <n v="0"/>
    <n v="0"/>
    <n v="1"/>
    <n v="0"/>
    <n v="0"/>
    <n v="1"/>
    <n v="1"/>
    <n v="0"/>
    <n v="1"/>
    <n v="0"/>
    <s v="maendeleo"/>
    <n v="0"/>
    <n v="0"/>
    <n v="0"/>
    <n v="0"/>
    <n v="1"/>
    <n v="0"/>
    <s v="CODESA"/>
    <s v="1-2"/>
    <m/>
    <s v="tres_satisfaite"/>
    <s v="non"/>
    <s v="non"/>
    <s v="neutre"/>
    <s v="oui"/>
    <s v="non"/>
    <m/>
    <s v="les_membres_du_village"/>
    <m/>
    <s v="un_sous-groupe_moins_nombreux_prend_la_dcision_pour_tous"/>
    <s v="je_ne_suis_jamais_impliqu"/>
    <s v="rarement"/>
    <n v="0"/>
    <n v="1"/>
    <n v="1"/>
    <n v="0"/>
    <n v="1"/>
    <n v="1"/>
    <n v="0"/>
    <n v="0"/>
    <n v="0"/>
    <n v="0"/>
    <n v="0"/>
    <n v="0"/>
    <m/>
    <s v="En face ou meme au centre de santé"/>
    <s v="parfois"/>
    <s v="En face mais l'execution ce qui pose problème"/>
    <s v="parfois"/>
    <s v="Les leaders du milieu"/>
    <s v="Les saisons et coupures des tuyaux"/>
    <s v="non"/>
    <m/>
    <m/>
    <n v="-2.2759567000000001"/>
    <n v="28.816178099999998"/>
    <n v="1692.8"/>
    <n v="4.59"/>
    <n v="10"/>
    <n v="44960.421817129631"/>
    <n v="44960.392002314817"/>
    <s v="bbk02"/>
    <n v="44960.571377314824"/>
    <s v="https://www.commcarehq.org/a/swassa/reports/form_data/735fd885-7cd5-41a3-ac65-cbf012e8ee76/"/>
    <s v="bbk02"/>
    <s v=""/>
    <x v="2"/>
    <s v=""/>
    <x v="2"/>
    <s v=""/>
    <s v=""/>
    <s v=""/>
    <s v=""/>
    <x v="2"/>
    <s v=""/>
    <s v=""/>
    <s v=""/>
    <s v=""/>
    <s v=""/>
    <x v="1"/>
    <s v=""/>
    <s v=""/>
    <s v=""/>
    <s v=""/>
    <s v=""/>
    <s v=""/>
    <s v=""/>
    <s v=""/>
    <s v=""/>
  </r>
  <r>
    <s v="84"/>
    <s v="fc2381ff-4828-4896-a513-878d6c683470"/>
    <n v="44960"/>
    <s v="consentement_oui"/>
    <s v="sud_kivu"/>
    <s v="sud_kivu"/>
    <s v="kabare"/>
    <x v="0"/>
    <x v="1"/>
    <s v="oui"/>
    <s v="HELENE M'RUBIBI"/>
    <s v="nyama_56"/>
    <s v="56"/>
    <s v="nyama_56"/>
    <s v="feminin"/>
    <n v="56"/>
    <n v="973248120"/>
    <s v="sans_niveau"/>
    <s v="oui"/>
    <m/>
    <m/>
    <m/>
    <x v="0"/>
    <s v="Décédé"/>
    <s v="autre_prciser"/>
    <s v="Décédé"/>
    <s v="restreint"/>
    <n v="0"/>
    <n v="0"/>
    <n v="1"/>
    <n v="1"/>
    <n v="2"/>
    <n v="0"/>
    <n v="0"/>
    <n v="1"/>
    <n v="1"/>
    <n v="1"/>
    <n v="2"/>
    <n v="1"/>
    <n v="0"/>
    <n v="0"/>
    <n v="0"/>
    <n v="0"/>
    <n v="10"/>
    <s v="oui"/>
    <n v="1"/>
    <n v="0"/>
    <n v="0"/>
    <n v="0"/>
    <n v="0"/>
    <n v="0"/>
    <n v="0"/>
    <n v="0"/>
    <n v="0"/>
    <n v="0"/>
    <n v="0"/>
    <n v="0"/>
    <s v="non"/>
    <m/>
    <m/>
    <m/>
    <m/>
    <m/>
    <m/>
    <m/>
    <m/>
    <m/>
    <m/>
    <m/>
    <m/>
    <s v="oui"/>
    <n v="1"/>
    <n v="0"/>
    <n v="1"/>
    <n v="0"/>
    <n v="1"/>
    <n v="1"/>
    <n v="0"/>
    <n v="0"/>
    <n v="0"/>
    <n v="0"/>
    <n v="0"/>
    <m/>
    <s v="eau_de_source"/>
    <m/>
    <m/>
    <s v="source_protg"/>
    <m/>
    <m/>
    <s v="source_protg"/>
    <x v="0"/>
    <m/>
    <s v="oui"/>
    <m/>
    <m/>
    <m/>
    <m/>
    <m/>
    <m/>
    <m/>
    <s v="en_dehors_de_la_parcelle"/>
    <n v="3"/>
    <n v="5"/>
    <n v="4"/>
    <n v="12"/>
    <m/>
    <m/>
    <m/>
    <s v="oui"/>
    <x v="1"/>
    <m/>
    <m/>
    <m/>
    <m/>
    <m/>
    <m/>
    <m/>
    <m/>
    <m/>
    <m/>
    <m/>
    <m/>
    <m/>
    <m/>
    <m/>
    <m/>
    <m/>
    <m/>
    <m/>
    <m/>
    <m/>
    <m/>
    <m/>
    <m/>
    <m/>
    <m/>
    <m/>
    <n v="7"/>
    <n v="10"/>
    <n v="1400"/>
    <m/>
    <m/>
    <n v="0"/>
    <n v="20"/>
    <s v="non"/>
    <m/>
    <m/>
    <m/>
    <m/>
    <m/>
    <m/>
    <m/>
    <m/>
    <m/>
    <m/>
    <s v="femmesfilles_15-19_ans"/>
    <n v="0"/>
    <n v="0"/>
    <n v="0"/>
    <n v="0"/>
    <n v="1"/>
    <n v="0"/>
    <n v="0"/>
    <m/>
    <s v="non"/>
    <m/>
    <m/>
    <m/>
    <m/>
    <m/>
    <m/>
    <m/>
    <m/>
    <m/>
    <m/>
    <m/>
    <m/>
    <m/>
    <m/>
    <m/>
    <m/>
    <m/>
    <m/>
    <m/>
    <m/>
    <m/>
    <s v="non"/>
    <s v="La population sait bien que l'eau est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oui"/>
    <m/>
    <n v="1"/>
    <n v="1"/>
    <n v="0"/>
    <n v="0"/>
    <m/>
    <n v="1"/>
    <n v="0"/>
    <n v="0"/>
    <n v="0"/>
    <n v="0"/>
    <n v="0"/>
    <n v="0"/>
    <n v="0"/>
    <m/>
    <s v="oui"/>
    <s v="Du casses, tu paies"/>
    <n v="1"/>
    <x v="1"/>
    <n v="0"/>
    <n v="0"/>
    <n v="0"/>
    <n v="0"/>
    <s v="RAS"/>
    <s v="non"/>
    <s v="non"/>
    <m/>
    <m/>
    <m/>
    <m/>
    <m/>
    <m/>
    <m/>
    <m/>
    <m/>
    <m/>
    <m/>
    <m/>
    <m/>
    <m/>
    <m/>
    <n v="0"/>
    <m/>
    <m/>
    <n v="6"/>
    <s v="grande confiance"/>
    <n v="1"/>
    <n v="0"/>
    <n v="0"/>
    <n v="0"/>
    <n v="0"/>
    <n v="1"/>
    <n v="1"/>
    <s v="Au moins un"/>
    <n v="1"/>
    <n v="0"/>
    <n v="0"/>
    <m/>
    <s v="oui"/>
    <s v="non_jen_ai_pas_encore_bnficie"/>
    <m/>
    <m/>
    <m/>
    <m/>
    <m/>
    <m/>
    <m/>
    <m/>
    <m/>
    <m/>
    <m/>
    <m/>
    <m/>
    <m/>
    <m/>
    <m/>
    <m/>
    <m/>
    <m/>
    <m/>
    <s v="Aux responsables qui gère la borne fontaine"/>
    <n v="0"/>
    <n v="0"/>
    <n v="0"/>
    <n v="0"/>
    <n v="0"/>
    <n v="0"/>
    <n v="0"/>
    <n v="0"/>
    <n v="1"/>
    <n v="0"/>
    <s v="maendeleo"/>
    <n v="0"/>
    <n v="0"/>
    <n v="0"/>
    <n v="1"/>
    <n v="0"/>
    <n v="0"/>
    <m/>
    <s v="3-4"/>
    <m/>
    <s v="peu_insatisfaisant"/>
    <s v="non"/>
    <s v="non"/>
    <s v="peu_insatisfaisant"/>
    <s v="oui"/>
    <s v="non"/>
    <m/>
    <s v="les_notables_du_village"/>
    <m/>
    <s v="un_sous-groupe_moins_nombreux_prend_la_dcision_pour_tous"/>
    <s v="rarement_implique"/>
    <s v="non"/>
    <m/>
    <m/>
    <m/>
    <m/>
    <m/>
    <m/>
    <m/>
    <m/>
    <m/>
    <m/>
    <m/>
    <m/>
    <m/>
    <m/>
    <m/>
    <s v="RAS"/>
    <s v="non"/>
    <s v="La presence des sources et la mobilisation dela population"/>
    <s v="RAS"/>
    <s v="non"/>
    <m/>
    <m/>
    <n v="-2.2756840999999999"/>
    <n v="28.8164075"/>
    <n v="1695.2"/>
    <n v="4.9400000000000004"/>
    <n v="10"/>
    <n v="44960.474803240737"/>
    <n v="44960.452060185176"/>
    <s v="bbk02"/>
    <n v="44960.571388888893"/>
    <s v="https://www.commcarehq.org/a/swassa/reports/form_data/fc2381ff-4828-4896-a513-878d6c683470/"/>
    <s v="bbk02"/>
    <s v="Femme"/>
    <x v="1"/>
    <n v="19"/>
    <x v="0"/>
    <n v="8"/>
    <n v="5"/>
    <n v="10"/>
    <n v="23"/>
    <x v="3"/>
    <n v="15.789473684210526"/>
    <s v="Oui, elle est capable"/>
    <s v="non amélioré"/>
    <s v="Non"/>
    <s v="pas d'accès"/>
    <x v="0"/>
    <n v="2"/>
    <n v="2"/>
    <n v="4"/>
    <s v="Connaissance moyenne"/>
    <n v="0"/>
    <n v="7"/>
    <s v="Grande confiance"/>
    <n v="0"/>
    <n v="0"/>
  </r>
  <r>
    <s v="85"/>
    <s v="cf056a11-87e1-4529-8bbe-d4b32cbe7233"/>
    <n v="44960"/>
    <s v="consentement_oui"/>
    <s v="sud_kivu"/>
    <s v="sud_kivu"/>
    <s v="kabare"/>
    <x v="0"/>
    <x v="1"/>
    <s v="oui"/>
    <s v="Furaha Bikali"/>
    <s v="nyama_29"/>
    <s v="29"/>
    <s v="nyama_29"/>
    <s v="feminin"/>
    <n v="25"/>
    <n v="0"/>
    <s v="sans_niveau"/>
    <s v="non"/>
    <s v="epoux"/>
    <m/>
    <s v="masculin"/>
    <x v="1"/>
    <m/>
    <s v="agriculteur"/>
    <m/>
    <s v="elargi"/>
    <n v="1"/>
    <n v="0"/>
    <n v="0"/>
    <n v="1"/>
    <n v="0"/>
    <n v="1"/>
    <n v="0"/>
    <n v="0"/>
    <n v="1"/>
    <n v="2"/>
    <n v="1"/>
    <n v="0"/>
    <n v="0"/>
    <n v="1"/>
    <n v="0"/>
    <n v="0"/>
    <n v="8"/>
    <s v="oui"/>
    <n v="1"/>
    <n v="0"/>
    <n v="0"/>
    <n v="0"/>
    <n v="1"/>
    <n v="0"/>
    <n v="0"/>
    <n v="0"/>
    <n v="0"/>
    <n v="0"/>
    <n v="0"/>
    <n v="0"/>
    <s v="oui"/>
    <n v="0"/>
    <n v="0"/>
    <n v="1"/>
    <n v="0"/>
    <n v="0"/>
    <n v="0"/>
    <n v="0"/>
    <n v="0"/>
    <n v="0"/>
    <n v="0"/>
    <n v="0"/>
    <m/>
    <s v="oui"/>
    <n v="1"/>
    <n v="0"/>
    <n v="1"/>
    <n v="0"/>
    <n v="0"/>
    <n v="0"/>
    <n v="0"/>
    <n v="0"/>
    <n v="0"/>
    <n v="0"/>
    <n v="0"/>
    <m/>
    <s v="eau_de_source"/>
    <m/>
    <m/>
    <s v="source_protg"/>
    <m/>
    <m/>
    <s v="source_protg"/>
    <x v="0"/>
    <m/>
    <s v="oui"/>
    <m/>
    <m/>
    <m/>
    <m/>
    <m/>
    <m/>
    <m/>
    <s v="en_dehors_de_la_parcelle"/>
    <n v="2"/>
    <n v="5"/>
    <n v="3"/>
    <n v="10"/>
    <m/>
    <m/>
    <m/>
    <s v="oui"/>
    <x v="1"/>
    <m/>
    <m/>
    <m/>
    <m/>
    <m/>
    <m/>
    <m/>
    <m/>
    <m/>
    <m/>
    <m/>
    <m/>
    <m/>
    <m/>
    <m/>
    <m/>
    <m/>
    <m/>
    <m/>
    <m/>
    <m/>
    <m/>
    <m/>
    <m/>
    <m/>
    <m/>
    <m/>
    <n v="7"/>
    <n v="5"/>
    <n v="700"/>
    <m/>
    <m/>
    <n v="0"/>
    <n v="12.5"/>
    <s v="non"/>
    <m/>
    <m/>
    <m/>
    <m/>
    <m/>
    <m/>
    <m/>
    <m/>
    <m/>
    <m/>
    <s v="femmes_25-34_ans"/>
    <n v="0"/>
    <n v="0"/>
    <n v="0"/>
    <n v="0"/>
    <n v="1"/>
    <n v="0"/>
    <n v="0"/>
    <m/>
    <s v="oui"/>
    <s v="contribution_mensuelabonnement"/>
    <m/>
    <m/>
    <n v="500"/>
    <m/>
    <m/>
    <m/>
    <m/>
    <m/>
    <m/>
    <m/>
    <m/>
    <m/>
    <m/>
    <m/>
    <m/>
    <m/>
    <m/>
    <m/>
    <m/>
    <m/>
    <s v="oui"/>
    <s v="Nouq sommes deja habituer à payer cette petite contribution mensuelle"/>
    <s v="non"/>
    <m/>
    <m/>
    <m/>
    <m/>
    <m/>
    <m/>
    <m/>
    <m/>
    <m/>
    <m/>
    <m/>
    <m/>
    <m/>
    <m/>
    <m/>
    <m/>
    <m/>
    <m/>
    <m/>
    <m/>
    <m/>
    <m/>
    <m/>
    <m/>
    <m/>
    <m/>
    <m/>
    <m/>
    <m/>
    <m/>
    <m/>
    <m/>
    <m/>
    <m/>
    <s v="oui"/>
    <n v="0"/>
    <n v="0"/>
    <n v="0"/>
    <n v="0"/>
    <n v="0"/>
    <n v="0"/>
    <n v="1"/>
    <n v="0"/>
    <n v="0"/>
    <n v="0"/>
    <m/>
    <m/>
    <m/>
    <m/>
    <m/>
    <n v="1"/>
    <n v="0"/>
    <n v="0"/>
    <n v="0"/>
    <n v="0"/>
    <n v="1"/>
    <m/>
    <m/>
    <m/>
    <m/>
    <m/>
    <m/>
    <m/>
    <s v="toilette non améliorée"/>
    <s v="oui"/>
    <x v="0"/>
    <x v="0"/>
    <x v="0"/>
    <x v="0"/>
    <x v="1"/>
    <n v="0"/>
    <n v="1"/>
    <n v="0"/>
    <n v="0"/>
    <n v="0"/>
    <n v="1"/>
    <n v="0"/>
    <n v="0"/>
    <n v="0"/>
    <n v="0"/>
    <m/>
    <s v="non"/>
    <m/>
    <m/>
    <m/>
    <m/>
    <m/>
    <m/>
    <m/>
    <m/>
    <m/>
    <m/>
    <m/>
    <m/>
    <m/>
    <m/>
    <m/>
    <s v="oui"/>
    <n v="1"/>
    <n v="0"/>
    <n v="0"/>
    <n v="1"/>
    <n v="0"/>
    <n v="0"/>
    <n v="0"/>
    <m/>
    <n v="1"/>
    <n v="0"/>
    <n v="0"/>
    <n v="1"/>
    <n v="2"/>
    <s v="connaissance faible"/>
    <n v="0"/>
    <n v="0"/>
    <n v="0"/>
    <m/>
    <n v="0"/>
    <n v="1"/>
    <n v="0"/>
    <n v="0"/>
    <n v="0"/>
    <n v="0"/>
    <m/>
    <s v="oui"/>
    <m/>
    <n v="1"/>
    <n v="0"/>
    <n v="0"/>
    <n v="0"/>
    <m/>
    <n v="1"/>
    <n v="0"/>
    <n v="0"/>
    <n v="0"/>
    <n v="0"/>
    <n v="0"/>
    <n v="1"/>
    <n v="0"/>
    <s v="Puis on assume les responsabilités"/>
    <s v="oui"/>
    <s v="Arrestation"/>
    <n v="1"/>
    <x v="1"/>
    <n v="0"/>
    <n v="0"/>
    <n v="0"/>
    <n v="0"/>
    <s v="RAS"/>
    <s v="non"/>
    <s v="non"/>
    <m/>
    <m/>
    <m/>
    <m/>
    <m/>
    <m/>
    <m/>
    <m/>
    <m/>
    <m/>
    <m/>
    <m/>
    <m/>
    <m/>
    <m/>
    <n v="0"/>
    <m/>
    <m/>
    <n v="5"/>
    <s v="confiance moyenne"/>
    <n v="1"/>
    <n v="0"/>
    <n v="0"/>
    <n v="0"/>
    <n v="0"/>
    <n v="1"/>
    <n v="1"/>
    <s v="Au moins un"/>
    <n v="0"/>
    <n v="0"/>
    <n v="0"/>
    <m/>
    <s v="non"/>
    <s v="oui"/>
    <s v="oui_il_y_en_a"/>
    <s v="oui"/>
    <n v="0"/>
    <n v="1"/>
    <n v="0"/>
    <n v="0"/>
    <n v="0"/>
    <n v="0"/>
    <n v="0"/>
    <m/>
    <n v="1"/>
    <n v="0"/>
    <n v="0"/>
    <n v="0"/>
    <n v="0"/>
    <n v="0"/>
    <n v="0"/>
    <n v="0"/>
    <m/>
    <m/>
    <s v="Personne"/>
    <n v="0"/>
    <n v="0"/>
    <n v="0"/>
    <n v="0"/>
    <n v="0"/>
    <n v="0"/>
    <n v="0"/>
    <n v="0"/>
    <n v="1"/>
    <n v="0"/>
    <s v="maendeleo"/>
    <n v="0"/>
    <n v="0"/>
    <n v="0"/>
    <n v="0"/>
    <n v="1"/>
    <n v="0"/>
    <s v="Chez le propriétaire du robinet"/>
    <s v="1-2"/>
    <m/>
    <s v="tres_satisfaite"/>
    <s v="non"/>
    <s v="non"/>
    <s v="tres_satisfaite"/>
    <s v="non"/>
    <m/>
    <m/>
    <m/>
    <m/>
    <m/>
    <s v="je_ne_suis_jamais_impliqu"/>
    <s v="non"/>
    <m/>
    <m/>
    <m/>
    <m/>
    <m/>
    <m/>
    <m/>
    <m/>
    <m/>
    <m/>
    <m/>
    <m/>
    <m/>
    <m/>
    <m/>
    <s v="RAS"/>
    <s v="non"/>
    <s v="Les leaders et la présence des plusieurs sources"/>
    <s v="Casse des tuyaux par les cultivateurs."/>
    <s v="non"/>
    <m/>
    <m/>
    <n v="-2.2756772999999999"/>
    <n v="28.817266499999999"/>
    <n v="1698.4"/>
    <n v="4.88"/>
    <n v="8"/>
    <n v="44960.514768518522"/>
    <n v="44960.488726851851"/>
    <s v="bbk02"/>
    <n v="44960.571400462963"/>
    <s v="https://www.commcarehq.org/a/swassa/reports/form_data/cf056a11-87e1-4529-8bbe-d4b32cbe7233/"/>
    <s v="bbk02"/>
    <s v="Homme"/>
    <x v="0"/>
    <n v="5"/>
    <x v="0"/>
    <n v="15"/>
    <n v="10"/>
    <n v="15"/>
    <n v="40"/>
    <x v="0"/>
    <n v="8.5714285714285712"/>
    <s v="Oui, elle est capable"/>
    <s v="non amélioré"/>
    <s v="Non"/>
    <s v="pas d'accès"/>
    <x v="0"/>
    <n v="1"/>
    <n v="2"/>
    <n v="4"/>
    <s v="Connaissance moyenne"/>
    <n v="0"/>
    <n v="6"/>
    <s v="Grande confiance"/>
    <n v="0"/>
    <n v="0"/>
  </r>
  <r>
    <s v="86"/>
    <s v="4244ca64-0adc-4bd9-a70c-b78d44f64f40"/>
    <n v="44960"/>
    <s v="consentement_oui"/>
    <s v="sud_kivu"/>
    <s v="sud_kivu"/>
    <s v="kabare"/>
    <x v="0"/>
    <x v="0"/>
    <s v="oui"/>
    <s v="CIDORHO MIZINZI SiFA"/>
    <s v="kama_33"/>
    <s v="33"/>
    <s v="kamak_33"/>
    <s v="feminin"/>
    <n v="50"/>
    <n v="0"/>
    <s v="sans_niveau"/>
    <s v="oui"/>
    <m/>
    <m/>
    <m/>
    <x v="0"/>
    <s v="CIDORHO"/>
    <s v="colporteur"/>
    <m/>
    <s v="elargi"/>
    <n v="1"/>
    <n v="1"/>
    <n v="0"/>
    <n v="2"/>
    <n v="0"/>
    <n v="0"/>
    <n v="0"/>
    <n v="1"/>
    <n v="0"/>
    <n v="0"/>
    <n v="2"/>
    <n v="1"/>
    <n v="0"/>
    <n v="0"/>
    <n v="0"/>
    <n v="0"/>
    <n v="8"/>
    <s v="oui"/>
    <n v="0"/>
    <n v="0"/>
    <n v="0"/>
    <n v="0"/>
    <n v="1"/>
    <n v="0"/>
    <n v="0"/>
    <n v="0"/>
    <n v="0"/>
    <n v="0"/>
    <n v="0"/>
    <n v="0"/>
    <s v="oui"/>
    <n v="0"/>
    <n v="0"/>
    <n v="1"/>
    <n v="0"/>
    <n v="0"/>
    <n v="0"/>
    <n v="0"/>
    <n v="0"/>
    <n v="0"/>
    <n v="0"/>
    <n v="0"/>
    <m/>
    <s v="oui"/>
    <n v="1"/>
    <n v="0"/>
    <n v="0"/>
    <n v="0"/>
    <n v="1"/>
    <n v="0"/>
    <n v="0"/>
    <n v="0"/>
    <n v="0"/>
    <n v="0"/>
    <n v="0"/>
    <m/>
    <s v="eau_courante"/>
    <s v="robinet_public__borne-fontaine"/>
    <m/>
    <m/>
    <m/>
    <m/>
    <s v="eau_courante"/>
    <x v="0"/>
    <m/>
    <s v="oui"/>
    <m/>
    <m/>
    <m/>
    <m/>
    <m/>
    <m/>
    <m/>
    <s v="dans_la_parcelle_ou_la_maison"/>
    <n v="2"/>
    <n v="5"/>
    <n v="7"/>
    <n v="14"/>
    <m/>
    <m/>
    <m/>
    <s v="oui"/>
    <x v="1"/>
    <m/>
    <m/>
    <m/>
    <m/>
    <m/>
    <m/>
    <m/>
    <m/>
    <m/>
    <m/>
    <m/>
    <m/>
    <m/>
    <m/>
    <m/>
    <m/>
    <m/>
    <m/>
    <m/>
    <m/>
    <m/>
    <m/>
    <m/>
    <m/>
    <m/>
    <m/>
    <m/>
    <n v="7"/>
    <n v="5"/>
    <n v="700"/>
    <m/>
    <m/>
    <n v="0"/>
    <n v="12.5"/>
    <s v="non"/>
    <m/>
    <m/>
    <m/>
    <m/>
    <m/>
    <m/>
    <m/>
    <m/>
    <m/>
    <m/>
    <s v="femmesfilles_15-19_ans"/>
    <n v="0"/>
    <n v="0"/>
    <n v="0"/>
    <n v="1"/>
    <n v="0"/>
    <n v="0"/>
    <n v="0"/>
    <m/>
    <s v="non"/>
    <m/>
    <m/>
    <m/>
    <m/>
    <m/>
    <m/>
    <m/>
    <m/>
    <m/>
    <m/>
    <m/>
    <m/>
    <m/>
    <m/>
    <m/>
    <m/>
    <m/>
    <m/>
    <m/>
    <m/>
    <m/>
    <s v="non"/>
    <s v="pour améliorer leau"/>
    <s v="non"/>
    <m/>
    <m/>
    <m/>
    <m/>
    <m/>
    <m/>
    <m/>
    <m/>
    <m/>
    <m/>
    <m/>
    <m/>
    <m/>
    <m/>
    <m/>
    <m/>
    <m/>
    <m/>
    <m/>
    <m/>
    <m/>
    <m/>
    <m/>
    <m/>
    <m/>
    <m/>
    <m/>
    <m/>
    <m/>
    <m/>
    <m/>
    <m/>
    <m/>
    <m/>
    <s v="oui"/>
    <n v="0"/>
    <n v="0"/>
    <n v="1"/>
    <n v="0"/>
    <n v="0"/>
    <n v="0"/>
    <n v="0"/>
    <n v="0"/>
    <n v="0"/>
    <n v="0"/>
    <m/>
    <m/>
    <s v="latrines__fosse_sans_dalle"/>
    <m/>
    <m/>
    <n v="0"/>
    <n v="1"/>
    <n v="0"/>
    <n v="0"/>
    <n v="0"/>
    <n v="3"/>
    <n v="0"/>
    <n v="1"/>
    <n v="0"/>
    <m/>
    <m/>
    <m/>
    <m/>
    <s v="toilette non améliorée"/>
    <s v="oui"/>
    <x v="0"/>
    <x v="0"/>
    <x v="0"/>
    <x v="0"/>
    <x v="0"/>
    <m/>
    <m/>
    <m/>
    <m/>
    <m/>
    <m/>
    <m/>
    <m/>
    <m/>
    <m/>
    <m/>
    <m/>
    <m/>
    <m/>
    <m/>
    <m/>
    <m/>
    <m/>
    <m/>
    <m/>
    <m/>
    <m/>
    <m/>
    <m/>
    <m/>
    <m/>
    <m/>
    <s v="oui"/>
    <n v="0"/>
    <n v="1"/>
    <n v="0"/>
    <n v="1"/>
    <n v="0"/>
    <n v="0"/>
    <n v="0"/>
    <m/>
    <n v="1"/>
    <n v="1"/>
    <n v="1"/>
    <n v="3"/>
    <n v="4"/>
    <s v="connaissance basique"/>
    <n v="0"/>
    <n v="0"/>
    <n v="0"/>
    <m/>
    <n v="0"/>
    <n v="1"/>
    <n v="0"/>
    <n v="0"/>
    <n v="0"/>
    <n v="0"/>
    <m/>
    <s v="non"/>
    <s v="ne sais pas"/>
    <n v="1"/>
    <n v="1"/>
    <n v="0"/>
    <n v="0"/>
    <m/>
    <n v="0"/>
    <n v="0"/>
    <n v="1"/>
    <n v="0"/>
    <n v="0"/>
    <n v="0"/>
    <n v="0"/>
    <n v="0"/>
    <m/>
    <s v="oui"/>
    <s v="amande"/>
    <n v="0"/>
    <x v="1"/>
    <n v="0"/>
    <n v="0"/>
    <n v="0"/>
    <n v="0"/>
    <s v="amande"/>
    <s v="non"/>
    <s v="non"/>
    <m/>
    <m/>
    <m/>
    <m/>
    <m/>
    <m/>
    <m/>
    <m/>
    <m/>
    <m/>
    <m/>
    <m/>
    <m/>
    <m/>
    <m/>
    <n v="0"/>
    <m/>
    <m/>
    <n v="5"/>
    <s v="confiance moyenne"/>
    <n v="1"/>
    <n v="0"/>
    <n v="0"/>
    <n v="0"/>
    <n v="0"/>
    <n v="1"/>
    <n v="1"/>
    <s v="Au moins un"/>
    <n v="0"/>
    <n v="0"/>
    <n v="0"/>
    <m/>
    <s v="oui"/>
    <s v="non_jen_ai_pas_encore_bnficie"/>
    <m/>
    <m/>
    <m/>
    <m/>
    <m/>
    <m/>
    <m/>
    <m/>
    <m/>
    <m/>
    <m/>
    <m/>
    <m/>
    <m/>
    <m/>
    <m/>
    <m/>
    <m/>
    <m/>
    <m/>
    <s v="chef du village"/>
    <n v="0"/>
    <n v="0"/>
    <n v="1"/>
    <n v="0"/>
    <n v="0"/>
    <n v="1"/>
    <n v="1"/>
    <n v="0"/>
    <n v="0"/>
    <n v="0"/>
    <m/>
    <n v="1"/>
    <n v="0"/>
    <n v="0"/>
    <n v="0"/>
    <n v="0"/>
    <n v="0"/>
    <m/>
    <s v="1-2"/>
    <m/>
    <s v="peu_insatisfaisant"/>
    <s v="non"/>
    <s v="non"/>
    <s v="peu_insatisfaisant"/>
    <s v="oui"/>
    <s v="non"/>
    <m/>
    <s v="les_membres_du_village"/>
    <m/>
    <s v="b_le_groupe_le_plus_nombreux_prend_la_dcision_pour_tous"/>
    <s v="rarement_implique"/>
    <s v="rarement"/>
    <n v="0"/>
    <n v="0"/>
    <n v="1"/>
    <n v="0"/>
    <n v="0"/>
    <n v="0"/>
    <n v="0"/>
    <n v="0"/>
    <n v="0"/>
    <n v="0"/>
    <n v="0"/>
    <n v="0"/>
    <m/>
    <s v="Réunion"/>
    <s v="rarement"/>
    <s v="Réunion"/>
    <s v="rarement"/>
    <s v="mettre les idées ensemble"/>
    <s v="nepas satisfaire la population"/>
    <s v="non"/>
    <m/>
    <m/>
    <n v="-2.2872224999999999"/>
    <n v="28.800253900000001"/>
    <n v="1806.9"/>
    <n v="4.9400000000000004"/>
    <n v="8"/>
    <n v="44960.316122685188"/>
    <n v="44960.271064814813"/>
    <s v="bbk06"/>
    <n v="44960.572893518518"/>
    <s v="https://www.commcarehq.org/a/swassa/reports/form_data/4244ca64-0adc-4bd9-a70c-b78d44f64f40/"/>
    <s v="bbk06"/>
    <s v="Homme"/>
    <x v="0"/>
    <n v="10"/>
    <x v="1"/>
    <n v="3"/>
    <n v="8"/>
    <n v="5"/>
    <n v="16"/>
    <x v="1"/>
    <n v="8"/>
    <s v="Non, elle n'est pas capable"/>
    <s v="non amélioré"/>
    <n v="0"/>
    <s v="pas d'accès"/>
    <x v="0"/>
    <n v="1"/>
    <n v="1"/>
    <n v="2"/>
    <s v="Connaissance faible"/>
    <n v="0"/>
    <n v="3"/>
    <s v="Pas de confiance"/>
    <n v="0"/>
    <n v="0"/>
  </r>
  <r>
    <s v="87"/>
    <s v="affb13d6-69e7-4ef9-abcc-5ad2ced8b88e"/>
    <n v="44960"/>
    <s v="consentement_oui"/>
    <s v="sud_kivu"/>
    <s v="sud_kivu"/>
    <s v="kabare"/>
    <x v="0"/>
    <x v="0"/>
    <s v="oui"/>
    <s v="AMANI MULENGEZI papy"/>
    <s v="kama_45"/>
    <s v="45"/>
    <s v="kamak_45"/>
    <s v="masculin"/>
    <n v="44"/>
    <n v="814148973"/>
    <s v="universitaire"/>
    <s v="oui"/>
    <m/>
    <m/>
    <m/>
    <x v="1"/>
    <s v="BORA Tumbu"/>
    <s v="autre_prciser"/>
    <s v="infirmier"/>
    <s v="elargi"/>
    <n v="0"/>
    <n v="0"/>
    <n v="5"/>
    <n v="1"/>
    <n v="0"/>
    <n v="0"/>
    <n v="1"/>
    <n v="0"/>
    <n v="0"/>
    <n v="0"/>
    <n v="1"/>
    <n v="1"/>
    <n v="1"/>
    <n v="0"/>
    <n v="1"/>
    <n v="0"/>
    <n v="11"/>
    <s v="non"/>
    <n v="0"/>
    <n v="0"/>
    <n v="0"/>
    <n v="0"/>
    <n v="0"/>
    <n v="0"/>
    <n v="0"/>
    <n v="0"/>
    <n v="0"/>
    <n v="0"/>
    <n v="0"/>
    <n v="0"/>
    <s v="oui"/>
    <n v="0"/>
    <n v="0"/>
    <n v="1"/>
    <n v="0"/>
    <n v="0"/>
    <n v="0"/>
    <n v="0"/>
    <n v="0"/>
    <n v="0"/>
    <n v="0"/>
    <n v="0"/>
    <m/>
    <s v="oui"/>
    <n v="1"/>
    <n v="0"/>
    <n v="0"/>
    <n v="1"/>
    <n v="0"/>
    <n v="0"/>
    <n v="0"/>
    <n v="0"/>
    <n v="0"/>
    <n v="0"/>
    <n v="0"/>
    <m/>
    <s v="eau_courante"/>
    <s v="robinet_public__borne-fontaine"/>
    <m/>
    <m/>
    <m/>
    <m/>
    <s v="eau_courante"/>
    <x v="0"/>
    <m/>
    <s v="oui"/>
    <m/>
    <m/>
    <m/>
    <m/>
    <m/>
    <m/>
    <m/>
    <s v="dans_la_parcelle_ou_la_maison"/>
    <n v="2"/>
    <n v="3"/>
    <n v="5"/>
    <n v="10"/>
    <m/>
    <m/>
    <m/>
    <s v="oui"/>
    <x v="1"/>
    <m/>
    <m/>
    <m/>
    <m/>
    <m/>
    <m/>
    <m/>
    <m/>
    <m/>
    <m/>
    <m/>
    <m/>
    <m/>
    <m/>
    <m/>
    <m/>
    <m/>
    <m/>
    <m/>
    <m/>
    <m/>
    <m/>
    <m/>
    <m/>
    <m/>
    <m/>
    <m/>
    <n v="7"/>
    <n v="5"/>
    <n v="700"/>
    <m/>
    <m/>
    <n v="0"/>
    <n v="9.0909090909090899"/>
    <s v="non"/>
    <m/>
    <m/>
    <m/>
    <m/>
    <m/>
    <m/>
    <m/>
    <m/>
    <m/>
    <m/>
    <s v="filles_6-9_ans"/>
    <n v="0"/>
    <n v="0"/>
    <n v="0"/>
    <n v="1"/>
    <n v="0"/>
    <n v="0"/>
    <n v="0"/>
    <m/>
    <s v="non"/>
    <m/>
    <m/>
    <m/>
    <m/>
    <m/>
    <m/>
    <m/>
    <m/>
    <m/>
    <m/>
    <m/>
    <m/>
    <m/>
    <m/>
    <m/>
    <m/>
    <m/>
    <m/>
    <m/>
    <m/>
    <m/>
    <s v="oui"/>
    <s v="leau ne pas gratuit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1"/>
    <n v="1"/>
    <n v="0"/>
    <n v="0"/>
    <n v="0"/>
    <n v="0"/>
    <n v="1"/>
    <n v="0"/>
    <n v="0"/>
    <n v="0"/>
    <n v="0"/>
    <m/>
    <s v="non"/>
    <m/>
    <m/>
    <m/>
    <m/>
    <m/>
    <m/>
    <m/>
    <m/>
    <m/>
    <m/>
    <m/>
    <m/>
    <m/>
    <m/>
    <m/>
    <s v="oui"/>
    <n v="1"/>
    <n v="1"/>
    <n v="0"/>
    <n v="2"/>
    <n v="0"/>
    <n v="0"/>
    <n v="0"/>
    <m/>
    <n v="1"/>
    <n v="1"/>
    <n v="0"/>
    <n v="2"/>
    <n v="4"/>
    <s v="connaissance basique"/>
    <n v="0"/>
    <n v="0"/>
    <n v="0"/>
    <m/>
    <n v="1"/>
    <n v="1"/>
    <n v="0"/>
    <n v="0"/>
    <n v="0"/>
    <n v="0"/>
    <m/>
    <s v="oui"/>
    <s v="leau doit etre traité.leau c'est la première aliment.leau ne pas gratuite."/>
    <n v="1"/>
    <n v="0"/>
    <n v="0"/>
    <n v="0"/>
    <m/>
    <n v="0"/>
    <n v="1"/>
    <n v="1"/>
    <n v="0"/>
    <n v="0"/>
    <n v="0"/>
    <n v="0"/>
    <n v="0"/>
    <m/>
    <s v="oui"/>
    <s v="pinution, amande"/>
    <n v="0"/>
    <x v="1"/>
    <n v="0"/>
    <n v="0"/>
    <n v="0"/>
    <n v="0"/>
    <s v="payer lamande"/>
    <s v="oui"/>
    <s v="oui"/>
    <n v="1"/>
    <n v="1"/>
    <n v="0"/>
    <n v="0"/>
    <n v="0"/>
    <m/>
    <n v="1"/>
    <n v="0"/>
    <n v="0"/>
    <n v="0"/>
    <n v="0"/>
    <n v="0"/>
    <n v="0"/>
    <n v="0"/>
    <m/>
    <n v="1"/>
    <s v="oui"/>
    <s v="oui_jetais_satisfait"/>
    <n v="6"/>
    <s v="grande confiance"/>
    <m/>
    <m/>
    <m/>
    <m/>
    <m/>
    <n v="0"/>
    <n v="1"/>
    <s v="Au moins un"/>
    <m/>
    <m/>
    <m/>
    <m/>
    <s v="oui"/>
    <s v="non_jen_ai_pas_encore_bnficie"/>
    <m/>
    <m/>
    <m/>
    <m/>
    <m/>
    <m/>
    <m/>
    <m/>
    <m/>
    <m/>
    <m/>
    <m/>
    <m/>
    <m/>
    <m/>
    <m/>
    <m/>
    <m/>
    <m/>
    <m/>
    <s v="personne"/>
    <n v="0"/>
    <n v="0"/>
    <n v="0"/>
    <n v="0"/>
    <n v="0"/>
    <n v="0"/>
    <n v="0"/>
    <n v="0"/>
    <n v="1"/>
    <n v="0"/>
    <s v="voldi"/>
    <n v="0"/>
    <n v="0"/>
    <n v="0"/>
    <n v="0"/>
    <n v="1"/>
    <n v="0"/>
    <s v="source kalushige"/>
    <s v="1-2"/>
    <m/>
    <s v="peu_insatisfaisant"/>
    <s v="oui"/>
    <s v="oui"/>
    <s v="peu_insatisfaisant"/>
    <s v="non"/>
    <m/>
    <m/>
    <m/>
    <m/>
    <m/>
    <s v="rarement_implique"/>
    <s v="rarement"/>
    <n v="0"/>
    <n v="0"/>
    <n v="1"/>
    <n v="1"/>
    <n v="0"/>
    <n v="0"/>
    <n v="0"/>
    <n v="0"/>
    <n v="0"/>
    <n v="0"/>
    <n v="0"/>
    <n v="0"/>
    <m/>
    <s v="apel"/>
    <s v="rarement"/>
    <s v="renion"/>
    <s v="rarement"/>
    <s v="pas de defil"/>
    <s v="pas meme"/>
    <s v="non"/>
    <m/>
    <m/>
    <n v="-2.2876400000000001"/>
    <n v="28.800175899999999"/>
    <n v="1809.7"/>
    <n v="4.59"/>
    <n v="11"/>
    <n v="44960.346631944441"/>
    <n v="44960.316990740743"/>
    <s v="bbk06"/>
    <n v="44960.572905092587"/>
    <s v="https://www.commcarehq.org/a/swassa/reports/form_data/affb13d6-69e7-4ef9-abcc-5ad2ced8b88e/"/>
    <s v="bbk06"/>
    <s v="Homme"/>
    <x v="1"/>
    <n v="10"/>
    <x v="0"/>
    <n v="1"/>
    <n v="1"/>
    <n v="1"/>
    <n v="3"/>
    <x v="3"/>
    <n v="1.4285714285714286"/>
    <s v="Oui, elle est capable"/>
    <s v="non amélioré"/>
    <s v="Non"/>
    <s v="pas d'accès"/>
    <x v="0"/>
    <n v="1"/>
    <n v="2"/>
    <n v="3"/>
    <s v="Connaissance moyenne"/>
    <n v="1"/>
    <n v="6"/>
    <s v="Grande confiance"/>
    <n v="1"/>
    <n v="1"/>
  </r>
  <r>
    <s v="88"/>
    <s v="ad0fc030-4ee5-4d78-a90c-16bbb3245d60"/>
    <n v="44960"/>
    <s v="consentement_oui"/>
    <s v="sud_kivu"/>
    <s v="sud_kivu"/>
    <s v="kabare"/>
    <x v="0"/>
    <x v="0"/>
    <s v="oui"/>
    <s v="MULUNGANO JUstin  Souple"/>
    <s v="kama_42"/>
    <s v="42"/>
    <s v="kamak_42"/>
    <s v="masculin"/>
    <n v="40"/>
    <n v="998124035"/>
    <s v="primaire_interrompu"/>
    <s v="oui"/>
    <m/>
    <m/>
    <m/>
    <x v="1"/>
    <s v="CLAIRE BORA"/>
    <s v="autre_prciser"/>
    <s v="photographe"/>
    <s v="restreint"/>
    <n v="2"/>
    <n v="1"/>
    <n v="1"/>
    <n v="1"/>
    <n v="0"/>
    <n v="0"/>
    <n v="1"/>
    <n v="1"/>
    <n v="1"/>
    <n v="1"/>
    <n v="2"/>
    <n v="1"/>
    <n v="1"/>
    <n v="0"/>
    <n v="1"/>
    <n v="0"/>
    <n v="14"/>
    <s v="non"/>
    <n v="0"/>
    <n v="0"/>
    <n v="0"/>
    <n v="0"/>
    <n v="0"/>
    <n v="0"/>
    <n v="0"/>
    <n v="0"/>
    <n v="0"/>
    <n v="0"/>
    <n v="0"/>
    <n v="0"/>
    <s v="oui"/>
    <n v="0"/>
    <n v="0"/>
    <n v="1"/>
    <n v="0"/>
    <n v="0"/>
    <n v="0"/>
    <n v="0"/>
    <n v="0"/>
    <n v="0"/>
    <n v="0"/>
    <n v="0"/>
    <m/>
    <s v="oui"/>
    <n v="1"/>
    <n v="1"/>
    <n v="0"/>
    <n v="0"/>
    <n v="0"/>
    <n v="0"/>
    <n v="0"/>
    <n v="0"/>
    <n v="0"/>
    <n v="0"/>
    <n v="0"/>
    <m/>
    <s v="eau_courante"/>
    <s v="robinet_public__borne-fontaine"/>
    <m/>
    <m/>
    <m/>
    <m/>
    <s v="eau_courante"/>
    <x v="0"/>
    <m/>
    <s v="oui"/>
    <m/>
    <m/>
    <m/>
    <m/>
    <m/>
    <m/>
    <m/>
    <s v="en_dehors_de_la_parcelle"/>
    <n v="5"/>
    <n v="10"/>
    <n v="7"/>
    <n v="22"/>
    <m/>
    <m/>
    <m/>
    <s v="oui"/>
    <x v="1"/>
    <m/>
    <m/>
    <m/>
    <m/>
    <m/>
    <m/>
    <m/>
    <m/>
    <m/>
    <m/>
    <m/>
    <m/>
    <m/>
    <m/>
    <m/>
    <m/>
    <m/>
    <m/>
    <m/>
    <m/>
    <m/>
    <m/>
    <m/>
    <m/>
    <m/>
    <m/>
    <m/>
    <n v="7"/>
    <n v="5"/>
    <n v="700"/>
    <m/>
    <m/>
    <n v="0"/>
    <n v="7.1428571428571432"/>
    <s v="non"/>
    <m/>
    <m/>
    <m/>
    <m/>
    <m/>
    <m/>
    <m/>
    <m/>
    <m/>
    <m/>
    <s v="filles_10-14_ans"/>
    <n v="0"/>
    <n v="0"/>
    <n v="0"/>
    <n v="1"/>
    <n v="0"/>
    <n v="0"/>
    <n v="0"/>
    <m/>
    <s v="non"/>
    <m/>
    <m/>
    <m/>
    <m/>
    <m/>
    <m/>
    <m/>
    <m/>
    <m/>
    <m/>
    <m/>
    <m/>
    <m/>
    <m/>
    <m/>
    <m/>
    <m/>
    <m/>
    <m/>
    <m/>
    <m/>
    <s v="non"/>
    <s v="pas dargent"/>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1"/>
    <n v="1"/>
    <n v="0"/>
    <n v="0"/>
    <n v="0"/>
    <n v="0"/>
    <m/>
    <s v="oui"/>
    <s v="faire le salongo"/>
    <n v="1"/>
    <n v="1"/>
    <n v="0"/>
    <n v="0"/>
    <m/>
    <n v="0"/>
    <n v="0"/>
    <n v="1"/>
    <n v="0"/>
    <n v="0"/>
    <n v="0"/>
    <n v="0"/>
    <n v="0"/>
    <m/>
    <s v="oui"/>
    <s v="amande"/>
    <n v="0"/>
    <x v="1"/>
    <n v="0"/>
    <n v="0"/>
    <n v="0"/>
    <n v="0"/>
    <s v="amande"/>
    <s v="non"/>
    <s v="non"/>
    <m/>
    <m/>
    <m/>
    <m/>
    <m/>
    <m/>
    <m/>
    <m/>
    <m/>
    <m/>
    <m/>
    <m/>
    <m/>
    <m/>
    <m/>
    <n v="0"/>
    <m/>
    <m/>
    <n v="5"/>
    <s v="confiance moyenne"/>
    <n v="0"/>
    <n v="0"/>
    <n v="0"/>
    <n v="0"/>
    <n v="0"/>
    <n v="0"/>
    <n v="0"/>
    <s v="Aucun"/>
    <n v="1"/>
    <n v="0"/>
    <n v="0"/>
    <m/>
    <s v="non"/>
    <s v="non_jen_ai_pas_encore_bnficie"/>
    <m/>
    <m/>
    <m/>
    <m/>
    <m/>
    <m/>
    <m/>
    <m/>
    <m/>
    <m/>
    <m/>
    <m/>
    <m/>
    <m/>
    <m/>
    <m/>
    <m/>
    <m/>
    <m/>
    <m/>
    <s v="personne"/>
    <n v="0"/>
    <n v="0"/>
    <n v="1"/>
    <n v="0"/>
    <n v="0"/>
    <n v="1"/>
    <n v="1"/>
    <n v="0"/>
    <n v="0"/>
    <n v="0"/>
    <m/>
    <n v="0"/>
    <n v="0"/>
    <n v="0"/>
    <n v="0"/>
    <n v="1"/>
    <n v="0"/>
    <s v="source kalushige"/>
    <s v="1-2"/>
    <m/>
    <s v="peu_insatisfaisant"/>
    <s v="non"/>
    <s v="non"/>
    <s v="peu_insatisfaisant"/>
    <s v="non"/>
    <m/>
    <m/>
    <m/>
    <m/>
    <m/>
    <s v="rarement_implique"/>
    <s v="parfois"/>
    <n v="0"/>
    <n v="0"/>
    <n v="1"/>
    <n v="0"/>
    <n v="0"/>
    <n v="0"/>
    <n v="0"/>
    <n v="0"/>
    <n v="0"/>
    <n v="0"/>
    <n v="0"/>
    <n v="0"/>
    <m/>
    <s v="aucun"/>
    <s v="rarement"/>
    <s v="aucun"/>
    <s v="rarement"/>
    <s v="rien"/>
    <s v="rien"/>
    <s v="oui"/>
    <s v="ne pas faire leur travail"/>
    <s v="oui"/>
    <n v="-2.2880965"/>
    <n v="28.799839899999998"/>
    <n v="1804.3"/>
    <n v="8.1"/>
    <n v="14"/>
    <n v="44960.375393518523"/>
    <n v="44960.348449074067"/>
    <s v="bbk06"/>
    <n v="44960.572916666657"/>
    <s v="https://www.commcarehq.org/a/swassa/reports/form_data/ad0fc030-4ee5-4d78-a90c-16bbb3245d60/"/>
    <s v="bbk06"/>
    <s v="Homme"/>
    <x v="1"/>
    <n v="6"/>
    <x v="0"/>
    <n v="40"/>
    <n v="30"/>
    <n v="50"/>
    <n v="120"/>
    <x v="0"/>
    <n v="17.142857142857142"/>
    <s v="Oui, elle est capable"/>
    <s v="non amélioré"/>
    <s v="Non"/>
    <s v="pas d'accès"/>
    <x v="0"/>
    <n v="1"/>
    <n v="1"/>
    <n v="2"/>
    <s v="Connaissance faible"/>
    <n v="1"/>
    <n v="7"/>
    <s v="Grande confiance"/>
    <n v="1"/>
    <n v="1"/>
  </r>
  <r>
    <s v="89"/>
    <s v="ce4c17ed-3a83-4f6f-bee5-ee6c51fffce4"/>
    <n v="44960"/>
    <s v="consentement_oui"/>
    <s v="sud_kivu"/>
    <s v="sud_kivu"/>
    <s v="kabare"/>
    <x v="0"/>
    <x v="0"/>
    <s v="oui"/>
    <s v="JUSTIN CINEGE"/>
    <s v="kama_29"/>
    <s v="29"/>
    <s v="kamak_29"/>
    <s v="masculin"/>
    <n v="46"/>
    <n v="994605479"/>
    <s v="primaire_interrompu"/>
    <s v="oui"/>
    <m/>
    <m/>
    <m/>
    <x v="1"/>
    <s v="CIBALONZA KACIKO"/>
    <s v="agriculteur"/>
    <m/>
    <s v="elargi"/>
    <n v="1"/>
    <n v="1"/>
    <n v="0"/>
    <n v="0"/>
    <n v="1"/>
    <n v="0"/>
    <n v="1"/>
    <n v="0"/>
    <n v="0"/>
    <n v="1"/>
    <n v="2"/>
    <n v="0"/>
    <n v="2"/>
    <n v="0"/>
    <n v="1"/>
    <n v="2"/>
    <n v="12"/>
    <s v="non"/>
    <n v="0"/>
    <n v="0"/>
    <n v="0"/>
    <n v="0"/>
    <n v="0"/>
    <n v="0"/>
    <n v="0"/>
    <n v="0"/>
    <n v="0"/>
    <n v="0"/>
    <n v="0"/>
    <n v="0"/>
    <s v="oui"/>
    <n v="1"/>
    <n v="0"/>
    <n v="1"/>
    <n v="0"/>
    <n v="0"/>
    <n v="0"/>
    <n v="0"/>
    <n v="0"/>
    <n v="0"/>
    <n v="0"/>
    <n v="0"/>
    <m/>
    <s v="oui"/>
    <n v="1"/>
    <n v="1"/>
    <n v="0"/>
    <n v="0"/>
    <n v="0"/>
    <n v="0"/>
    <n v="0"/>
    <n v="0"/>
    <n v="0"/>
    <n v="0"/>
    <n v="0"/>
    <m/>
    <s v="eau_courante"/>
    <s v="robinet_public__borne-fontaine"/>
    <m/>
    <m/>
    <m/>
    <m/>
    <s v="eau_courante"/>
    <x v="0"/>
    <m/>
    <s v="oui"/>
    <m/>
    <m/>
    <m/>
    <m/>
    <m/>
    <m/>
    <m/>
    <s v="dans_la_parcelle_ou_la_maison"/>
    <n v="2"/>
    <n v="5"/>
    <n v="3"/>
    <n v="10"/>
    <m/>
    <m/>
    <m/>
    <s v="oui"/>
    <x v="1"/>
    <m/>
    <m/>
    <m/>
    <m/>
    <m/>
    <m/>
    <m/>
    <m/>
    <m/>
    <m/>
    <m/>
    <m/>
    <m/>
    <m/>
    <m/>
    <m/>
    <m/>
    <m/>
    <m/>
    <m/>
    <m/>
    <m/>
    <m/>
    <m/>
    <m/>
    <m/>
    <m/>
    <n v="7"/>
    <n v="5"/>
    <n v="700"/>
    <m/>
    <m/>
    <n v="0"/>
    <n v="8.3333333333333339"/>
    <s v="non"/>
    <m/>
    <m/>
    <m/>
    <m/>
    <m/>
    <m/>
    <m/>
    <m/>
    <m/>
    <m/>
    <s v="femmes_20-24_ans"/>
    <n v="0"/>
    <n v="0"/>
    <n v="0"/>
    <n v="1"/>
    <n v="0"/>
    <n v="0"/>
    <n v="0"/>
    <m/>
    <s v="oui"/>
    <s v="contribution_mensuelabonnement"/>
    <m/>
    <m/>
    <n v="500"/>
    <m/>
    <m/>
    <m/>
    <m/>
    <m/>
    <m/>
    <m/>
    <m/>
    <m/>
    <m/>
    <m/>
    <m/>
    <m/>
    <m/>
    <m/>
    <m/>
    <m/>
    <s v="non"/>
    <s v="cest notre richesse que Die avait donné"/>
    <s v="non"/>
    <m/>
    <m/>
    <m/>
    <m/>
    <m/>
    <m/>
    <m/>
    <m/>
    <m/>
    <m/>
    <m/>
    <m/>
    <m/>
    <m/>
    <m/>
    <m/>
    <m/>
    <m/>
    <m/>
    <m/>
    <m/>
    <m/>
    <m/>
    <m/>
    <m/>
    <m/>
    <m/>
    <m/>
    <m/>
    <m/>
    <m/>
    <m/>
    <m/>
    <m/>
    <s v="non"/>
    <m/>
    <m/>
    <m/>
    <m/>
    <m/>
    <m/>
    <m/>
    <m/>
    <m/>
    <m/>
    <m/>
    <m/>
    <m/>
    <m/>
    <m/>
    <m/>
    <m/>
    <m/>
    <m/>
    <m/>
    <m/>
    <m/>
    <m/>
    <m/>
    <m/>
    <m/>
    <m/>
    <m/>
    <s v="toilette non améliorée"/>
    <s v="non"/>
    <x v="0"/>
    <x v="0"/>
    <x v="0"/>
    <x v="0"/>
    <x v="0"/>
    <m/>
    <m/>
    <m/>
    <m/>
    <m/>
    <m/>
    <m/>
    <m/>
    <m/>
    <m/>
    <m/>
    <m/>
    <m/>
    <m/>
    <m/>
    <m/>
    <m/>
    <m/>
    <m/>
    <m/>
    <m/>
    <m/>
    <m/>
    <m/>
    <m/>
    <m/>
    <m/>
    <s v="non"/>
    <m/>
    <m/>
    <m/>
    <n v="0"/>
    <m/>
    <m/>
    <m/>
    <m/>
    <m/>
    <m/>
    <m/>
    <n v="0"/>
    <n v="0"/>
    <s v="connaissance faible"/>
    <m/>
    <m/>
    <m/>
    <m/>
    <n v="0"/>
    <n v="0"/>
    <n v="0"/>
    <n v="1"/>
    <n v="0"/>
    <n v="0"/>
    <m/>
    <s v="non"/>
    <s v="je ne sais pas"/>
    <n v="1"/>
    <n v="1"/>
    <n v="0"/>
    <n v="0"/>
    <m/>
    <n v="0"/>
    <n v="0"/>
    <n v="1"/>
    <n v="0"/>
    <n v="0"/>
    <n v="0"/>
    <n v="0"/>
    <n v="0"/>
    <m/>
    <s v="non"/>
    <m/>
    <m/>
    <x v="0"/>
    <m/>
    <m/>
    <m/>
    <m/>
    <m/>
    <s v="non"/>
    <s v="non"/>
    <m/>
    <m/>
    <m/>
    <m/>
    <m/>
    <m/>
    <m/>
    <m/>
    <m/>
    <m/>
    <m/>
    <m/>
    <m/>
    <m/>
    <m/>
    <n v="0"/>
    <m/>
    <m/>
    <n v="2"/>
    <s v="pas de confiance"/>
    <n v="0"/>
    <n v="0"/>
    <n v="0"/>
    <n v="0"/>
    <n v="0"/>
    <n v="0"/>
    <n v="0"/>
    <s v="Aucun"/>
    <n v="1"/>
    <n v="0"/>
    <n v="0"/>
    <m/>
    <s v="non"/>
    <s v="non_jen_ai_pas_encore_bnficie"/>
    <m/>
    <m/>
    <m/>
    <m/>
    <m/>
    <m/>
    <m/>
    <m/>
    <m/>
    <m/>
    <m/>
    <m/>
    <m/>
    <m/>
    <m/>
    <m/>
    <m/>
    <m/>
    <m/>
    <m/>
    <s v="personne"/>
    <n v="0"/>
    <n v="0"/>
    <n v="0"/>
    <n v="0"/>
    <n v="1"/>
    <n v="1"/>
    <n v="1"/>
    <n v="0"/>
    <n v="0"/>
    <n v="0"/>
    <m/>
    <n v="0"/>
    <n v="0"/>
    <n v="0"/>
    <n v="0"/>
    <n v="1"/>
    <n v="0"/>
    <s v="source kalushige"/>
    <s v="1-2"/>
    <m/>
    <s v="tres_insatisfaisante"/>
    <s v="non"/>
    <s v="non"/>
    <s v="tres_insatisfaisante"/>
    <s v="non"/>
    <m/>
    <m/>
    <m/>
    <m/>
    <m/>
    <s v="rarement_implique"/>
    <s v="rarement"/>
    <n v="0"/>
    <n v="0"/>
    <n v="0"/>
    <n v="0"/>
    <n v="0"/>
    <n v="0"/>
    <n v="1"/>
    <n v="0"/>
    <n v="0"/>
    <n v="0"/>
    <n v="0"/>
    <n v="0"/>
    <m/>
    <s v="Réunion"/>
    <s v="rarement"/>
    <s v="rencontre"/>
    <s v="non"/>
    <s v="je ne sais pas"/>
    <s v="je ne sais pas"/>
    <s v="non"/>
    <m/>
    <m/>
    <n v="-2.2884956999999999"/>
    <n v="28.800452100000001"/>
    <n v="1790.1"/>
    <n v="4.9400000000000004"/>
    <n v="12"/>
    <n v="44960.389930555553"/>
    <n v="44960.378055555557"/>
    <s v="bbk06"/>
    <n v="44960.572928240741"/>
    <s v="https://www.commcarehq.org/a/swassa/reports/form_data/ce4c17ed-3a83-4f6f-bee5-ee6c51fffce4/"/>
    <s v="bbk06"/>
    <s v="Femme"/>
    <x v="0"/>
    <n v="6"/>
    <x v="0"/>
    <n v="2"/>
    <n v="10"/>
    <n v="2"/>
    <n v="14"/>
    <x v="3"/>
    <n v="8.5714285714285712"/>
    <s v="Oui, elle est capable"/>
    <s v="non amélioré"/>
    <s v="Non"/>
    <s v="pas d'accès"/>
    <x v="0"/>
    <n v="1"/>
    <n v="1"/>
    <n v="2"/>
    <s v="Connaissance faible"/>
    <n v="0"/>
    <n v="8"/>
    <s v="Grande confiance"/>
    <n v="0"/>
    <n v="0"/>
  </r>
  <r>
    <s v="90"/>
    <s v="708ae377-24d3-4319-be3d-b6be05b32b28"/>
    <n v="44960"/>
    <s v="consentement_oui"/>
    <s v="sud_kivu"/>
    <s v="sud_kivu"/>
    <s v="kabare"/>
    <x v="0"/>
    <x v="0"/>
    <s v="oui"/>
    <s v="KARMELI Chola"/>
    <s v="kama_9"/>
    <s v="9"/>
    <s v="kamak_9"/>
    <s v="masculin"/>
    <n v="63"/>
    <n v="970366299"/>
    <s v="universit_interompue"/>
    <s v="oui"/>
    <m/>
    <m/>
    <m/>
    <x v="1"/>
    <s v="SENGA MALUMBA"/>
    <s v="agent_de_letat"/>
    <m/>
    <s v="restreint"/>
    <n v="1"/>
    <n v="0"/>
    <n v="1"/>
    <n v="0"/>
    <n v="0"/>
    <n v="2"/>
    <n v="0"/>
    <n v="1"/>
    <n v="0"/>
    <n v="0"/>
    <n v="0"/>
    <n v="1"/>
    <n v="0"/>
    <n v="0"/>
    <n v="0"/>
    <n v="1"/>
    <n v="7"/>
    <s v="non"/>
    <n v="0"/>
    <n v="0"/>
    <n v="0"/>
    <n v="0"/>
    <n v="0"/>
    <n v="0"/>
    <n v="0"/>
    <n v="0"/>
    <n v="0"/>
    <n v="0"/>
    <n v="0"/>
    <n v="0"/>
    <s v="oui"/>
    <n v="1"/>
    <n v="0"/>
    <n v="1"/>
    <n v="0"/>
    <n v="0"/>
    <n v="0"/>
    <n v="0"/>
    <n v="0"/>
    <n v="0"/>
    <n v="0"/>
    <n v="0"/>
    <m/>
    <s v="oui"/>
    <n v="1"/>
    <n v="0"/>
    <n v="0"/>
    <n v="1"/>
    <n v="0"/>
    <n v="0"/>
    <n v="0"/>
    <n v="0"/>
    <n v="0"/>
    <n v="0"/>
    <n v="0"/>
    <m/>
    <s v="eau_courante"/>
    <s v="robinet_public__borne-fontaine"/>
    <m/>
    <m/>
    <m/>
    <m/>
    <s v="eau_courante"/>
    <x v="0"/>
    <m/>
    <s v="oui"/>
    <m/>
    <m/>
    <m/>
    <m/>
    <m/>
    <m/>
    <m/>
    <s v="en_dehors_de_la_parcelle"/>
    <n v="2"/>
    <n v="5"/>
    <n v="6"/>
    <n v="13"/>
    <m/>
    <m/>
    <m/>
    <s v="oui"/>
    <x v="1"/>
    <m/>
    <m/>
    <m/>
    <m/>
    <m/>
    <m/>
    <m/>
    <m/>
    <m/>
    <m/>
    <m/>
    <m/>
    <m/>
    <m/>
    <m/>
    <m/>
    <m/>
    <m/>
    <m/>
    <m/>
    <m/>
    <m/>
    <m/>
    <m/>
    <m/>
    <m/>
    <m/>
    <n v="7"/>
    <n v="5"/>
    <n v="700"/>
    <m/>
    <m/>
    <n v="0"/>
    <n v="14.285714285714286"/>
    <s v="non"/>
    <m/>
    <m/>
    <m/>
    <m/>
    <m/>
    <m/>
    <m/>
    <m/>
    <m/>
    <m/>
    <s v="femmes_20-24_ans"/>
    <n v="0"/>
    <n v="0"/>
    <n v="0"/>
    <n v="1"/>
    <n v="0"/>
    <n v="0"/>
    <n v="0"/>
    <m/>
    <s v="non"/>
    <m/>
    <m/>
    <m/>
    <m/>
    <m/>
    <m/>
    <m/>
    <m/>
    <m/>
    <m/>
    <m/>
    <m/>
    <m/>
    <m/>
    <m/>
    <m/>
    <m/>
    <m/>
    <m/>
    <m/>
    <m/>
    <s v="oui"/>
    <s v="proteger notre santé.prevenir les maladies qui sont dû à leau"/>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0"/>
    <n v="1"/>
    <n v="1"/>
    <n v="2"/>
    <n v="0"/>
    <n v="0"/>
    <n v="0"/>
    <m/>
    <n v="1"/>
    <n v="1"/>
    <n v="0"/>
    <n v="2"/>
    <n v="4"/>
    <s v="connaissance basique"/>
    <n v="0"/>
    <n v="0"/>
    <n v="0"/>
    <m/>
    <n v="1"/>
    <n v="1"/>
    <n v="0"/>
    <n v="0"/>
    <n v="0"/>
    <n v="0"/>
    <m/>
    <s v="non"/>
    <s v="ne sais pas"/>
    <n v="1"/>
    <n v="1"/>
    <n v="0"/>
    <n v="0"/>
    <m/>
    <n v="0"/>
    <n v="0"/>
    <n v="1"/>
    <n v="0"/>
    <n v="0"/>
    <n v="0"/>
    <n v="0"/>
    <n v="0"/>
    <m/>
    <s v="oui"/>
    <s v="payer lamande"/>
    <n v="0"/>
    <x v="1"/>
    <n v="0"/>
    <n v="0"/>
    <n v="0"/>
    <n v="0"/>
    <s v="amande"/>
    <s v="non"/>
    <s v="non"/>
    <m/>
    <m/>
    <m/>
    <m/>
    <m/>
    <m/>
    <m/>
    <m/>
    <m/>
    <m/>
    <m/>
    <m/>
    <m/>
    <m/>
    <m/>
    <n v="0"/>
    <m/>
    <m/>
    <n v="5"/>
    <s v="confiance moyenne"/>
    <n v="0"/>
    <n v="0"/>
    <n v="0"/>
    <n v="0"/>
    <n v="0"/>
    <n v="0"/>
    <n v="0"/>
    <s v="Aucun"/>
    <n v="1"/>
    <n v="0"/>
    <n v="0"/>
    <m/>
    <s v="non"/>
    <s v="non_jen_ai_pas_encore_bnficie"/>
    <m/>
    <m/>
    <m/>
    <m/>
    <m/>
    <m/>
    <m/>
    <m/>
    <m/>
    <m/>
    <m/>
    <m/>
    <m/>
    <m/>
    <m/>
    <m/>
    <m/>
    <m/>
    <m/>
    <m/>
    <s v="personne"/>
    <n v="0"/>
    <n v="0"/>
    <n v="1"/>
    <n v="0"/>
    <n v="0"/>
    <n v="1"/>
    <n v="1"/>
    <n v="0"/>
    <n v="0"/>
    <n v="0"/>
    <m/>
    <n v="0"/>
    <n v="0"/>
    <n v="0"/>
    <n v="0"/>
    <n v="1"/>
    <n v="0"/>
    <s v="source kalushige"/>
    <s v="1-2"/>
    <m/>
    <s v="peu_insatisfaisant"/>
    <s v="non"/>
    <s v="non"/>
    <s v="peu_insatisfaisant"/>
    <s v="non"/>
    <m/>
    <m/>
    <m/>
    <m/>
    <m/>
    <s v="je_ne_suis_jamais_impliqu"/>
    <s v="non"/>
    <m/>
    <m/>
    <m/>
    <m/>
    <m/>
    <m/>
    <m/>
    <m/>
    <m/>
    <m/>
    <m/>
    <m/>
    <m/>
    <m/>
    <m/>
    <s v="ne sais pas"/>
    <s v="non"/>
    <s v="rien"/>
    <s v="rien"/>
    <s v="non"/>
    <m/>
    <m/>
    <n v="-2.3013737999999999"/>
    <n v="28.800304000000001"/>
    <n v="1804.4"/>
    <n v="8.9600000000000009"/>
    <n v="7"/>
    <n v="44960.462476851862"/>
    <n v="44960.390162037038"/>
    <s v="bbk06"/>
    <n v="44960.572962962957"/>
    <s v="https://www.commcarehq.org/a/swassa/reports/form_data/708ae377-24d3-4319-be3d-b6be05b32b28/"/>
    <s v="bbk06"/>
    <s v="Femme"/>
    <x v="0"/>
    <n v="6"/>
    <x v="0"/>
    <n v="60"/>
    <n v="2"/>
    <n v="75"/>
    <n v="137"/>
    <x v="0"/>
    <n v="17.142857142857142"/>
    <s v="Oui, elle est capable"/>
    <s v="non amélioré"/>
    <s v="Non"/>
    <s v="pas d'accès"/>
    <x v="0"/>
    <n v="1"/>
    <n v="1"/>
    <n v="2"/>
    <s v="Connaissance faible"/>
    <n v="0"/>
    <n v="7"/>
    <s v="Grande confiance"/>
    <n v="0"/>
    <n v="0"/>
  </r>
  <r>
    <s v="91"/>
    <s v="0616ff74-1ac1-45cc-9a8d-4017a7acb378"/>
    <n v="44960"/>
    <s v="consentement_oui"/>
    <s v="sud_kivu"/>
    <s v="sud_kivu"/>
    <s v="kabare"/>
    <x v="0"/>
    <x v="0"/>
    <s v="oui"/>
    <s v="Furaha Maheshe"/>
    <s v="kama62"/>
    <s v="62"/>
    <s v="kamak_62"/>
    <s v="feminin"/>
    <n v="40"/>
    <n v="990334603"/>
    <s v="primaire_complet"/>
    <s v="non"/>
    <s v="epoux"/>
    <m/>
    <s v="masculin"/>
    <x v="1"/>
    <m/>
    <s v="main_duvre"/>
    <m/>
    <s v="restreint"/>
    <n v="0"/>
    <n v="0"/>
    <n v="1"/>
    <n v="0"/>
    <n v="1"/>
    <n v="0"/>
    <n v="1"/>
    <n v="0"/>
    <n v="0"/>
    <n v="1"/>
    <n v="1"/>
    <n v="1"/>
    <n v="0"/>
    <n v="0"/>
    <n v="1"/>
    <n v="0"/>
    <n v="7"/>
    <s v="oui"/>
    <n v="0"/>
    <n v="0"/>
    <n v="0"/>
    <n v="0"/>
    <n v="1"/>
    <n v="0"/>
    <n v="0"/>
    <n v="0"/>
    <n v="0"/>
    <n v="0"/>
    <n v="0"/>
    <n v="0"/>
    <s v="oui"/>
    <n v="0"/>
    <n v="0"/>
    <n v="1"/>
    <n v="0"/>
    <n v="0"/>
    <n v="0"/>
    <n v="0"/>
    <n v="0"/>
    <n v="0"/>
    <n v="0"/>
    <n v="0"/>
    <m/>
    <s v="oui"/>
    <n v="1"/>
    <n v="0"/>
    <n v="0"/>
    <n v="0"/>
    <n v="0"/>
    <n v="0"/>
    <n v="0"/>
    <n v="0"/>
    <n v="0"/>
    <n v="0"/>
    <n v="0"/>
    <m/>
    <s v="eau_courante"/>
    <s v="robinet_public__borne-fontaine"/>
    <m/>
    <m/>
    <m/>
    <m/>
    <s v="eau_courante"/>
    <x v="0"/>
    <m/>
    <s v="oui"/>
    <m/>
    <m/>
    <m/>
    <m/>
    <m/>
    <m/>
    <m/>
    <s v="en_dehors_de_la_parcelle"/>
    <n v="20"/>
    <n v="30"/>
    <n v="25"/>
    <n v="75"/>
    <m/>
    <m/>
    <m/>
    <s v="oui"/>
    <x v="0"/>
    <m/>
    <m/>
    <m/>
    <m/>
    <m/>
    <m/>
    <m/>
    <m/>
    <m/>
    <m/>
    <m/>
    <m/>
    <m/>
    <m/>
    <m/>
    <m/>
    <m/>
    <m/>
    <m/>
    <m/>
    <m/>
    <m/>
    <m/>
    <m/>
    <m/>
    <m/>
    <m/>
    <n v="4"/>
    <n v="10"/>
    <n v="800"/>
    <m/>
    <m/>
    <n v="0"/>
    <n v="16.326530612244898"/>
    <s v="non"/>
    <m/>
    <m/>
    <m/>
    <m/>
    <m/>
    <m/>
    <m/>
    <m/>
    <m/>
    <m/>
    <s v="femmes_20-24_ans"/>
    <n v="0"/>
    <n v="0"/>
    <n v="0"/>
    <n v="1"/>
    <n v="0"/>
    <n v="0"/>
    <n v="0"/>
    <m/>
    <s v="non"/>
    <m/>
    <m/>
    <m/>
    <m/>
    <m/>
    <m/>
    <m/>
    <m/>
    <m/>
    <m/>
    <m/>
    <m/>
    <m/>
    <m/>
    <m/>
    <m/>
    <m/>
    <m/>
    <m/>
    <m/>
    <m/>
    <s v="oui"/>
    <s v="parceque 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1"/>
    <x v="2"/>
    <x v="1"/>
    <x v="1"/>
    <n v="1"/>
    <n v="0"/>
    <n v="0"/>
    <n v="0"/>
    <n v="0"/>
    <n v="1"/>
    <n v="0"/>
    <n v="0"/>
    <n v="0"/>
    <n v="0"/>
    <m/>
    <s v="oui"/>
    <n v="1"/>
    <n v="0"/>
    <n v="0"/>
    <n v="0"/>
    <n v="0"/>
    <n v="0"/>
    <n v="0"/>
    <m/>
    <s v="oui"/>
    <m/>
    <m/>
    <m/>
    <m/>
    <m/>
    <m/>
    <s v="oui"/>
    <n v="1"/>
    <n v="1"/>
    <n v="1"/>
    <n v="3"/>
    <n v="0"/>
    <n v="0"/>
    <n v="0"/>
    <m/>
    <n v="1"/>
    <n v="1"/>
    <n v="0"/>
    <n v="2"/>
    <n v="5"/>
    <s v="connaissance basique"/>
    <n v="0"/>
    <n v="0"/>
    <n v="0"/>
    <m/>
    <n v="1"/>
    <n v="1"/>
    <n v="0"/>
    <n v="0"/>
    <n v="0"/>
    <n v="0"/>
    <m/>
    <s v="oui"/>
    <s v="abonnement"/>
    <n v="1"/>
    <n v="1"/>
    <n v="0"/>
    <n v="0"/>
    <m/>
    <n v="0"/>
    <n v="0"/>
    <n v="1"/>
    <n v="0"/>
    <n v="0"/>
    <n v="0"/>
    <n v="0"/>
    <n v="0"/>
    <m/>
    <s v="oui"/>
    <s v="amande"/>
    <n v="0"/>
    <x v="1"/>
    <n v="0"/>
    <n v="0"/>
    <n v="0"/>
    <n v="0"/>
    <s v="payé les pièces qui sot abîmés"/>
    <s v="non"/>
    <s v="non"/>
    <m/>
    <m/>
    <m/>
    <m/>
    <m/>
    <m/>
    <m/>
    <m/>
    <m/>
    <m/>
    <m/>
    <m/>
    <m/>
    <m/>
    <m/>
    <n v="0"/>
    <m/>
    <m/>
    <n v="4"/>
    <s v="pas de confiance"/>
    <n v="0"/>
    <n v="0"/>
    <n v="0"/>
    <n v="0"/>
    <n v="0"/>
    <n v="0"/>
    <n v="0"/>
    <s v="Aucun"/>
    <n v="1"/>
    <n v="0"/>
    <n v="0"/>
    <m/>
    <s v="oui"/>
    <s v="non_jen_ai_pas_encore_bnficie"/>
    <m/>
    <m/>
    <m/>
    <m/>
    <m/>
    <m/>
    <m/>
    <m/>
    <m/>
    <m/>
    <m/>
    <m/>
    <m/>
    <m/>
    <m/>
    <m/>
    <m/>
    <m/>
    <m/>
    <m/>
    <s v="chef du village"/>
    <n v="0"/>
    <n v="0"/>
    <n v="1"/>
    <n v="1"/>
    <n v="1"/>
    <n v="0"/>
    <n v="0"/>
    <n v="0"/>
    <n v="0"/>
    <n v="0"/>
    <m/>
    <n v="0"/>
    <n v="0"/>
    <n v="0"/>
    <n v="0"/>
    <n v="1"/>
    <n v="0"/>
    <s v="source kalushige"/>
    <s v="1-2"/>
    <m/>
    <s v="peu_insatisfaisant"/>
    <s v="non"/>
    <s v="non"/>
    <s v="peu_insatisfaisant"/>
    <s v="non"/>
    <m/>
    <m/>
    <m/>
    <m/>
    <m/>
    <s v="je_ne_suis_jamais_impliqu"/>
    <s v="non"/>
    <m/>
    <m/>
    <m/>
    <m/>
    <m/>
    <m/>
    <m/>
    <m/>
    <m/>
    <m/>
    <m/>
    <m/>
    <m/>
    <m/>
    <m/>
    <s v="je ne sais pas"/>
    <s v="non"/>
    <s v="faire  des contribution mensuel"/>
    <s v="ne pas avoir leau comme il faut"/>
    <s v="non"/>
    <m/>
    <m/>
    <n v="-2.2956260999999998"/>
    <n v="28.797991400000001"/>
    <n v="1776.7"/>
    <n v="6.58"/>
    <n v="7"/>
    <n v="44960.495520833327"/>
    <n v="44960.478125000001"/>
    <s v="bbk06"/>
    <n v="44960.572962962957"/>
    <s v="https://www.commcarehq.org/a/swassa/reports/form_data/0616ff74-1ac1-45cc-9a8d-4017a7acb378/"/>
    <s v="bbk06"/>
    <s v="Homme"/>
    <x v="0"/>
    <n v="8"/>
    <x v="0"/>
    <n v="2"/>
    <n v="120"/>
    <n v="3"/>
    <n v="125"/>
    <x v="1"/>
    <n v="14.285714285714286"/>
    <s v="Oui, elle est capable"/>
    <s v="non amélioré"/>
    <s v="Oui"/>
    <s v="pas d'accès"/>
    <x v="0"/>
    <n v="1"/>
    <n v="1"/>
    <n v="2"/>
    <s v="Connaissance faible"/>
    <n v="0"/>
    <n v="5"/>
    <s v="Confiance moyenne"/>
    <n v="0"/>
    <n v="0"/>
  </r>
  <r>
    <s v="92"/>
    <s v="eaa9e4ad-c34e-478b-852b-5877e9f55c7e"/>
    <n v="44960"/>
    <s v="consentement_oui"/>
    <s v="sud_kivu"/>
    <s v="sud_kivu"/>
    <s v="kabare"/>
    <x v="0"/>
    <x v="6"/>
    <s v="oui"/>
    <s v="Kafuko Rugarama Déo"/>
    <s v="cira_9"/>
    <s v="9"/>
    <s v="chira_9"/>
    <s v="masculin"/>
    <n v="66"/>
    <n v="0"/>
    <s v="primaire_interrompu"/>
    <s v="oui"/>
    <m/>
    <m/>
    <m/>
    <x v="1"/>
    <s v="Marceline Ciryongo"/>
    <s v="agriculteur"/>
    <m/>
    <s v="restreint"/>
    <n v="0"/>
    <n v="0"/>
    <n v="0"/>
    <n v="0"/>
    <n v="0"/>
    <n v="0"/>
    <n v="0"/>
    <n v="1"/>
    <n v="0"/>
    <n v="0"/>
    <n v="0"/>
    <n v="0"/>
    <n v="0"/>
    <n v="0"/>
    <n v="0"/>
    <n v="1"/>
    <n v="2"/>
    <s v="oui"/>
    <n v="0"/>
    <n v="0"/>
    <n v="0"/>
    <n v="0"/>
    <n v="1"/>
    <n v="0"/>
    <n v="0"/>
    <n v="0"/>
    <n v="0"/>
    <n v="0"/>
    <n v="0"/>
    <n v="0"/>
    <s v="oui"/>
    <n v="0"/>
    <n v="0"/>
    <n v="0"/>
    <n v="0"/>
    <n v="1"/>
    <n v="0"/>
    <n v="1"/>
    <n v="0"/>
    <n v="0"/>
    <n v="0"/>
    <n v="0"/>
    <m/>
    <s v="oui"/>
    <n v="0"/>
    <n v="0"/>
    <n v="0"/>
    <n v="1"/>
    <n v="0"/>
    <n v="1"/>
    <n v="0"/>
    <n v="0"/>
    <n v="0"/>
    <n v="0"/>
    <n v="0"/>
    <m/>
    <s v="eau_courante"/>
    <s v="robinet_public__borne-fontaine"/>
    <m/>
    <m/>
    <m/>
    <m/>
    <s v="eau_courante"/>
    <x v="0"/>
    <m/>
    <s v="oui"/>
    <m/>
    <m/>
    <m/>
    <m/>
    <m/>
    <m/>
    <m/>
    <s v="en_dehors_de_la_parcelle"/>
    <n v="3"/>
    <n v="10"/>
    <n v="4"/>
    <n v="17"/>
    <m/>
    <m/>
    <m/>
    <s v="oui"/>
    <x v="1"/>
    <m/>
    <m/>
    <m/>
    <m/>
    <m/>
    <m/>
    <m/>
    <m/>
    <m/>
    <m/>
    <m/>
    <m/>
    <m/>
    <m/>
    <m/>
    <m/>
    <m/>
    <m/>
    <m/>
    <m/>
    <m/>
    <m/>
    <m/>
    <m/>
    <m/>
    <m/>
    <m/>
    <n v="7"/>
    <n v="2"/>
    <n v="280"/>
    <m/>
    <m/>
    <n v="0"/>
    <n v="20"/>
    <s v="non"/>
    <m/>
    <m/>
    <m/>
    <m/>
    <m/>
    <m/>
    <m/>
    <m/>
    <m/>
    <m/>
    <s v="femmes_50_ans"/>
    <n v="0"/>
    <n v="0"/>
    <n v="0"/>
    <n v="0"/>
    <n v="1"/>
    <n v="0"/>
    <n v="0"/>
    <m/>
    <s v="oui"/>
    <s v="contribution_mensuelabonnement"/>
    <m/>
    <m/>
    <n v="500"/>
    <m/>
    <m/>
    <m/>
    <m/>
    <m/>
    <m/>
    <m/>
    <m/>
    <m/>
    <m/>
    <m/>
    <m/>
    <m/>
    <m/>
    <m/>
    <m/>
    <m/>
    <s v="oui"/>
    <s v="Parceque ce sont les normes du gestionnaire et nous devons payer pour la survie"/>
    <s v="non"/>
    <m/>
    <m/>
    <m/>
    <m/>
    <m/>
    <m/>
    <m/>
    <m/>
    <m/>
    <m/>
    <m/>
    <m/>
    <m/>
    <m/>
    <m/>
    <m/>
    <m/>
    <m/>
    <m/>
    <m/>
    <m/>
    <m/>
    <m/>
    <m/>
    <m/>
    <m/>
    <m/>
    <m/>
    <m/>
    <m/>
    <m/>
    <m/>
    <m/>
    <m/>
    <s v="oui"/>
    <n v="0"/>
    <n v="0"/>
    <n v="0"/>
    <n v="0"/>
    <n v="0"/>
    <n v="0"/>
    <n v="1"/>
    <n v="0"/>
    <n v="0"/>
    <n v="0"/>
    <m/>
    <m/>
    <m/>
    <m/>
    <m/>
    <n v="0"/>
    <n v="0"/>
    <n v="0"/>
    <n v="1"/>
    <n v="0"/>
    <m/>
    <m/>
    <m/>
    <m/>
    <m/>
    <m/>
    <m/>
    <m/>
    <s v="toilette non améliorée"/>
    <s v="non"/>
    <x v="0"/>
    <x v="0"/>
    <x v="0"/>
    <x v="0"/>
    <x v="1"/>
    <n v="0"/>
    <n v="1"/>
    <n v="0"/>
    <n v="0"/>
    <n v="0"/>
    <n v="0"/>
    <n v="0"/>
    <n v="1"/>
    <n v="0"/>
    <n v="0"/>
    <m/>
    <s v="non"/>
    <m/>
    <m/>
    <m/>
    <m/>
    <m/>
    <m/>
    <m/>
    <m/>
    <m/>
    <m/>
    <m/>
    <m/>
    <m/>
    <m/>
    <m/>
    <s v="non"/>
    <m/>
    <m/>
    <m/>
    <n v="0"/>
    <m/>
    <m/>
    <m/>
    <m/>
    <m/>
    <m/>
    <m/>
    <n v="0"/>
    <n v="0"/>
    <s v="connaissance faible"/>
    <m/>
    <m/>
    <m/>
    <m/>
    <n v="1"/>
    <n v="0"/>
    <n v="0"/>
    <n v="0"/>
    <n v="0"/>
    <n v="0"/>
    <m/>
    <s v="non"/>
    <s v="Je ne sais pas"/>
    <n v="0"/>
    <n v="1"/>
    <n v="0"/>
    <n v="0"/>
    <m/>
    <n v="0"/>
    <n v="0"/>
    <n v="0"/>
    <n v="0"/>
    <n v="0"/>
    <n v="0"/>
    <n v="1"/>
    <n v="0"/>
    <s v="Contrainte pour reparation du préjudice"/>
    <s v="oui"/>
    <s v="Vulgarisation, sensibilisation dans des réunions, dans des églises"/>
    <n v="0"/>
    <x v="2"/>
    <n v="0"/>
    <n v="1"/>
    <n v="0"/>
    <n v="0"/>
    <s v="Des communiqués dans des églises"/>
    <s v="non"/>
    <s v="non"/>
    <m/>
    <m/>
    <m/>
    <m/>
    <m/>
    <m/>
    <m/>
    <m/>
    <m/>
    <m/>
    <m/>
    <m/>
    <m/>
    <m/>
    <m/>
    <n v="0"/>
    <m/>
    <m/>
    <n v="8"/>
    <s v="grande confiance"/>
    <n v="1"/>
    <n v="0"/>
    <n v="0"/>
    <n v="0"/>
    <n v="0"/>
    <n v="1"/>
    <n v="1"/>
    <s v="Au moins un"/>
    <n v="0"/>
    <n v="0"/>
    <n v="0"/>
    <m/>
    <s v="non"/>
    <s v="oui"/>
    <s v="non_il_y_en_a_pas"/>
    <m/>
    <m/>
    <m/>
    <m/>
    <m/>
    <m/>
    <m/>
    <m/>
    <m/>
    <m/>
    <m/>
    <m/>
    <m/>
    <m/>
    <m/>
    <m/>
    <m/>
    <m/>
    <m/>
    <s v="Au comité de gestion"/>
    <n v="1"/>
    <n v="0"/>
    <n v="0"/>
    <n v="0"/>
    <n v="0"/>
    <n v="0"/>
    <n v="0"/>
    <n v="0"/>
    <n v="1"/>
    <n v="0"/>
    <s v="maendeleo"/>
    <n v="0"/>
    <n v="0"/>
    <n v="1"/>
    <n v="0"/>
    <n v="0"/>
    <n v="0"/>
    <m/>
    <s v="5-6"/>
    <m/>
    <s v="tres_satisfaite"/>
    <s v="oui"/>
    <s v="oui"/>
    <s v="neutre"/>
    <s v="oui"/>
    <s v="non"/>
    <m/>
    <s v="les_membres_du_village"/>
    <m/>
    <s v="b_le_groupe_le_plus_nombreux_prend_la_dcision_pour_tous"/>
    <s v="quelque_fois_impliqu"/>
    <s v="rarement"/>
    <n v="1"/>
    <n v="0"/>
    <n v="1"/>
    <n v="0"/>
    <n v="1"/>
    <n v="0"/>
    <n v="0"/>
    <n v="0"/>
    <n v="0"/>
    <n v="0"/>
    <n v="0"/>
    <n v="0"/>
    <m/>
    <s v="Lors des réunions en AG"/>
    <s v="parfois"/>
    <s v="Toujours lors des réunions"/>
    <s v="parfois"/>
    <s v="Je n'en sais rien, seulement il faut améliorer la qualité des tuyaux"/>
    <s v="Souvent nous manquons de quoi payer pour faute de moyens"/>
    <s v="non"/>
    <m/>
    <m/>
    <n v="-2.2358813999999998"/>
    <n v="28.8464305"/>
    <n v="1581"/>
    <n v="4.58"/>
    <n v="2"/>
    <n v="44960.331689814811"/>
    <n v="44960.31858796296"/>
    <s v="bbk08"/>
    <n v="44960.582465277781"/>
    <s v="https://www.commcarehq.org/a/swassa/reports/form_data/eaa9e4ad-c34e-478b-852b-5877e9f55c7e/"/>
    <s v="bbk08"/>
    <s v=""/>
    <x v="2"/>
    <s v=""/>
    <x v="2"/>
    <s v=""/>
    <s v=""/>
    <s v=""/>
    <s v=""/>
    <x v="2"/>
    <s v=""/>
    <s v=""/>
    <s v=""/>
    <s v=""/>
    <s v=""/>
    <x v="1"/>
    <s v=""/>
    <s v=""/>
    <s v=""/>
    <s v=""/>
    <s v=""/>
    <s v=""/>
    <s v=""/>
    <s v=""/>
    <s v=""/>
  </r>
  <r>
    <s v="93"/>
    <s v="6d51a88d-d4a9-4bdf-a6e1-0f756b84fe9e"/>
    <n v="44960"/>
    <s v="consentement_oui"/>
    <s v="sud_kivu"/>
    <s v="sud_kivu"/>
    <s v="kabare"/>
    <x v="0"/>
    <x v="6"/>
    <s v="non"/>
    <s v="Aline M'Cibuye"/>
    <s v="cira_11"/>
    <s v="11"/>
    <s v="chira_11"/>
    <s v="feminin"/>
    <n v="30"/>
    <n v="0"/>
    <s v="secondaire_interrompu"/>
    <s v="non"/>
    <s v="epoux"/>
    <m/>
    <s v="masculin"/>
    <x v="1"/>
    <m/>
    <s v="agriculteur"/>
    <m/>
    <s v="restreint"/>
    <n v="1"/>
    <n v="0"/>
    <n v="2"/>
    <n v="0"/>
    <n v="0"/>
    <n v="1"/>
    <n v="0"/>
    <n v="0"/>
    <n v="2"/>
    <n v="1"/>
    <n v="0"/>
    <n v="0"/>
    <n v="0"/>
    <n v="1"/>
    <n v="0"/>
    <n v="0"/>
    <n v="8"/>
    <s v="non"/>
    <n v="0"/>
    <n v="0"/>
    <n v="0"/>
    <n v="0"/>
    <n v="0"/>
    <n v="0"/>
    <n v="0"/>
    <n v="0"/>
    <n v="0"/>
    <n v="0"/>
    <n v="0"/>
    <n v="0"/>
    <s v="oui"/>
    <n v="1"/>
    <n v="0"/>
    <n v="0"/>
    <n v="0"/>
    <n v="0"/>
    <n v="0"/>
    <n v="1"/>
    <n v="0"/>
    <n v="0"/>
    <n v="0"/>
    <n v="0"/>
    <m/>
    <s v="oui"/>
    <n v="0"/>
    <n v="0"/>
    <n v="0"/>
    <n v="1"/>
    <n v="1"/>
    <n v="0"/>
    <n v="1"/>
    <n v="0"/>
    <n v="1"/>
    <n v="0"/>
    <n v="0"/>
    <m/>
    <s v="eau_courante"/>
    <s v="robinet_public__borne-fontaine"/>
    <m/>
    <m/>
    <m/>
    <m/>
    <s v="eau_courante"/>
    <x v="0"/>
    <m/>
    <s v="non"/>
    <s v="eau_de_source"/>
    <m/>
    <m/>
    <s v="source_non_protg"/>
    <m/>
    <m/>
    <m/>
    <s v="en_dehors_de_la_parcelle"/>
    <n v="2"/>
    <n v="15"/>
    <n v="2"/>
    <n v="19"/>
    <n v="5"/>
    <n v="1"/>
    <n v="6"/>
    <s v="oui"/>
    <x v="1"/>
    <m/>
    <m/>
    <m/>
    <m/>
    <m/>
    <m/>
    <m/>
    <m/>
    <m/>
    <m/>
    <m/>
    <m/>
    <m/>
    <s v="oui"/>
    <m/>
    <m/>
    <m/>
    <m/>
    <m/>
    <m/>
    <m/>
    <m/>
    <m/>
    <m/>
    <m/>
    <m/>
    <m/>
    <n v="7"/>
    <n v="3"/>
    <n v="420"/>
    <n v="1"/>
    <n v="1"/>
    <n v="140"/>
    <n v="10"/>
    <s v="non"/>
    <m/>
    <m/>
    <m/>
    <m/>
    <m/>
    <m/>
    <m/>
    <m/>
    <m/>
    <m/>
    <s v="femmes_25-34_ans"/>
    <n v="0"/>
    <n v="0"/>
    <n v="0"/>
    <n v="0"/>
    <n v="1"/>
    <n v="0"/>
    <n v="0"/>
    <m/>
    <s v="oui"/>
    <s v="contribution_mensuelabonnement"/>
    <m/>
    <m/>
    <n v="500"/>
    <n v="0"/>
    <n v="0"/>
    <n v="1"/>
    <n v="1"/>
    <n v="0"/>
    <n v="0"/>
    <n v="0"/>
    <m/>
    <s v="non"/>
    <m/>
    <m/>
    <m/>
    <m/>
    <m/>
    <m/>
    <m/>
    <s v="oui"/>
    <s v="oui"/>
    <s v="Pour ne pas trainer au lieu d'approvisionnement"/>
    <s v="non"/>
    <m/>
    <m/>
    <m/>
    <m/>
    <m/>
    <m/>
    <m/>
    <m/>
    <s v="non"/>
    <m/>
    <m/>
    <m/>
    <m/>
    <m/>
    <m/>
    <m/>
    <m/>
    <m/>
    <m/>
    <m/>
    <m/>
    <m/>
    <m/>
    <m/>
    <m/>
    <m/>
    <m/>
    <m/>
    <m/>
    <m/>
    <m/>
    <m/>
    <m/>
    <m/>
    <s v="non"/>
    <m/>
    <m/>
    <m/>
    <m/>
    <m/>
    <m/>
    <m/>
    <m/>
    <m/>
    <m/>
    <m/>
    <m/>
    <m/>
    <m/>
    <m/>
    <m/>
    <m/>
    <m/>
    <m/>
    <m/>
    <m/>
    <m/>
    <m/>
    <m/>
    <m/>
    <m/>
    <m/>
    <m/>
    <s v="toilette non améliorée"/>
    <s v="non"/>
    <x v="0"/>
    <x v="0"/>
    <x v="0"/>
    <x v="0"/>
    <x v="0"/>
    <m/>
    <m/>
    <m/>
    <m/>
    <m/>
    <m/>
    <m/>
    <m/>
    <m/>
    <m/>
    <m/>
    <m/>
    <m/>
    <m/>
    <m/>
    <m/>
    <m/>
    <m/>
    <m/>
    <m/>
    <m/>
    <m/>
    <m/>
    <m/>
    <m/>
    <m/>
    <m/>
    <s v="oui"/>
    <n v="1"/>
    <n v="1"/>
    <n v="0"/>
    <n v="2"/>
    <n v="0"/>
    <n v="0"/>
    <n v="0"/>
    <m/>
    <n v="1"/>
    <n v="1"/>
    <n v="1"/>
    <n v="3"/>
    <n v="5"/>
    <s v="connaissance basique"/>
    <n v="0"/>
    <n v="0"/>
    <n v="0"/>
    <m/>
    <n v="1"/>
    <n v="0"/>
    <n v="0"/>
    <n v="0"/>
    <n v="0"/>
    <n v="0"/>
    <m/>
    <s v="non"/>
    <s v="Introduire une demande au comité, puis après autorisation moyennant paiement, acheter les matériels."/>
    <n v="0"/>
    <n v="1"/>
    <n v="0"/>
    <n v="0"/>
    <m/>
    <n v="0"/>
    <n v="0"/>
    <n v="0"/>
    <n v="1"/>
    <n v="0"/>
    <n v="0"/>
    <n v="1"/>
    <n v="0"/>
    <s v="Contrainte de reparer la faute"/>
    <s v="oui"/>
    <s v="Par des réunions communautaires"/>
    <n v="0"/>
    <x v="1"/>
    <n v="0"/>
    <n v="1"/>
    <n v="0"/>
    <n v="0"/>
    <s v="Rien"/>
    <s v="non"/>
    <s v="non"/>
    <m/>
    <m/>
    <m/>
    <m/>
    <m/>
    <m/>
    <m/>
    <m/>
    <m/>
    <m/>
    <m/>
    <m/>
    <m/>
    <m/>
    <m/>
    <n v="0"/>
    <m/>
    <m/>
    <n v="8"/>
    <s v="grande confiance"/>
    <n v="1"/>
    <n v="0"/>
    <n v="0"/>
    <n v="0"/>
    <n v="0"/>
    <n v="1"/>
    <n v="1"/>
    <s v="Au moins un"/>
    <n v="0"/>
    <n v="0"/>
    <n v="0"/>
    <m/>
    <s v="oui"/>
    <s v="non_jen_ai_pas_encore_bnficie"/>
    <m/>
    <m/>
    <m/>
    <m/>
    <m/>
    <m/>
    <m/>
    <m/>
    <m/>
    <m/>
    <m/>
    <m/>
    <m/>
    <m/>
    <m/>
    <m/>
    <m/>
    <m/>
    <m/>
    <m/>
    <s v="Au comité de gestion"/>
    <n v="0"/>
    <n v="0"/>
    <n v="0"/>
    <n v="0"/>
    <n v="0"/>
    <n v="0"/>
    <n v="0"/>
    <n v="0"/>
    <n v="1"/>
    <n v="0"/>
    <s v="maendeleo"/>
    <n v="0"/>
    <n v="0"/>
    <n v="1"/>
    <n v="0"/>
    <n v="0"/>
    <n v="0"/>
    <m/>
    <s v="3-4"/>
    <m/>
    <s v="tres_satisfaite"/>
    <s v="oui"/>
    <s v="oui"/>
    <s v="tres_satisfaite"/>
    <s v="oui"/>
    <s v="non"/>
    <m/>
    <s v="les_membres_du_village"/>
    <m/>
    <s v="b_le_groupe_le_plus_nombreux_prend_la_dcision_pour_tous"/>
    <s v="rarement_implique"/>
    <s v="non"/>
    <m/>
    <m/>
    <m/>
    <m/>
    <m/>
    <m/>
    <m/>
    <m/>
    <m/>
    <m/>
    <m/>
    <m/>
    <m/>
    <m/>
    <m/>
    <s v="Face à face"/>
    <s v="souvent"/>
    <s v="Il y a moyen d'augmenter les installations pour couvrir la communauté"/>
    <s v="Des coupures intempstives qui nous amènent à utiliser l'eau de source au risque de contracter des maladies."/>
    <s v="non"/>
    <m/>
    <m/>
    <n v="-2.237196"/>
    <n v="28.8448539"/>
    <n v="1561.2"/>
    <n v="5"/>
    <n v="8"/>
    <n v="44960.373333333337"/>
    <n v="44960.347743055558"/>
    <s v="bbk08"/>
    <n v="44960.582488425927"/>
    <s v="https://www.commcarehq.org/a/swassa/reports/form_data/6d51a88d-d4a9-4bdf-a6e1-0f756b84fe9e/"/>
    <s v="bbk08"/>
    <s v=""/>
    <x v="2"/>
    <s v=""/>
    <x v="2"/>
    <s v=""/>
    <s v=""/>
    <s v=""/>
    <s v=""/>
    <x v="2"/>
    <s v=""/>
    <s v=""/>
    <s v=""/>
    <s v=""/>
    <s v=""/>
    <x v="1"/>
    <s v=""/>
    <s v=""/>
    <s v=""/>
    <s v=""/>
    <s v=""/>
    <s v=""/>
    <s v=""/>
    <s v=""/>
    <s v=""/>
  </r>
  <r>
    <s v="94"/>
    <s v="86f6b226-bf96-46e9-9921-c64e455403c5"/>
    <n v="44960"/>
    <s v="consentement_oui"/>
    <s v="sud_kivu"/>
    <s v="sud_kivu"/>
    <s v="kabare"/>
    <x v="0"/>
    <x v="6"/>
    <s v="oui"/>
    <s v="Nyota Muhimuzi"/>
    <s v="cira_2"/>
    <s v="2"/>
    <s v="chira_2"/>
    <s v="feminin"/>
    <n v="22"/>
    <n v="971901321"/>
    <s v="secondaire_complet"/>
    <s v="non"/>
    <s v="pre"/>
    <m/>
    <s v="masculin"/>
    <x v="1"/>
    <s v="Wilfired M'Bakenga"/>
    <s v="agent_de_letat"/>
    <m/>
    <s v="elargi"/>
    <n v="1"/>
    <n v="0"/>
    <n v="0"/>
    <n v="1"/>
    <n v="2"/>
    <n v="1"/>
    <n v="0"/>
    <n v="1"/>
    <n v="1"/>
    <n v="1"/>
    <n v="0"/>
    <n v="0"/>
    <n v="0"/>
    <n v="1"/>
    <n v="0"/>
    <n v="1"/>
    <n v="10"/>
    <s v="non"/>
    <n v="0"/>
    <n v="0"/>
    <n v="0"/>
    <n v="0"/>
    <n v="0"/>
    <n v="0"/>
    <n v="0"/>
    <n v="0"/>
    <n v="0"/>
    <n v="0"/>
    <n v="0"/>
    <n v="0"/>
    <s v="oui"/>
    <n v="1"/>
    <n v="0"/>
    <n v="0"/>
    <n v="0"/>
    <n v="0"/>
    <n v="0"/>
    <n v="1"/>
    <n v="0"/>
    <n v="0"/>
    <n v="0"/>
    <n v="0"/>
    <m/>
    <s v="oui"/>
    <n v="1"/>
    <n v="0"/>
    <n v="1"/>
    <n v="1"/>
    <n v="1"/>
    <n v="1"/>
    <n v="0"/>
    <n v="0"/>
    <n v="0"/>
    <n v="0"/>
    <n v="0"/>
    <m/>
    <s v="eau_courante"/>
    <s v="robinet_public__borne-fontaine"/>
    <m/>
    <m/>
    <m/>
    <m/>
    <s v="eau_courante"/>
    <x v="0"/>
    <m/>
    <s v="oui"/>
    <m/>
    <m/>
    <m/>
    <m/>
    <m/>
    <m/>
    <m/>
    <s v="en_dehors_de_la_parcelle"/>
    <n v="5"/>
    <n v="2"/>
    <n v="5"/>
    <n v="12"/>
    <m/>
    <m/>
    <m/>
    <s v="oui"/>
    <x v="1"/>
    <m/>
    <m/>
    <m/>
    <m/>
    <m/>
    <m/>
    <m/>
    <m/>
    <m/>
    <m/>
    <m/>
    <m/>
    <m/>
    <m/>
    <m/>
    <m/>
    <m/>
    <m/>
    <m/>
    <m/>
    <m/>
    <m/>
    <m/>
    <m/>
    <m/>
    <m/>
    <m/>
    <n v="7"/>
    <n v="8"/>
    <n v="1120"/>
    <m/>
    <m/>
    <n v="0"/>
    <n v="16"/>
    <s v="non"/>
    <m/>
    <m/>
    <m/>
    <m/>
    <m/>
    <m/>
    <m/>
    <m/>
    <m/>
    <m/>
    <s v="femmes_20-24_ans"/>
    <n v="0"/>
    <n v="0"/>
    <n v="0"/>
    <n v="0"/>
    <n v="1"/>
    <n v="0"/>
    <n v="0"/>
    <m/>
    <s v="oui"/>
    <s v="contribution_mensuelabonnement"/>
    <m/>
    <m/>
    <n v="1000"/>
    <m/>
    <m/>
    <m/>
    <m/>
    <m/>
    <m/>
    <m/>
    <m/>
    <m/>
    <m/>
    <m/>
    <m/>
    <m/>
    <m/>
    <m/>
    <m/>
    <m/>
    <s v="oui"/>
    <s v="Parce que l'eau est très utile pour nous"/>
    <s v="non"/>
    <m/>
    <m/>
    <m/>
    <m/>
    <m/>
    <m/>
    <m/>
    <m/>
    <m/>
    <m/>
    <m/>
    <m/>
    <m/>
    <m/>
    <m/>
    <m/>
    <m/>
    <m/>
    <m/>
    <m/>
    <m/>
    <m/>
    <m/>
    <m/>
    <m/>
    <m/>
    <m/>
    <m/>
    <m/>
    <m/>
    <m/>
    <m/>
    <m/>
    <m/>
    <s v="oui"/>
    <n v="0"/>
    <n v="0"/>
    <n v="0"/>
    <n v="0"/>
    <n v="0"/>
    <n v="0"/>
    <n v="0"/>
    <n v="1"/>
    <n v="0"/>
    <n v="0"/>
    <m/>
    <m/>
    <m/>
    <m/>
    <m/>
    <n v="0"/>
    <n v="0"/>
    <n v="0"/>
    <n v="1"/>
    <n v="0"/>
    <m/>
    <m/>
    <m/>
    <m/>
    <m/>
    <m/>
    <m/>
    <m/>
    <s v="toilette améliorée"/>
    <s v="non"/>
    <x v="1"/>
    <x v="0"/>
    <x v="0"/>
    <x v="0"/>
    <x v="1"/>
    <n v="0"/>
    <n v="1"/>
    <n v="0"/>
    <n v="0"/>
    <n v="0"/>
    <n v="1"/>
    <n v="0"/>
    <n v="1"/>
    <n v="0"/>
    <n v="0"/>
    <m/>
    <s v="non"/>
    <m/>
    <m/>
    <m/>
    <m/>
    <m/>
    <m/>
    <m/>
    <m/>
    <m/>
    <m/>
    <m/>
    <m/>
    <m/>
    <m/>
    <m/>
    <s v="oui"/>
    <n v="1"/>
    <n v="1"/>
    <n v="1"/>
    <n v="3"/>
    <n v="0"/>
    <n v="0"/>
    <n v="0"/>
    <m/>
    <n v="1"/>
    <n v="1"/>
    <n v="1"/>
    <n v="3"/>
    <n v="6"/>
    <s v="connaissance basique"/>
    <n v="0"/>
    <n v="0"/>
    <n v="0"/>
    <m/>
    <n v="0"/>
    <n v="1"/>
    <n v="0"/>
    <n v="0"/>
    <n v="0"/>
    <n v="0"/>
    <m/>
    <s v="non"/>
    <s v="Abonnement de 100$, puis on achète le matériel soi même"/>
    <n v="0"/>
    <n v="1"/>
    <n v="0"/>
    <n v="0"/>
    <m/>
    <n v="0"/>
    <n v="0"/>
    <n v="0"/>
    <n v="0"/>
    <n v="0"/>
    <n v="0"/>
    <n v="1"/>
    <n v="0"/>
    <s v="Contrainte pour réparation"/>
    <s v="oui"/>
    <s v="Conscientiser la communauté"/>
    <n v="0"/>
    <x v="1"/>
    <n v="0"/>
    <n v="1"/>
    <n v="0"/>
    <n v="0"/>
    <s v="Dans des réunions"/>
    <s v="oui"/>
    <s v="oui"/>
    <n v="0"/>
    <n v="1"/>
    <n v="0"/>
    <n v="0"/>
    <n v="0"/>
    <m/>
    <n v="1"/>
    <n v="0"/>
    <n v="0"/>
    <n v="0"/>
    <n v="0"/>
    <n v="0"/>
    <n v="0"/>
    <n v="0"/>
    <m/>
    <n v="1"/>
    <s v="oui"/>
    <s v="oui_jetais_satisfait"/>
    <n v="6"/>
    <s v="grande confiance"/>
    <m/>
    <m/>
    <m/>
    <m/>
    <m/>
    <n v="0"/>
    <n v="1"/>
    <s v="Au moins un"/>
    <m/>
    <m/>
    <m/>
    <m/>
    <s v="oui"/>
    <s v="non_jen_ai_pas_encore_bnficie"/>
    <m/>
    <m/>
    <m/>
    <m/>
    <m/>
    <m/>
    <m/>
    <m/>
    <m/>
    <m/>
    <m/>
    <m/>
    <m/>
    <m/>
    <m/>
    <m/>
    <m/>
    <m/>
    <m/>
    <m/>
    <s v="Au chef de village et lui s'adresse au comité"/>
    <n v="0"/>
    <n v="0"/>
    <n v="0"/>
    <n v="0"/>
    <n v="0"/>
    <n v="0"/>
    <n v="0"/>
    <n v="0"/>
    <n v="1"/>
    <n v="0"/>
    <s v="maendeleo"/>
    <n v="0"/>
    <n v="0"/>
    <n v="1"/>
    <n v="0"/>
    <n v="0"/>
    <n v="0"/>
    <m/>
    <s v="3-4"/>
    <m/>
    <s v="neutre"/>
    <s v="oui"/>
    <s v="oui"/>
    <s v="neutre"/>
    <s v="oui"/>
    <s v="non"/>
    <m/>
    <s v="les_membres_du_village"/>
    <m/>
    <s v="b_le_groupe_le_plus_nombreux_prend_la_dcision_pour_tous"/>
    <s v="rarement_implique"/>
    <s v="rarement"/>
    <n v="0"/>
    <n v="1"/>
    <n v="0"/>
    <n v="0"/>
    <n v="1"/>
    <n v="0"/>
    <n v="0"/>
    <n v="0"/>
    <n v="0"/>
    <n v="0"/>
    <n v="0"/>
    <n v="0"/>
    <m/>
    <s v="Dans des réunions"/>
    <s v="rarement"/>
    <s v="Dans des réunions toujours"/>
    <s v="parfois"/>
    <s v="Sécurisation des BF existantes, Augmentation des robinets"/>
    <s v="Des coupures intempestives"/>
    <s v="non"/>
    <m/>
    <m/>
    <n v="-2.2368573999999999"/>
    <n v="28.846390499999998"/>
    <n v="1550.4"/>
    <n v="4.62"/>
    <n v="10"/>
    <n v="44960.403738425928"/>
    <n v="44960.383761574078"/>
    <s v="bbk08"/>
    <n v="44960.582511574074"/>
    <s v="https://www.commcarehq.org/a/swassa/reports/form_data/86f6b226-bf96-46e9-9921-c64e455403c5/"/>
    <s v="bbk08"/>
    <s v=""/>
    <x v="2"/>
    <s v=""/>
    <x v="2"/>
    <s v=""/>
    <s v=""/>
    <s v=""/>
    <s v=""/>
    <x v="2"/>
    <s v=""/>
    <s v=""/>
    <s v=""/>
    <s v=""/>
    <s v=""/>
    <x v="1"/>
    <s v=""/>
    <s v=""/>
    <s v=""/>
    <s v=""/>
    <s v=""/>
    <s v=""/>
    <s v=""/>
    <s v=""/>
    <s v=""/>
  </r>
  <r>
    <s v="95"/>
    <s v="30697d8e-34f2-4d22-b99b-d15121b59034"/>
    <n v="44960"/>
    <s v="consentement_oui"/>
    <s v="sud_kivu"/>
    <s v="sud_kivu"/>
    <s v="kabare"/>
    <x v="0"/>
    <x v="6"/>
    <s v="non"/>
    <s v="Akonkwa Barhakomerwa Guillaume"/>
    <s v="cira_32"/>
    <s v="32"/>
    <s v="chira_32"/>
    <s v="masculin"/>
    <n v="31"/>
    <n v="977130244"/>
    <s v="secondaire_interrompu"/>
    <s v="oui"/>
    <m/>
    <m/>
    <m/>
    <x v="1"/>
    <s v="Chancelline M'Mufomera"/>
    <s v="agriculteur"/>
    <m/>
    <s v="restreint"/>
    <n v="0"/>
    <n v="0"/>
    <n v="0"/>
    <n v="0"/>
    <n v="1"/>
    <n v="0"/>
    <n v="0"/>
    <n v="0"/>
    <n v="0"/>
    <n v="0"/>
    <n v="0"/>
    <n v="0"/>
    <n v="0"/>
    <n v="1"/>
    <n v="0"/>
    <n v="0"/>
    <n v="2"/>
    <s v="oui"/>
    <n v="0"/>
    <n v="0"/>
    <n v="0"/>
    <n v="0"/>
    <n v="1"/>
    <n v="0"/>
    <n v="0"/>
    <n v="0"/>
    <n v="0"/>
    <n v="0"/>
    <n v="0"/>
    <n v="0"/>
    <s v="non"/>
    <m/>
    <m/>
    <m/>
    <m/>
    <m/>
    <m/>
    <m/>
    <m/>
    <m/>
    <m/>
    <m/>
    <m/>
    <s v="oui"/>
    <n v="0"/>
    <n v="1"/>
    <n v="0"/>
    <n v="0"/>
    <n v="0"/>
    <n v="1"/>
    <n v="0"/>
    <n v="0"/>
    <n v="1"/>
    <n v="0"/>
    <n v="0"/>
    <m/>
    <s v="eau_courante"/>
    <s v="robinet_public__borne-fontaine"/>
    <m/>
    <m/>
    <m/>
    <m/>
    <s v="eau_courante"/>
    <x v="0"/>
    <m/>
    <s v="oui"/>
    <m/>
    <m/>
    <m/>
    <m/>
    <m/>
    <m/>
    <m/>
    <s v="en_dehors_de_la_parcelle"/>
    <n v="2"/>
    <n v="5"/>
    <n v="3"/>
    <n v="10"/>
    <m/>
    <m/>
    <m/>
    <s v="oui"/>
    <x v="1"/>
    <m/>
    <m/>
    <m/>
    <m/>
    <m/>
    <m/>
    <m/>
    <m/>
    <m/>
    <m/>
    <m/>
    <m/>
    <m/>
    <m/>
    <m/>
    <m/>
    <m/>
    <m/>
    <m/>
    <m/>
    <m/>
    <m/>
    <m/>
    <m/>
    <m/>
    <m/>
    <m/>
    <n v="7"/>
    <n v="4"/>
    <n v="560"/>
    <m/>
    <m/>
    <n v="0"/>
    <n v="40"/>
    <s v="non"/>
    <m/>
    <m/>
    <m/>
    <m/>
    <m/>
    <m/>
    <m/>
    <m/>
    <m/>
    <m/>
    <s v="femmes_20-24_ans"/>
    <n v="0"/>
    <n v="0"/>
    <n v="0"/>
    <n v="0"/>
    <n v="1"/>
    <n v="0"/>
    <n v="0"/>
    <m/>
    <s v="oui"/>
    <s v="contribution_mensuelabonnement"/>
    <m/>
    <m/>
    <n v="1000"/>
    <m/>
    <m/>
    <m/>
    <m/>
    <m/>
    <m/>
    <m/>
    <m/>
    <m/>
    <m/>
    <m/>
    <m/>
    <m/>
    <m/>
    <m/>
    <m/>
    <m/>
    <s v="oui"/>
    <s v="Parceque c'est la première condition de bien vivre"/>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non"/>
    <m/>
    <m/>
    <m/>
    <n v="0"/>
    <m/>
    <m/>
    <m/>
    <m/>
    <m/>
    <m/>
    <m/>
    <n v="0"/>
    <n v="0"/>
    <s v="connaissance faible"/>
    <m/>
    <m/>
    <m/>
    <m/>
    <n v="1"/>
    <n v="1"/>
    <n v="0"/>
    <n v="0"/>
    <n v="0"/>
    <n v="0"/>
    <m/>
    <s v="non"/>
    <s v="On paye 100$ au comité de gestion, puis on achète le matériel exigé"/>
    <n v="0"/>
    <n v="1"/>
    <n v="0"/>
    <n v="0"/>
    <m/>
    <n v="0"/>
    <n v="0"/>
    <n v="0"/>
    <n v="1"/>
    <n v="0"/>
    <n v="0"/>
    <n v="1"/>
    <n v="0"/>
    <s v="Contrainte de réparer"/>
    <s v="oui"/>
    <s v="L'interdiction de faire la lessive sur la BF"/>
    <n v="0"/>
    <x v="2"/>
    <n v="0"/>
    <n v="1"/>
    <n v="0"/>
    <n v="0"/>
    <s v="Rien"/>
    <s v="non"/>
    <s v="oui"/>
    <n v="0"/>
    <n v="1"/>
    <n v="0"/>
    <n v="0"/>
    <n v="0"/>
    <m/>
    <n v="1"/>
    <n v="0"/>
    <n v="0"/>
    <n v="0"/>
    <n v="0"/>
    <n v="0"/>
    <n v="0"/>
    <n v="0"/>
    <m/>
    <n v="1"/>
    <s v="oui"/>
    <s v="oui_jetais_satisfait"/>
    <n v="9"/>
    <s v="grande confiance"/>
    <n v="1"/>
    <n v="0"/>
    <n v="0"/>
    <n v="0"/>
    <n v="0"/>
    <n v="1"/>
    <n v="2"/>
    <s v="Au moins un"/>
    <n v="0"/>
    <n v="0"/>
    <n v="0"/>
    <m/>
    <s v="non"/>
    <s v="non_jen_ai_pas_encore_bnficie"/>
    <m/>
    <m/>
    <m/>
    <m/>
    <m/>
    <m/>
    <m/>
    <m/>
    <m/>
    <m/>
    <m/>
    <m/>
    <m/>
    <m/>
    <m/>
    <m/>
    <m/>
    <m/>
    <m/>
    <m/>
    <s v="Au comité par le biais du xhef se village"/>
    <n v="0"/>
    <n v="0"/>
    <n v="0"/>
    <n v="0"/>
    <n v="0"/>
    <n v="0"/>
    <n v="0"/>
    <n v="0"/>
    <n v="1"/>
    <n v="0"/>
    <s v="maendeleo"/>
    <n v="0"/>
    <n v="0"/>
    <n v="1"/>
    <n v="0"/>
    <n v="0"/>
    <n v="0"/>
    <m/>
    <s v="5-6"/>
    <m/>
    <s v="tres_satisfaite"/>
    <s v="oui"/>
    <s v="oui"/>
    <s v="tres_satisfaite"/>
    <s v="oui"/>
    <s v="non"/>
    <m/>
    <s v="les_membres_du_village"/>
    <m/>
    <s v="b_le_groupe_le_plus_nombreux_prend_la_dcision_pour_tous"/>
    <s v="rarement_implique"/>
    <s v="rarement"/>
    <n v="1"/>
    <n v="0"/>
    <n v="0"/>
    <n v="0"/>
    <n v="1"/>
    <n v="0"/>
    <n v="0"/>
    <n v="0"/>
    <n v="0"/>
    <n v="0"/>
    <n v="0"/>
    <n v="0"/>
    <m/>
    <s v="Dans des réunions"/>
    <s v="parfois"/>
    <s v="Sur place, face à face"/>
    <s v="parfois"/>
    <s v="Il y a lieu di'ntensifier les bornes pour donner la chances à tous d'y acceder"/>
    <s v="Bornes moins nombreuses par rapport àux populations"/>
    <s v="non"/>
    <m/>
    <m/>
    <n v="-2.2367411000000001"/>
    <n v="28.8468445"/>
    <n v="1561.9"/>
    <n v="4.13"/>
    <n v="2"/>
    <n v="44960.435925925929"/>
    <n v="44960.420208333337"/>
    <s v="bbk08"/>
    <n v="44960.58253472222"/>
    <s v="https://www.commcarehq.org/a/swassa/reports/form_data/30697d8e-34f2-4d22-b99b-d15121b59034/"/>
    <s v="bbk08"/>
    <s v=""/>
    <x v="2"/>
    <s v=""/>
    <x v="2"/>
    <s v=""/>
    <s v=""/>
    <s v=""/>
    <s v=""/>
    <x v="2"/>
    <s v=""/>
    <s v=""/>
    <s v=""/>
    <s v=""/>
    <s v=""/>
    <x v="1"/>
    <s v=""/>
    <s v=""/>
    <s v=""/>
    <s v=""/>
    <s v=""/>
    <s v=""/>
    <s v=""/>
    <s v=""/>
    <s v=""/>
  </r>
  <r>
    <s v="96"/>
    <s v="0cc0a423-a99b-49f9-9395-5f25d0c1bf27"/>
    <n v="44960"/>
    <s v="consentement_oui"/>
    <s v="sud_kivu"/>
    <s v="sud_kivu"/>
    <s v="kabare"/>
    <x v="0"/>
    <x v="6"/>
    <s v="oui"/>
    <s v="Nabintu Lugazo"/>
    <s v="cira_27"/>
    <s v="27"/>
    <s v="chira_27"/>
    <s v="feminin"/>
    <n v="19"/>
    <n v="0"/>
    <s v="secondaire_interrompu"/>
    <s v="non"/>
    <s v="epoux"/>
    <m/>
    <s v="masculin"/>
    <x v="1"/>
    <m/>
    <s v="agriculteur"/>
    <m/>
    <s v="restreint"/>
    <n v="0"/>
    <n v="0"/>
    <n v="0"/>
    <n v="1"/>
    <n v="0"/>
    <n v="0"/>
    <n v="0"/>
    <n v="0"/>
    <n v="0"/>
    <n v="0"/>
    <n v="0"/>
    <n v="0"/>
    <n v="1"/>
    <n v="0"/>
    <n v="0"/>
    <n v="0"/>
    <n v="2"/>
    <s v="oui"/>
    <n v="0"/>
    <n v="0"/>
    <n v="0"/>
    <n v="0"/>
    <n v="1"/>
    <n v="0"/>
    <n v="0"/>
    <n v="0"/>
    <n v="0"/>
    <n v="0"/>
    <n v="0"/>
    <n v="0"/>
    <s v="oui"/>
    <n v="1"/>
    <n v="0"/>
    <n v="0"/>
    <n v="0"/>
    <n v="0"/>
    <n v="0"/>
    <n v="1"/>
    <n v="0"/>
    <n v="0"/>
    <n v="0"/>
    <n v="0"/>
    <m/>
    <s v="oui"/>
    <n v="0"/>
    <n v="0"/>
    <n v="0"/>
    <n v="1"/>
    <n v="1"/>
    <n v="0"/>
    <n v="0"/>
    <n v="0"/>
    <n v="0"/>
    <n v="0"/>
    <n v="0"/>
    <m/>
    <s v="eau_courante"/>
    <s v="robinet_priv"/>
    <m/>
    <m/>
    <m/>
    <m/>
    <s v="eau_courante"/>
    <x v="0"/>
    <m/>
    <s v="oui"/>
    <m/>
    <m/>
    <m/>
    <m/>
    <m/>
    <m/>
    <m/>
    <s v="dans_la_parcelle_ou_la_maison"/>
    <n v="1"/>
    <n v="1"/>
    <n v="1"/>
    <n v="3"/>
    <m/>
    <m/>
    <m/>
    <s v="oui"/>
    <x v="1"/>
    <m/>
    <m/>
    <m/>
    <m/>
    <m/>
    <m/>
    <m/>
    <m/>
    <m/>
    <m/>
    <m/>
    <m/>
    <m/>
    <m/>
    <m/>
    <m/>
    <m/>
    <m/>
    <m/>
    <m/>
    <m/>
    <m/>
    <m/>
    <m/>
    <m/>
    <m/>
    <m/>
    <n v="7"/>
    <n v="3"/>
    <n v="420"/>
    <m/>
    <m/>
    <n v="0"/>
    <n v="30"/>
    <s v="non"/>
    <m/>
    <m/>
    <m/>
    <m/>
    <m/>
    <m/>
    <m/>
    <m/>
    <m/>
    <m/>
    <s v="femmesfilles_15-19_ans"/>
    <n v="0"/>
    <n v="0"/>
    <n v="0"/>
    <n v="0"/>
    <n v="1"/>
    <n v="0"/>
    <n v="0"/>
    <m/>
    <s v="non"/>
    <m/>
    <m/>
    <m/>
    <m/>
    <m/>
    <m/>
    <m/>
    <m/>
    <m/>
    <m/>
    <m/>
    <m/>
    <m/>
    <m/>
    <m/>
    <m/>
    <m/>
    <m/>
    <m/>
    <m/>
    <m/>
    <s v="oui"/>
    <s v="L'eau c'est la vie"/>
    <s v="non"/>
    <m/>
    <m/>
    <m/>
    <m/>
    <m/>
    <m/>
    <m/>
    <m/>
    <m/>
    <m/>
    <m/>
    <m/>
    <m/>
    <m/>
    <m/>
    <m/>
    <m/>
    <m/>
    <m/>
    <m/>
    <m/>
    <m/>
    <m/>
    <m/>
    <m/>
    <m/>
    <m/>
    <m/>
    <m/>
    <m/>
    <m/>
    <m/>
    <m/>
    <m/>
    <s v="non"/>
    <m/>
    <m/>
    <m/>
    <m/>
    <m/>
    <m/>
    <m/>
    <m/>
    <m/>
    <m/>
    <m/>
    <m/>
    <m/>
    <m/>
    <m/>
    <m/>
    <m/>
    <m/>
    <m/>
    <m/>
    <m/>
    <m/>
    <m/>
    <m/>
    <m/>
    <m/>
    <m/>
    <m/>
    <s v="toilette non améliorée"/>
    <s v="non"/>
    <x v="0"/>
    <x v="0"/>
    <x v="0"/>
    <x v="0"/>
    <x v="0"/>
    <m/>
    <m/>
    <m/>
    <m/>
    <m/>
    <m/>
    <m/>
    <m/>
    <m/>
    <m/>
    <m/>
    <m/>
    <m/>
    <m/>
    <m/>
    <m/>
    <m/>
    <m/>
    <m/>
    <m/>
    <m/>
    <m/>
    <m/>
    <m/>
    <m/>
    <m/>
    <m/>
    <s v="oui"/>
    <n v="1"/>
    <n v="0"/>
    <n v="1"/>
    <n v="2"/>
    <n v="0"/>
    <n v="0"/>
    <n v="0"/>
    <m/>
    <n v="0"/>
    <n v="1"/>
    <n v="0"/>
    <n v="1"/>
    <n v="3"/>
    <s v="connaissance basique"/>
    <n v="0"/>
    <n v="0"/>
    <n v="0"/>
    <m/>
    <n v="0"/>
    <n v="0"/>
    <n v="0"/>
    <n v="1"/>
    <n v="0"/>
    <n v="0"/>
    <m/>
    <s v="non"/>
    <s v="100$, puis on achète les accessoires"/>
    <n v="0"/>
    <n v="1"/>
    <n v="0"/>
    <n v="0"/>
    <m/>
    <n v="0"/>
    <n v="0"/>
    <n v="0"/>
    <n v="0"/>
    <n v="0"/>
    <n v="0"/>
    <n v="1"/>
    <n v="0"/>
    <s v="Blâme et contrainte pr réparation"/>
    <s v="non"/>
    <m/>
    <m/>
    <x v="0"/>
    <m/>
    <m/>
    <m/>
    <m/>
    <m/>
    <s v="non"/>
    <s v="non"/>
    <m/>
    <m/>
    <m/>
    <m/>
    <m/>
    <m/>
    <m/>
    <m/>
    <m/>
    <m/>
    <m/>
    <m/>
    <m/>
    <m/>
    <m/>
    <n v="0"/>
    <m/>
    <m/>
    <n v="8"/>
    <s v="grande confiance"/>
    <n v="1"/>
    <n v="1"/>
    <n v="0"/>
    <n v="0"/>
    <n v="0"/>
    <n v="2"/>
    <n v="2"/>
    <s v="Au moins un"/>
    <n v="0"/>
    <n v="0"/>
    <n v="0"/>
    <m/>
    <s v="non"/>
    <s v="non_jen_ai_pas_encore_bnficie"/>
    <m/>
    <m/>
    <m/>
    <m/>
    <m/>
    <m/>
    <m/>
    <m/>
    <m/>
    <m/>
    <m/>
    <m/>
    <m/>
    <m/>
    <m/>
    <m/>
    <m/>
    <m/>
    <m/>
    <m/>
    <s v="Le technicien zu comité"/>
    <n v="0"/>
    <n v="0"/>
    <n v="0"/>
    <n v="0"/>
    <n v="0"/>
    <n v="0"/>
    <n v="0"/>
    <n v="0"/>
    <n v="1"/>
    <n v="0"/>
    <s v="Cikala"/>
    <n v="0"/>
    <n v="0"/>
    <n v="1"/>
    <n v="0"/>
    <n v="0"/>
    <n v="0"/>
    <m/>
    <s v="5-6"/>
    <m/>
    <s v="tres_satisfaite"/>
    <s v="oui"/>
    <s v="oui"/>
    <s v="tres_satisfaite"/>
    <s v="oui"/>
    <s v="non"/>
    <m/>
    <s v="les_membres_du_village"/>
    <m/>
    <s v="un_sous-groupe_moins_nombreux_prend_la_dcision_pour_tous"/>
    <s v="je_ne_suis_jamais_impliqu"/>
    <s v="rarement"/>
    <n v="0"/>
    <n v="0"/>
    <n v="0"/>
    <n v="0"/>
    <n v="1"/>
    <n v="0"/>
    <n v="0"/>
    <n v="0"/>
    <n v="0"/>
    <n v="0"/>
    <n v="0"/>
    <n v="0"/>
    <m/>
    <s v="face à face"/>
    <s v="rarement"/>
    <s v="Face à face"/>
    <s v="rarement"/>
    <s v="Je ne sais pas"/>
    <s v="Je ne sais pas"/>
    <s v="non"/>
    <m/>
    <m/>
    <n v="-2.2363515"/>
    <n v="28.845504099999999"/>
    <n v="1570.8"/>
    <n v="4.13"/>
    <n v="2"/>
    <n v="44960.479328703703"/>
    <n v="44960.456377314818"/>
    <s v="bbk08"/>
    <n v="44960.582546296297"/>
    <s v="https://www.commcarehq.org/a/swassa/reports/form_data/0cc0a423-a99b-49f9-9395-5f25d0c1bf27/"/>
    <s v="bbk08"/>
    <s v=""/>
    <x v="2"/>
    <s v=""/>
    <x v="2"/>
    <s v=""/>
    <s v=""/>
    <s v=""/>
    <s v=""/>
    <x v="2"/>
    <s v=""/>
    <s v=""/>
    <s v=""/>
    <s v=""/>
    <s v=""/>
    <x v="1"/>
    <s v=""/>
    <s v=""/>
    <s v=""/>
    <s v=""/>
    <s v=""/>
    <s v=""/>
    <s v=""/>
    <s v=""/>
    <s v=""/>
  </r>
  <r>
    <s v="97"/>
    <s v="ec3684ae-e5f3-41a8-a75c-e474638e5b72"/>
    <n v="44960"/>
    <s v="consentement_oui"/>
    <s v="sud_kivu"/>
    <s v="sud_kivu"/>
    <s v="kabare"/>
    <x v="0"/>
    <x v="6"/>
    <s v="oui"/>
    <s v="Cekanabo Muharabu"/>
    <s v="cira_7"/>
    <s v="7"/>
    <s v="chira_7"/>
    <s v="feminin"/>
    <n v="60"/>
    <n v="0"/>
    <s v="primaire_interrompu"/>
    <s v="oui"/>
    <m/>
    <m/>
    <m/>
    <x v="0"/>
    <s v="Bahati Furura"/>
    <s v="sans_emploi"/>
    <m/>
    <s v="restreint"/>
    <n v="0"/>
    <n v="0"/>
    <n v="0"/>
    <n v="0"/>
    <n v="0"/>
    <n v="0"/>
    <n v="0"/>
    <n v="1"/>
    <n v="0"/>
    <n v="0"/>
    <n v="0"/>
    <n v="0"/>
    <n v="0"/>
    <n v="0"/>
    <n v="0"/>
    <n v="1"/>
    <n v="2"/>
    <s v="oui"/>
    <n v="0"/>
    <n v="0"/>
    <n v="0"/>
    <n v="0"/>
    <n v="1"/>
    <n v="0"/>
    <n v="0"/>
    <n v="0"/>
    <n v="0"/>
    <n v="0"/>
    <n v="0"/>
    <n v="0"/>
    <s v="oui"/>
    <n v="1"/>
    <n v="0"/>
    <n v="0"/>
    <n v="0"/>
    <n v="0"/>
    <n v="0"/>
    <n v="0"/>
    <n v="0"/>
    <n v="0"/>
    <n v="0"/>
    <n v="0"/>
    <m/>
    <s v="oui"/>
    <n v="0"/>
    <n v="0"/>
    <n v="0"/>
    <n v="1"/>
    <n v="0"/>
    <n v="0"/>
    <n v="0"/>
    <n v="0"/>
    <n v="0"/>
    <n v="0"/>
    <n v="0"/>
    <m/>
    <s v="eau_courante"/>
    <s v="robinet_public__borne-fontaine"/>
    <m/>
    <m/>
    <m/>
    <m/>
    <s v="eau_courante"/>
    <x v="0"/>
    <m/>
    <s v="oui"/>
    <m/>
    <m/>
    <m/>
    <m/>
    <m/>
    <m/>
    <m/>
    <s v="en_dehors_de_la_parcelle"/>
    <n v="1"/>
    <n v="15"/>
    <n v="1"/>
    <n v="17"/>
    <m/>
    <m/>
    <m/>
    <s v="oui"/>
    <x v="1"/>
    <m/>
    <m/>
    <m/>
    <m/>
    <m/>
    <m/>
    <m/>
    <m/>
    <m/>
    <m/>
    <m/>
    <m/>
    <m/>
    <m/>
    <m/>
    <m/>
    <m/>
    <m/>
    <m/>
    <m/>
    <m/>
    <m/>
    <m/>
    <m/>
    <m/>
    <m/>
    <m/>
    <n v="7"/>
    <n v="2"/>
    <n v="280"/>
    <m/>
    <m/>
    <n v="0"/>
    <n v="20"/>
    <s v="non"/>
    <m/>
    <m/>
    <m/>
    <m/>
    <m/>
    <m/>
    <m/>
    <m/>
    <m/>
    <m/>
    <s v="femmes_50_ans"/>
    <n v="0"/>
    <n v="0"/>
    <n v="0"/>
    <n v="0"/>
    <n v="1"/>
    <n v="0"/>
    <n v="0"/>
    <m/>
    <s v="oui"/>
    <s v="contribution_mensuelabonnement"/>
    <m/>
    <m/>
    <n v="1000"/>
    <m/>
    <m/>
    <m/>
    <m/>
    <m/>
    <m/>
    <m/>
    <m/>
    <m/>
    <m/>
    <m/>
    <m/>
    <m/>
    <m/>
    <m/>
    <m/>
    <m/>
    <s v="non"/>
    <s v="Parce que même le 1000fc je le paiye difficilement"/>
    <s v="non"/>
    <m/>
    <m/>
    <m/>
    <m/>
    <m/>
    <m/>
    <m/>
    <m/>
    <m/>
    <m/>
    <m/>
    <m/>
    <m/>
    <m/>
    <m/>
    <m/>
    <m/>
    <m/>
    <m/>
    <m/>
    <m/>
    <m/>
    <m/>
    <m/>
    <m/>
    <m/>
    <m/>
    <m/>
    <m/>
    <m/>
    <m/>
    <m/>
    <m/>
    <m/>
    <s v="oui"/>
    <n v="0"/>
    <n v="0"/>
    <n v="0"/>
    <n v="0"/>
    <n v="0"/>
    <n v="0"/>
    <n v="1"/>
    <n v="0"/>
    <n v="0"/>
    <n v="0"/>
    <m/>
    <m/>
    <m/>
    <m/>
    <m/>
    <n v="1"/>
    <n v="0"/>
    <n v="0"/>
    <n v="0"/>
    <n v="0"/>
    <n v="1"/>
    <m/>
    <m/>
    <m/>
    <m/>
    <m/>
    <m/>
    <m/>
    <s v="toilette non améliorée"/>
    <s v="oui"/>
    <x v="0"/>
    <x v="0"/>
    <x v="0"/>
    <x v="0"/>
    <x v="1"/>
    <n v="0"/>
    <n v="1"/>
    <n v="0"/>
    <n v="0"/>
    <n v="0"/>
    <n v="1"/>
    <n v="0"/>
    <n v="1"/>
    <n v="0"/>
    <n v="0"/>
    <m/>
    <s v="non"/>
    <m/>
    <m/>
    <m/>
    <m/>
    <m/>
    <m/>
    <m/>
    <m/>
    <m/>
    <m/>
    <m/>
    <m/>
    <m/>
    <m/>
    <m/>
    <s v="non"/>
    <m/>
    <m/>
    <m/>
    <n v="0"/>
    <m/>
    <m/>
    <m/>
    <m/>
    <m/>
    <m/>
    <m/>
    <n v="0"/>
    <n v="0"/>
    <s v="connaissance faible"/>
    <m/>
    <m/>
    <m/>
    <m/>
    <n v="1"/>
    <n v="1"/>
    <n v="0"/>
    <n v="0"/>
    <n v="0"/>
    <n v="0"/>
    <m/>
    <s v="non"/>
    <s v="Je ne sais pas"/>
    <n v="0"/>
    <n v="1"/>
    <n v="0"/>
    <n v="0"/>
    <m/>
    <n v="0"/>
    <n v="0"/>
    <n v="0"/>
    <n v="0"/>
    <n v="0"/>
    <n v="0"/>
    <n v="1"/>
    <n v="0"/>
    <s v="On demande qu'il y ait réparation"/>
    <s v="non"/>
    <m/>
    <m/>
    <x v="0"/>
    <m/>
    <m/>
    <m/>
    <m/>
    <m/>
    <s v="oui"/>
    <s v="oui"/>
    <n v="1"/>
    <n v="0"/>
    <n v="0"/>
    <n v="0"/>
    <n v="0"/>
    <m/>
    <n v="1"/>
    <n v="0"/>
    <n v="0"/>
    <n v="0"/>
    <n v="0"/>
    <n v="0"/>
    <n v="0"/>
    <n v="0"/>
    <m/>
    <n v="1"/>
    <s v="non_je_navais_pas_eu_des_reponses__mes_proccupations"/>
    <m/>
    <n v="6"/>
    <s v="grande confiance"/>
    <m/>
    <m/>
    <m/>
    <m/>
    <m/>
    <n v="0"/>
    <n v="1"/>
    <s v="Au moins un"/>
    <m/>
    <m/>
    <m/>
    <m/>
    <s v="non"/>
    <s v="oui"/>
    <s v="non_il_y_en_a_pas"/>
    <m/>
    <m/>
    <m/>
    <m/>
    <m/>
    <m/>
    <m/>
    <m/>
    <m/>
    <m/>
    <m/>
    <m/>
    <m/>
    <m/>
    <m/>
    <m/>
    <m/>
    <m/>
    <m/>
    <s v="Au technicien du comité"/>
    <n v="0"/>
    <n v="0"/>
    <n v="0"/>
    <n v="0"/>
    <n v="0"/>
    <n v="1"/>
    <n v="0"/>
    <n v="0"/>
    <n v="1"/>
    <n v="0"/>
    <s v="Idjwi lino"/>
    <n v="0"/>
    <n v="0"/>
    <n v="1"/>
    <n v="0"/>
    <n v="0"/>
    <n v="0"/>
    <m/>
    <s v="3-4"/>
    <m/>
    <s v="neutre"/>
    <s v="oui"/>
    <s v="oui"/>
    <s v="neutre"/>
    <s v="oui"/>
    <s v="non"/>
    <m/>
    <s v="les_membres_du_village"/>
    <m/>
    <s v="un_sous-groupe_moins_nombreux_prend_la_dcision_pour_tous"/>
    <s v="je_ne_suis_jamais_impliqu"/>
    <s v="rarement"/>
    <n v="1"/>
    <n v="0"/>
    <n v="0"/>
    <n v="0"/>
    <n v="0"/>
    <n v="0"/>
    <n v="0"/>
    <n v="0"/>
    <n v="0"/>
    <n v="0"/>
    <n v="0"/>
    <n v="0"/>
    <m/>
    <s v="De bouche à oreille"/>
    <s v="non"/>
    <m/>
    <m/>
    <s v="Je n'en sais rien"/>
    <s v="Le motant tjrs élevés"/>
    <s v="non"/>
    <m/>
    <m/>
    <n v="-2.2356034999999999"/>
    <n v="28.847497700000002"/>
    <n v="1583.3"/>
    <n v="4.8"/>
    <n v="2"/>
    <n v="44960.496944444443"/>
    <n v="44960.481747685182"/>
    <s v="bbk08"/>
    <n v="44960.582557870373"/>
    <s v="https://www.commcarehq.org/a/swassa/reports/form_data/ec3684ae-e5f3-41a8-a75c-e474638e5b72/"/>
    <s v="bbk08"/>
    <s v=""/>
    <x v="2"/>
    <s v=""/>
    <x v="2"/>
    <s v=""/>
    <s v=""/>
    <s v=""/>
    <s v=""/>
    <x v="2"/>
    <s v=""/>
    <s v=""/>
    <s v=""/>
    <s v=""/>
    <s v=""/>
    <x v="1"/>
    <s v=""/>
    <s v=""/>
    <s v=""/>
    <s v=""/>
    <s v=""/>
    <s v=""/>
    <s v=""/>
    <s v=""/>
    <s v=""/>
  </r>
  <r>
    <s v="98"/>
    <s v="ce7b0ef0-2a2c-4fa2-b64c-07b7b483c8ed"/>
    <n v="44960"/>
    <s v="consentement_oui"/>
    <s v="sud_kivu"/>
    <s v="sud_kivu"/>
    <s v="kabare"/>
    <x v="0"/>
    <x v="6"/>
    <s v="non"/>
    <s v="Amani Lulihoshi"/>
    <s v="cira_16"/>
    <s v="16"/>
    <s v="chira_16"/>
    <s v="masculin"/>
    <n v="27"/>
    <n v="0"/>
    <s v="secondaire_interrompu"/>
    <s v="oui"/>
    <m/>
    <m/>
    <m/>
    <x v="1"/>
    <s v="Cikuru Karanjo"/>
    <s v="agriculteur"/>
    <m/>
    <s v="restreint"/>
    <n v="1"/>
    <n v="0"/>
    <n v="0"/>
    <n v="0"/>
    <n v="1"/>
    <n v="0"/>
    <n v="0"/>
    <n v="0"/>
    <n v="3"/>
    <n v="0"/>
    <n v="0"/>
    <n v="0"/>
    <n v="0"/>
    <n v="1"/>
    <n v="0"/>
    <n v="0"/>
    <n v="6"/>
    <s v="oui"/>
    <n v="0"/>
    <n v="0"/>
    <n v="0"/>
    <n v="0"/>
    <n v="1"/>
    <n v="0"/>
    <n v="0"/>
    <n v="0"/>
    <n v="0"/>
    <n v="0"/>
    <n v="0"/>
    <n v="0"/>
    <s v="oui"/>
    <n v="1"/>
    <n v="0"/>
    <n v="0"/>
    <n v="0"/>
    <n v="0"/>
    <n v="0"/>
    <n v="0"/>
    <n v="0"/>
    <n v="0"/>
    <n v="0"/>
    <n v="0"/>
    <m/>
    <s v="oui"/>
    <n v="0"/>
    <n v="0"/>
    <n v="0"/>
    <n v="0"/>
    <n v="1"/>
    <n v="1"/>
    <n v="0"/>
    <n v="0"/>
    <n v="0"/>
    <n v="0"/>
    <n v="0"/>
    <m/>
    <s v="eau_courante"/>
    <s v="robinet_public__borne-fontaine"/>
    <m/>
    <m/>
    <m/>
    <m/>
    <s v="eau_courante"/>
    <x v="0"/>
    <m/>
    <s v="non"/>
    <s v="eau_de_source"/>
    <m/>
    <m/>
    <s v="source_non_protg"/>
    <m/>
    <m/>
    <m/>
    <s v="en_dehors_de_la_parcelle"/>
    <n v="2"/>
    <n v="10"/>
    <n v="3"/>
    <n v="15"/>
    <n v="15"/>
    <n v="1"/>
    <n v="25"/>
    <s v="oui"/>
    <x v="1"/>
    <m/>
    <m/>
    <m/>
    <m/>
    <m/>
    <m/>
    <m/>
    <m/>
    <m/>
    <m/>
    <m/>
    <m/>
    <m/>
    <s v="oui"/>
    <m/>
    <m/>
    <m/>
    <m/>
    <m/>
    <m/>
    <m/>
    <m/>
    <m/>
    <m/>
    <m/>
    <m/>
    <m/>
    <n v="7"/>
    <n v="3"/>
    <n v="420"/>
    <n v="1"/>
    <n v="1"/>
    <n v="140"/>
    <n v="13.333333333333332"/>
    <s v="non"/>
    <m/>
    <m/>
    <m/>
    <m/>
    <m/>
    <m/>
    <m/>
    <m/>
    <m/>
    <m/>
    <s v="femmes_20-24_ans"/>
    <n v="0"/>
    <n v="0"/>
    <n v="0"/>
    <n v="0"/>
    <n v="1"/>
    <n v="0"/>
    <n v="0"/>
    <m/>
    <s v="oui"/>
    <s v="contribution_mensuelabonnement"/>
    <m/>
    <m/>
    <n v="1000"/>
    <n v="0"/>
    <n v="1"/>
    <n v="1"/>
    <n v="0"/>
    <n v="0"/>
    <n v="0"/>
    <n v="0"/>
    <m/>
    <s v="non"/>
    <m/>
    <m/>
    <m/>
    <m/>
    <m/>
    <m/>
    <m/>
    <s v="oui"/>
    <s v="oui"/>
    <s v="Parce que l'eau est indispensable pour notre survie"/>
    <s v="non"/>
    <m/>
    <m/>
    <m/>
    <m/>
    <m/>
    <m/>
    <m/>
    <m/>
    <s v="oui"/>
    <n v="1"/>
    <n v="0"/>
    <n v="0"/>
    <n v="1"/>
    <n v="1"/>
    <n v="0"/>
    <n v="0"/>
    <m/>
    <n v="1"/>
    <n v="0"/>
    <n v="0"/>
    <n v="0"/>
    <n v="1"/>
    <n v="0"/>
    <n v="0"/>
    <n v="0"/>
    <n v="1"/>
    <n v="0"/>
    <n v="0"/>
    <n v="0"/>
    <n v="0"/>
    <n v="0"/>
    <n v="0"/>
    <n v="0"/>
    <n v="0"/>
    <s v="oui"/>
    <n v="0"/>
    <n v="0"/>
    <n v="0"/>
    <n v="0"/>
    <n v="0"/>
    <n v="0"/>
    <n v="1"/>
    <n v="0"/>
    <n v="0"/>
    <n v="0"/>
    <m/>
    <m/>
    <m/>
    <m/>
    <m/>
    <n v="0"/>
    <n v="0"/>
    <n v="0"/>
    <n v="1"/>
    <n v="0"/>
    <m/>
    <m/>
    <m/>
    <m/>
    <m/>
    <m/>
    <m/>
    <m/>
    <s v="toilette non améliorée"/>
    <s v="non"/>
    <x v="0"/>
    <x v="0"/>
    <x v="0"/>
    <x v="0"/>
    <x v="1"/>
    <n v="0"/>
    <n v="1"/>
    <n v="0"/>
    <n v="0"/>
    <n v="0"/>
    <n v="1"/>
    <n v="0"/>
    <n v="1"/>
    <n v="0"/>
    <n v="0"/>
    <m/>
    <s v="non"/>
    <m/>
    <m/>
    <m/>
    <m/>
    <m/>
    <m/>
    <m/>
    <m/>
    <m/>
    <m/>
    <m/>
    <m/>
    <m/>
    <m/>
    <m/>
    <s v="oui"/>
    <n v="1"/>
    <n v="1"/>
    <n v="1"/>
    <n v="3"/>
    <n v="0"/>
    <n v="0"/>
    <n v="0"/>
    <m/>
    <n v="1"/>
    <n v="1"/>
    <n v="1"/>
    <n v="3"/>
    <n v="6"/>
    <s v="connaissance basique"/>
    <n v="0"/>
    <n v="0"/>
    <n v="0"/>
    <m/>
    <n v="1"/>
    <n v="1"/>
    <n v="0"/>
    <n v="0"/>
    <n v="0"/>
    <n v="0"/>
    <m/>
    <s v="oui"/>
    <s v="On va chez les prêtres et on paye l'argent en terme d'abonnement, puis on achète les matériaux"/>
    <n v="0"/>
    <n v="1"/>
    <n v="0"/>
    <n v="0"/>
    <m/>
    <n v="0"/>
    <n v="0"/>
    <n v="0"/>
    <n v="0"/>
    <n v="0"/>
    <n v="0"/>
    <n v="1"/>
    <n v="0"/>
    <s v="Il faut réparer soi même"/>
    <s v="non"/>
    <m/>
    <m/>
    <x v="0"/>
    <m/>
    <m/>
    <m/>
    <m/>
    <m/>
    <s v="non"/>
    <s v="non"/>
    <m/>
    <m/>
    <m/>
    <m/>
    <m/>
    <m/>
    <m/>
    <m/>
    <m/>
    <m/>
    <m/>
    <m/>
    <m/>
    <m/>
    <m/>
    <n v="0"/>
    <m/>
    <m/>
    <n v="6"/>
    <s v="grande confiance"/>
    <n v="1"/>
    <n v="0"/>
    <n v="0"/>
    <n v="0"/>
    <n v="0"/>
    <n v="1"/>
    <n v="1"/>
    <s v="Au moins un"/>
    <n v="0"/>
    <n v="0"/>
    <n v="0"/>
    <m/>
    <s v="non"/>
    <s v="non_jen_ai_pas_encore_bnficie"/>
    <m/>
    <m/>
    <m/>
    <m/>
    <m/>
    <m/>
    <m/>
    <m/>
    <m/>
    <m/>
    <m/>
    <m/>
    <m/>
    <m/>
    <m/>
    <m/>
    <m/>
    <m/>
    <m/>
    <m/>
    <s v="Au comité en place"/>
    <n v="0"/>
    <n v="0"/>
    <n v="0"/>
    <n v="0"/>
    <n v="0"/>
    <n v="0"/>
    <n v="1"/>
    <n v="0"/>
    <n v="1"/>
    <n v="0"/>
    <s v="Maendeleo, Cikala"/>
    <n v="0"/>
    <n v="0"/>
    <n v="1"/>
    <n v="0"/>
    <n v="0"/>
    <n v="0"/>
    <m/>
    <s v="3-4"/>
    <m/>
    <s v="tres_satisfaite"/>
    <s v="oui"/>
    <s v="oui"/>
    <s v="tres_satisfaite"/>
    <s v="oui"/>
    <s v="non"/>
    <m/>
    <s v="les_membres_du_village"/>
    <m/>
    <s v="un_sous-groupe_moins_nombreux_prend_la_dcision_pour_tous"/>
    <s v="rarement_implique"/>
    <s v="rarement"/>
    <n v="1"/>
    <n v="0"/>
    <n v="0"/>
    <n v="0"/>
    <n v="1"/>
    <n v="0"/>
    <n v="0"/>
    <n v="0"/>
    <n v="0"/>
    <n v="0"/>
    <n v="0"/>
    <n v="0"/>
    <m/>
    <s v="Lors des Salongo"/>
    <s v="rarement"/>
    <s v="Face a face en réunion"/>
    <s v="non"/>
    <s v="La source ayant une grande capacité, il y a moyen d'augmenter les BF"/>
    <s v="Insuffisance des BF"/>
    <s v="non"/>
    <m/>
    <m/>
    <n v="-2.2365878000000001"/>
    <n v="28.847119899999999"/>
    <n v="1560.8"/>
    <n v="4.4800000000000004"/>
    <n v="6"/>
    <n v="44960.527372685188"/>
    <n v="44960.513506944437"/>
    <s v="bbk08"/>
    <n v="44960.582604166673"/>
    <s v="https://www.commcarehq.org/a/swassa/reports/form_data/ce7b0ef0-2a2c-4fa2-b64c-07b7b483c8ed/"/>
    <s v="bbk08"/>
    <s v=""/>
    <x v="2"/>
    <s v=""/>
    <x v="2"/>
    <s v=""/>
    <s v=""/>
    <s v=""/>
    <s v=""/>
    <x v="2"/>
    <s v=""/>
    <s v=""/>
    <s v=""/>
    <s v=""/>
    <s v=""/>
    <x v="1"/>
    <s v=""/>
    <s v=""/>
    <s v=""/>
    <s v=""/>
    <s v=""/>
    <s v=""/>
    <s v=""/>
    <s v=""/>
    <s v=""/>
  </r>
  <r>
    <s v="99"/>
    <s v="179e6c48-dc00-44ab-8bf9-9e456b7ec2a4"/>
    <n v="44960"/>
    <s v="consentement_oui"/>
    <s v="sud_kivu"/>
    <s v="sud_kivu"/>
    <s v="kabare"/>
    <x v="0"/>
    <x v="6"/>
    <s v="oui"/>
    <s v="Libaku"/>
    <s v="cira_14"/>
    <s v="14"/>
    <s v="chira_14"/>
    <s v="feminin"/>
    <n v="32"/>
    <n v="0"/>
    <s v="secondaire_interrompu"/>
    <s v="non"/>
    <s v="epouse"/>
    <m/>
    <s v="masculin"/>
    <x v="1"/>
    <s v="Chenda"/>
    <s v="agriculteur"/>
    <m/>
    <s v="restreint"/>
    <n v="1"/>
    <n v="0"/>
    <n v="0"/>
    <n v="0"/>
    <n v="0"/>
    <n v="1"/>
    <n v="0"/>
    <n v="0"/>
    <n v="1"/>
    <n v="2"/>
    <n v="1"/>
    <n v="1"/>
    <n v="0"/>
    <n v="0"/>
    <n v="1"/>
    <n v="0"/>
    <n v="8"/>
    <s v="oui"/>
    <n v="0"/>
    <n v="0"/>
    <n v="0"/>
    <n v="0"/>
    <n v="1"/>
    <n v="0"/>
    <n v="0"/>
    <n v="0"/>
    <n v="0"/>
    <n v="0"/>
    <n v="0"/>
    <n v="0"/>
    <s v="non"/>
    <m/>
    <m/>
    <m/>
    <m/>
    <m/>
    <m/>
    <m/>
    <m/>
    <m/>
    <m/>
    <m/>
    <m/>
    <s v="oui"/>
    <n v="0"/>
    <n v="0"/>
    <n v="0"/>
    <n v="1"/>
    <n v="0"/>
    <n v="0"/>
    <n v="0"/>
    <n v="0"/>
    <n v="0"/>
    <n v="0"/>
    <n v="0"/>
    <m/>
    <s v="eau_courante"/>
    <s v="robinet_public__borne-fontaine"/>
    <m/>
    <m/>
    <m/>
    <m/>
    <s v="eau_courante"/>
    <x v="0"/>
    <m/>
    <s v="oui"/>
    <m/>
    <m/>
    <m/>
    <m/>
    <m/>
    <m/>
    <m/>
    <s v="en_dehors_de_la_parcelle"/>
    <n v="5"/>
    <n v="2"/>
    <n v="6"/>
    <n v="13"/>
    <m/>
    <m/>
    <m/>
    <s v="oui"/>
    <x v="1"/>
    <m/>
    <m/>
    <m/>
    <m/>
    <m/>
    <m/>
    <m/>
    <m/>
    <m/>
    <m/>
    <m/>
    <m/>
    <m/>
    <m/>
    <m/>
    <m/>
    <m/>
    <m/>
    <m/>
    <m/>
    <m/>
    <m/>
    <m/>
    <m/>
    <m/>
    <m/>
    <m/>
    <n v="7"/>
    <n v="5"/>
    <n v="700"/>
    <m/>
    <m/>
    <n v="0"/>
    <n v="12.5"/>
    <s v="non"/>
    <m/>
    <m/>
    <m/>
    <m/>
    <m/>
    <m/>
    <m/>
    <m/>
    <m/>
    <m/>
    <s v="femmes_25-34_ans"/>
    <n v="0"/>
    <n v="0"/>
    <n v="0"/>
    <n v="0"/>
    <n v="1"/>
    <n v="0"/>
    <n v="0"/>
    <m/>
    <s v="oui"/>
    <s v="contribution_mensuelabonnement"/>
    <m/>
    <m/>
    <n v="5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Payement, et frais de raccordement"/>
    <n v="0"/>
    <n v="1"/>
    <n v="0"/>
    <n v="0"/>
    <m/>
    <n v="1"/>
    <n v="0"/>
    <n v="0"/>
    <n v="0"/>
    <n v="0"/>
    <n v="0"/>
    <n v="0"/>
    <n v="0"/>
    <m/>
    <s v="oui"/>
    <s v="Amande"/>
    <n v="0"/>
    <x v="2"/>
    <n v="0"/>
    <n v="1"/>
    <n v="0"/>
    <n v="0"/>
    <s v="pas d'eau réponse"/>
    <s v="non"/>
    <s v="non"/>
    <m/>
    <m/>
    <m/>
    <m/>
    <m/>
    <m/>
    <m/>
    <m/>
    <m/>
    <m/>
    <m/>
    <m/>
    <m/>
    <m/>
    <m/>
    <n v="0"/>
    <m/>
    <m/>
    <n v="8"/>
    <s v="grande confiance"/>
    <n v="1"/>
    <n v="0"/>
    <n v="0"/>
    <n v="0"/>
    <n v="0"/>
    <n v="1"/>
    <n v="1"/>
    <s v="Au moins un"/>
    <n v="0"/>
    <n v="0"/>
    <n v="0"/>
    <m/>
    <s v="non"/>
    <s v="oui"/>
    <s v="non_il_y_en_a_pas"/>
    <m/>
    <m/>
    <m/>
    <m/>
    <m/>
    <m/>
    <m/>
    <m/>
    <m/>
    <m/>
    <m/>
    <m/>
    <m/>
    <m/>
    <m/>
    <m/>
    <m/>
    <m/>
    <m/>
    <s v="Comité d'eau"/>
    <n v="0"/>
    <n v="0"/>
    <n v="0"/>
    <n v="0"/>
    <n v="0"/>
    <n v="0"/>
    <n v="0"/>
    <n v="0"/>
    <n v="1"/>
    <n v="0"/>
    <s v="maendeleo"/>
    <n v="0"/>
    <n v="0"/>
    <n v="0"/>
    <n v="0"/>
    <n v="1"/>
    <n v="0"/>
    <s v="les prêtres"/>
    <s v="5-6"/>
    <m/>
    <s v="tres_satisfaite"/>
    <s v="non"/>
    <s v="oui"/>
    <s v="peu_insatisfaisant"/>
    <s v="oui"/>
    <s v="non"/>
    <m/>
    <s v="les_membres_du_village"/>
    <m/>
    <s v="b_le_groupe_le_plus_nombreux_prend_la_dcision_pour_tous"/>
    <s v="je_ne_suis_jamais_impliqu"/>
    <s v="non"/>
    <m/>
    <m/>
    <m/>
    <m/>
    <m/>
    <m/>
    <m/>
    <m/>
    <m/>
    <m/>
    <m/>
    <m/>
    <m/>
    <m/>
    <m/>
    <s v="pas d'autre réponse"/>
    <s v="non"/>
    <s v="presensence de technicien et Source"/>
    <s v="L'heure de fermeture, longue distance à un autre BF en cas de panne"/>
    <s v="non"/>
    <m/>
    <m/>
    <n v="-2.2343652999999999"/>
    <n v="28.8510375"/>
    <n v="1551.7"/>
    <n v="4.5"/>
    <n v="8"/>
    <n v="44960.343229166669"/>
    <n v="44960.32707175926"/>
    <s v="bbk07"/>
    <n v="44960.582916666674"/>
    <s v="https://www.commcarehq.org/a/swassa/reports/form_data/179e6c48-dc00-44ab-8bf9-9e456b7ec2a4/"/>
    <s v="bbk07"/>
    <s v=""/>
    <x v="2"/>
    <s v=""/>
    <x v="2"/>
    <s v=""/>
    <s v=""/>
    <s v=""/>
    <s v=""/>
    <x v="2"/>
    <s v=""/>
    <s v=""/>
    <s v=""/>
    <s v=""/>
    <s v=""/>
    <x v="1"/>
    <s v=""/>
    <s v=""/>
    <s v=""/>
    <s v=""/>
    <s v=""/>
    <s v=""/>
    <s v=""/>
    <s v=""/>
    <s v=""/>
  </r>
  <r>
    <s v="100"/>
    <s v="ca962da6-3bd6-4f04-b5d2-1dc71f2d3dc3"/>
    <n v="44960"/>
    <s v="consentement_oui"/>
    <s v="sud_kivu"/>
    <s v="sud_kivu"/>
    <s v="kabare"/>
    <x v="0"/>
    <x v="6"/>
    <s v="oui"/>
    <s v="Marco Biraheka"/>
    <s v="cira_13"/>
    <s v="13"/>
    <s v="chira_13"/>
    <s v="masculin"/>
    <n v="38"/>
    <n v="0"/>
    <s v="primaire_interrompu"/>
    <s v="oui"/>
    <m/>
    <m/>
    <m/>
    <x v="1"/>
    <s v="Sifa M'mwizimwa"/>
    <s v="agriculteur"/>
    <m/>
    <s v="restreint"/>
    <n v="0"/>
    <n v="0"/>
    <n v="0"/>
    <n v="0"/>
    <n v="0"/>
    <n v="0"/>
    <n v="1"/>
    <n v="0"/>
    <n v="0"/>
    <n v="0"/>
    <n v="0"/>
    <n v="2"/>
    <n v="0"/>
    <n v="0"/>
    <n v="1"/>
    <n v="0"/>
    <n v="4"/>
    <s v="oui"/>
    <n v="0"/>
    <n v="0"/>
    <n v="0"/>
    <n v="0"/>
    <n v="1"/>
    <n v="0"/>
    <n v="0"/>
    <n v="0"/>
    <n v="0"/>
    <n v="0"/>
    <n v="0"/>
    <n v="0"/>
    <s v="oui"/>
    <n v="1"/>
    <n v="0"/>
    <n v="0"/>
    <n v="0"/>
    <n v="0"/>
    <n v="0"/>
    <n v="0"/>
    <n v="0"/>
    <n v="0"/>
    <n v="0"/>
    <n v="0"/>
    <m/>
    <s v="oui"/>
    <n v="1"/>
    <n v="0"/>
    <n v="0"/>
    <n v="0"/>
    <n v="0"/>
    <n v="0"/>
    <n v="0"/>
    <n v="0"/>
    <n v="0"/>
    <n v="0"/>
    <n v="0"/>
    <m/>
    <s v="eau_courante"/>
    <s v="robinet_public__borne-fontaine"/>
    <m/>
    <m/>
    <m/>
    <m/>
    <s v="eau_courante"/>
    <x v="0"/>
    <m/>
    <s v="oui"/>
    <m/>
    <m/>
    <m/>
    <m/>
    <m/>
    <m/>
    <m/>
    <s v="en_dehors_de_la_parcelle"/>
    <n v="5"/>
    <n v="3"/>
    <n v="5"/>
    <n v="13"/>
    <m/>
    <m/>
    <m/>
    <s v="non"/>
    <x v="2"/>
    <n v="0"/>
    <n v="1"/>
    <n v="0"/>
    <n v="0"/>
    <n v="0"/>
    <n v="1"/>
    <n v="1"/>
    <n v="0"/>
    <n v="0"/>
    <n v="0"/>
    <n v="0"/>
    <n v="0"/>
    <n v="0"/>
    <m/>
    <m/>
    <m/>
    <m/>
    <m/>
    <m/>
    <m/>
    <m/>
    <m/>
    <m/>
    <m/>
    <m/>
    <m/>
    <m/>
    <n v="7"/>
    <n v="4"/>
    <n v="560"/>
    <m/>
    <m/>
    <n v="0"/>
    <n v="20"/>
    <s v="non"/>
    <m/>
    <m/>
    <m/>
    <m/>
    <m/>
    <m/>
    <m/>
    <m/>
    <m/>
    <m/>
    <s v="hommesgarons_15-19_ans"/>
    <n v="0"/>
    <n v="0"/>
    <n v="0"/>
    <n v="0"/>
    <n v="1"/>
    <n v="0"/>
    <n v="0"/>
    <m/>
    <s v="oui"/>
    <s v="contribution_mensuelabonnement"/>
    <m/>
    <m/>
    <n v="5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1"/>
    <n v="0"/>
    <n v="1"/>
    <n v="0"/>
    <n v="0"/>
    <n v="0"/>
    <n v="0"/>
    <n v="1"/>
    <n v="0"/>
    <n v="0"/>
    <n v="0"/>
    <m/>
    <s v="non"/>
    <m/>
    <m/>
    <m/>
    <m/>
    <m/>
    <m/>
    <m/>
    <m/>
    <m/>
    <m/>
    <m/>
    <m/>
    <m/>
    <m/>
    <m/>
    <s v="oui"/>
    <n v="1"/>
    <n v="0"/>
    <n v="0"/>
    <n v="1"/>
    <n v="0"/>
    <n v="0"/>
    <n v="0"/>
    <m/>
    <n v="0"/>
    <n v="1"/>
    <n v="0"/>
    <n v="1"/>
    <n v="2"/>
    <s v="connaissance faible"/>
    <n v="0"/>
    <n v="0"/>
    <n v="0"/>
    <m/>
    <n v="1"/>
    <n v="0"/>
    <n v="0"/>
    <n v="0"/>
    <n v="0"/>
    <n v="0"/>
    <m/>
    <s v="non"/>
    <s v="payement des tuyaux,et Raccordement"/>
    <n v="0"/>
    <n v="1"/>
    <n v="0"/>
    <n v="0"/>
    <m/>
    <n v="1"/>
    <n v="0"/>
    <n v="0"/>
    <n v="0"/>
    <n v="0"/>
    <n v="0"/>
    <n v="0"/>
    <n v="0"/>
    <m/>
    <s v="oui"/>
    <s v="Amande"/>
    <n v="0"/>
    <x v="2"/>
    <n v="0"/>
    <n v="1"/>
    <n v="0"/>
    <n v="0"/>
    <s v="pas d'autre reponse"/>
    <s v="non"/>
    <s v="oui"/>
    <n v="1"/>
    <n v="0"/>
    <n v="0"/>
    <n v="0"/>
    <n v="0"/>
    <m/>
    <n v="1"/>
    <n v="0"/>
    <n v="0"/>
    <n v="0"/>
    <n v="0"/>
    <n v="0"/>
    <n v="0"/>
    <n v="0"/>
    <m/>
    <n v="1"/>
    <s v="non_je_navais_pas_eu_des_reponses__mes_proccupations"/>
    <m/>
    <n v="3"/>
    <s v="pas de confiance"/>
    <n v="1"/>
    <n v="0"/>
    <n v="0"/>
    <n v="0"/>
    <n v="0"/>
    <n v="1"/>
    <n v="2"/>
    <s v="Au moins un"/>
    <n v="0"/>
    <n v="0"/>
    <n v="0"/>
    <m/>
    <s v="oui"/>
    <s v="non_jen_ai_pas_encore_bnficie"/>
    <m/>
    <m/>
    <m/>
    <m/>
    <m/>
    <m/>
    <m/>
    <m/>
    <m/>
    <m/>
    <m/>
    <m/>
    <m/>
    <m/>
    <m/>
    <m/>
    <m/>
    <m/>
    <m/>
    <m/>
    <s v="comite d'eau"/>
    <n v="0"/>
    <n v="0"/>
    <n v="0"/>
    <n v="0"/>
    <n v="0"/>
    <n v="0"/>
    <n v="0"/>
    <n v="0"/>
    <n v="1"/>
    <n v="0"/>
    <s v="maendeleo"/>
    <n v="0"/>
    <n v="0"/>
    <n v="0"/>
    <n v="0"/>
    <n v="1"/>
    <n v="0"/>
    <s v="pas de précision"/>
    <s v="3-4"/>
    <m/>
    <s v="peu_insatisfaisant"/>
    <s v="oui"/>
    <s v="oui"/>
    <s v="tres_insatisfaisante"/>
    <s v="oui"/>
    <s v="non"/>
    <m/>
    <s v="les_membres_du_village"/>
    <m/>
    <s v="b_le_groupe_le_plus_nombreux_prend_la_dcision_pour_tous"/>
    <s v="je_ne_suis_jamais_impliqu"/>
    <s v="non"/>
    <m/>
    <m/>
    <m/>
    <m/>
    <m/>
    <m/>
    <m/>
    <m/>
    <m/>
    <m/>
    <m/>
    <m/>
    <m/>
    <m/>
    <m/>
    <s v="pas de réponse"/>
    <s v="non"/>
    <s v="presence de technicien,et source"/>
    <s v="heure d'ouverture et de fermeture"/>
    <s v="non"/>
    <m/>
    <m/>
    <n v="-2.2348431999999998"/>
    <n v="28.850845199999998"/>
    <n v="1550.3"/>
    <n v="4.46"/>
    <n v="4"/>
    <n v="44960.381238425929"/>
    <n v="44960.364733796298"/>
    <s v="bbk07"/>
    <n v="44960.582928240743"/>
    <s v="https://www.commcarehq.org/a/swassa/reports/form_data/ca962da6-3bd6-4f04-b5d2-1dc71f2d3dc3/"/>
    <s v="bbk07"/>
    <s v=""/>
    <x v="2"/>
    <s v=""/>
    <x v="2"/>
    <s v=""/>
    <s v=""/>
    <s v=""/>
    <s v=""/>
    <x v="2"/>
    <s v=""/>
    <s v=""/>
    <s v=""/>
    <s v=""/>
    <s v=""/>
    <x v="1"/>
    <s v=""/>
    <s v=""/>
    <s v=""/>
    <s v=""/>
    <s v=""/>
    <s v=""/>
    <s v=""/>
    <s v=""/>
    <s v=""/>
  </r>
  <r>
    <s v="101"/>
    <s v="5fc32e78-2135-4eb1-a977-776152555fef"/>
    <n v="44960"/>
    <s v="consentement_oui"/>
    <s v="sud_kivu"/>
    <s v="sud_kivu"/>
    <s v="kabare"/>
    <x v="0"/>
    <x v="6"/>
    <s v="oui"/>
    <s v="Byenda M'ntaruhunga"/>
    <s v="cira_29"/>
    <s v="29"/>
    <s v="chira_29"/>
    <s v="feminin"/>
    <n v="45"/>
    <n v="0"/>
    <s v="sans_niveau"/>
    <s v="non"/>
    <s v="epouse"/>
    <m/>
    <s v="masculin"/>
    <x v="1"/>
    <s v="Barankabaganya Rugunya"/>
    <s v="agriculteur"/>
    <m/>
    <s v="elargi"/>
    <n v="1"/>
    <n v="1"/>
    <n v="0"/>
    <n v="0"/>
    <n v="1"/>
    <n v="1"/>
    <n v="1"/>
    <n v="0"/>
    <n v="0"/>
    <n v="0"/>
    <n v="1"/>
    <n v="1"/>
    <n v="0"/>
    <n v="0"/>
    <n v="0"/>
    <n v="1"/>
    <n v="8"/>
    <s v="oui"/>
    <n v="0"/>
    <n v="0"/>
    <n v="0"/>
    <n v="0"/>
    <n v="1"/>
    <n v="0"/>
    <n v="0"/>
    <n v="0"/>
    <n v="0"/>
    <n v="0"/>
    <n v="0"/>
    <n v="0"/>
    <s v="non"/>
    <m/>
    <m/>
    <m/>
    <m/>
    <m/>
    <m/>
    <m/>
    <m/>
    <m/>
    <m/>
    <m/>
    <m/>
    <s v="oui"/>
    <n v="1"/>
    <n v="0"/>
    <n v="0"/>
    <n v="0"/>
    <n v="0"/>
    <n v="0"/>
    <n v="0"/>
    <n v="0"/>
    <n v="0"/>
    <n v="0"/>
    <n v="0"/>
    <m/>
    <s v="eau_courante"/>
    <s v="robinet_public__borne-fontaine"/>
    <m/>
    <m/>
    <m/>
    <m/>
    <s v="eau_courante"/>
    <x v="0"/>
    <m/>
    <s v="oui"/>
    <m/>
    <m/>
    <m/>
    <m/>
    <m/>
    <m/>
    <m/>
    <s v="en_dehors_de_la_parcelle"/>
    <n v="2"/>
    <n v="3"/>
    <n v="2"/>
    <n v="7"/>
    <m/>
    <m/>
    <m/>
    <s v="oui"/>
    <x v="1"/>
    <m/>
    <m/>
    <m/>
    <m/>
    <m/>
    <m/>
    <m/>
    <m/>
    <m/>
    <m/>
    <m/>
    <m/>
    <m/>
    <m/>
    <m/>
    <m/>
    <m/>
    <m/>
    <m/>
    <m/>
    <m/>
    <m/>
    <m/>
    <m/>
    <m/>
    <m/>
    <m/>
    <n v="7"/>
    <n v="4"/>
    <n v="560"/>
    <m/>
    <m/>
    <n v="0"/>
    <n v="10"/>
    <s v="non"/>
    <m/>
    <m/>
    <m/>
    <m/>
    <m/>
    <m/>
    <m/>
    <m/>
    <m/>
    <m/>
    <s v="garons_10-14_ans"/>
    <n v="0"/>
    <n v="0"/>
    <n v="0"/>
    <n v="0"/>
    <n v="1"/>
    <n v="0"/>
    <n v="0"/>
    <m/>
    <s v="oui"/>
    <s v="contribution_mensuelabonnement"/>
    <m/>
    <m/>
    <n v="200"/>
    <m/>
    <m/>
    <m/>
    <m/>
    <m/>
    <m/>
    <m/>
    <m/>
    <m/>
    <m/>
    <m/>
    <m/>
    <m/>
    <m/>
    <m/>
    <m/>
    <m/>
    <s v="oui"/>
    <s v="leau c la vie"/>
    <s v="non"/>
    <m/>
    <m/>
    <m/>
    <m/>
    <m/>
    <m/>
    <m/>
    <m/>
    <m/>
    <m/>
    <m/>
    <m/>
    <m/>
    <m/>
    <m/>
    <m/>
    <m/>
    <m/>
    <m/>
    <m/>
    <m/>
    <m/>
    <m/>
    <m/>
    <m/>
    <m/>
    <m/>
    <m/>
    <m/>
    <m/>
    <m/>
    <m/>
    <m/>
    <m/>
    <s v="oui"/>
    <n v="0"/>
    <n v="0"/>
    <n v="0"/>
    <n v="0"/>
    <n v="0"/>
    <n v="0"/>
    <n v="1"/>
    <n v="0"/>
    <n v="0"/>
    <n v="0"/>
    <m/>
    <m/>
    <m/>
    <m/>
    <m/>
    <n v="1"/>
    <n v="0"/>
    <n v="0"/>
    <n v="0"/>
    <n v="0"/>
    <n v="1"/>
    <m/>
    <m/>
    <m/>
    <m/>
    <m/>
    <m/>
    <m/>
    <s v="toilette non améliorée"/>
    <s v="oui"/>
    <x v="0"/>
    <x v="1"/>
    <x v="1"/>
    <x v="0"/>
    <x v="0"/>
    <m/>
    <m/>
    <m/>
    <m/>
    <m/>
    <m/>
    <m/>
    <m/>
    <m/>
    <m/>
    <m/>
    <m/>
    <m/>
    <m/>
    <m/>
    <m/>
    <m/>
    <m/>
    <m/>
    <m/>
    <m/>
    <m/>
    <m/>
    <m/>
    <m/>
    <m/>
    <m/>
    <s v="oui"/>
    <n v="1"/>
    <n v="0"/>
    <n v="0"/>
    <n v="1"/>
    <n v="0"/>
    <n v="0"/>
    <n v="0"/>
    <m/>
    <n v="0"/>
    <n v="1"/>
    <n v="0"/>
    <n v="1"/>
    <n v="2"/>
    <s v="connaissance faible"/>
    <n v="0"/>
    <n v="0"/>
    <n v="0"/>
    <m/>
    <n v="1"/>
    <n v="0"/>
    <n v="0"/>
    <n v="0"/>
    <n v="0"/>
    <n v="0"/>
    <m/>
    <s v="non"/>
    <s v="tuyaux et Argent de raccordement"/>
    <n v="0"/>
    <n v="1"/>
    <n v="0"/>
    <n v="0"/>
    <m/>
    <n v="1"/>
    <n v="0"/>
    <n v="0"/>
    <n v="0"/>
    <n v="0"/>
    <n v="0"/>
    <n v="0"/>
    <n v="0"/>
    <m/>
    <s v="oui"/>
    <s v="Amade"/>
    <n v="0"/>
    <x v="2"/>
    <n v="0"/>
    <n v="1"/>
    <n v="0"/>
    <n v="0"/>
    <s v="pas d'autre repons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0"/>
    <n v="1"/>
    <n v="0"/>
    <s v="Laendeleo et Chikala"/>
    <n v="0"/>
    <n v="0"/>
    <n v="0"/>
    <n v="0"/>
    <n v="1"/>
    <n v="0"/>
    <s v="lwiro"/>
    <s v="3-4"/>
    <m/>
    <s v="tres_satisfaite"/>
    <s v="oui"/>
    <s v="oui"/>
    <s v="tres_insatisfaisante"/>
    <s v="oui"/>
    <s v="non"/>
    <m/>
    <s v="les_membres_du_village"/>
    <m/>
    <s v="b_le_groupe_le_plus_nombreux_prend_la_dcision_pour_tous"/>
    <s v="je_ne_suis_jamais_impliqu"/>
    <s v="non"/>
    <m/>
    <m/>
    <m/>
    <m/>
    <m/>
    <m/>
    <m/>
    <m/>
    <m/>
    <m/>
    <m/>
    <m/>
    <m/>
    <m/>
    <m/>
    <s v="pas de réponse"/>
    <s v="non"/>
    <s v="presence des sources"/>
    <s v="L'heure d'ouverture et de fermeture"/>
    <s v="non"/>
    <m/>
    <m/>
    <n v="-2.2349090999999999"/>
    <n v="28.851429"/>
    <n v="1560.8"/>
    <n v="4.84"/>
    <n v="8"/>
    <n v="44960.409583333327"/>
    <n v="44960.387812499997"/>
    <s v="bbk07"/>
    <n v="44960.582974537043"/>
    <s v="https://www.commcarehq.org/a/swassa/reports/form_data/5fc32e78-2135-4eb1-a977-776152555fef/"/>
    <s v="bbk07"/>
    <s v=""/>
    <x v="2"/>
    <s v=""/>
    <x v="2"/>
    <s v=""/>
    <s v=""/>
    <s v=""/>
    <s v=""/>
    <x v="2"/>
    <s v=""/>
    <s v=""/>
    <s v=""/>
    <s v=""/>
    <s v=""/>
    <x v="1"/>
    <s v=""/>
    <s v=""/>
    <s v=""/>
    <s v=""/>
    <s v=""/>
    <s v=""/>
    <s v=""/>
    <s v=""/>
    <s v=""/>
  </r>
  <r>
    <s v="102"/>
    <s v="480f7e20-6aff-47a4-8ca1-478f28eea697"/>
    <n v="44960"/>
    <s v="consentement_oui"/>
    <s v="sud_kivu"/>
    <s v="sud_kivu"/>
    <s v="kabare"/>
    <x v="0"/>
    <x v="6"/>
    <s v="oui"/>
    <s v="Janvier Kalusi"/>
    <s v="cira_24"/>
    <s v="24"/>
    <s v="chira_24"/>
    <s v="masculin"/>
    <n v="45"/>
    <n v="991703970"/>
    <s v="secondaire_interrompu"/>
    <s v="oui"/>
    <m/>
    <m/>
    <m/>
    <x v="1"/>
    <s v="Imacule M'nyamugondeka"/>
    <s v="agriculteur"/>
    <m/>
    <s v="elargi"/>
    <n v="0"/>
    <n v="0"/>
    <n v="1"/>
    <n v="2"/>
    <n v="1"/>
    <n v="0"/>
    <n v="1"/>
    <n v="0"/>
    <n v="0"/>
    <n v="0"/>
    <n v="2"/>
    <n v="0"/>
    <n v="1"/>
    <n v="1"/>
    <n v="0"/>
    <n v="0"/>
    <n v="9"/>
    <s v="oui"/>
    <n v="0"/>
    <n v="0"/>
    <n v="0"/>
    <n v="0"/>
    <n v="1"/>
    <n v="0"/>
    <n v="0"/>
    <n v="0"/>
    <n v="0"/>
    <n v="0"/>
    <n v="0"/>
    <n v="0"/>
    <s v="oui"/>
    <n v="0"/>
    <n v="0"/>
    <n v="1"/>
    <n v="0"/>
    <n v="0"/>
    <n v="0"/>
    <n v="0"/>
    <n v="0"/>
    <n v="0"/>
    <n v="0"/>
    <n v="0"/>
    <m/>
    <s v="oui"/>
    <n v="1"/>
    <n v="0"/>
    <n v="0"/>
    <n v="0"/>
    <n v="0"/>
    <n v="0"/>
    <n v="0"/>
    <n v="0"/>
    <n v="0"/>
    <n v="0"/>
    <n v="0"/>
    <m/>
    <s v="eau_courante"/>
    <s v="canalisation_dans_lhabitation__branchement_dans_lenceinte_la_cour_ou_le_ter"/>
    <m/>
    <m/>
    <m/>
    <m/>
    <s v="eau_courante"/>
    <x v="0"/>
    <m/>
    <s v="oui"/>
    <m/>
    <m/>
    <m/>
    <m/>
    <m/>
    <m/>
    <m/>
    <s v="dans_la_parcelle_ou_la_maison"/>
    <n v="0"/>
    <n v="1"/>
    <n v="0"/>
    <n v="1"/>
    <m/>
    <m/>
    <m/>
    <s v="oui"/>
    <x v="1"/>
    <m/>
    <m/>
    <m/>
    <m/>
    <m/>
    <m/>
    <m/>
    <m/>
    <m/>
    <m/>
    <m/>
    <m/>
    <m/>
    <m/>
    <m/>
    <m/>
    <m/>
    <m/>
    <m/>
    <m/>
    <m/>
    <m/>
    <m/>
    <m/>
    <m/>
    <m/>
    <m/>
    <n v="7"/>
    <n v="5"/>
    <n v="700"/>
    <m/>
    <m/>
    <n v="0"/>
    <n v="11.111111111111111"/>
    <s v="non"/>
    <m/>
    <m/>
    <m/>
    <m/>
    <m/>
    <m/>
    <m/>
    <m/>
    <m/>
    <m/>
    <s v="femmes_35-49_ans"/>
    <n v="0"/>
    <n v="0"/>
    <n v="0"/>
    <n v="0"/>
    <n v="1"/>
    <n v="0"/>
    <n v="0"/>
    <m/>
    <s v="oui"/>
    <s v="contribution_mensuelabonnement"/>
    <m/>
    <m/>
    <n v="1000"/>
    <m/>
    <m/>
    <m/>
    <m/>
    <m/>
    <m/>
    <m/>
    <m/>
    <m/>
    <m/>
    <m/>
    <m/>
    <m/>
    <m/>
    <m/>
    <m/>
    <m/>
    <s v="non"/>
    <s v="j'ai un robinet permanant chez"/>
    <s v="non"/>
    <m/>
    <m/>
    <m/>
    <m/>
    <m/>
    <m/>
    <m/>
    <m/>
    <m/>
    <m/>
    <m/>
    <m/>
    <m/>
    <m/>
    <m/>
    <m/>
    <m/>
    <m/>
    <m/>
    <m/>
    <m/>
    <m/>
    <m/>
    <m/>
    <m/>
    <m/>
    <m/>
    <m/>
    <m/>
    <m/>
    <m/>
    <m/>
    <m/>
    <m/>
    <s v="oui"/>
    <n v="1"/>
    <n v="0"/>
    <n v="0"/>
    <n v="0"/>
    <n v="0"/>
    <n v="0"/>
    <n v="1"/>
    <n v="0"/>
    <n v="0"/>
    <n v="0"/>
    <m/>
    <m/>
    <m/>
    <m/>
    <m/>
    <n v="0"/>
    <n v="0"/>
    <n v="0"/>
    <n v="1"/>
    <n v="0"/>
    <m/>
    <m/>
    <m/>
    <m/>
    <m/>
    <m/>
    <m/>
    <m/>
    <s v="toilette améliorée"/>
    <s v="non"/>
    <x v="1"/>
    <x v="0"/>
    <x v="0"/>
    <x v="0"/>
    <x v="1"/>
    <n v="0"/>
    <n v="1"/>
    <n v="0"/>
    <n v="0"/>
    <n v="0"/>
    <n v="1"/>
    <n v="0"/>
    <n v="0"/>
    <n v="0"/>
    <n v="0"/>
    <m/>
    <s v="non"/>
    <m/>
    <m/>
    <m/>
    <m/>
    <m/>
    <m/>
    <m/>
    <m/>
    <m/>
    <m/>
    <m/>
    <m/>
    <m/>
    <m/>
    <m/>
    <s v="oui"/>
    <n v="1"/>
    <n v="0"/>
    <n v="0"/>
    <n v="1"/>
    <n v="0"/>
    <n v="0"/>
    <n v="0"/>
    <m/>
    <n v="1"/>
    <n v="1"/>
    <n v="0"/>
    <n v="2"/>
    <n v="3"/>
    <s v="connaissance basique"/>
    <n v="0"/>
    <n v="0"/>
    <n v="0"/>
    <m/>
    <n v="1"/>
    <n v="0"/>
    <n v="0"/>
    <n v="0"/>
    <n v="0"/>
    <n v="0"/>
    <m/>
    <s v="non"/>
    <s v="Le frais d'adhésion plus technicien"/>
    <n v="1"/>
    <n v="1"/>
    <n v="0"/>
    <n v="0"/>
    <m/>
    <n v="1"/>
    <n v="0"/>
    <n v="0"/>
    <n v="0"/>
    <n v="0"/>
    <n v="0"/>
    <n v="0"/>
    <n v="0"/>
    <m/>
    <s v="oui"/>
    <s v="Amande"/>
    <n v="0"/>
    <x v="2"/>
    <n v="0"/>
    <n v="1"/>
    <n v="0"/>
    <n v="0"/>
    <s v="pas d'autre reponse"/>
    <s v="non"/>
    <s v="non"/>
    <m/>
    <m/>
    <m/>
    <m/>
    <m/>
    <m/>
    <m/>
    <m/>
    <m/>
    <m/>
    <m/>
    <m/>
    <m/>
    <m/>
    <m/>
    <n v="0"/>
    <m/>
    <m/>
    <n v="8"/>
    <s v="grande confiance"/>
    <n v="1"/>
    <n v="0"/>
    <n v="0"/>
    <n v="0"/>
    <n v="0"/>
    <n v="1"/>
    <n v="1"/>
    <s v="Au moins un"/>
    <n v="0"/>
    <n v="0"/>
    <n v="0"/>
    <m/>
    <s v="oui"/>
    <s v="non_jen_ai_pas_encore_bnficie"/>
    <m/>
    <m/>
    <m/>
    <m/>
    <m/>
    <m/>
    <m/>
    <m/>
    <m/>
    <m/>
    <m/>
    <m/>
    <m/>
    <m/>
    <m/>
    <m/>
    <m/>
    <m/>
    <m/>
    <m/>
    <s v="Comité d'eau"/>
    <n v="0"/>
    <n v="0"/>
    <n v="0"/>
    <n v="0"/>
    <n v="0"/>
    <n v="0"/>
    <n v="0"/>
    <n v="0"/>
    <n v="1"/>
    <n v="0"/>
    <s v="Maendeleo et Chikala"/>
    <n v="0"/>
    <n v="0"/>
    <n v="0"/>
    <n v="0"/>
    <n v="1"/>
    <n v="0"/>
    <s v="Les prêtre"/>
    <s v="5-6"/>
    <m/>
    <s v="tres_satisfaite"/>
    <s v="oui"/>
    <s v="oui"/>
    <s v="extrmement_satisfaite"/>
    <s v="oui"/>
    <s v="non"/>
    <m/>
    <s v="les_membres_du_village"/>
    <m/>
    <s v="b_le_groupe_le_plus_nombreux_prend_la_dcision_pour_tous"/>
    <s v="rarement_implique"/>
    <s v="rarement"/>
    <n v="0"/>
    <n v="0"/>
    <n v="1"/>
    <n v="0"/>
    <n v="0"/>
    <n v="0"/>
    <n v="0"/>
    <n v="0"/>
    <n v="0"/>
    <n v="0"/>
    <n v="0"/>
    <n v="0"/>
    <m/>
    <s v="face à face"/>
    <s v="parfois"/>
    <s v="face à face"/>
    <s v="rarement"/>
    <s v="presence de source"/>
    <s v="Aucun defis"/>
    <s v="non"/>
    <m/>
    <m/>
    <n v="-2.2344002999999999"/>
    <n v="28.850365100000001"/>
    <n v="1529.6"/>
    <n v="3.95"/>
    <n v="9"/>
    <n v="44960.438333333332"/>
    <n v="44960.417280092603"/>
    <s v="bbk07"/>
    <n v="44960.582997685182"/>
    <s v="https://www.commcarehq.org/a/swassa/reports/form_data/480f7e20-6aff-47a4-8ca1-478f28eea697/"/>
    <s v="bbk07"/>
    <s v=""/>
    <x v="2"/>
    <s v=""/>
    <x v="2"/>
    <s v=""/>
    <s v=""/>
    <s v=""/>
    <s v=""/>
    <x v="2"/>
    <s v=""/>
    <s v=""/>
    <s v=""/>
    <s v=""/>
    <s v=""/>
    <x v="1"/>
    <s v=""/>
    <s v=""/>
    <s v=""/>
    <s v=""/>
    <s v=""/>
    <s v=""/>
    <s v=""/>
    <s v=""/>
    <s v=""/>
  </r>
  <r>
    <s v="103"/>
    <s v="24334002-dd75-428e-8dc8-5543b0c72f8d"/>
    <n v="44960"/>
    <s v="consentement_oui"/>
    <s v="sud_kivu"/>
    <s v="sud_kivu"/>
    <s v="kabare"/>
    <x v="0"/>
    <x v="6"/>
    <s v="oui"/>
    <s v="Chance Ziluga"/>
    <s v="cira_15"/>
    <s v="15"/>
    <s v="chira_15"/>
    <s v="feminin"/>
    <n v="27"/>
    <n v="0"/>
    <s v="universitaire"/>
    <s v="non"/>
    <s v="epouse"/>
    <m/>
    <s v="masculin"/>
    <x v="1"/>
    <s v="Leon Muhimuzi"/>
    <s v="autre_prciser"/>
    <s v="TDR"/>
    <s v="restreint"/>
    <n v="0"/>
    <n v="0"/>
    <n v="1"/>
    <n v="0"/>
    <n v="0"/>
    <n v="1"/>
    <n v="0"/>
    <n v="0"/>
    <n v="2"/>
    <n v="0"/>
    <n v="0"/>
    <n v="0"/>
    <n v="0"/>
    <n v="1"/>
    <n v="0"/>
    <n v="0"/>
    <n v="5"/>
    <s v="oui"/>
    <n v="0"/>
    <n v="0"/>
    <n v="0"/>
    <n v="0"/>
    <n v="1"/>
    <n v="0"/>
    <n v="0"/>
    <n v="0"/>
    <n v="0"/>
    <n v="0"/>
    <n v="0"/>
    <n v="0"/>
    <s v="non"/>
    <m/>
    <m/>
    <m/>
    <m/>
    <m/>
    <m/>
    <m/>
    <m/>
    <m/>
    <m/>
    <m/>
    <m/>
    <s v="oui"/>
    <n v="1"/>
    <n v="0"/>
    <n v="0"/>
    <n v="0"/>
    <n v="0"/>
    <n v="1"/>
    <n v="0"/>
    <n v="0"/>
    <n v="0"/>
    <n v="0"/>
    <n v="0"/>
    <m/>
    <s v="eau_courante"/>
    <s v="canalisation_dans_lhabitation__branchement_dans_lenceinte_la_cour_ou_le_ter"/>
    <m/>
    <m/>
    <m/>
    <m/>
    <s v="eau_courante"/>
    <x v="0"/>
    <m/>
    <s v="oui"/>
    <m/>
    <m/>
    <m/>
    <m/>
    <m/>
    <m/>
    <m/>
    <s v="dans_la_parcelle_ou_la_maison"/>
    <n v="0"/>
    <n v="1"/>
    <n v="0"/>
    <n v="1"/>
    <m/>
    <m/>
    <m/>
    <s v="non"/>
    <x v="2"/>
    <n v="0"/>
    <n v="0"/>
    <n v="0"/>
    <n v="0"/>
    <n v="0"/>
    <n v="1"/>
    <n v="1"/>
    <n v="1"/>
    <n v="0"/>
    <n v="0"/>
    <n v="0"/>
    <n v="0"/>
    <n v="0"/>
    <m/>
    <m/>
    <m/>
    <m/>
    <m/>
    <m/>
    <m/>
    <m/>
    <m/>
    <m/>
    <m/>
    <m/>
    <m/>
    <m/>
    <n v="7"/>
    <n v="3"/>
    <n v="420"/>
    <m/>
    <m/>
    <n v="0"/>
    <n v="12"/>
    <s v="oui"/>
    <n v="0"/>
    <n v="1"/>
    <n v="0"/>
    <n v="0"/>
    <n v="0"/>
    <n v="0"/>
    <n v="0"/>
    <n v="0"/>
    <n v="0"/>
    <m/>
    <s v="filles_10-14_ans"/>
    <n v="0"/>
    <n v="0"/>
    <n v="0"/>
    <n v="0"/>
    <n v="1"/>
    <n v="0"/>
    <n v="0"/>
    <m/>
    <s v="oui"/>
    <s v="contribution_mensuelabonnement"/>
    <m/>
    <m/>
    <n v="20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1"/>
    <x v="1"/>
    <x v="0"/>
    <x v="1"/>
    <n v="0"/>
    <n v="1"/>
    <n v="0"/>
    <n v="0"/>
    <n v="0"/>
    <n v="0"/>
    <n v="0"/>
    <n v="1"/>
    <n v="0"/>
    <n v="0"/>
    <m/>
    <s v="non"/>
    <m/>
    <m/>
    <m/>
    <m/>
    <m/>
    <m/>
    <m/>
    <m/>
    <m/>
    <m/>
    <m/>
    <m/>
    <m/>
    <m/>
    <m/>
    <s v="oui"/>
    <n v="1"/>
    <n v="0"/>
    <n v="0"/>
    <n v="1"/>
    <n v="0"/>
    <n v="0"/>
    <n v="0"/>
    <m/>
    <n v="1"/>
    <n v="0"/>
    <n v="0"/>
    <n v="1"/>
    <n v="2"/>
    <s v="connaissance faible"/>
    <n v="0"/>
    <n v="0"/>
    <n v="0"/>
    <m/>
    <n v="1"/>
    <n v="0"/>
    <n v="0"/>
    <n v="0"/>
    <n v="0"/>
    <n v="0"/>
    <m/>
    <s v="non"/>
    <s v="Payement de frais d'adhésion"/>
    <n v="1"/>
    <n v="0"/>
    <n v="0"/>
    <n v="0"/>
    <m/>
    <n v="1"/>
    <n v="0"/>
    <n v="0"/>
    <n v="0"/>
    <n v="0"/>
    <n v="0"/>
    <n v="0"/>
    <n v="0"/>
    <m/>
    <s v="oui"/>
    <s v="Amande"/>
    <n v="0"/>
    <x v="2"/>
    <n v="0"/>
    <n v="1"/>
    <n v="0"/>
    <n v="0"/>
    <s v="pas d'autre reponse"/>
    <s v="non"/>
    <s v="non"/>
    <m/>
    <m/>
    <m/>
    <m/>
    <m/>
    <m/>
    <m/>
    <m/>
    <m/>
    <m/>
    <m/>
    <m/>
    <m/>
    <m/>
    <m/>
    <n v="0"/>
    <m/>
    <m/>
    <n v="9"/>
    <s v="grande confiance"/>
    <n v="1"/>
    <n v="0"/>
    <n v="0"/>
    <n v="0"/>
    <n v="0"/>
    <n v="1"/>
    <n v="1"/>
    <s v="Au moins un"/>
    <n v="0"/>
    <n v="0"/>
    <n v="0"/>
    <m/>
    <s v="oui"/>
    <s v="non_jen_ai_pas_encore_bnficie"/>
    <m/>
    <m/>
    <m/>
    <m/>
    <m/>
    <m/>
    <m/>
    <m/>
    <m/>
    <m/>
    <m/>
    <m/>
    <m/>
    <m/>
    <m/>
    <m/>
    <m/>
    <m/>
    <m/>
    <m/>
    <s v="comité d'eau"/>
    <n v="0"/>
    <n v="0"/>
    <n v="0"/>
    <n v="0"/>
    <n v="0"/>
    <n v="0"/>
    <n v="0"/>
    <n v="0"/>
    <n v="1"/>
    <n v="0"/>
    <s v="Maendeleo et Chikala"/>
    <n v="0"/>
    <n v="0"/>
    <n v="0"/>
    <n v="0"/>
    <n v="1"/>
    <n v="0"/>
    <s v="Les prêtres"/>
    <s v="3-4"/>
    <m/>
    <s v="tres_satisfaite"/>
    <s v="non"/>
    <s v="oui"/>
    <s v="tres_satisfaite"/>
    <s v="oui"/>
    <s v="non"/>
    <m/>
    <s v="les_membres_du_village"/>
    <m/>
    <s v="b_le_groupe_le_plus_nombreux_prend_la_dcision_pour_tous"/>
    <s v="je_ne_suis_jamais_impliqu"/>
    <s v="non"/>
    <m/>
    <m/>
    <m/>
    <m/>
    <m/>
    <m/>
    <m/>
    <m/>
    <m/>
    <m/>
    <m/>
    <m/>
    <m/>
    <m/>
    <m/>
    <s v="pas d'autre réponse"/>
    <s v="non"/>
    <s v="présence de techniciens dans le village et source"/>
    <s v="Aucun défis"/>
    <s v="non"/>
    <m/>
    <m/>
    <n v="-2.2346392000000002"/>
    <n v="28.8492164"/>
    <n v="1558.4"/>
    <n v="4.58"/>
    <n v="5"/>
    <n v="44960.466111111113"/>
    <n v="44960.450624999998"/>
    <s v="bbk07"/>
    <n v="44960.583020833343"/>
    <s v="https://www.commcarehq.org/a/swassa/reports/form_data/24334002-dd75-428e-8dc8-5543b0c72f8d/"/>
    <s v="bbk07"/>
    <s v=""/>
    <x v="2"/>
    <s v=""/>
    <x v="2"/>
    <s v=""/>
    <s v=""/>
    <s v=""/>
    <s v=""/>
    <x v="2"/>
    <s v=""/>
    <s v=""/>
    <s v=""/>
    <s v=""/>
    <s v=""/>
    <x v="1"/>
    <s v=""/>
    <s v=""/>
    <s v=""/>
    <s v=""/>
    <s v=""/>
    <s v=""/>
    <s v=""/>
    <s v=""/>
    <s v=""/>
  </r>
  <r>
    <s v="104"/>
    <s v="7f7fe54a-5667-4bbb-9c6b-4152bbb5db83"/>
    <n v="44960"/>
    <s v="consentement_oui"/>
    <s v="sud_kivu"/>
    <s v="sud_kivu"/>
    <s v="kabare"/>
    <x v="0"/>
    <x v="6"/>
    <s v="oui"/>
    <s v="Shalukoma Karungu"/>
    <s v="cira_18"/>
    <s v="18"/>
    <s v="chira_18"/>
    <s v="masculin"/>
    <n v="55"/>
    <n v="0"/>
    <s v="primaire_interrompu"/>
    <s v="oui"/>
    <m/>
    <m/>
    <m/>
    <x v="1"/>
    <s v="Safari M'shanyungu"/>
    <s v="agriculteur"/>
    <m/>
    <s v="restreint"/>
    <n v="0"/>
    <n v="1"/>
    <n v="0"/>
    <n v="0"/>
    <n v="0"/>
    <n v="0"/>
    <n v="1"/>
    <n v="0"/>
    <n v="0"/>
    <n v="0"/>
    <n v="2"/>
    <n v="0"/>
    <n v="0"/>
    <n v="0"/>
    <n v="0"/>
    <n v="1"/>
    <n v="5"/>
    <s v="non"/>
    <n v="0"/>
    <n v="0"/>
    <n v="0"/>
    <n v="0"/>
    <n v="0"/>
    <n v="0"/>
    <n v="0"/>
    <n v="0"/>
    <n v="0"/>
    <n v="0"/>
    <n v="0"/>
    <n v="0"/>
    <s v="oui"/>
    <n v="0"/>
    <n v="0"/>
    <n v="0"/>
    <n v="0"/>
    <n v="0"/>
    <n v="0"/>
    <n v="0"/>
    <n v="0"/>
    <n v="0"/>
    <n v="1"/>
    <n v="0"/>
    <s v="chez le chez"/>
    <s v="oui"/>
    <n v="1"/>
    <n v="0"/>
    <n v="0"/>
    <n v="0"/>
    <n v="0"/>
    <n v="0"/>
    <n v="0"/>
    <n v="0"/>
    <n v="0"/>
    <n v="0"/>
    <n v="0"/>
    <m/>
    <s v="eau_courante"/>
    <s v="robinet_public__borne-fontaine"/>
    <m/>
    <m/>
    <m/>
    <m/>
    <s v="eau_courante"/>
    <x v="0"/>
    <m/>
    <s v="oui"/>
    <m/>
    <m/>
    <m/>
    <m/>
    <m/>
    <m/>
    <m/>
    <s v="en_dehors_de_la_parcelle"/>
    <n v="3"/>
    <n v="1"/>
    <n v="3"/>
    <n v="7"/>
    <m/>
    <m/>
    <m/>
    <s v="oui"/>
    <x v="1"/>
    <m/>
    <m/>
    <m/>
    <m/>
    <m/>
    <m/>
    <m/>
    <m/>
    <m/>
    <m/>
    <m/>
    <m/>
    <m/>
    <m/>
    <m/>
    <m/>
    <m/>
    <m/>
    <m/>
    <m/>
    <m/>
    <m/>
    <m/>
    <m/>
    <m/>
    <m/>
    <m/>
    <n v="7"/>
    <n v="5"/>
    <n v="700"/>
    <m/>
    <m/>
    <n v="0"/>
    <n v="20"/>
    <s v="non"/>
    <m/>
    <m/>
    <m/>
    <m/>
    <m/>
    <m/>
    <m/>
    <m/>
    <m/>
    <m/>
    <s v="garons_10-14_ans"/>
    <n v="0"/>
    <n v="0"/>
    <n v="0"/>
    <n v="0"/>
    <n v="1"/>
    <n v="0"/>
    <n v="0"/>
    <m/>
    <s v="oui"/>
    <s v="contribution_mensuelabonnement"/>
    <m/>
    <m/>
    <n v="10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1"/>
    <n v="0"/>
    <n v="1"/>
    <n v="0"/>
    <n v="0"/>
    <n v="0"/>
    <n v="0"/>
    <n v="0"/>
    <n v="1"/>
    <n v="0"/>
    <n v="0"/>
    <m/>
    <s v="non"/>
    <m/>
    <m/>
    <m/>
    <m/>
    <m/>
    <m/>
    <m/>
    <m/>
    <m/>
    <m/>
    <m/>
    <m/>
    <m/>
    <m/>
    <m/>
    <s v="oui"/>
    <n v="1"/>
    <n v="0"/>
    <n v="0"/>
    <n v="1"/>
    <n v="0"/>
    <n v="0"/>
    <n v="0"/>
    <m/>
    <n v="1"/>
    <n v="1"/>
    <n v="0"/>
    <n v="2"/>
    <n v="3"/>
    <s v="connaissance basique"/>
    <n v="0"/>
    <n v="0"/>
    <n v="0"/>
    <m/>
    <n v="0"/>
    <n v="1"/>
    <n v="0"/>
    <n v="0"/>
    <n v="0"/>
    <n v="0"/>
    <m/>
    <s v="non"/>
    <s v="Abonnement plus tuyaux"/>
    <n v="1"/>
    <n v="1"/>
    <n v="0"/>
    <n v="0"/>
    <m/>
    <n v="1"/>
    <n v="0"/>
    <n v="0"/>
    <n v="0"/>
    <n v="0"/>
    <n v="0"/>
    <n v="0"/>
    <n v="0"/>
    <m/>
    <s v="oui"/>
    <s v="Amande"/>
    <n v="0"/>
    <x v="1"/>
    <n v="0"/>
    <n v="0"/>
    <n v="0"/>
    <n v="0"/>
    <s v="pas d'autre"/>
    <s v="oui"/>
    <s v="oui"/>
    <n v="1"/>
    <n v="0"/>
    <n v="0"/>
    <n v="0"/>
    <n v="0"/>
    <m/>
    <n v="1"/>
    <n v="0"/>
    <n v="0"/>
    <n v="0"/>
    <n v="0"/>
    <n v="0"/>
    <n v="0"/>
    <n v="0"/>
    <m/>
    <n v="1"/>
    <s v="oui"/>
    <s v="oui_jetais_satisfait"/>
    <n v="10"/>
    <s v="grande confiance"/>
    <m/>
    <m/>
    <m/>
    <m/>
    <m/>
    <n v="0"/>
    <n v="1"/>
    <s v="Au moins un"/>
    <m/>
    <m/>
    <m/>
    <m/>
    <s v="non"/>
    <s v="oui"/>
    <s v="non_il_y_en_a_pas"/>
    <m/>
    <m/>
    <m/>
    <m/>
    <m/>
    <m/>
    <m/>
    <m/>
    <m/>
    <m/>
    <m/>
    <m/>
    <m/>
    <m/>
    <m/>
    <m/>
    <m/>
    <m/>
    <m/>
    <s v="chef de localité"/>
    <n v="0"/>
    <n v="0"/>
    <n v="0"/>
    <n v="0"/>
    <n v="0"/>
    <n v="0"/>
    <n v="1"/>
    <n v="0"/>
    <n v="1"/>
    <n v="0"/>
    <s v="maendeleo"/>
    <n v="0"/>
    <n v="0"/>
    <n v="0"/>
    <n v="0"/>
    <n v="1"/>
    <n v="0"/>
    <s v="Les prêtres"/>
    <s v="5-6"/>
    <m/>
    <s v="tres_satisfaite"/>
    <s v="non"/>
    <s v="oui"/>
    <s v="tres_satisfaite"/>
    <s v="oui"/>
    <s v="non"/>
    <m/>
    <s v="les_membres_du_village"/>
    <m/>
    <s v="b_le_groupe_le_plus_nombreux_prend_la_dcision_pour_tous"/>
    <s v="je_ne_suis_jamais_impliqu"/>
    <s v="non"/>
    <m/>
    <m/>
    <m/>
    <m/>
    <m/>
    <m/>
    <m/>
    <m/>
    <m/>
    <m/>
    <m/>
    <m/>
    <m/>
    <m/>
    <m/>
    <s v="pas de réponse"/>
    <s v="non"/>
    <s v="presence des sources"/>
    <s v="Aucun défis"/>
    <s v="non"/>
    <m/>
    <m/>
    <n v="-2.2358170999999998"/>
    <n v="28.848143700000001"/>
    <n v="1562"/>
    <n v="4.6500000000000004"/>
    <n v="5"/>
    <n v="44960.498981481483"/>
    <n v="44960.479432870372"/>
    <s v="bbk07"/>
    <n v="44960.583032407398"/>
    <s v="https://www.commcarehq.org/a/swassa/reports/form_data/7f7fe54a-5667-4bbb-9c6b-4152bbb5db83/"/>
    <s v="bbk07"/>
    <s v=""/>
    <x v="2"/>
    <s v=""/>
    <x v="2"/>
    <s v=""/>
    <s v=""/>
    <s v=""/>
    <s v=""/>
    <x v="2"/>
    <s v=""/>
    <s v=""/>
    <s v=""/>
    <s v=""/>
    <s v=""/>
    <x v="1"/>
    <s v=""/>
    <s v=""/>
    <s v=""/>
    <s v=""/>
    <s v=""/>
    <s v=""/>
    <s v=""/>
    <s v=""/>
    <s v=""/>
  </r>
  <r>
    <s v="105"/>
    <s v="ad7e79bd-89bf-43fe-8b3c-8cfb276847f7"/>
    <n v="44960"/>
    <s v="consentement_oui"/>
    <s v="sud_kivu"/>
    <s v="sud_kivu"/>
    <s v="kabare"/>
    <x v="0"/>
    <x v="6"/>
    <s v="oui"/>
    <s v="Faida Mulevu"/>
    <s v="cira_17"/>
    <s v="17"/>
    <s v="chira_17"/>
    <s v="feminin"/>
    <n v="23"/>
    <n v="974037692"/>
    <s v="secondaire_interrompu"/>
    <s v="non"/>
    <s v="fille"/>
    <m/>
    <s v="masculin"/>
    <x v="1"/>
    <s v="Imani Mulevu"/>
    <s v="agriculteur"/>
    <m/>
    <s v="restreint"/>
    <n v="1"/>
    <n v="1"/>
    <n v="1"/>
    <n v="1"/>
    <n v="1"/>
    <n v="1"/>
    <n v="0"/>
    <n v="0"/>
    <n v="1"/>
    <n v="1"/>
    <n v="1"/>
    <n v="1"/>
    <n v="1"/>
    <n v="0"/>
    <n v="0"/>
    <n v="1"/>
    <n v="12"/>
    <s v="oui"/>
    <n v="0"/>
    <n v="0"/>
    <n v="0"/>
    <n v="0"/>
    <n v="1"/>
    <n v="0"/>
    <n v="0"/>
    <n v="0"/>
    <n v="0"/>
    <n v="0"/>
    <n v="0"/>
    <n v="0"/>
    <s v="oui"/>
    <n v="0"/>
    <n v="0"/>
    <n v="1"/>
    <n v="0"/>
    <n v="0"/>
    <n v="0"/>
    <n v="0"/>
    <n v="0"/>
    <n v="0"/>
    <n v="0"/>
    <n v="0"/>
    <m/>
    <s v="oui"/>
    <n v="1"/>
    <n v="0"/>
    <n v="0"/>
    <n v="0"/>
    <n v="0"/>
    <n v="0"/>
    <n v="0"/>
    <n v="0"/>
    <n v="0"/>
    <n v="0"/>
    <n v="0"/>
    <m/>
    <s v="eau_courante"/>
    <s v="robinet_public__borne-fontaine"/>
    <m/>
    <m/>
    <m/>
    <m/>
    <s v="eau_courante"/>
    <x v="0"/>
    <m/>
    <s v="oui"/>
    <m/>
    <m/>
    <m/>
    <m/>
    <m/>
    <m/>
    <m/>
    <s v="en_dehors_de_la_parcelle"/>
    <n v="5"/>
    <n v="1"/>
    <n v="5"/>
    <n v="11"/>
    <m/>
    <m/>
    <m/>
    <s v="non"/>
    <x v="2"/>
    <n v="0"/>
    <n v="1"/>
    <n v="0"/>
    <n v="0"/>
    <n v="0"/>
    <n v="0"/>
    <n v="1"/>
    <n v="0"/>
    <n v="0"/>
    <n v="0"/>
    <n v="0"/>
    <n v="0"/>
    <n v="0"/>
    <m/>
    <m/>
    <m/>
    <m/>
    <m/>
    <m/>
    <m/>
    <m/>
    <m/>
    <m/>
    <m/>
    <m/>
    <m/>
    <m/>
    <n v="7"/>
    <n v="10"/>
    <n v="1400"/>
    <m/>
    <m/>
    <n v="0"/>
    <n v="16.666666666666668"/>
    <s v="non"/>
    <m/>
    <m/>
    <m/>
    <m/>
    <m/>
    <m/>
    <m/>
    <m/>
    <m/>
    <m/>
    <s v="garons_10-14_ans"/>
    <n v="0"/>
    <n v="0"/>
    <n v="0"/>
    <n v="0"/>
    <n v="1"/>
    <n v="0"/>
    <n v="0"/>
    <m/>
    <s v="oui"/>
    <s v="contribution_mensuelabonnement"/>
    <m/>
    <m/>
    <n v="10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1"/>
    <n v="0"/>
    <n v="1"/>
    <n v="0"/>
    <n v="0"/>
    <n v="0"/>
    <n v="0"/>
    <n v="0"/>
    <n v="1"/>
    <n v="0"/>
    <n v="0"/>
    <m/>
    <s v="non"/>
    <m/>
    <m/>
    <m/>
    <m/>
    <m/>
    <m/>
    <m/>
    <m/>
    <m/>
    <m/>
    <m/>
    <m/>
    <m/>
    <m/>
    <m/>
    <s v="oui"/>
    <n v="1"/>
    <n v="0"/>
    <n v="0"/>
    <n v="1"/>
    <n v="0"/>
    <n v="0"/>
    <n v="0"/>
    <m/>
    <n v="1"/>
    <n v="1"/>
    <n v="0"/>
    <n v="2"/>
    <n v="3"/>
    <s v="connaissance basique"/>
    <n v="0"/>
    <n v="0"/>
    <n v="0"/>
    <m/>
    <n v="0"/>
    <n v="1"/>
    <n v="0"/>
    <n v="0"/>
    <n v="0"/>
    <n v="0"/>
    <m/>
    <s v="non"/>
    <s v="L'abonnement,et tuyaux"/>
    <n v="1"/>
    <n v="1"/>
    <n v="0"/>
    <n v="0"/>
    <m/>
    <n v="1"/>
    <n v="0"/>
    <n v="0"/>
    <n v="0"/>
    <n v="0"/>
    <n v="0"/>
    <n v="0"/>
    <n v="0"/>
    <m/>
    <s v="oui"/>
    <s v="Amande"/>
    <n v="0"/>
    <x v="1"/>
    <n v="0"/>
    <n v="0"/>
    <n v="0"/>
    <n v="0"/>
    <s v="pas d'autre reponse"/>
    <s v="non"/>
    <s v="non"/>
    <m/>
    <m/>
    <m/>
    <m/>
    <m/>
    <m/>
    <m/>
    <m/>
    <m/>
    <m/>
    <m/>
    <m/>
    <m/>
    <m/>
    <m/>
    <n v="0"/>
    <m/>
    <m/>
    <n v="8"/>
    <s v="grande confiance"/>
    <n v="1"/>
    <n v="0"/>
    <n v="0"/>
    <n v="0"/>
    <n v="0"/>
    <n v="1"/>
    <n v="1"/>
    <s v="Au moins un"/>
    <n v="0"/>
    <n v="0"/>
    <n v="0"/>
    <m/>
    <s v="oui"/>
    <s v="non_jen_ai_pas_encore_bnficie"/>
    <m/>
    <m/>
    <m/>
    <m/>
    <m/>
    <m/>
    <m/>
    <m/>
    <m/>
    <m/>
    <m/>
    <m/>
    <m/>
    <m/>
    <m/>
    <m/>
    <m/>
    <m/>
    <m/>
    <m/>
    <s v="Chef de localité"/>
    <n v="0"/>
    <n v="0"/>
    <n v="0"/>
    <n v="0"/>
    <n v="0"/>
    <n v="0"/>
    <n v="0"/>
    <n v="0"/>
    <n v="1"/>
    <n v="0"/>
    <s v="Maendeleo et Chikala"/>
    <n v="0"/>
    <n v="0"/>
    <n v="0"/>
    <n v="0"/>
    <n v="1"/>
    <n v="0"/>
    <s v="Les prêtres"/>
    <s v="3-4"/>
    <m/>
    <s v="tres_satisfaite"/>
    <s v="non"/>
    <s v="non"/>
    <s v="tres_satisfaite"/>
    <s v="oui"/>
    <s v="non"/>
    <m/>
    <s v="les_membres_du_village"/>
    <m/>
    <s v="b_le_groupe_le_plus_nombreux_prend_la_dcision_pour_tous"/>
    <s v="je_ne_suis_jamais_impliqu"/>
    <s v="non"/>
    <m/>
    <m/>
    <m/>
    <m/>
    <m/>
    <m/>
    <m/>
    <m/>
    <m/>
    <m/>
    <m/>
    <m/>
    <m/>
    <m/>
    <m/>
    <s v="pas de réponse"/>
    <s v="non"/>
    <s v="presence des sources"/>
    <s v="quelques fois il ya coupure d'eau."/>
    <s v="non"/>
    <m/>
    <m/>
    <n v="-2.2361567"/>
    <n v="28.847708900000001"/>
    <n v="1572.5"/>
    <n v="4.3"/>
    <n v="12"/>
    <n v="44960.518900462957"/>
    <n v="44960.502627314818"/>
    <s v="bbk07"/>
    <n v="44960.583043981482"/>
    <s v="https://www.commcarehq.org/a/swassa/reports/form_data/ad7e79bd-89bf-43fe-8b3c-8cfb276847f7/"/>
    <s v="bbk07"/>
    <s v=""/>
    <x v="2"/>
    <s v=""/>
    <x v="2"/>
    <s v=""/>
    <s v=""/>
    <s v=""/>
    <s v=""/>
    <x v="2"/>
    <s v=""/>
    <s v=""/>
    <s v=""/>
    <s v=""/>
    <s v=""/>
    <x v="1"/>
    <s v=""/>
    <s v=""/>
    <s v=""/>
    <s v=""/>
    <s v=""/>
    <s v=""/>
    <s v=""/>
    <s v=""/>
    <s v=""/>
  </r>
  <r>
    <s v="106"/>
    <s v="e85b2147-9309-4bf4-b205-66052f9c7550"/>
    <n v="44960"/>
    <s v="consentement_oui"/>
    <s v="sud_kivu"/>
    <s v="sud_kivu"/>
    <s v="kabare"/>
    <x v="0"/>
    <x v="1"/>
    <s v="oui"/>
    <s v="nzigire claudinne"/>
    <s v="nyama_62"/>
    <s v="62"/>
    <s v="nyama_62"/>
    <s v="feminin"/>
    <n v="45"/>
    <n v="0"/>
    <s v="primaire_interrompu"/>
    <s v="non"/>
    <s v="epouse"/>
    <m/>
    <s v="masculin"/>
    <x v="1"/>
    <s v="claude munganga"/>
    <s v="agriculteur"/>
    <m/>
    <s v="restreint"/>
    <n v="1"/>
    <n v="1"/>
    <n v="1"/>
    <n v="0"/>
    <n v="0"/>
    <n v="0"/>
    <n v="1"/>
    <n v="0"/>
    <n v="0"/>
    <n v="0"/>
    <n v="0"/>
    <n v="0"/>
    <n v="0"/>
    <n v="1"/>
    <n v="0"/>
    <n v="1"/>
    <n v="6"/>
    <s v="oui"/>
    <n v="0"/>
    <n v="0"/>
    <n v="0"/>
    <n v="0"/>
    <n v="1"/>
    <n v="0"/>
    <n v="0"/>
    <n v="0"/>
    <n v="0"/>
    <n v="0"/>
    <n v="0"/>
    <n v="0"/>
    <s v="oui"/>
    <n v="0"/>
    <n v="0"/>
    <n v="0"/>
    <n v="0"/>
    <n v="0"/>
    <n v="0"/>
    <n v="0"/>
    <n v="0"/>
    <n v="0"/>
    <n v="1"/>
    <n v="0"/>
    <s v="cojepe"/>
    <s v="oui"/>
    <n v="0"/>
    <n v="0"/>
    <n v="0"/>
    <n v="1"/>
    <n v="0"/>
    <n v="0"/>
    <n v="0"/>
    <n v="0"/>
    <n v="0"/>
    <n v="0"/>
    <n v="0"/>
    <m/>
    <s v="eau_courante"/>
    <s v="robinet_public__borne-fontaine"/>
    <m/>
    <m/>
    <m/>
    <m/>
    <s v="eau_courante"/>
    <x v="0"/>
    <m/>
    <s v="oui"/>
    <m/>
    <m/>
    <m/>
    <m/>
    <m/>
    <m/>
    <m/>
    <s v="en_dehors_de_la_parcelle"/>
    <n v="5"/>
    <n v="30"/>
    <n v="10"/>
    <n v="45"/>
    <m/>
    <m/>
    <m/>
    <s v="non"/>
    <x v="2"/>
    <n v="0"/>
    <n v="0"/>
    <n v="0"/>
    <n v="0"/>
    <n v="0"/>
    <n v="1"/>
    <n v="1"/>
    <n v="1"/>
    <n v="0"/>
    <n v="0"/>
    <n v="0"/>
    <n v="0"/>
    <n v="0"/>
    <m/>
    <m/>
    <m/>
    <m/>
    <m/>
    <m/>
    <m/>
    <m/>
    <m/>
    <m/>
    <m/>
    <m/>
    <m/>
    <m/>
    <n v="7"/>
    <n v="5"/>
    <n v="700"/>
    <m/>
    <m/>
    <n v="0"/>
    <n v="16.666666666666668"/>
    <s v="non"/>
    <m/>
    <m/>
    <m/>
    <m/>
    <m/>
    <m/>
    <m/>
    <m/>
    <m/>
    <m/>
    <s v="filles_10-14_ans"/>
    <n v="0"/>
    <n v="0"/>
    <n v="1"/>
    <n v="0"/>
    <n v="0"/>
    <n v="0"/>
    <n v="0"/>
    <m/>
    <s v="oui"/>
    <s v="contribution_mensuelabonnement"/>
    <m/>
    <m/>
    <n v="500"/>
    <m/>
    <m/>
    <m/>
    <m/>
    <m/>
    <m/>
    <m/>
    <m/>
    <m/>
    <m/>
    <m/>
    <m/>
    <m/>
    <m/>
    <m/>
    <m/>
    <m/>
    <s v="non"/>
    <s v="pas de moyen"/>
    <s v="je_ne_sais_pas"/>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oui"/>
    <s v="voir le comité cogepe et achete le matériels"/>
    <n v="1"/>
    <n v="0"/>
    <n v="0"/>
    <n v="0"/>
    <m/>
    <n v="0"/>
    <n v="0"/>
    <n v="0"/>
    <n v="1"/>
    <n v="0"/>
    <n v="0"/>
    <n v="0"/>
    <n v="0"/>
    <m/>
    <s v="oui"/>
    <s v="il doit payen la facture de 100000"/>
    <n v="0"/>
    <x v="2"/>
    <n v="0"/>
    <n v="1"/>
    <n v="0"/>
    <n v="0"/>
    <s v="Rien"/>
    <s v="oui"/>
    <s v="non"/>
    <n v="0"/>
    <n v="1"/>
    <n v="0"/>
    <n v="0"/>
    <n v="0"/>
    <m/>
    <n v="0"/>
    <n v="0"/>
    <n v="0"/>
    <n v="0"/>
    <n v="0"/>
    <n v="1"/>
    <n v="0"/>
    <n v="0"/>
    <m/>
    <n v="0"/>
    <m/>
    <m/>
    <n v="6"/>
    <s v="grande confiance"/>
    <n v="0"/>
    <n v="0"/>
    <n v="0"/>
    <n v="0"/>
    <n v="0"/>
    <n v="0"/>
    <n v="0"/>
    <s v="Aucun"/>
    <n v="0"/>
    <n v="1"/>
    <n v="0"/>
    <s v="rien"/>
    <s v="non"/>
    <s v="oui"/>
    <s v="non_il_y_en_a_pas"/>
    <m/>
    <m/>
    <m/>
    <m/>
    <m/>
    <m/>
    <m/>
    <m/>
    <m/>
    <m/>
    <m/>
    <m/>
    <m/>
    <m/>
    <m/>
    <m/>
    <m/>
    <m/>
    <m/>
    <s v="cogeka"/>
    <n v="0"/>
    <n v="0"/>
    <n v="0"/>
    <n v="0"/>
    <n v="0"/>
    <n v="0"/>
    <n v="0"/>
    <n v="0"/>
    <n v="1"/>
    <n v="0"/>
    <s v="maendeleo"/>
    <n v="0"/>
    <n v="1"/>
    <n v="0"/>
    <n v="0"/>
    <n v="0"/>
    <n v="0"/>
    <m/>
    <s v="1-2"/>
    <m/>
    <s v="peu_insatisfaisant"/>
    <s v="oui"/>
    <s v="oui"/>
    <s v="neutre"/>
    <s v="oui"/>
    <s v="non"/>
    <m/>
    <s v="les_membres_du_village"/>
    <m/>
    <s v="b_le_groupe_le_plus_nombreux_prend_la_dcision_pour_tous"/>
    <s v="je_ne_suis_jamais_impliqu"/>
    <s v="rarement"/>
    <n v="1"/>
    <n v="0"/>
    <n v="1"/>
    <n v="0"/>
    <n v="0"/>
    <n v="0"/>
    <n v="0"/>
    <n v="0"/>
    <n v="0"/>
    <n v="0"/>
    <n v="0"/>
    <n v="0"/>
    <m/>
    <s v="sur téléphone"/>
    <s v="souvent"/>
    <s v="sur tel"/>
    <s v="parfois"/>
    <s v="protection dela borne fo'rene"/>
    <s v="je ne sais pas"/>
    <s v="non"/>
    <m/>
    <m/>
    <n v="-2.2761988999999998"/>
    <n v="28.8174992"/>
    <n v="1721"/>
    <n v="5.03"/>
    <n v="6"/>
    <n v="44960.384305555563"/>
    <n v="44960.354641203703"/>
    <s v="bbk01"/>
    <n v="44960.584189814806"/>
    <s v="https://www.commcarehq.org/a/swassa/reports/form_data/e85b2147-9309-4bf4-b205-66052f9c7550/"/>
    <s v="bbk01"/>
    <s v="Femme"/>
    <x v="0"/>
    <n v="4"/>
    <x v="0"/>
    <n v="20"/>
    <n v="12"/>
    <n v="18"/>
    <n v="50"/>
    <x v="0"/>
    <n v="20"/>
    <s v="Oui, elle est capable"/>
    <s v="non amélioré"/>
    <s v="Non"/>
    <s v="pas d'accès"/>
    <x v="3"/>
    <n v="1"/>
    <n v="1"/>
    <n v="2"/>
    <s v="Connaissance faible"/>
    <n v="0"/>
    <n v="5"/>
    <s v="Confiance moyenne"/>
    <n v="0"/>
    <n v="0"/>
  </r>
  <r>
    <s v="107"/>
    <s v="0639d901-2e30-4439-9be0-a7c0e596111d"/>
    <n v="44960"/>
    <s v="consentement_oui"/>
    <s v="sud_kivu"/>
    <s v="sud_kivu"/>
    <s v="kabare"/>
    <x v="0"/>
    <x v="1"/>
    <s v="oui"/>
    <s v="saverine mwisenge namuraba"/>
    <s v="nyama_22"/>
    <s v="22"/>
    <s v="nyama_22"/>
    <s v="feminin"/>
    <n v="41"/>
    <n v="0"/>
    <s v="primaire_complet"/>
    <s v="non"/>
    <s v="epouse"/>
    <m/>
    <s v="masculin"/>
    <x v="1"/>
    <s v="kanyena lushombo"/>
    <s v="agriculteur"/>
    <m/>
    <s v="elargi"/>
    <n v="3"/>
    <n v="2"/>
    <n v="0"/>
    <n v="0"/>
    <n v="1"/>
    <n v="0"/>
    <n v="1"/>
    <n v="0"/>
    <n v="0"/>
    <n v="1"/>
    <n v="1"/>
    <n v="0"/>
    <n v="1"/>
    <n v="0"/>
    <n v="0"/>
    <n v="1"/>
    <n v="11"/>
    <s v="oui"/>
    <n v="0"/>
    <n v="0"/>
    <n v="0"/>
    <n v="0"/>
    <n v="0"/>
    <n v="0"/>
    <n v="1"/>
    <n v="0"/>
    <n v="1"/>
    <n v="1"/>
    <n v="0"/>
    <s v="o p"/>
    <s v="oui"/>
    <n v="0"/>
    <n v="0"/>
    <n v="0"/>
    <n v="0"/>
    <n v="0"/>
    <n v="0"/>
    <n v="0"/>
    <n v="0"/>
    <n v="0"/>
    <n v="1"/>
    <n v="0"/>
    <s v="la personne charge de la borne fontaine"/>
    <s v="oui"/>
    <n v="0"/>
    <n v="0"/>
    <n v="0"/>
    <n v="0"/>
    <n v="0"/>
    <n v="0"/>
    <n v="0"/>
    <n v="0"/>
    <n v="1"/>
    <n v="0"/>
    <n v="0"/>
    <m/>
    <s v="eau_courante"/>
    <s v="robinet_public__borne-fontaine"/>
    <m/>
    <m/>
    <m/>
    <m/>
    <s v="eau_courante"/>
    <x v="0"/>
    <m/>
    <s v="oui"/>
    <m/>
    <m/>
    <m/>
    <m/>
    <m/>
    <m/>
    <m/>
    <s v="en_dehors_de_la_parcelle"/>
    <n v="1"/>
    <n v="1"/>
    <n v="1"/>
    <n v="3"/>
    <m/>
    <m/>
    <m/>
    <s v="oui"/>
    <x v="1"/>
    <m/>
    <m/>
    <m/>
    <m/>
    <m/>
    <m/>
    <m/>
    <m/>
    <m/>
    <m/>
    <m/>
    <m/>
    <m/>
    <m/>
    <m/>
    <m/>
    <m/>
    <m/>
    <m/>
    <m/>
    <m/>
    <m/>
    <m/>
    <m/>
    <m/>
    <m/>
    <m/>
    <n v="7"/>
    <n v="4"/>
    <n v="560"/>
    <m/>
    <m/>
    <n v="0"/>
    <n v="7.2727272727272725"/>
    <s v="non"/>
    <m/>
    <m/>
    <m/>
    <m/>
    <m/>
    <m/>
    <m/>
    <m/>
    <m/>
    <m/>
    <s v="femmes_35-49_ans"/>
    <n v="0"/>
    <n v="0"/>
    <n v="0"/>
    <n v="0"/>
    <n v="1"/>
    <n v="0"/>
    <n v="0"/>
    <m/>
    <s v="non"/>
    <m/>
    <m/>
    <m/>
    <m/>
    <m/>
    <m/>
    <m/>
    <m/>
    <m/>
    <m/>
    <m/>
    <m/>
    <m/>
    <m/>
    <m/>
    <m/>
    <m/>
    <m/>
    <m/>
    <m/>
    <m/>
    <s v="oui"/>
    <s v="pour le bien fonctionnement de la born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oui"/>
    <n v="0"/>
    <n v="0"/>
    <n v="0"/>
    <n v="0"/>
    <n v="1"/>
    <n v="0"/>
    <n v="0"/>
    <m/>
    <s v="oui"/>
    <m/>
    <m/>
    <m/>
    <m/>
    <m/>
    <m/>
    <s v="oui"/>
    <n v="1"/>
    <n v="0"/>
    <n v="0"/>
    <n v="1"/>
    <n v="0"/>
    <n v="0"/>
    <n v="0"/>
    <m/>
    <n v="1"/>
    <n v="1"/>
    <n v="0"/>
    <n v="2"/>
    <n v="3"/>
    <s v="connaissance basique"/>
    <n v="0"/>
    <n v="0"/>
    <n v="0"/>
    <m/>
    <n v="1"/>
    <n v="0"/>
    <n v="0"/>
    <n v="0"/>
    <n v="0"/>
    <n v="0"/>
    <m/>
    <s v="oui"/>
    <s v="voir le comité gestionnaire l,eau et acheter les materiel"/>
    <n v="1"/>
    <n v="1"/>
    <n v="0"/>
    <n v="0"/>
    <m/>
    <n v="0"/>
    <n v="0"/>
    <n v="0"/>
    <n v="0"/>
    <n v="0"/>
    <n v="0"/>
    <n v="1"/>
    <n v="0"/>
    <s v="achat de matériel abume et repar"/>
    <s v="oui"/>
    <s v="acheter le materiel abume"/>
    <n v="0"/>
    <x v="2"/>
    <n v="0"/>
    <n v="1"/>
    <n v="0"/>
    <n v="0"/>
    <s v="ala fontenier"/>
    <s v="oui"/>
    <s v="non"/>
    <n v="0"/>
    <n v="1"/>
    <n v="0"/>
    <n v="0"/>
    <n v="0"/>
    <m/>
    <n v="1"/>
    <n v="0"/>
    <n v="0"/>
    <n v="0"/>
    <n v="0"/>
    <n v="0"/>
    <n v="0"/>
    <n v="0"/>
    <m/>
    <n v="1"/>
    <m/>
    <m/>
    <n v="8"/>
    <s v="grande confiance"/>
    <n v="1"/>
    <n v="1"/>
    <n v="0"/>
    <n v="0"/>
    <n v="0"/>
    <n v="2"/>
    <n v="3"/>
    <s v="Au moins un"/>
    <n v="0"/>
    <n v="0"/>
    <n v="0"/>
    <m/>
    <s v="non"/>
    <s v="oui"/>
    <s v="non_il_y_en_a_pas"/>
    <m/>
    <m/>
    <m/>
    <m/>
    <m/>
    <m/>
    <m/>
    <m/>
    <m/>
    <m/>
    <m/>
    <m/>
    <m/>
    <m/>
    <m/>
    <m/>
    <m/>
    <m/>
    <m/>
    <s v="comite cogep"/>
    <n v="0"/>
    <n v="0"/>
    <n v="0"/>
    <n v="0"/>
    <n v="0"/>
    <n v="0"/>
    <n v="0"/>
    <n v="0"/>
    <n v="1"/>
    <n v="0"/>
    <s v="maendeo"/>
    <n v="0"/>
    <n v="0"/>
    <n v="0"/>
    <n v="1"/>
    <n v="0"/>
    <n v="0"/>
    <m/>
    <s v="excellent"/>
    <m/>
    <s v="tres_satisfaite"/>
    <s v="oui"/>
    <s v="oui"/>
    <s v="tres_satisfaite"/>
    <s v="oui"/>
    <s v="oui"/>
    <m/>
    <s v="les_membres_du_village"/>
    <m/>
    <s v="b_le_groupe_le_plus_nombreux_prend_la_dcision_pour_tous"/>
    <s v="toujours_impliqu"/>
    <s v="souvent"/>
    <n v="0"/>
    <n v="1"/>
    <n v="0"/>
    <n v="0"/>
    <n v="0"/>
    <n v="1"/>
    <n v="0"/>
    <n v="0"/>
    <n v="0"/>
    <n v="0"/>
    <n v="0"/>
    <n v="0"/>
    <m/>
    <s v="sur téléphone et face a face"/>
    <s v="rarement"/>
    <s v="sur téléphone et face a face"/>
    <s v="rarement"/>
    <s v="protéger la borne fontenne"/>
    <s v="non payement de la facture"/>
    <s v="non"/>
    <m/>
    <m/>
    <n v="-2.2766350000000002"/>
    <n v="28.817744999999999"/>
    <n v="1727.3"/>
    <n v="5"/>
    <n v="11"/>
    <n v="44960.426666666674"/>
    <n v="44960.384918981479"/>
    <s v="bbk01"/>
    <n v="44960.58421296296"/>
    <s v="https://www.commcarehq.org/a/swassa/reports/form_data/0639d901-2e30-4439-9be0-a7c0e596111d/"/>
    <s v="bbk01"/>
    <s v="Homme"/>
    <x v="1"/>
    <n v="11"/>
    <x v="0"/>
    <n v="5"/>
    <n v="5"/>
    <n v="5"/>
    <n v="15"/>
    <x v="1"/>
    <n v="6.2337662337662332"/>
    <s v="Non, elle n'est pas capable"/>
    <s v="non amélioré"/>
    <s v="Non"/>
    <s v="pas d'accès"/>
    <x v="0"/>
    <n v="1"/>
    <n v="1"/>
    <n v="3"/>
    <s v="Connaissance moyenne"/>
    <n v="1"/>
    <n v="6"/>
    <s v="Grande confiance"/>
    <n v="1"/>
    <n v="1"/>
  </r>
  <r>
    <s v="108"/>
    <s v="8f5f353c-db72-4062-9a19-18993a1f74e7"/>
    <n v="44960"/>
    <s v="consentement_oui"/>
    <s v="sud_kivu"/>
    <s v="sud_kivu"/>
    <s v="kabare"/>
    <x v="0"/>
    <x v="1"/>
    <s v="oui"/>
    <s v="kulimushi rwamigabo"/>
    <s v="nyama_23"/>
    <s v="23"/>
    <s v="nyama_23"/>
    <s v="masculin"/>
    <n v="25"/>
    <n v="852114438"/>
    <s v="etude_professionnelle"/>
    <s v="oui"/>
    <m/>
    <m/>
    <m/>
    <x v="1"/>
    <s v="m,lugajwa"/>
    <s v="agent_de_letat"/>
    <m/>
    <s v="elargi"/>
    <n v="2"/>
    <n v="1"/>
    <n v="1"/>
    <n v="1"/>
    <n v="0"/>
    <n v="0"/>
    <n v="1"/>
    <n v="0"/>
    <n v="3"/>
    <n v="0"/>
    <n v="1"/>
    <n v="1"/>
    <n v="1"/>
    <n v="1"/>
    <n v="0"/>
    <n v="0"/>
    <n v="13"/>
    <s v="oui"/>
    <n v="0"/>
    <n v="1"/>
    <n v="1"/>
    <n v="0"/>
    <n v="1"/>
    <n v="0"/>
    <n v="0"/>
    <n v="0"/>
    <n v="0"/>
    <n v="0"/>
    <n v="0"/>
    <n v="0"/>
    <s v="oui"/>
    <n v="1"/>
    <n v="0"/>
    <n v="0"/>
    <n v="0"/>
    <n v="0"/>
    <n v="1"/>
    <n v="0"/>
    <n v="0"/>
    <n v="0"/>
    <n v="0"/>
    <n v="0"/>
    <m/>
    <s v="oui"/>
    <n v="0"/>
    <n v="0"/>
    <n v="1"/>
    <n v="0"/>
    <n v="0"/>
    <n v="0"/>
    <n v="0"/>
    <n v="0"/>
    <n v="0"/>
    <n v="0"/>
    <n v="0"/>
    <m/>
    <s v="eau_courante"/>
    <s v="robinet_public__borne-fontaine"/>
    <m/>
    <m/>
    <m/>
    <m/>
    <s v="eau_courante"/>
    <x v="0"/>
    <m/>
    <s v="oui"/>
    <m/>
    <m/>
    <m/>
    <m/>
    <m/>
    <m/>
    <m/>
    <s v="en_dehors_de_la_parcelle"/>
    <n v="10"/>
    <n v="20"/>
    <n v="15"/>
    <n v="45"/>
    <m/>
    <m/>
    <m/>
    <s v="oui"/>
    <x v="0"/>
    <m/>
    <m/>
    <m/>
    <m/>
    <m/>
    <m/>
    <m/>
    <m/>
    <m/>
    <m/>
    <m/>
    <m/>
    <m/>
    <m/>
    <m/>
    <m/>
    <m/>
    <m/>
    <m/>
    <m/>
    <m/>
    <m/>
    <m/>
    <m/>
    <m/>
    <m/>
    <m/>
    <n v="7"/>
    <n v="4"/>
    <n v="560"/>
    <m/>
    <m/>
    <n v="0"/>
    <n v="6.1538461538461542"/>
    <s v="je_ne_sais_pas"/>
    <m/>
    <m/>
    <m/>
    <m/>
    <m/>
    <m/>
    <m/>
    <m/>
    <m/>
    <m/>
    <s v="filles_10-14_ans"/>
    <n v="0"/>
    <n v="0"/>
    <n v="0"/>
    <n v="0"/>
    <n v="1"/>
    <n v="0"/>
    <n v="0"/>
    <m/>
    <s v="non"/>
    <m/>
    <m/>
    <m/>
    <m/>
    <m/>
    <m/>
    <m/>
    <m/>
    <m/>
    <m/>
    <m/>
    <m/>
    <m/>
    <m/>
    <m/>
    <m/>
    <m/>
    <m/>
    <m/>
    <m/>
    <m/>
    <s v="non"/>
    <s v="cat l,eau est gratuit"/>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oui"/>
    <n v="0"/>
    <n v="0"/>
    <n v="0"/>
    <n v="0"/>
    <n v="1"/>
    <n v="0"/>
    <n v="0"/>
    <m/>
    <s v="oui"/>
    <m/>
    <m/>
    <m/>
    <m/>
    <m/>
    <m/>
    <s v="oui"/>
    <n v="1"/>
    <n v="0"/>
    <n v="0"/>
    <n v="1"/>
    <n v="0"/>
    <n v="0"/>
    <n v="0"/>
    <m/>
    <n v="1"/>
    <n v="1"/>
    <n v="0"/>
    <n v="2"/>
    <n v="3"/>
    <s v="connaissance basique"/>
    <n v="0"/>
    <n v="0"/>
    <n v="0"/>
    <m/>
    <n v="1"/>
    <n v="0"/>
    <n v="0"/>
    <n v="0"/>
    <n v="0"/>
    <n v="0"/>
    <m/>
    <s v="oui"/>
    <s v="contact le comite gestionnaire d,eau"/>
    <n v="1"/>
    <n v="0"/>
    <n v="0"/>
    <n v="0"/>
    <m/>
    <n v="0"/>
    <n v="0"/>
    <n v="0"/>
    <n v="0"/>
    <n v="1"/>
    <n v="0"/>
    <n v="0"/>
    <n v="0"/>
    <m/>
    <s v="oui"/>
    <s v="achat de materiel abume"/>
    <n v="0"/>
    <x v="2"/>
    <n v="0"/>
    <n v="1"/>
    <n v="0"/>
    <n v="0"/>
    <s v="face a face"/>
    <s v="non"/>
    <s v="non"/>
    <m/>
    <m/>
    <m/>
    <m/>
    <m/>
    <m/>
    <m/>
    <m/>
    <m/>
    <m/>
    <m/>
    <m/>
    <m/>
    <m/>
    <m/>
    <n v="0"/>
    <m/>
    <m/>
    <n v="7"/>
    <s v="grande confiance"/>
    <n v="1"/>
    <n v="0"/>
    <n v="0"/>
    <n v="0"/>
    <n v="0"/>
    <n v="1"/>
    <n v="1"/>
    <s v="Au moins un"/>
    <n v="0"/>
    <n v="0"/>
    <n v="0"/>
    <m/>
    <s v="oui"/>
    <s v="oui"/>
    <s v="non_il_y_en_a_pas"/>
    <m/>
    <m/>
    <m/>
    <m/>
    <m/>
    <m/>
    <m/>
    <m/>
    <m/>
    <m/>
    <m/>
    <m/>
    <m/>
    <m/>
    <m/>
    <m/>
    <m/>
    <m/>
    <m/>
    <s v="comite local l,eau"/>
    <n v="0"/>
    <n v="0"/>
    <n v="0"/>
    <n v="0"/>
    <n v="0"/>
    <n v="0"/>
    <n v="0"/>
    <n v="0"/>
    <n v="1"/>
    <n v="0"/>
    <s v="maendeo"/>
    <n v="0"/>
    <n v="0"/>
    <n v="0"/>
    <n v="1"/>
    <n v="0"/>
    <n v="0"/>
    <m/>
    <s v="5-6"/>
    <m/>
    <s v="tres_satisfaite"/>
    <s v="oui"/>
    <s v="oui"/>
    <s v="neutre"/>
    <s v="oui"/>
    <s v="non"/>
    <m/>
    <s v="les_membres_du_village"/>
    <m/>
    <s v="b_le_groupe_le_plus_nombreux_prend_la_dcision_pour_tous"/>
    <s v="quelque_fois_impliqu"/>
    <s v="parfois"/>
    <n v="1"/>
    <n v="1"/>
    <n v="0"/>
    <n v="0"/>
    <n v="0"/>
    <n v="0"/>
    <n v="0"/>
    <n v="0"/>
    <n v="0"/>
    <n v="0"/>
    <n v="0"/>
    <n v="0"/>
    <m/>
    <s v="face a face"/>
    <s v="rarement"/>
    <s v="face a face"/>
    <s v="parfois"/>
    <s v="augmantation de borne fontaine"/>
    <s v="peu de borne fontaine dans le milieu"/>
    <s v="non"/>
    <m/>
    <m/>
    <n v="-2.2770196999999999"/>
    <n v="28.818459199999999"/>
    <n v="1689.3"/>
    <n v="4.63"/>
    <n v="13"/>
    <n v="44960.469606481478"/>
    <n v="44960.434537037043"/>
    <s v="bbk01"/>
    <n v="44960.584270833337"/>
    <s v="https://www.commcarehq.org/a/swassa/reports/form_data/8f5f353c-db72-4062-9a19-18993a1f74e7/"/>
    <s v="bbk01"/>
    <s v="Homme"/>
    <x v="1"/>
    <n v="7"/>
    <x v="1"/>
    <n v="20"/>
    <n v="15"/>
    <n v="20"/>
    <n v="55"/>
    <x v="1"/>
    <n v="8.5714285714285712"/>
    <s v="Non, elle n'est pas capable"/>
    <s v="non amélioré"/>
    <s v="Non"/>
    <s v="pas d'accès"/>
    <x v="0"/>
    <n v="1"/>
    <n v="1"/>
    <n v="3"/>
    <s v="Connaissance moyenne"/>
    <n v="1"/>
    <n v="8"/>
    <s v="Grande confiance"/>
    <n v="1"/>
    <n v="1"/>
  </r>
  <r>
    <s v="109"/>
    <s v="7f9bdfc2-e874-4d4f-96f8-e7ab9fd1c343"/>
    <n v="44960"/>
    <s v="consentement_oui"/>
    <s v="sud_kivu"/>
    <s v="sud_kivu"/>
    <s v="kabare"/>
    <x v="0"/>
    <x v="1"/>
    <s v="oui"/>
    <s v="riziki katalonge"/>
    <s v="nyama_42"/>
    <s v="42"/>
    <s v="nyama_42"/>
    <s v="feminin"/>
    <n v="20"/>
    <n v="991573492"/>
    <s v="secondaire_interrompu"/>
    <s v="non"/>
    <s v="epouse"/>
    <m/>
    <s v="masculin"/>
    <x v="1"/>
    <s v="refus de donner le non"/>
    <s v="autre_prciser"/>
    <s v="commerçant"/>
    <s v="elargi"/>
    <n v="1"/>
    <n v="0"/>
    <n v="0"/>
    <n v="0"/>
    <n v="1"/>
    <n v="0"/>
    <n v="0"/>
    <n v="1"/>
    <n v="0"/>
    <n v="0"/>
    <n v="0"/>
    <n v="2"/>
    <n v="1"/>
    <n v="1"/>
    <n v="0"/>
    <n v="1"/>
    <n v="8"/>
    <s v="oui"/>
    <n v="0"/>
    <n v="0"/>
    <n v="0"/>
    <n v="0"/>
    <n v="1"/>
    <n v="0"/>
    <n v="0"/>
    <n v="0"/>
    <n v="0"/>
    <n v="0"/>
    <n v="0"/>
    <n v="0"/>
    <s v="non"/>
    <m/>
    <m/>
    <m/>
    <m/>
    <m/>
    <m/>
    <m/>
    <m/>
    <m/>
    <m/>
    <m/>
    <m/>
    <s v="oui"/>
    <n v="0"/>
    <n v="0"/>
    <n v="1"/>
    <n v="0"/>
    <n v="0"/>
    <n v="0"/>
    <n v="0"/>
    <n v="0"/>
    <n v="0"/>
    <n v="0"/>
    <n v="0"/>
    <m/>
    <s v="eau_courante"/>
    <s v="robinet_public__borne-fontaine"/>
    <m/>
    <m/>
    <m/>
    <m/>
    <s v="eau_courante"/>
    <x v="0"/>
    <m/>
    <s v="oui"/>
    <m/>
    <m/>
    <m/>
    <m/>
    <m/>
    <m/>
    <m/>
    <s v="en_dehors_de_la_parcelle"/>
    <n v="10"/>
    <n v="6"/>
    <n v="15"/>
    <n v="31"/>
    <m/>
    <m/>
    <m/>
    <s v="je_ne_sais_pas"/>
    <x v="2"/>
    <m/>
    <m/>
    <m/>
    <m/>
    <m/>
    <m/>
    <m/>
    <m/>
    <m/>
    <m/>
    <m/>
    <m/>
    <m/>
    <m/>
    <m/>
    <m/>
    <m/>
    <m/>
    <m/>
    <m/>
    <m/>
    <m/>
    <m/>
    <m/>
    <m/>
    <m/>
    <m/>
    <n v="7"/>
    <n v="3"/>
    <n v="420"/>
    <m/>
    <m/>
    <n v="0"/>
    <n v="7.5"/>
    <s v="non"/>
    <m/>
    <m/>
    <m/>
    <m/>
    <m/>
    <m/>
    <m/>
    <m/>
    <m/>
    <m/>
    <s v="hommesgarons_15-19_ans"/>
    <n v="0"/>
    <n v="0"/>
    <n v="1"/>
    <n v="0"/>
    <n v="0"/>
    <n v="0"/>
    <n v="0"/>
    <m/>
    <s v="oui"/>
    <s v="contribution_mensuelabonnement"/>
    <m/>
    <m/>
    <n v="500"/>
    <m/>
    <m/>
    <m/>
    <m/>
    <m/>
    <m/>
    <m/>
    <m/>
    <m/>
    <m/>
    <m/>
    <m/>
    <m/>
    <m/>
    <m/>
    <m/>
    <m/>
    <s v="non"/>
    <s v="pas de moyen"/>
    <s v="non"/>
    <m/>
    <m/>
    <m/>
    <m/>
    <m/>
    <m/>
    <m/>
    <m/>
    <m/>
    <m/>
    <m/>
    <m/>
    <m/>
    <m/>
    <m/>
    <m/>
    <m/>
    <m/>
    <m/>
    <m/>
    <m/>
    <m/>
    <m/>
    <m/>
    <m/>
    <m/>
    <m/>
    <m/>
    <m/>
    <m/>
    <m/>
    <m/>
    <m/>
    <m/>
    <s v="oui"/>
    <n v="0"/>
    <n v="0"/>
    <n v="0"/>
    <n v="0"/>
    <n v="0"/>
    <n v="0"/>
    <n v="1"/>
    <n v="0"/>
    <n v="0"/>
    <n v="0"/>
    <m/>
    <m/>
    <m/>
    <m/>
    <m/>
    <n v="1"/>
    <n v="0"/>
    <n v="0"/>
    <n v="0"/>
    <n v="0"/>
    <n v="2"/>
    <m/>
    <m/>
    <m/>
    <m/>
    <m/>
    <m/>
    <m/>
    <s v="toilette non améliorée"/>
    <s v="oui"/>
    <x v="0"/>
    <x v="0"/>
    <x v="0"/>
    <x v="0"/>
    <x v="0"/>
    <m/>
    <m/>
    <m/>
    <m/>
    <m/>
    <m/>
    <m/>
    <m/>
    <m/>
    <m/>
    <m/>
    <m/>
    <m/>
    <m/>
    <m/>
    <m/>
    <m/>
    <m/>
    <m/>
    <m/>
    <m/>
    <m/>
    <m/>
    <m/>
    <m/>
    <m/>
    <m/>
    <s v="non"/>
    <m/>
    <m/>
    <m/>
    <n v="0"/>
    <m/>
    <m/>
    <m/>
    <m/>
    <m/>
    <m/>
    <m/>
    <n v="0"/>
    <n v="0"/>
    <s v="connaissance faible"/>
    <m/>
    <m/>
    <m/>
    <m/>
    <n v="1"/>
    <n v="0"/>
    <n v="0"/>
    <n v="0"/>
    <n v="0"/>
    <n v="0"/>
    <m/>
    <s v="non"/>
    <s v="je ne sais pas"/>
    <n v="1"/>
    <n v="0"/>
    <n v="0"/>
    <n v="0"/>
    <m/>
    <n v="0"/>
    <n v="0"/>
    <n v="0"/>
    <n v="0"/>
    <n v="1"/>
    <n v="0"/>
    <n v="0"/>
    <n v="0"/>
    <m/>
    <s v="non"/>
    <m/>
    <m/>
    <x v="0"/>
    <m/>
    <m/>
    <m/>
    <m/>
    <m/>
    <s v="non"/>
    <s v="non"/>
    <m/>
    <m/>
    <m/>
    <m/>
    <m/>
    <m/>
    <m/>
    <m/>
    <m/>
    <m/>
    <m/>
    <m/>
    <m/>
    <m/>
    <m/>
    <n v="0"/>
    <m/>
    <m/>
    <n v="6"/>
    <s v="grande confiance"/>
    <n v="1"/>
    <n v="0"/>
    <n v="0"/>
    <n v="0"/>
    <n v="0"/>
    <n v="1"/>
    <n v="1"/>
    <s v="Au moins un"/>
    <n v="0"/>
    <n v="0"/>
    <n v="0"/>
    <m/>
    <s v="oui"/>
    <s v="oui"/>
    <s v="non_il_y_en_a_pas"/>
    <m/>
    <m/>
    <m/>
    <m/>
    <m/>
    <m/>
    <m/>
    <m/>
    <m/>
    <m/>
    <m/>
    <m/>
    <m/>
    <m/>
    <m/>
    <m/>
    <m/>
    <m/>
    <m/>
    <s v="chef du village"/>
    <n v="0"/>
    <n v="0"/>
    <n v="0"/>
    <n v="0"/>
    <n v="0"/>
    <n v="0"/>
    <n v="0"/>
    <n v="0"/>
    <n v="1"/>
    <n v="0"/>
    <s v="maendeleo"/>
    <n v="0"/>
    <n v="0"/>
    <n v="0"/>
    <n v="1"/>
    <n v="0"/>
    <n v="0"/>
    <m/>
    <s v="3-4"/>
    <m/>
    <s v="neutre"/>
    <s v="non"/>
    <s v="non"/>
    <s v="neutre"/>
    <s v="non"/>
    <m/>
    <m/>
    <m/>
    <m/>
    <m/>
    <s v="je_ne_suis_jamais_impliqu"/>
    <s v="non"/>
    <m/>
    <m/>
    <m/>
    <m/>
    <m/>
    <m/>
    <m/>
    <m/>
    <m/>
    <m/>
    <m/>
    <m/>
    <m/>
    <m/>
    <m/>
    <s v="pas du temps"/>
    <s v="non"/>
    <s v="création un comité de gestion"/>
    <s v="les bf sont insuffisants"/>
    <s v="oui"/>
    <s v="refus de puise"/>
    <s v="non"/>
    <n v="-2.2766513000000002"/>
    <n v="28.819144600000001"/>
    <n v="1690.3"/>
    <n v="6.68"/>
    <n v="8"/>
    <n v="44960.488078703696"/>
    <n v="44960.47320601852"/>
    <s v="bbk01"/>
    <n v="44960.584282407413"/>
    <s v="https://www.commcarehq.org/a/swassa/reports/form_data/7f9bdfc2-e874-4d4f-96f8-e7ab9fd1c343/"/>
    <s v="bbk01"/>
    <s v=""/>
    <x v="2"/>
    <s v=""/>
    <x v="2"/>
    <s v=""/>
    <s v=""/>
    <s v=""/>
    <s v=""/>
    <x v="2"/>
    <s v=""/>
    <s v=""/>
    <s v=""/>
    <s v=""/>
    <s v=""/>
    <x v="1"/>
    <s v=""/>
    <s v=""/>
    <s v=""/>
    <s v=""/>
    <s v=""/>
    <s v=""/>
    <s v=""/>
    <s v=""/>
    <s v=""/>
  </r>
  <r>
    <s v="110"/>
    <s v="0e54e321-654d-4945-a015-83b1045a2a9f"/>
    <n v="44960"/>
    <s v="consentement_oui"/>
    <s v="sud_kivu"/>
    <s v="sud_kivu"/>
    <s v="kabare"/>
    <x v="0"/>
    <x v="1"/>
    <s v="oui"/>
    <s v="masumbuko biregeyi"/>
    <s v="nyama_19"/>
    <s v="19"/>
    <s v="nyama_19"/>
    <s v="masculin"/>
    <n v="50"/>
    <n v="0"/>
    <s v="primaire_interrompu"/>
    <s v="oui"/>
    <m/>
    <m/>
    <m/>
    <x v="1"/>
    <s v="byenda m,mudahama"/>
    <s v="agriculteur"/>
    <m/>
    <s v="restreint"/>
    <n v="1"/>
    <n v="0"/>
    <n v="0"/>
    <n v="0"/>
    <n v="1"/>
    <n v="0"/>
    <n v="0"/>
    <n v="1"/>
    <n v="0"/>
    <n v="0"/>
    <n v="0"/>
    <n v="0"/>
    <n v="0"/>
    <n v="0"/>
    <n v="0"/>
    <n v="1"/>
    <n v="4"/>
    <s v="oui"/>
    <n v="0"/>
    <n v="0"/>
    <n v="0"/>
    <n v="0"/>
    <n v="0"/>
    <n v="0"/>
    <n v="0"/>
    <n v="0"/>
    <n v="0"/>
    <n v="1"/>
    <n v="0"/>
    <s v="rien"/>
    <s v="oui"/>
    <n v="1"/>
    <n v="0"/>
    <n v="0"/>
    <n v="0"/>
    <n v="0"/>
    <n v="0"/>
    <n v="0"/>
    <n v="0"/>
    <n v="0"/>
    <n v="0"/>
    <n v="0"/>
    <m/>
    <s v="oui"/>
    <n v="0"/>
    <n v="0"/>
    <n v="0"/>
    <n v="1"/>
    <n v="0"/>
    <n v="0"/>
    <n v="0"/>
    <n v="0"/>
    <n v="0"/>
    <n v="0"/>
    <n v="0"/>
    <m/>
    <s v="eau_courante"/>
    <s v="robinet_public__borne-fontaine"/>
    <m/>
    <m/>
    <m/>
    <m/>
    <s v="eau_courante"/>
    <x v="0"/>
    <m/>
    <s v="non"/>
    <s v="eau_de_surface"/>
    <m/>
    <m/>
    <m/>
    <m/>
    <m/>
    <s v="rivire"/>
    <s v="en_dehors_de_la_parcelle"/>
    <n v="8"/>
    <n v="20"/>
    <n v="15"/>
    <n v="43"/>
    <n v="5"/>
    <n v="2"/>
    <n v="7"/>
    <s v="je_ne_sais_pas"/>
    <x v="2"/>
    <m/>
    <m/>
    <m/>
    <m/>
    <m/>
    <m/>
    <m/>
    <m/>
    <m/>
    <m/>
    <m/>
    <m/>
    <m/>
    <s v="je_ne_sais_pas"/>
    <m/>
    <m/>
    <m/>
    <m/>
    <m/>
    <m/>
    <m/>
    <m/>
    <m/>
    <m/>
    <m/>
    <m/>
    <m/>
    <n v="7"/>
    <n v="4"/>
    <n v="560"/>
    <n v="7"/>
    <n v="3"/>
    <n v="420"/>
    <n v="35"/>
    <s v="non"/>
    <m/>
    <m/>
    <m/>
    <m/>
    <m/>
    <m/>
    <m/>
    <m/>
    <m/>
    <m/>
    <s v="femmes_35-49_ans"/>
    <n v="0"/>
    <n v="0"/>
    <n v="0"/>
    <n v="0"/>
    <n v="1"/>
    <n v="0"/>
    <n v="0"/>
    <m/>
    <s v="oui"/>
    <s v="contribution_mensuelabonnement"/>
    <m/>
    <m/>
    <n v="500"/>
    <n v="0"/>
    <n v="0"/>
    <n v="0"/>
    <n v="0"/>
    <n v="1"/>
    <n v="0"/>
    <n v="0"/>
    <m/>
    <s v="non"/>
    <m/>
    <m/>
    <m/>
    <m/>
    <m/>
    <m/>
    <m/>
    <s v="oui"/>
    <s v="non"/>
    <s v="rien"/>
    <s v="non"/>
    <m/>
    <m/>
    <m/>
    <m/>
    <m/>
    <m/>
    <m/>
    <m/>
    <s v="non"/>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non"/>
    <m/>
    <m/>
    <m/>
    <n v="0"/>
    <m/>
    <m/>
    <m/>
    <m/>
    <m/>
    <m/>
    <m/>
    <n v="0"/>
    <n v="0"/>
    <s v="connaissance faible"/>
    <m/>
    <m/>
    <m/>
    <m/>
    <n v="1"/>
    <n v="0"/>
    <n v="0"/>
    <n v="0"/>
    <n v="0"/>
    <n v="0"/>
    <m/>
    <s v="oui"/>
    <s v="je ne sais pad"/>
    <n v="1"/>
    <n v="0"/>
    <n v="0"/>
    <n v="0"/>
    <m/>
    <n v="0"/>
    <n v="0"/>
    <n v="0"/>
    <n v="0"/>
    <n v="1"/>
    <n v="0"/>
    <n v="0"/>
    <n v="0"/>
    <m/>
    <s v="oui"/>
    <s v="reparation de l,outil abîmé"/>
    <n v="0"/>
    <x v="2"/>
    <n v="0"/>
    <n v="1"/>
    <n v="0"/>
    <n v="0"/>
    <s v="Rien"/>
    <s v="non"/>
    <s v="non"/>
    <m/>
    <m/>
    <m/>
    <m/>
    <m/>
    <m/>
    <m/>
    <m/>
    <m/>
    <m/>
    <m/>
    <m/>
    <m/>
    <m/>
    <m/>
    <n v="0"/>
    <m/>
    <m/>
    <n v="6"/>
    <s v="grande confiance"/>
    <n v="1"/>
    <n v="0"/>
    <n v="0"/>
    <n v="0"/>
    <n v="0"/>
    <n v="1"/>
    <n v="1"/>
    <s v="Au moins un"/>
    <n v="0"/>
    <n v="0"/>
    <n v="0"/>
    <m/>
    <s v="non"/>
    <s v="oui"/>
    <s v="non_il_y_en_a_pas"/>
    <m/>
    <m/>
    <m/>
    <m/>
    <m/>
    <m/>
    <m/>
    <m/>
    <m/>
    <m/>
    <m/>
    <m/>
    <m/>
    <m/>
    <m/>
    <m/>
    <m/>
    <m/>
    <m/>
    <s v="comite cogeka"/>
    <n v="0"/>
    <n v="0"/>
    <n v="0"/>
    <n v="0"/>
    <n v="0"/>
    <n v="0"/>
    <n v="0"/>
    <n v="0"/>
    <n v="1"/>
    <n v="0"/>
    <s v="radio maendeleo"/>
    <n v="0"/>
    <n v="1"/>
    <n v="0"/>
    <n v="0"/>
    <n v="0"/>
    <n v="0"/>
    <m/>
    <s v="5-6"/>
    <m/>
    <s v="neutre"/>
    <s v="non"/>
    <s v="non"/>
    <s v="peu_insatisfaisant"/>
    <s v="non"/>
    <m/>
    <m/>
    <m/>
    <m/>
    <m/>
    <s v="je_ne_suis_jamais_impliqu"/>
    <s v="non"/>
    <m/>
    <m/>
    <m/>
    <m/>
    <m/>
    <m/>
    <m/>
    <m/>
    <m/>
    <m/>
    <m/>
    <m/>
    <m/>
    <m/>
    <m/>
    <s v="rien"/>
    <s v="non"/>
    <s v="je ne sais pas"/>
    <s v="pas des defis"/>
    <s v="non"/>
    <m/>
    <m/>
    <n v="-2.2771213000000001"/>
    <n v="28.8170757"/>
    <n v="1692.4"/>
    <n v="5.48"/>
    <n v="4"/>
    <n v="44960.514386574083"/>
    <n v="44960.499907407408"/>
    <s v="bbk01"/>
    <n v="44960.584293981483"/>
    <s v="https://www.commcarehq.org/a/swassa/reports/form_data/0e54e321-654d-4945-a015-83b1045a2a9f/"/>
    <s v="bbk01"/>
    <s v="Homme"/>
    <x v="1"/>
    <n v="8"/>
    <x v="1"/>
    <n v="50"/>
    <n v="50"/>
    <n v="60"/>
    <n v="160"/>
    <x v="1"/>
    <n v="8.5714285714285712"/>
    <s v="Non, elle n'est pas capable"/>
    <s v="non amélioré"/>
    <n v="0"/>
    <s v="pas d'accès"/>
    <x v="0"/>
    <n v="1"/>
    <n v="1"/>
    <n v="2"/>
    <s v="Connaissance faible"/>
    <n v="1"/>
    <n v="5"/>
    <s v="Confiance moyenne"/>
    <n v="1"/>
    <n v="1"/>
  </r>
  <r>
    <s v="111"/>
    <s v="102b321e-05a3-41e7-aef2-9ef5da8fa483"/>
    <n v="44960"/>
    <s v="consentement_oui"/>
    <s v="sud_kivu"/>
    <s v="sud_kivu"/>
    <s v="kabare"/>
    <x v="0"/>
    <x v="1"/>
    <s v="oui"/>
    <s v="aksanti bukalange"/>
    <s v="nyama_44"/>
    <s v="44"/>
    <s v="nyama_44"/>
    <s v="feminin"/>
    <n v="29"/>
    <n v="0"/>
    <s v="primaire_interrompu"/>
    <s v="non"/>
    <s v="epouse"/>
    <m/>
    <s v="masculin"/>
    <x v="1"/>
    <s v="kazaroho kalombo blaise"/>
    <s v="enseignante"/>
    <m/>
    <s v="restreint"/>
    <n v="2"/>
    <n v="1"/>
    <n v="0"/>
    <n v="0"/>
    <n v="0"/>
    <n v="1"/>
    <n v="0"/>
    <n v="0"/>
    <n v="0"/>
    <n v="2"/>
    <n v="0"/>
    <n v="0"/>
    <n v="0"/>
    <n v="1"/>
    <n v="0"/>
    <n v="0"/>
    <n v="7"/>
    <s v="non"/>
    <n v="0"/>
    <n v="0"/>
    <n v="0"/>
    <n v="0"/>
    <n v="0"/>
    <n v="0"/>
    <n v="0"/>
    <n v="0"/>
    <n v="0"/>
    <n v="0"/>
    <n v="0"/>
    <n v="0"/>
    <s v="non"/>
    <m/>
    <m/>
    <m/>
    <m/>
    <m/>
    <m/>
    <m/>
    <m/>
    <m/>
    <m/>
    <m/>
    <m/>
    <s v="oui"/>
    <n v="0"/>
    <n v="0"/>
    <n v="0"/>
    <n v="1"/>
    <n v="0"/>
    <n v="0"/>
    <n v="0"/>
    <n v="0"/>
    <n v="0"/>
    <n v="0"/>
    <n v="0"/>
    <m/>
    <s v="eau_courante"/>
    <s v="robinet_public__borne-fontaine"/>
    <m/>
    <m/>
    <m/>
    <m/>
    <s v="eau_courante"/>
    <x v="0"/>
    <m/>
    <s v="non"/>
    <s v="eau_de_surface"/>
    <m/>
    <m/>
    <m/>
    <m/>
    <m/>
    <s v="ruisseau"/>
    <s v="en_dehors_de_la_parcelle"/>
    <n v="10"/>
    <n v="60"/>
    <n v="15"/>
    <n v="85"/>
    <n v="50"/>
    <n v="20"/>
    <n v="70"/>
    <s v="non"/>
    <x v="2"/>
    <n v="0"/>
    <n v="0"/>
    <n v="0"/>
    <n v="0"/>
    <n v="0"/>
    <n v="0"/>
    <n v="1"/>
    <n v="1"/>
    <n v="0"/>
    <n v="0"/>
    <n v="0"/>
    <n v="0"/>
    <n v="0"/>
    <s v="non"/>
    <n v="0"/>
    <n v="0"/>
    <n v="0"/>
    <n v="0"/>
    <n v="0"/>
    <n v="0"/>
    <n v="1"/>
    <n v="1"/>
    <n v="0"/>
    <n v="0"/>
    <n v="0"/>
    <n v="0"/>
    <n v="0"/>
    <n v="7"/>
    <n v="5"/>
    <n v="700"/>
    <n v="3"/>
    <n v="4"/>
    <n v="560"/>
    <n v="25.714285714285715"/>
    <s v="non"/>
    <m/>
    <m/>
    <m/>
    <m/>
    <m/>
    <m/>
    <m/>
    <m/>
    <m/>
    <m/>
    <s v="femmes_25-34_ans"/>
    <n v="0"/>
    <n v="0"/>
    <n v="0"/>
    <n v="0"/>
    <n v="1"/>
    <n v="0"/>
    <n v="0"/>
    <m/>
    <s v="oui"/>
    <s v="contribution_mensuelabonnement"/>
    <m/>
    <m/>
    <n v="500"/>
    <n v="0"/>
    <n v="0"/>
    <n v="1"/>
    <n v="0"/>
    <n v="0"/>
    <n v="0"/>
    <n v="0"/>
    <m/>
    <s v="non"/>
    <m/>
    <m/>
    <m/>
    <m/>
    <m/>
    <m/>
    <m/>
    <s v="non"/>
    <s v="oui"/>
    <s v="s,il l,eau est disponible atous moment"/>
    <s v="non"/>
    <m/>
    <m/>
    <m/>
    <m/>
    <m/>
    <m/>
    <m/>
    <m/>
    <s v="non"/>
    <m/>
    <m/>
    <m/>
    <m/>
    <m/>
    <m/>
    <m/>
    <m/>
    <m/>
    <m/>
    <m/>
    <m/>
    <m/>
    <m/>
    <m/>
    <m/>
    <m/>
    <m/>
    <m/>
    <m/>
    <m/>
    <m/>
    <m/>
    <m/>
    <m/>
    <s v="oui"/>
    <n v="0"/>
    <n v="0"/>
    <n v="0"/>
    <n v="0"/>
    <n v="0"/>
    <n v="0"/>
    <n v="1"/>
    <n v="0"/>
    <n v="0"/>
    <n v="0"/>
    <m/>
    <m/>
    <m/>
    <m/>
    <m/>
    <n v="1"/>
    <n v="0"/>
    <n v="0"/>
    <n v="0"/>
    <n v="0"/>
    <n v="2"/>
    <m/>
    <m/>
    <m/>
    <m/>
    <m/>
    <m/>
    <m/>
    <s v="toilette non améliorée"/>
    <s v="oui"/>
    <x v="0"/>
    <x v="0"/>
    <x v="0"/>
    <x v="0"/>
    <x v="1"/>
    <n v="0"/>
    <n v="1"/>
    <n v="0"/>
    <n v="0"/>
    <n v="0"/>
    <n v="1"/>
    <n v="0"/>
    <n v="0"/>
    <n v="0"/>
    <n v="0"/>
    <m/>
    <s v="oui"/>
    <n v="0"/>
    <n v="0"/>
    <n v="0"/>
    <n v="0"/>
    <n v="0"/>
    <n v="1"/>
    <n v="0"/>
    <s v="je ne sais"/>
    <s v="oui"/>
    <m/>
    <m/>
    <m/>
    <m/>
    <m/>
    <m/>
    <s v="oui"/>
    <n v="1"/>
    <n v="1"/>
    <n v="0"/>
    <n v="2"/>
    <n v="0"/>
    <n v="0"/>
    <n v="0"/>
    <m/>
    <n v="1"/>
    <n v="1"/>
    <n v="0"/>
    <n v="2"/>
    <n v="4"/>
    <s v="connaissance basique"/>
    <n v="0"/>
    <n v="0"/>
    <n v="0"/>
    <m/>
    <n v="0"/>
    <n v="1"/>
    <n v="0"/>
    <n v="0"/>
    <n v="0"/>
    <n v="0"/>
    <m/>
    <s v="oui"/>
    <s v="voir le comite gestion"/>
    <n v="1"/>
    <n v="0"/>
    <n v="0"/>
    <n v="0"/>
    <m/>
    <n v="0"/>
    <n v="0"/>
    <n v="0"/>
    <n v="0"/>
    <n v="1"/>
    <n v="0"/>
    <n v="0"/>
    <n v="0"/>
    <m/>
    <s v="oui"/>
    <s v="la personne concerné repar t"/>
    <n v="0"/>
    <x v="1"/>
    <n v="0"/>
    <n v="0"/>
    <n v="0"/>
    <n v="0"/>
    <s v="Rien"/>
    <s v="non"/>
    <s v="non"/>
    <m/>
    <m/>
    <m/>
    <m/>
    <m/>
    <m/>
    <m/>
    <m/>
    <m/>
    <m/>
    <m/>
    <m/>
    <m/>
    <m/>
    <m/>
    <n v="0"/>
    <m/>
    <m/>
    <n v="7"/>
    <s v="grande confiance"/>
    <n v="1"/>
    <n v="0"/>
    <n v="0"/>
    <n v="0"/>
    <n v="0"/>
    <n v="1"/>
    <n v="1"/>
    <s v="Au moins un"/>
    <n v="0"/>
    <n v="0"/>
    <n v="0"/>
    <m/>
    <s v="oui"/>
    <s v="oui"/>
    <s v="non_il_y_en_a_pas"/>
    <m/>
    <m/>
    <m/>
    <m/>
    <m/>
    <m/>
    <m/>
    <m/>
    <m/>
    <m/>
    <m/>
    <m/>
    <m/>
    <m/>
    <m/>
    <m/>
    <m/>
    <m/>
    <m/>
    <s v="chargé de contrôle"/>
    <n v="0"/>
    <n v="0"/>
    <n v="0"/>
    <n v="0"/>
    <n v="0"/>
    <n v="0"/>
    <n v="0"/>
    <n v="0"/>
    <n v="1"/>
    <n v="0"/>
    <s v="maendeleo"/>
    <n v="0"/>
    <n v="0"/>
    <n v="0"/>
    <n v="1"/>
    <n v="0"/>
    <n v="0"/>
    <m/>
    <s v="3-4"/>
    <m/>
    <s v="tres_satisfaite"/>
    <s v="oui"/>
    <s v="non"/>
    <s v="neutre"/>
    <s v="oui"/>
    <s v="non"/>
    <m/>
    <s v="les_membres_du_village"/>
    <m/>
    <s v="je_ne_sais_pas"/>
    <s v="je_ne_suis_jamais_impliqu"/>
    <s v="parfois"/>
    <n v="0"/>
    <n v="1"/>
    <n v="0"/>
    <n v="0"/>
    <n v="0"/>
    <n v="0"/>
    <n v="0"/>
    <n v="0"/>
    <n v="0"/>
    <n v="0"/>
    <n v="0"/>
    <n v="0"/>
    <m/>
    <s v="face a face"/>
    <s v="parfois"/>
    <s v="face a face"/>
    <s v="parfois"/>
    <s v="augmenter d, autre bf"/>
    <s v="rien"/>
    <s v="non"/>
    <m/>
    <m/>
    <n v="-2.2764978"/>
    <n v="28.816653599999999"/>
    <n v="1700.9"/>
    <n v="5"/>
    <n v="7"/>
    <n v="44960.54310185185"/>
    <n v="44960.518217592587"/>
    <s v="bbk01"/>
    <n v="44960.584305555552"/>
    <s v="https://www.commcarehq.org/a/swassa/reports/form_data/102b321e-05a3-41e7-aef2-9ef5da8fa483/"/>
    <s v="bbk01"/>
    <s v="Homme"/>
    <x v="0"/>
    <n v="12"/>
    <x v="1"/>
    <n v="15"/>
    <n v="8"/>
    <n v="20"/>
    <n v="43"/>
    <x v="1"/>
    <n v="6.666666666666667"/>
    <s v="Non, elle n'est pas capable"/>
    <s v="non amélioré"/>
    <s v="Non"/>
    <s v="pas d'accès"/>
    <x v="0"/>
    <n v="1"/>
    <n v="1"/>
    <n v="2"/>
    <s v="Connaissance faible"/>
    <n v="1"/>
    <n v="7"/>
    <s v="Grande confiance"/>
    <n v="1"/>
    <n v="1"/>
  </r>
  <r>
    <s v="112"/>
    <s v="8caa5bbe-d93b-45d6-b8ca-28fd4a579162"/>
    <n v="44960"/>
    <s v="consentement_oui"/>
    <s v="sud_kivu"/>
    <s v="sud_kivu"/>
    <s v="kabare"/>
    <x v="0"/>
    <x v="1"/>
    <s v="oui"/>
    <s v="mulumeoderhwa musaka emanuel"/>
    <s v="nyama_57"/>
    <s v="57"/>
    <s v="nyama_57"/>
    <s v="masculin"/>
    <n v="43"/>
    <n v="971206832"/>
    <s v="secondaire_interrompu"/>
    <s v="oui"/>
    <m/>
    <m/>
    <m/>
    <x v="1"/>
    <s v="nsimire mongane"/>
    <s v="agriculteur"/>
    <m/>
    <s v="restreint"/>
    <n v="0"/>
    <n v="0"/>
    <n v="0"/>
    <n v="1"/>
    <n v="0"/>
    <n v="0"/>
    <n v="1"/>
    <n v="0"/>
    <n v="1"/>
    <n v="2"/>
    <n v="0"/>
    <n v="2"/>
    <n v="0"/>
    <n v="0"/>
    <n v="1"/>
    <n v="0"/>
    <n v="8"/>
    <s v="oui"/>
    <n v="0"/>
    <n v="0"/>
    <n v="0"/>
    <n v="0"/>
    <n v="0"/>
    <n v="0"/>
    <n v="0"/>
    <n v="0"/>
    <n v="0"/>
    <n v="1"/>
    <n v="0"/>
    <s v="10maison et président village assenis"/>
    <s v="oui"/>
    <n v="1"/>
    <n v="0"/>
    <n v="0"/>
    <n v="0"/>
    <n v="0"/>
    <n v="0"/>
    <n v="0"/>
    <n v="0"/>
    <n v="0"/>
    <n v="0"/>
    <n v="0"/>
    <m/>
    <s v="oui"/>
    <n v="0"/>
    <n v="0"/>
    <n v="0"/>
    <n v="1"/>
    <n v="0"/>
    <n v="0"/>
    <n v="0"/>
    <n v="0"/>
    <n v="0"/>
    <n v="0"/>
    <n v="0"/>
    <m/>
    <s v="eau_courante"/>
    <s v="robinet_public__borne-fontaine"/>
    <m/>
    <m/>
    <m/>
    <m/>
    <s v="eau_courante"/>
    <x v="0"/>
    <m/>
    <s v="oui"/>
    <m/>
    <m/>
    <m/>
    <m/>
    <m/>
    <m/>
    <m/>
    <s v="en_dehors_de_la_parcelle"/>
    <n v="8"/>
    <n v="20"/>
    <n v="15"/>
    <n v="43"/>
    <m/>
    <m/>
    <m/>
    <s v="non"/>
    <x v="2"/>
    <n v="0"/>
    <n v="0"/>
    <n v="0"/>
    <n v="0"/>
    <n v="0"/>
    <n v="0"/>
    <n v="1"/>
    <n v="1"/>
    <n v="0"/>
    <n v="0"/>
    <n v="0"/>
    <n v="0"/>
    <n v="0"/>
    <m/>
    <m/>
    <m/>
    <m/>
    <m/>
    <m/>
    <m/>
    <m/>
    <m/>
    <m/>
    <m/>
    <m/>
    <m/>
    <m/>
    <n v="7"/>
    <n v="7"/>
    <n v="980"/>
    <m/>
    <m/>
    <n v="0"/>
    <n v="17.5"/>
    <s v="non"/>
    <m/>
    <m/>
    <m/>
    <m/>
    <m/>
    <m/>
    <m/>
    <m/>
    <m/>
    <m/>
    <s v="femmesfilles_15-19_ans"/>
    <n v="0"/>
    <n v="0"/>
    <n v="0"/>
    <n v="0"/>
    <n v="1"/>
    <n v="0"/>
    <n v="0"/>
    <m/>
    <s v="oui"/>
    <s v="contribution_mensuelabonnement"/>
    <m/>
    <m/>
    <n v="500"/>
    <m/>
    <m/>
    <m/>
    <m/>
    <m/>
    <m/>
    <m/>
    <m/>
    <m/>
    <m/>
    <m/>
    <m/>
    <m/>
    <m/>
    <m/>
    <m/>
    <m/>
    <s v="oui"/>
    <s v="si l,eau sera toujour disponibl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oui"/>
    <n v="0"/>
    <n v="0"/>
    <n v="0"/>
    <n v="0"/>
    <n v="0"/>
    <n v="1"/>
    <n v="0"/>
    <s v="par mégaphones"/>
    <s v="oui"/>
    <m/>
    <m/>
    <m/>
    <m/>
    <m/>
    <m/>
    <s v="oui"/>
    <n v="1"/>
    <n v="0"/>
    <n v="0"/>
    <n v="1"/>
    <n v="0"/>
    <n v="0"/>
    <n v="0"/>
    <m/>
    <n v="1"/>
    <n v="1"/>
    <n v="0"/>
    <n v="2"/>
    <n v="3"/>
    <s v="connaissance basique"/>
    <n v="0"/>
    <n v="0"/>
    <n v="0"/>
    <m/>
    <n v="0"/>
    <n v="0"/>
    <n v="0"/>
    <n v="0"/>
    <n v="1"/>
    <n v="0"/>
    <s v="cogep"/>
    <s v="non"/>
    <s v="je ne sais pas"/>
    <n v="1"/>
    <n v="0"/>
    <n v="0"/>
    <n v="0"/>
    <m/>
    <n v="0"/>
    <n v="0"/>
    <n v="0"/>
    <n v="0"/>
    <n v="1"/>
    <n v="0"/>
    <n v="0"/>
    <n v="0"/>
    <m/>
    <s v="oui"/>
    <s v="punition"/>
    <n v="0"/>
    <x v="1"/>
    <n v="0"/>
    <n v="0"/>
    <n v="0"/>
    <n v="0"/>
    <s v="Rien"/>
    <s v="oui"/>
    <s v="oui"/>
    <n v="1"/>
    <n v="0"/>
    <n v="0"/>
    <n v="0"/>
    <n v="0"/>
    <m/>
    <n v="1"/>
    <n v="0"/>
    <n v="0"/>
    <n v="0"/>
    <n v="0"/>
    <n v="0"/>
    <n v="0"/>
    <n v="0"/>
    <m/>
    <n v="1"/>
    <s v="oui"/>
    <s v="oui_jetais_satisfait"/>
    <n v="6"/>
    <s v="grande confiance"/>
    <m/>
    <m/>
    <m/>
    <m/>
    <m/>
    <n v="0"/>
    <n v="1"/>
    <s v="Au moins un"/>
    <m/>
    <m/>
    <m/>
    <m/>
    <s v="oui"/>
    <s v="oui"/>
    <s v="oui_il_y_en_a"/>
    <s v="oui"/>
    <n v="0"/>
    <n v="1"/>
    <n v="0"/>
    <n v="0"/>
    <n v="0"/>
    <n v="0"/>
    <n v="0"/>
    <m/>
    <n v="0"/>
    <n v="1"/>
    <n v="0"/>
    <n v="0"/>
    <n v="0"/>
    <n v="0"/>
    <n v="0"/>
    <n v="0"/>
    <m/>
    <m/>
    <s v="comite local de gestion"/>
    <n v="0"/>
    <n v="0"/>
    <n v="0"/>
    <n v="0"/>
    <n v="0"/>
    <n v="0"/>
    <n v="0"/>
    <n v="1"/>
    <n v="0"/>
    <n v="0"/>
    <m/>
    <n v="0"/>
    <n v="0"/>
    <n v="0"/>
    <n v="1"/>
    <n v="0"/>
    <n v="0"/>
    <m/>
    <s v="5-6"/>
    <m/>
    <s v="peu_insatisfaisant"/>
    <s v="oui"/>
    <s v="oui"/>
    <s v="estremement_insatisfaisante"/>
    <s v="oui"/>
    <s v="non"/>
    <m/>
    <s v="les_membres_du_village"/>
    <m/>
    <s v="b_le_groupe_le_plus_nombreux_prend_la_dcision_pour_tous"/>
    <s v="je_ne_suis_jamais_impliqu"/>
    <s v="rarement"/>
    <n v="0"/>
    <n v="1"/>
    <n v="0"/>
    <n v="0"/>
    <n v="0"/>
    <n v="0"/>
    <n v="0"/>
    <n v="0"/>
    <n v="0"/>
    <n v="0"/>
    <n v="0"/>
    <n v="0"/>
    <m/>
    <s v="face a face"/>
    <s v="rarement"/>
    <s v="je ne sais pas"/>
    <s v="parfois"/>
    <s v="augmenter les bf"/>
    <s v="rien"/>
    <s v="non"/>
    <m/>
    <m/>
    <n v="-2.2767727999999998"/>
    <n v="28.816190299999999"/>
    <n v="1670.4"/>
    <n v="4.8600000000000003"/>
    <n v="8"/>
    <n v="44960.565868055557"/>
    <n v="44960.548726851863"/>
    <s v="bbk01"/>
    <n v="44960.584317129629"/>
    <s v="https://www.commcarehq.org/a/swassa/reports/form_data/8caa5bbe-d93b-45d6-b8ca-28fd4a579162/"/>
    <s v="bbk01"/>
    <s v="Homme"/>
    <x v="1"/>
    <n v="7"/>
    <x v="0"/>
    <n v="30"/>
    <n v="40"/>
    <n v="50"/>
    <n v="120"/>
    <x v="0"/>
    <n v="4.8979591836734695"/>
    <s v="Non, elle n'est pas capable"/>
    <s v="non amélioré"/>
    <s v="Non"/>
    <s v="pas d'accès"/>
    <x v="3"/>
    <n v="1"/>
    <n v="1"/>
    <n v="3"/>
    <s v="Connaissance moyenne"/>
    <n v="1"/>
    <n v="5"/>
    <s v="Confiance moyenne"/>
    <n v="1"/>
    <n v="1"/>
  </r>
  <r>
    <s v="113"/>
    <s v="09049e97-f255-4cd9-aed8-25e594369be7"/>
    <n v="44963"/>
    <s v="consentement_oui"/>
    <s v="sud_kivu"/>
    <s v="sud_kivu"/>
    <s v="kabare"/>
    <x v="0"/>
    <x v="6"/>
    <s v="oui"/>
    <s v="Estha mushabisha"/>
    <s v="cira_20"/>
    <s v="20"/>
    <s v="chira_20"/>
    <s v="feminin"/>
    <n v="35"/>
    <n v="999999999"/>
    <s v="primaire_interrompu"/>
    <s v="non"/>
    <s v="epoux"/>
    <m/>
    <s v="masculin"/>
    <x v="1"/>
    <m/>
    <s v="colporteur"/>
    <m/>
    <s v="restreint"/>
    <n v="3"/>
    <n v="1"/>
    <n v="0"/>
    <n v="0"/>
    <n v="1"/>
    <n v="0"/>
    <n v="1"/>
    <n v="0"/>
    <n v="0"/>
    <n v="1"/>
    <n v="0"/>
    <n v="0"/>
    <n v="0"/>
    <n v="2"/>
    <n v="0"/>
    <n v="0"/>
    <n v="9"/>
    <s v="oui"/>
    <n v="0"/>
    <n v="0"/>
    <n v="0"/>
    <n v="0"/>
    <n v="0"/>
    <n v="1"/>
    <n v="0"/>
    <n v="0"/>
    <n v="0"/>
    <n v="0"/>
    <n v="0"/>
    <n v="0"/>
    <s v="non"/>
    <m/>
    <m/>
    <m/>
    <m/>
    <m/>
    <m/>
    <m/>
    <m/>
    <m/>
    <m/>
    <m/>
    <m/>
    <s v="oui"/>
    <n v="0"/>
    <n v="0"/>
    <n v="0"/>
    <n v="1"/>
    <n v="0"/>
    <n v="0"/>
    <n v="0"/>
    <n v="0"/>
    <n v="0"/>
    <n v="0"/>
    <n v="0"/>
    <m/>
    <s v="eau_courante"/>
    <s v="robinet_public__borne-fontaine"/>
    <m/>
    <m/>
    <m/>
    <m/>
    <s v="eau_courante"/>
    <x v="0"/>
    <m/>
    <s v="oui"/>
    <m/>
    <m/>
    <m/>
    <m/>
    <m/>
    <m/>
    <m/>
    <s v="en_dehors_de_la_parcelle"/>
    <n v="10"/>
    <n v="15"/>
    <n v="15"/>
    <n v="40"/>
    <m/>
    <m/>
    <m/>
    <s v="oui"/>
    <x v="0"/>
    <m/>
    <m/>
    <m/>
    <m/>
    <m/>
    <m/>
    <m/>
    <m/>
    <m/>
    <m/>
    <m/>
    <m/>
    <m/>
    <m/>
    <m/>
    <m/>
    <m/>
    <m/>
    <m/>
    <m/>
    <m/>
    <m/>
    <m/>
    <m/>
    <m/>
    <m/>
    <m/>
    <n v="2"/>
    <n v="5"/>
    <n v="200"/>
    <m/>
    <m/>
    <n v="0"/>
    <n v="3.1746031746031744"/>
    <s v="oui"/>
    <n v="0"/>
    <n v="0"/>
    <n v="0"/>
    <n v="0"/>
    <n v="0"/>
    <n v="0"/>
    <n v="0"/>
    <n v="1"/>
    <n v="0"/>
    <s v="couvrir le buidon"/>
    <s v="femmes_25-34_ans"/>
    <n v="0"/>
    <n v="0"/>
    <n v="0"/>
    <n v="0"/>
    <n v="1"/>
    <n v="0"/>
    <n v="0"/>
    <m/>
    <s v="oui"/>
    <s v="contribution_mensuelabonnement"/>
    <m/>
    <m/>
    <n v="250"/>
    <m/>
    <m/>
    <m/>
    <m/>
    <m/>
    <m/>
    <m/>
    <m/>
    <m/>
    <m/>
    <m/>
    <m/>
    <m/>
    <m/>
    <m/>
    <m/>
    <m/>
    <s v="oui"/>
    <s v="pour rendre l'eau accessible"/>
    <s v="non"/>
    <m/>
    <m/>
    <m/>
    <m/>
    <m/>
    <m/>
    <m/>
    <m/>
    <m/>
    <m/>
    <m/>
    <m/>
    <m/>
    <m/>
    <m/>
    <m/>
    <m/>
    <m/>
    <m/>
    <m/>
    <m/>
    <m/>
    <m/>
    <m/>
    <m/>
    <m/>
    <m/>
    <m/>
    <m/>
    <m/>
    <m/>
    <m/>
    <m/>
    <m/>
    <s v="oui"/>
    <n v="0"/>
    <n v="0"/>
    <n v="1"/>
    <n v="0"/>
    <n v="0"/>
    <n v="0"/>
    <n v="0"/>
    <n v="0"/>
    <n v="0"/>
    <n v="0"/>
    <m/>
    <m/>
    <s v="latrines__fosse_avec_dalle"/>
    <m/>
    <m/>
    <n v="1"/>
    <n v="0"/>
    <n v="0"/>
    <n v="0"/>
    <n v="0"/>
    <n v="1"/>
    <n v="0"/>
    <n v="1"/>
    <n v="0"/>
    <m/>
    <m/>
    <m/>
    <m/>
    <s v="toilette non améliorée"/>
    <s v="oui"/>
    <x v="0"/>
    <x v="0"/>
    <x v="0"/>
    <x v="0"/>
    <x v="0"/>
    <m/>
    <m/>
    <m/>
    <m/>
    <m/>
    <m/>
    <m/>
    <m/>
    <m/>
    <m/>
    <m/>
    <m/>
    <m/>
    <m/>
    <m/>
    <m/>
    <m/>
    <m/>
    <m/>
    <m/>
    <m/>
    <m/>
    <m/>
    <m/>
    <m/>
    <m/>
    <m/>
    <s v="non"/>
    <m/>
    <m/>
    <m/>
    <n v="0"/>
    <m/>
    <m/>
    <m/>
    <m/>
    <m/>
    <m/>
    <m/>
    <n v="0"/>
    <n v="0"/>
    <s v="connaissance faible"/>
    <m/>
    <m/>
    <m/>
    <m/>
    <n v="1"/>
    <n v="0"/>
    <n v="0"/>
    <n v="0"/>
    <n v="0"/>
    <n v="0"/>
    <m/>
    <s v="non"/>
    <s v="ne saais pas"/>
    <n v="1"/>
    <n v="0"/>
    <n v="0"/>
    <n v="0"/>
    <m/>
    <n v="0"/>
    <n v="0"/>
    <n v="0"/>
    <n v="0"/>
    <n v="1"/>
    <n v="0"/>
    <n v="0"/>
    <n v="0"/>
    <m/>
    <s v="oui"/>
    <s v="dans le comite"/>
    <n v="0"/>
    <x v="2"/>
    <n v="0"/>
    <n v="1"/>
    <n v="0"/>
    <n v="0"/>
    <s v="pas"/>
    <s v="non"/>
    <s v="non"/>
    <m/>
    <m/>
    <m/>
    <m/>
    <m/>
    <m/>
    <m/>
    <m/>
    <m/>
    <m/>
    <m/>
    <m/>
    <m/>
    <m/>
    <m/>
    <n v="0"/>
    <m/>
    <m/>
    <n v="7"/>
    <s v="grande confiance"/>
    <n v="0"/>
    <n v="0"/>
    <n v="0"/>
    <n v="0"/>
    <n v="0"/>
    <n v="0"/>
    <n v="0"/>
    <s v="Aucun"/>
    <n v="0"/>
    <n v="1"/>
    <n v="0"/>
    <s v="dans la réunion"/>
    <s v="oui"/>
    <s v="non_jen_ai_pas_encore_bnficie"/>
    <m/>
    <m/>
    <m/>
    <m/>
    <m/>
    <m/>
    <m/>
    <m/>
    <m/>
    <m/>
    <m/>
    <m/>
    <m/>
    <m/>
    <m/>
    <m/>
    <m/>
    <m/>
    <m/>
    <m/>
    <s v="au plombier"/>
    <n v="0"/>
    <n v="0"/>
    <n v="0"/>
    <n v="0"/>
    <n v="0"/>
    <n v="0"/>
    <n v="0"/>
    <n v="0"/>
    <n v="1"/>
    <n v="0"/>
    <s v="maendeleo"/>
    <n v="0"/>
    <n v="0"/>
    <n v="0"/>
    <n v="0"/>
    <n v="1"/>
    <n v="0"/>
    <s v="chef de village"/>
    <s v="3-4"/>
    <m/>
    <s v="tres_satisfaite"/>
    <s v="non"/>
    <s v="oui"/>
    <s v="tres_satisfaite"/>
    <s v="oui"/>
    <s v="non"/>
    <m/>
    <s v="les_membres_du_village"/>
    <m/>
    <s v="b_le_groupe_le_plus_nombreux_prend_la_dcision_pour_tous"/>
    <s v="souvent_impliqu"/>
    <s v="parfois"/>
    <n v="0"/>
    <n v="0"/>
    <n v="0"/>
    <n v="0"/>
    <n v="0"/>
    <n v="1"/>
    <n v="0"/>
    <n v="0"/>
    <n v="0"/>
    <n v="0"/>
    <n v="0"/>
    <n v="0"/>
    <m/>
    <s v="face a face dans la réunion"/>
    <s v="parfois"/>
    <s v="face a fce"/>
    <s v="parfois"/>
    <s v="présence des cours des d'eau"/>
    <s v="pas"/>
    <s v="non"/>
    <m/>
    <m/>
    <n v="-2.2314395999999999"/>
    <n v="28.852550000000001"/>
    <n v="1515.1"/>
    <n v="3.5"/>
    <n v="9"/>
    <n v="44963.384328703702"/>
    <n v="44963.366678240738"/>
    <s v="bbk04"/>
    <n v="44963.384351851862"/>
    <s v="https://www.commcarehq.org/a/swassa/reports/form_data/09049e97-f255-4cd9-aed8-25e594369be7/"/>
    <s v="bbk04"/>
    <s v=""/>
    <x v="2"/>
    <s v=""/>
    <x v="2"/>
    <s v=""/>
    <s v=""/>
    <s v=""/>
    <s v=""/>
    <x v="2"/>
    <s v=""/>
    <s v=""/>
    <s v=""/>
    <s v=""/>
    <s v=""/>
    <x v="1"/>
    <s v=""/>
    <s v=""/>
    <s v=""/>
    <s v=""/>
    <s v=""/>
    <s v=""/>
    <s v=""/>
    <s v=""/>
    <s v=""/>
  </r>
  <r>
    <s v="114"/>
    <s v="a7b20cbc-47db-4a26-8e91-0ce34060575e"/>
    <n v="44963"/>
    <s v="consentement_oui"/>
    <s v="sud_kivu"/>
    <s v="sud_kivu"/>
    <s v="kabare"/>
    <x v="0"/>
    <x v="1"/>
    <s v="non"/>
    <s v="Shukuru Hamuli"/>
    <s v="nyama_17"/>
    <s v="17"/>
    <s v="nyama_17"/>
    <s v="masculin"/>
    <n v="26"/>
    <n v="971927342"/>
    <s v="sans_niveau"/>
    <s v="oui"/>
    <m/>
    <m/>
    <m/>
    <x v="1"/>
    <s v="Neema Rwihimba"/>
    <s v="agriculteur"/>
    <m/>
    <s v="restreint"/>
    <n v="1"/>
    <n v="0"/>
    <n v="0"/>
    <n v="0"/>
    <n v="1"/>
    <n v="0"/>
    <n v="0"/>
    <n v="0"/>
    <n v="2"/>
    <n v="0"/>
    <n v="0"/>
    <n v="0"/>
    <n v="0"/>
    <n v="1"/>
    <n v="0"/>
    <n v="0"/>
    <n v="5"/>
    <s v="non"/>
    <n v="0"/>
    <n v="0"/>
    <n v="0"/>
    <n v="0"/>
    <n v="0"/>
    <n v="0"/>
    <n v="0"/>
    <n v="0"/>
    <n v="0"/>
    <n v="0"/>
    <n v="0"/>
    <n v="0"/>
    <s v="oui"/>
    <n v="1"/>
    <n v="0"/>
    <n v="0"/>
    <n v="0"/>
    <n v="0"/>
    <n v="0"/>
    <n v="1"/>
    <n v="0"/>
    <n v="0"/>
    <n v="0"/>
    <n v="0"/>
    <m/>
    <s v="oui"/>
    <n v="0"/>
    <n v="0"/>
    <n v="0"/>
    <n v="0"/>
    <n v="0"/>
    <n v="0"/>
    <n v="0"/>
    <n v="0"/>
    <n v="1"/>
    <n v="0"/>
    <n v="0"/>
    <m/>
    <s v="eau_courante"/>
    <s v="robinet_public__borne-fontaine"/>
    <m/>
    <m/>
    <m/>
    <m/>
    <s v="eau_courante"/>
    <x v="0"/>
    <m/>
    <s v="oui"/>
    <m/>
    <m/>
    <m/>
    <m/>
    <m/>
    <m/>
    <m/>
    <s v="en_dehors_de_la_parcelle"/>
    <n v="1"/>
    <n v="5"/>
    <n v="1"/>
    <n v="7"/>
    <m/>
    <m/>
    <m/>
    <s v="oui"/>
    <x v="1"/>
    <m/>
    <m/>
    <m/>
    <m/>
    <m/>
    <m/>
    <m/>
    <m/>
    <m/>
    <m/>
    <m/>
    <m/>
    <m/>
    <m/>
    <m/>
    <m/>
    <m/>
    <m/>
    <m/>
    <m/>
    <m/>
    <m/>
    <m/>
    <m/>
    <m/>
    <m/>
    <m/>
    <n v="2"/>
    <n v="3"/>
    <n v="120"/>
    <m/>
    <m/>
    <n v="0"/>
    <n v="3.4285714285714284"/>
    <s v="non"/>
    <m/>
    <m/>
    <m/>
    <m/>
    <m/>
    <m/>
    <m/>
    <m/>
    <m/>
    <m/>
    <s v="femmes_20-24_ans"/>
    <n v="0"/>
    <n v="0"/>
    <n v="0"/>
    <n v="0"/>
    <n v="1"/>
    <n v="0"/>
    <n v="0"/>
    <m/>
    <s v="oui"/>
    <s v="contribution_mensuelabonnement"/>
    <m/>
    <m/>
    <n v="500"/>
    <m/>
    <m/>
    <m/>
    <m/>
    <m/>
    <m/>
    <m/>
    <m/>
    <m/>
    <m/>
    <m/>
    <m/>
    <m/>
    <m/>
    <m/>
    <m/>
    <m/>
    <s v="oui"/>
    <s v="Parce que l'eau c'est la vie de tout être humain"/>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1"/>
    <n v="0"/>
    <n v="2"/>
    <n v="0"/>
    <n v="0"/>
    <n v="0"/>
    <m/>
    <n v="1"/>
    <n v="1"/>
    <n v="0"/>
    <n v="2"/>
    <n v="4"/>
    <s v="connaissance basique"/>
    <n v="0"/>
    <n v="0"/>
    <n v="0"/>
    <m/>
    <n v="0"/>
    <n v="1"/>
    <n v="0"/>
    <n v="0"/>
    <n v="0"/>
    <n v="0"/>
    <m/>
    <s v="non"/>
    <s v="On donne 100$ au comité puis on achète"/>
    <n v="0"/>
    <n v="1"/>
    <n v="0"/>
    <n v="0"/>
    <m/>
    <n v="0"/>
    <n v="0"/>
    <n v="0"/>
    <n v="0"/>
    <n v="0"/>
    <n v="0"/>
    <n v="1"/>
    <n v="0"/>
    <s v="Contrainte pour réparation"/>
    <s v="oui"/>
    <s v="Des sensibilisations sur le respect et la protection des installations"/>
    <n v="0"/>
    <x v="1"/>
    <n v="0"/>
    <n v="0"/>
    <n v="0"/>
    <n v="0"/>
    <s v="Rien"/>
    <s v="non"/>
    <s v="non"/>
    <m/>
    <m/>
    <m/>
    <m/>
    <m/>
    <m/>
    <m/>
    <m/>
    <m/>
    <m/>
    <m/>
    <m/>
    <m/>
    <m/>
    <m/>
    <n v="0"/>
    <m/>
    <m/>
    <n v="6"/>
    <s v="grande confiance"/>
    <n v="1"/>
    <n v="0"/>
    <n v="0"/>
    <n v="0"/>
    <n v="0"/>
    <n v="1"/>
    <n v="1"/>
    <s v="Au moins un"/>
    <n v="0"/>
    <n v="0"/>
    <n v="0"/>
    <m/>
    <s v="non"/>
    <s v="non_jen_ai_pas_encore_bnficie"/>
    <m/>
    <m/>
    <m/>
    <m/>
    <m/>
    <m/>
    <m/>
    <m/>
    <m/>
    <m/>
    <m/>
    <m/>
    <m/>
    <m/>
    <m/>
    <m/>
    <m/>
    <m/>
    <m/>
    <m/>
    <s v="Au chef de village"/>
    <n v="0"/>
    <n v="0"/>
    <n v="1"/>
    <n v="0"/>
    <n v="0"/>
    <n v="0"/>
    <n v="0"/>
    <n v="0"/>
    <n v="1"/>
    <n v="0"/>
    <s v="maendeleo"/>
    <n v="0"/>
    <n v="0"/>
    <n v="0"/>
    <n v="1"/>
    <n v="0"/>
    <n v="0"/>
    <m/>
    <s v="3-4"/>
    <m/>
    <s v="tres_satisfaite"/>
    <s v="non"/>
    <s v="non"/>
    <s v="tres_satisfaite"/>
    <s v="oui"/>
    <s v="non"/>
    <m/>
    <s v="les_membres_du_village"/>
    <m/>
    <s v="un_sous-groupe_moins_nombreux_prend_la_dcision_pour_tous"/>
    <s v="je_ne_suis_jamais_impliqu"/>
    <s v="non"/>
    <m/>
    <m/>
    <m/>
    <m/>
    <m/>
    <m/>
    <m/>
    <m/>
    <m/>
    <m/>
    <m/>
    <m/>
    <m/>
    <m/>
    <m/>
    <s v="Je ne l'ai jamais fait"/>
    <s v="non"/>
    <s v="Il y a possibilité de renforcer les BF"/>
    <s v="Insuffisance des BF par rapport aux bénéficiaires, ce qui fait trainer les gens"/>
    <s v="non"/>
    <m/>
    <m/>
    <n v="-2.2767004000000002"/>
    <n v="28.8149777"/>
    <n v="1698.9"/>
    <n v="4.45"/>
    <n v="5"/>
    <n v="44963.34412037037"/>
    <n v="44963.315972222219"/>
    <s v="bbk08"/>
    <n v="44963.400960648149"/>
    <s v="https://www.commcarehq.org/a/swassa/reports/form_data/a7b20cbc-47db-4a26-8e91-0ce34060575e/"/>
    <s v="bbk08"/>
    <s v=""/>
    <x v="2"/>
    <s v=""/>
    <x v="2"/>
    <s v=""/>
    <s v=""/>
    <s v=""/>
    <s v=""/>
    <x v="2"/>
    <s v=""/>
    <s v=""/>
    <s v=""/>
    <s v=""/>
    <s v=""/>
    <x v="1"/>
    <s v=""/>
    <s v=""/>
    <s v=""/>
    <s v=""/>
    <s v=""/>
    <s v=""/>
    <s v=""/>
    <s v=""/>
    <s v=""/>
  </r>
  <r>
    <s v="115"/>
    <s v="babbb22f-dafc-4e76-bbd8-7e1d6e32bb15"/>
    <n v="44963"/>
    <s v="consentement_oui"/>
    <s v="sud_kivu"/>
    <s v="sud_kivu"/>
    <s v="kabare"/>
    <x v="0"/>
    <x v="0"/>
    <s v="oui"/>
    <s v="Atosha Bahati"/>
    <s v="kama_52"/>
    <s v="52"/>
    <s v="kamak_52"/>
    <s v="feminin"/>
    <n v="18"/>
    <n v="994349714"/>
    <s v="secondaire_interrompu"/>
    <s v="non"/>
    <s v="pre"/>
    <m/>
    <s v="masculin"/>
    <x v="1"/>
    <s v="Rehema"/>
    <s v="colporteur"/>
    <m/>
    <s v="restreint"/>
    <n v="2"/>
    <n v="1"/>
    <n v="1"/>
    <n v="1"/>
    <n v="0"/>
    <n v="0"/>
    <n v="1"/>
    <n v="0"/>
    <n v="0"/>
    <n v="0"/>
    <n v="0"/>
    <n v="2"/>
    <n v="1"/>
    <n v="0"/>
    <n v="1"/>
    <n v="0"/>
    <n v="10"/>
    <s v="non"/>
    <n v="0"/>
    <n v="0"/>
    <n v="0"/>
    <n v="0"/>
    <n v="0"/>
    <n v="0"/>
    <n v="0"/>
    <n v="0"/>
    <n v="0"/>
    <n v="0"/>
    <n v="0"/>
    <n v="0"/>
    <s v="non"/>
    <m/>
    <m/>
    <m/>
    <m/>
    <m/>
    <m/>
    <m/>
    <m/>
    <m/>
    <m/>
    <m/>
    <m/>
    <s v="oui"/>
    <n v="1"/>
    <n v="0"/>
    <n v="0"/>
    <n v="0"/>
    <n v="0"/>
    <n v="0"/>
    <n v="0"/>
    <n v="0"/>
    <n v="0"/>
    <n v="0"/>
    <n v="0"/>
    <m/>
    <s v="eau_courante"/>
    <s v="robinet_public__borne-fontaine"/>
    <m/>
    <m/>
    <m/>
    <m/>
    <s v="eau_courante"/>
    <x v="0"/>
    <m/>
    <s v="non"/>
    <s v="eau_de_source"/>
    <m/>
    <m/>
    <s v="source_non_protg"/>
    <m/>
    <m/>
    <m/>
    <s v="en_dehors_de_la_parcelle"/>
    <n v="5"/>
    <n v="30"/>
    <n v="5"/>
    <n v="40"/>
    <n v="15"/>
    <n v="1"/>
    <n v="15"/>
    <s v="oui"/>
    <x v="0"/>
    <m/>
    <m/>
    <m/>
    <m/>
    <m/>
    <m/>
    <m/>
    <m/>
    <m/>
    <m/>
    <m/>
    <m/>
    <m/>
    <s v="oui"/>
    <m/>
    <m/>
    <m/>
    <m/>
    <m/>
    <m/>
    <m/>
    <m/>
    <m/>
    <m/>
    <m/>
    <m/>
    <m/>
    <n v="7"/>
    <n v="3"/>
    <n v="420"/>
    <n v="1"/>
    <n v="5"/>
    <n v="700"/>
    <n v="16"/>
    <s v="non"/>
    <m/>
    <m/>
    <m/>
    <m/>
    <m/>
    <m/>
    <m/>
    <m/>
    <m/>
    <m/>
    <s v="femmesfilles_15-19_ans"/>
    <n v="0"/>
    <n v="0"/>
    <n v="0"/>
    <n v="0"/>
    <n v="1"/>
    <n v="0"/>
    <n v="0"/>
    <m/>
    <s v="non"/>
    <m/>
    <m/>
    <m/>
    <m/>
    <n v="1"/>
    <n v="0"/>
    <n v="1"/>
    <n v="0"/>
    <n v="0"/>
    <n v="0"/>
    <n v="0"/>
    <m/>
    <s v="non"/>
    <m/>
    <m/>
    <m/>
    <m/>
    <m/>
    <m/>
    <m/>
    <s v="oui"/>
    <s v="oui"/>
    <s v="On ne peut pas vivre sans eau."/>
    <s v="non"/>
    <m/>
    <m/>
    <m/>
    <m/>
    <m/>
    <m/>
    <m/>
    <m/>
    <s v="non"/>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0"/>
    <n v="1"/>
    <n v="0"/>
    <n v="0"/>
    <n v="0"/>
    <m/>
    <n v="0"/>
    <n v="1"/>
    <n v="1"/>
    <n v="2"/>
    <n v="3"/>
    <s v="connaissance basique"/>
    <n v="0"/>
    <n v="0"/>
    <n v="0"/>
    <m/>
    <n v="0"/>
    <n v="0"/>
    <n v="0"/>
    <n v="0"/>
    <n v="1"/>
    <n v="0"/>
    <s v="Personne car nous ne payons pas"/>
    <s v="non"/>
    <s v="Adresser une demande écrite ou verbale au comité qui statue, puis acheter du matériel"/>
    <n v="0"/>
    <n v="1"/>
    <n v="0"/>
    <n v="0"/>
    <m/>
    <n v="0"/>
    <n v="0"/>
    <n v="0"/>
    <n v="0"/>
    <n v="0"/>
    <n v="0"/>
    <n v="1"/>
    <n v="0"/>
    <s v="Blâme et contrainte pour réparation"/>
    <s v="oui"/>
    <s v="Clôture la BF, faire des salongo(travaux communautaires)"/>
    <n v="0"/>
    <x v="1"/>
    <n v="1"/>
    <n v="0"/>
    <n v="0"/>
    <n v="0"/>
    <s v="Rien"/>
    <s v="non"/>
    <s v="non"/>
    <m/>
    <m/>
    <m/>
    <m/>
    <m/>
    <m/>
    <m/>
    <m/>
    <m/>
    <m/>
    <m/>
    <m/>
    <m/>
    <m/>
    <m/>
    <n v="0"/>
    <m/>
    <m/>
    <n v="7"/>
    <s v="grande confiance"/>
    <n v="1"/>
    <n v="0"/>
    <n v="0"/>
    <n v="0"/>
    <n v="0"/>
    <n v="1"/>
    <n v="1"/>
    <s v="Au moins un"/>
    <n v="0"/>
    <n v="0"/>
    <n v="0"/>
    <m/>
    <s v="non"/>
    <s v="non_jen_ai_pas_encore_bnficie"/>
    <m/>
    <m/>
    <m/>
    <m/>
    <m/>
    <m/>
    <m/>
    <m/>
    <m/>
    <m/>
    <m/>
    <m/>
    <m/>
    <m/>
    <m/>
    <m/>
    <m/>
    <m/>
    <m/>
    <m/>
    <s v="Au chef de village"/>
    <n v="0"/>
    <n v="0"/>
    <n v="1"/>
    <n v="0"/>
    <n v="0"/>
    <n v="0"/>
    <n v="0"/>
    <n v="0"/>
    <n v="1"/>
    <n v="0"/>
    <s v="Maendelo"/>
    <n v="0"/>
    <n v="0"/>
    <n v="0"/>
    <n v="1"/>
    <n v="0"/>
    <n v="0"/>
    <m/>
    <s v="3-4"/>
    <m/>
    <s v="tres_satisfaite"/>
    <s v="oui"/>
    <s v="oui"/>
    <s v="tres_satisfaite"/>
    <s v="oui"/>
    <s v="non"/>
    <m/>
    <s v="les_membres_du_village"/>
    <m/>
    <s v="un_sous-groupe_moins_nombreux_prend_la_dcision_pour_tous"/>
    <s v="je_ne_suis_jamais_impliqu"/>
    <s v="non"/>
    <m/>
    <m/>
    <m/>
    <m/>
    <m/>
    <m/>
    <m/>
    <m/>
    <m/>
    <m/>
    <m/>
    <m/>
    <m/>
    <m/>
    <m/>
    <s v="Aucun"/>
    <s v="souvent"/>
    <s v="Il y a bcp des sources avec possibilité d'amenager d'autres BF"/>
    <s v="Je n'en sais rien"/>
    <s v="non"/>
    <m/>
    <m/>
    <n v="-2.2947483000000002"/>
    <n v="28.794918299999999"/>
    <n v="1699.4"/>
    <n v="4.5"/>
    <n v="10"/>
    <n v="44963.376030092593"/>
    <n v="44963.36109953704"/>
    <s v="bbk08"/>
    <n v="44963.400972222233"/>
    <s v="https://www.commcarehq.org/a/swassa/reports/form_data/babbb22f-dafc-4e76-bbd8-7e1d6e32bb15/"/>
    <s v="bbk08"/>
    <s v=""/>
    <x v="2"/>
    <s v=""/>
    <x v="2"/>
    <s v=""/>
    <s v=""/>
    <s v=""/>
    <s v=""/>
    <x v="2"/>
    <s v=""/>
    <s v=""/>
    <s v=""/>
    <s v=""/>
    <s v=""/>
    <x v="1"/>
    <s v=""/>
    <s v=""/>
    <s v=""/>
    <s v=""/>
    <s v=""/>
    <s v=""/>
    <s v=""/>
    <s v=""/>
    <s v=""/>
  </r>
  <r>
    <s v="116"/>
    <s v="b5071b57-8921-463d-8420-7e5afba7f549"/>
    <n v="44963"/>
    <s v="consentement_oui"/>
    <s v="sud_kivu"/>
    <s v="sud_kivu"/>
    <s v="kabare"/>
    <x v="0"/>
    <x v="0"/>
    <s v="oui"/>
    <s v="Aline Cibanvunya"/>
    <s v="kama_21"/>
    <s v="21"/>
    <s v="kamak_21"/>
    <s v="feminin"/>
    <n v="24"/>
    <n v="975720553"/>
    <s v="secondaire_complet"/>
    <s v="non"/>
    <s v="epoux"/>
    <m/>
    <s v="masculin"/>
    <x v="1"/>
    <m/>
    <s v="enseignante"/>
    <m/>
    <s v="elargi"/>
    <n v="1"/>
    <n v="0"/>
    <n v="1"/>
    <n v="0"/>
    <n v="1"/>
    <n v="0"/>
    <n v="0"/>
    <n v="0"/>
    <n v="0"/>
    <n v="0"/>
    <n v="0"/>
    <n v="0"/>
    <n v="0"/>
    <n v="1"/>
    <n v="0"/>
    <n v="0"/>
    <n v="4"/>
    <s v="non"/>
    <n v="0"/>
    <n v="0"/>
    <n v="0"/>
    <n v="0"/>
    <n v="0"/>
    <n v="0"/>
    <n v="0"/>
    <n v="0"/>
    <n v="0"/>
    <n v="0"/>
    <n v="0"/>
    <n v="0"/>
    <s v="non"/>
    <m/>
    <m/>
    <m/>
    <m/>
    <m/>
    <m/>
    <m/>
    <m/>
    <m/>
    <m/>
    <m/>
    <m/>
    <s v="oui"/>
    <n v="1"/>
    <n v="0"/>
    <n v="0"/>
    <n v="0"/>
    <n v="0"/>
    <n v="0"/>
    <n v="0"/>
    <n v="0"/>
    <n v="1"/>
    <n v="0"/>
    <n v="0"/>
    <m/>
    <s v="eau_courante"/>
    <s v="robinet_public__borne-fontaine"/>
    <m/>
    <m/>
    <m/>
    <m/>
    <s v="eau_courante"/>
    <x v="0"/>
    <m/>
    <s v="oui"/>
    <m/>
    <m/>
    <m/>
    <m/>
    <m/>
    <m/>
    <m/>
    <s v="en_dehors_de_la_parcelle"/>
    <n v="3"/>
    <n v="15"/>
    <n v="3"/>
    <n v="21"/>
    <m/>
    <m/>
    <m/>
    <s v="oui"/>
    <x v="1"/>
    <m/>
    <m/>
    <m/>
    <m/>
    <m/>
    <m/>
    <m/>
    <m/>
    <m/>
    <m/>
    <m/>
    <m/>
    <m/>
    <m/>
    <m/>
    <m/>
    <m/>
    <m/>
    <m/>
    <m/>
    <m/>
    <m/>
    <m/>
    <m/>
    <m/>
    <m/>
    <m/>
    <n v="2"/>
    <n v="6"/>
    <n v="240"/>
    <m/>
    <m/>
    <n v="0"/>
    <n v="8.5714285714285712"/>
    <s v="non"/>
    <m/>
    <m/>
    <m/>
    <m/>
    <m/>
    <m/>
    <m/>
    <m/>
    <m/>
    <m/>
    <s v="femmes_20-24_ans"/>
    <n v="0"/>
    <n v="0"/>
    <n v="0"/>
    <n v="0"/>
    <n v="1"/>
    <n v="0"/>
    <n v="0"/>
    <m/>
    <s v="non"/>
    <m/>
    <m/>
    <m/>
    <m/>
    <m/>
    <m/>
    <m/>
    <m/>
    <m/>
    <m/>
    <m/>
    <m/>
    <m/>
    <m/>
    <m/>
    <m/>
    <m/>
    <m/>
    <m/>
    <m/>
    <m/>
    <s v="oui"/>
    <s v="Parce que est d'une importance capita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1"/>
    <n v="2"/>
    <n v="0"/>
    <n v="0"/>
    <n v="0"/>
    <m/>
    <n v="0"/>
    <n v="1"/>
    <n v="1"/>
    <n v="2"/>
    <n v="4"/>
    <s v="connaissance basique"/>
    <n v="0"/>
    <n v="0"/>
    <n v="0"/>
    <m/>
    <n v="0"/>
    <n v="0"/>
    <n v="0"/>
    <n v="0"/>
    <n v="1"/>
    <n v="0"/>
    <s v="Personne car nous ne payons pas"/>
    <s v="non"/>
    <s v="Parler avec le chef et le comité, puis avec les propriétaireq des champs où la conduite va passer, enfin on paye l'argent exigé."/>
    <n v="0"/>
    <n v="1"/>
    <n v="0"/>
    <n v="0"/>
    <m/>
    <n v="0"/>
    <n v="0"/>
    <n v="0"/>
    <n v="0"/>
    <n v="0"/>
    <n v="0"/>
    <n v="1"/>
    <n v="0"/>
    <s v="Contrainte de réparer"/>
    <s v="oui"/>
    <s v="Des sensibilisations"/>
    <n v="0"/>
    <x v="1"/>
    <n v="0"/>
    <n v="0"/>
    <n v="0"/>
    <n v="0"/>
    <s v="Rien"/>
    <s v="non"/>
    <s v="non"/>
    <m/>
    <m/>
    <m/>
    <m/>
    <m/>
    <m/>
    <m/>
    <m/>
    <m/>
    <m/>
    <m/>
    <m/>
    <m/>
    <m/>
    <m/>
    <n v="0"/>
    <m/>
    <m/>
    <n v="7"/>
    <s v="grande confiance"/>
    <n v="1"/>
    <n v="0"/>
    <n v="0"/>
    <n v="0"/>
    <n v="0"/>
    <n v="1"/>
    <n v="1"/>
    <s v="Au moins un"/>
    <n v="0"/>
    <n v="0"/>
    <n v="0"/>
    <m/>
    <s v="oui"/>
    <s v="non_jen_ai_pas_encore_bnficie"/>
    <m/>
    <m/>
    <m/>
    <m/>
    <m/>
    <m/>
    <m/>
    <m/>
    <m/>
    <m/>
    <m/>
    <m/>
    <m/>
    <m/>
    <m/>
    <m/>
    <m/>
    <m/>
    <m/>
    <m/>
    <s v="Au chef de village"/>
    <n v="0"/>
    <n v="0"/>
    <n v="0"/>
    <n v="0"/>
    <n v="0"/>
    <n v="0"/>
    <n v="0"/>
    <n v="0"/>
    <n v="1"/>
    <n v="0"/>
    <s v="Maendeleo, 98.5Mhz"/>
    <n v="0"/>
    <n v="0"/>
    <n v="0"/>
    <n v="0"/>
    <n v="1"/>
    <n v="0"/>
    <s v="Chef de quartier"/>
    <s v="3-4"/>
    <m/>
    <s v="tres_satisfaite"/>
    <s v="non"/>
    <s v="non"/>
    <s v="tres_satisfaite"/>
    <s v="non"/>
    <m/>
    <m/>
    <m/>
    <m/>
    <m/>
    <s v="je_ne_suis_jamais_impliqu"/>
    <s v="non"/>
    <m/>
    <m/>
    <m/>
    <m/>
    <m/>
    <m/>
    <m/>
    <m/>
    <m/>
    <m/>
    <m/>
    <m/>
    <m/>
    <m/>
    <m/>
    <s v="Aucun"/>
    <s v="souvent"/>
    <s v="Les bornes peuvent être renforcées"/>
    <s v="Je ne sais pas"/>
    <s v="non"/>
    <m/>
    <m/>
    <n v="-2.2950539999999999"/>
    <n v="28.7941188"/>
    <n v="1809.6"/>
    <n v="4.8"/>
    <n v="4"/>
    <n v="44963.397106481483"/>
    <n v="44963.382662037038"/>
    <s v="bbk08"/>
    <n v="44963.400983796288"/>
    <s v="https://www.commcarehq.org/a/swassa/reports/form_data/b5071b57-8921-463d-8420-7e5afba7f549/"/>
    <s v="bbk08"/>
    <s v=""/>
    <x v="2"/>
    <s v=""/>
    <x v="2"/>
    <s v=""/>
    <s v=""/>
    <s v=""/>
    <s v=""/>
    <x v="2"/>
    <s v=""/>
    <s v=""/>
    <s v=""/>
    <s v=""/>
    <s v=""/>
    <x v="1"/>
    <s v=""/>
    <s v=""/>
    <s v=""/>
    <s v=""/>
    <s v=""/>
    <s v=""/>
    <s v=""/>
    <s v=""/>
    <s v=""/>
  </r>
  <r>
    <s v="117"/>
    <s v="f7e47d28-af9c-4e81-9863-126f37633ac2"/>
    <n v="44963"/>
    <s v="consentement_oui"/>
    <s v="sud_kivu"/>
    <s v="sud_kivu"/>
    <s v="kabare"/>
    <x v="0"/>
    <x v="6"/>
    <s v="oui"/>
    <s v="Juvenal cizungu"/>
    <s v="cira_35"/>
    <s v="35"/>
    <s v="chira_35"/>
    <s v="masculin"/>
    <n v="42"/>
    <n v="999999999"/>
    <s v="primaire_interrompu"/>
    <s v="oui"/>
    <m/>
    <m/>
    <m/>
    <x v="1"/>
    <s v="Jeanette m rukeba"/>
    <s v="agriculteur"/>
    <m/>
    <s v="restreint"/>
    <n v="2"/>
    <n v="1"/>
    <n v="1"/>
    <n v="1"/>
    <n v="0"/>
    <n v="0"/>
    <n v="1"/>
    <n v="0"/>
    <n v="0"/>
    <n v="1"/>
    <n v="1"/>
    <n v="1"/>
    <n v="0"/>
    <n v="0"/>
    <n v="1"/>
    <n v="0"/>
    <n v="10"/>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10"/>
    <n v="6"/>
    <n v="15"/>
    <n v="31"/>
    <m/>
    <m/>
    <m/>
    <s v="oui"/>
    <x v="0"/>
    <m/>
    <m/>
    <m/>
    <m/>
    <m/>
    <m/>
    <m/>
    <m/>
    <m/>
    <m/>
    <m/>
    <m/>
    <m/>
    <m/>
    <m/>
    <m/>
    <m/>
    <m/>
    <m/>
    <m/>
    <m/>
    <m/>
    <m/>
    <m/>
    <m/>
    <m/>
    <m/>
    <n v="6"/>
    <n v="1"/>
    <n v="120"/>
    <m/>
    <m/>
    <n v="0"/>
    <n v="1.7142857142857142"/>
    <s v="non"/>
    <m/>
    <m/>
    <m/>
    <m/>
    <m/>
    <m/>
    <m/>
    <m/>
    <m/>
    <m/>
    <s v="filles_10-14_ans"/>
    <n v="0"/>
    <n v="0"/>
    <n v="0"/>
    <n v="0"/>
    <n v="1"/>
    <n v="0"/>
    <n v="0"/>
    <m/>
    <s v="oui"/>
    <s v="contribution_mensuelabonnement"/>
    <m/>
    <m/>
    <n v="500"/>
    <m/>
    <m/>
    <m/>
    <m/>
    <m/>
    <m/>
    <m/>
    <m/>
    <m/>
    <m/>
    <m/>
    <m/>
    <m/>
    <m/>
    <m/>
    <m/>
    <m/>
    <s v="oui"/>
    <s v="pour avoir l'eau en disponibilité"/>
    <s v="oui"/>
    <n v="1"/>
    <n v="0"/>
    <n v="0"/>
    <n v="0"/>
    <n v="1"/>
    <n v="0"/>
    <n v="0"/>
    <m/>
    <m/>
    <m/>
    <m/>
    <m/>
    <m/>
    <m/>
    <m/>
    <m/>
    <m/>
    <n v="1"/>
    <n v="0"/>
    <n v="0"/>
    <n v="0"/>
    <n v="0"/>
    <n v="0"/>
    <n v="0"/>
    <n v="0"/>
    <n v="0"/>
    <n v="0"/>
    <n v="0"/>
    <n v="0"/>
    <n v="0"/>
    <n v="0"/>
    <n v="0"/>
    <n v="0"/>
    <n v="0"/>
    <s v="oui"/>
    <n v="0"/>
    <n v="1"/>
    <n v="0"/>
    <n v="0"/>
    <n v="0"/>
    <n v="0"/>
    <n v="0"/>
    <n v="0"/>
    <n v="0"/>
    <n v="0"/>
    <m/>
    <m/>
    <m/>
    <s v="fausse_double_sans_dalle"/>
    <m/>
    <n v="0"/>
    <n v="0"/>
    <n v="0"/>
    <n v="1"/>
    <n v="0"/>
    <m/>
    <m/>
    <m/>
    <m/>
    <m/>
    <m/>
    <m/>
    <m/>
    <s v="toilette améliorée"/>
    <s v="non"/>
    <x v="1"/>
    <x v="0"/>
    <x v="0"/>
    <x v="0"/>
    <x v="0"/>
    <m/>
    <m/>
    <m/>
    <m/>
    <m/>
    <m/>
    <m/>
    <m/>
    <m/>
    <m/>
    <m/>
    <m/>
    <m/>
    <m/>
    <m/>
    <m/>
    <m/>
    <m/>
    <m/>
    <m/>
    <m/>
    <m/>
    <m/>
    <m/>
    <m/>
    <m/>
    <m/>
    <s v="oui"/>
    <n v="0"/>
    <n v="0"/>
    <n v="0"/>
    <n v="0"/>
    <n v="0"/>
    <n v="1"/>
    <n v="0"/>
    <s v="construction pour la vane et choisir un bon gestionnaire, liliter le temps"/>
    <n v="1"/>
    <n v="1"/>
    <n v="0"/>
    <n v="2"/>
    <n v="2"/>
    <s v="connaissance faible"/>
    <n v="0"/>
    <n v="0"/>
    <n v="0"/>
    <m/>
    <n v="1"/>
    <n v="0"/>
    <n v="0"/>
    <n v="0"/>
    <n v="0"/>
    <n v="0"/>
    <m/>
    <s v="oui"/>
    <s v="ne sais pas"/>
    <n v="1"/>
    <n v="1"/>
    <n v="0"/>
    <n v="0"/>
    <m/>
    <n v="0"/>
    <n v="0"/>
    <n v="0"/>
    <n v="1"/>
    <n v="0"/>
    <n v="0"/>
    <n v="0"/>
    <n v="0"/>
    <m/>
    <s v="oui"/>
    <s v="donner rapport aux familles responsable"/>
    <n v="0"/>
    <x v="1"/>
    <n v="0"/>
    <n v="0"/>
    <n v="0"/>
    <n v="0"/>
    <s v="pas"/>
    <s v="non"/>
    <s v="non"/>
    <m/>
    <m/>
    <m/>
    <m/>
    <m/>
    <m/>
    <m/>
    <m/>
    <m/>
    <m/>
    <m/>
    <m/>
    <m/>
    <m/>
    <m/>
    <n v="0"/>
    <m/>
    <m/>
    <n v="7"/>
    <s v="grande confiance"/>
    <n v="1"/>
    <n v="0"/>
    <n v="0"/>
    <n v="0"/>
    <n v="0"/>
    <n v="1"/>
    <n v="1"/>
    <s v="Au moins un"/>
    <n v="0"/>
    <n v="0"/>
    <n v="0"/>
    <m/>
    <s v="oui"/>
    <s v="non_jen_ai_pas_encore_bnficie"/>
    <m/>
    <m/>
    <m/>
    <m/>
    <m/>
    <m/>
    <m/>
    <m/>
    <m/>
    <m/>
    <m/>
    <m/>
    <m/>
    <m/>
    <m/>
    <m/>
    <m/>
    <m/>
    <m/>
    <m/>
    <s v="plombier du milieu"/>
    <n v="0"/>
    <n v="0"/>
    <n v="0"/>
    <n v="0"/>
    <n v="0"/>
    <n v="0"/>
    <n v="0"/>
    <n v="0"/>
    <n v="1"/>
    <n v="0"/>
    <s v="MGT"/>
    <n v="0"/>
    <n v="0"/>
    <n v="0"/>
    <n v="0"/>
    <n v="1"/>
    <n v="0"/>
    <s v="c'est juste une maman du village"/>
    <s v="3-4"/>
    <m/>
    <s v="peu_insatisfaisant"/>
    <s v="oui"/>
    <s v="oui"/>
    <s v="tres_satisfaite"/>
    <s v="oui"/>
    <s v="non"/>
    <m/>
    <s v="les_membres_du_village"/>
    <m/>
    <s v="b_le_groupe_le_plus_nombreux_prend_la_dcision_pour_tous"/>
    <s v="quelque_fois_impliqu"/>
    <s v="parfois"/>
    <n v="0"/>
    <n v="1"/>
    <n v="1"/>
    <n v="0"/>
    <n v="1"/>
    <n v="0"/>
    <n v="0"/>
    <n v="0"/>
    <n v="0"/>
    <n v="0"/>
    <n v="0"/>
    <n v="0"/>
    <m/>
    <s v="face à face au robinet"/>
    <s v="parfois"/>
    <s v="face à face"/>
    <s v="souvent"/>
    <s v="présence d'une école qui nous donne de l'eau_x000a_présence du lac"/>
    <s v="le débit est très insignifiant"/>
    <s v="oui"/>
    <s v="ne pas répondre à mes désidératas"/>
    <s v="oui"/>
    <n v="-2.2314002999999998"/>
    <n v="28.853306400000001"/>
    <n v="1517.2"/>
    <n v="4.55"/>
    <n v="10"/>
    <n v="44963.408888888887"/>
    <n v="44963.38925925926"/>
    <s v="bbk04"/>
    <n v="44963.408888888887"/>
    <s v="https://www.commcarehq.org/a/swassa/reports/form_data/f7e47d28-af9c-4e81-9863-126f37633ac2/"/>
    <s v="bbk04"/>
    <s v=""/>
    <x v="2"/>
    <s v=""/>
    <x v="2"/>
    <s v=""/>
    <s v=""/>
    <s v=""/>
    <s v=""/>
    <x v="2"/>
    <s v=""/>
    <s v=""/>
    <s v=""/>
    <s v=""/>
    <s v=""/>
    <x v="1"/>
    <s v=""/>
    <s v=""/>
    <s v=""/>
    <s v=""/>
    <s v=""/>
    <s v=""/>
    <s v=""/>
    <s v=""/>
    <s v=""/>
  </r>
  <r>
    <s v="118"/>
    <s v="b3f0ec31-8772-4037-b36b-13ef30023e80"/>
    <n v="44963"/>
    <s v="consentement_oui"/>
    <s v="sud_kivu"/>
    <s v="sud_kivu"/>
    <s v="kabare"/>
    <x v="0"/>
    <x v="6"/>
    <s v="oui"/>
    <s v="Marie balole Christine"/>
    <s v="cira_3"/>
    <s v="3"/>
    <s v="chira_3"/>
    <s v="feminin"/>
    <n v="19"/>
    <n v="992592378"/>
    <s v="etude_professionnelle"/>
    <s v="oui"/>
    <m/>
    <m/>
    <m/>
    <x v="0"/>
    <s v="BALOLE NYAMULEHA"/>
    <s v="main_duvre"/>
    <m/>
    <s v="restreint"/>
    <n v="0"/>
    <n v="0"/>
    <n v="1"/>
    <n v="1"/>
    <n v="0"/>
    <n v="0"/>
    <n v="1"/>
    <n v="0"/>
    <n v="3"/>
    <n v="2"/>
    <n v="0"/>
    <n v="1"/>
    <n v="0"/>
    <n v="0"/>
    <n v="1"/>
    <n v="0"/>
    <n v="10"/>
    <s v="non"/>
    <n v="0"/>
    <n v="0"/>
    <n v="0"/>
    <n v="0"/>
    <n v="0"/>
    <n v="0"/>
    <n v="0"/>
    <n v="0"/>
    <n v="0"/>
    <n v="0"/>
    <n v="0"/>
    <n v="0"/>
    <s v="non"/>
    <m/>
    <m/>
    <m/>
    <m/>
    <m/>
    <m/>
    <m/>
    <m/>
    <m/>
    <m/>
    <m/>
    <m/>
    <s v="oui"/>
    <n v="0"/>
    <n v="0"/>
    <n v="1"/>
    <n v="0"/>
    <n v="0"/>
    <n v="1"/>
    <n v="0"/>
    <n v="0"/>
    <n v="0"/>
    <n v="0"/>
    <n v="0"/>
    <m/>
    <s v="eau_courante"/>
    <s v="robinet_public__borne-fontaine"/>
    <m/>
    <m/>
    <m/>
    <m/>
    <s v="eau_courante"/>
    <x v="0"/>
    <m/>
    <s v="oui"/>
    <m/>
    <m/>
    <m/>
    <m/>
    <m/>
    <m/>
    <m/>
    <s v="en_dehors_de_la_parcelle"/>
    <n v="30"/>
    <n v="5"/>
    <n v="30"/>
    <n v="65"/>
    <m/>
    <m/>
    <m/>
    <s v="oui"/>
    <x v="0"/>
    <m/>
    <m/>
    <m/>
    <m/>
    <m/>
    <m/>
    <m/>
    <m/>
    <m/>
    <m/>
    <m/>
    <m/>
    <m/>
    <m/>
    <m/>
    <m/>
    <m/>
    <m/>
    <m/>
    <m/>
    <m/>
    <m/>
    <m/>
    <m/>
    <m/>
    <m/>
    <m/>
    <n v="7"/>
    <n v="6"/>
    <n v="840"/>
    <m/>
    <m/>
    <n v="0"/>
    <n v="12"/>
    <s v="non"/>
    <m/>
    <m/>
    <m/>
    <m/>
    <m/>
    <m/>
    <m/>
    <m/>
    <m/>
    <m/>
    <s v="femmesfilles_15-19_ans"/>
    <n v="0"/>
    <n v="0"/>
    <n v="0"/>
    <n v="0"/>
    <n v="1"/>
    <n v="0"/>
    <n v="0"/>
    <m/>
    <s v="oui"/>
    <s v="contribution_mensuelabonnement"/>
    <m/>
    <m/>
    <n v="500"/>
    <m/>
    <m/>
    <m/>
    <m/>
    <m/>
    <m/>
    <m/>
    <m/>
    <m/>
    <m/>
    <m/>
    <m/>
    <m/>
    <m/>
    <m/>
    <m/>
    <m/>
    <s v="oui"/>
    <s v="pour me rapprocher du point d'eau"/>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plombier"/>
    <s v="non"/>
    <s v="ne sais pas"/>
    <n v="0"/>
    <n v="1"/>
    <n v="0"/>
    <n v="0"/>
    <m/>
    <n v="0"/>
    <n v="0"/>
    <n v="0"/>
    <n v="1"/>
    <n v="0"/>
    <n v="0"/>
    <n v="0"/>
    <n v="0"/>
    <m/>
    <s v="oui"/>
    <s v="priver l'eau"/>
    <n v="0"/>
    <x v="2"/>
    <n v="0"/>
    <n v="0"/>
    <n v="1"/>
    <n v="0"/>
    <s v="responsable chargé de la BF"/>
    <s v="non"/>
    <s v="non"/>
    <m/>
    <m/>
    <m/>
    <m/>
    <m/>
    <m/>
    <m/>
    <m/>
    <m/>
    <m/>
    <m/>
    <m/>
    <m/>
    <m/>
    <m/>
    <n v="0"/>
    <m/>
    <m/>
    <n v="8"/>
    <s v="grande confiance"/>
    <n v="1"/>
    <n v="0"/>
    <n v="0"/>
    <n v="0"/>
    <n v="0"/>
    <n v="1"/>
    <n v="1"/>
    <s v="Au moins un"/>
    <n v="0"/>
    <n v="0"/>
    <n v="0"/>
    <m/>
    <s v="oui"/>
    <s v="non_jen_ai_pas_encore_bnficie"/>
    <m/>
    <m/>
    <m/>
    <m/>
    <m/>
    <m/>
    <m/>
    <m/>
    <m/>
    <m/>
    <m/>
    <m/>
    <m/>
    <m/>
    <m/>
    <m/>
    <m/>
    <m/>
    <m/>
    <m/>
    <s v="au plombier"/>
    <n v="1"/>
    <n v="0"/>
    <n v="0"/>
    <n v="0"/>
    <n v="0"/>
    <n v="0"/>
    <n v="0"/>
    <n v="0"/>
    <n v="1"/>
    <n v="0"/>
    <s v="radio maendelo"/>
    <n v="0"/>
    <n v="0"/>
    <n v="0"/>
    <n v="0"/>
    <n v="1"/>
    <n v="0"/>
    <s v="un comité elu du village"/>
    <s v="3-4"/>
    <m/>
    <s v="tres_satisfaite"/>
    <s v="oui"/>
    <s v="oui"/>
    <s v="tres_satisfaite"/>
    <s v="oui"/>
    <s v="non"/>
    <m/>
    <s v="les_membres_du_village"/>
    <m/>
    <s v="b_le_groupe_le_plus_nombreux_prend_la_dcision_pour_tous"/>
    <s v="quelque_fois_impliqu"/>
    <s v="non"/>
    <m/>
    <m/>
    <m/>
    <m/>
    <m/>
    <m/>
    <m/>
    <m/>
    <m/>
    <m/>
    <m/>
    <m/>
    <m/>
    <m/>
    <m/>
    <s v="face face chef le chef de sous de village"/>
    <s v="parfois"/>
    <s v="présence de l'hôpital nous pouvons puiser facilement"/>
    <s v="la population est pauvre en cas de panne ça persiste"/>
    <s v="non"/>
    <m/>
    <m/>
    <n v="-2.2318598000000001"/>
    <n v="28.852457300000001"/>
    <n v="1529.5"/>
    <n v="6.56"/>
    <n v="10"/>
    <n v="44963.433541666673"/>
    <n v="44963.415925925918"/>
    <s v="bbk04"/>
    <n v="44963.433553240742"/>
    <s v="https://www.commcarehq.org/a/swassa/reports/form_data/b3f0ec31-8772-4037-b36b-13ef30023e80/"/>
    <s v="bbk04"/>
    <s v=""/>
    <x v="2"/>
    <s v=""/>
    <x v="2"/>
    <s v=""/>
    <s v=""/>
    <s v=""/>
    <s v=""/>
    <x v="2"/>
    <s v=""/>
    <s v=""/>
    <s v=""/>
    <s v=""/>
    <s v=""/>
    <x v="1"/>
    <s v=""/>
    <s v=""/>
    <s v=""/>
    <s v=""/>
    <s v=""/>
    <s v=""/>
    <s v=""/>
    <s v=""/>
    <s v=""/>
  </r>
  <r>
    <s v="119"/>
    <s v="1b85bda9-a8a0-4e20-a33c-2c22e646f632"/>
    <n v="44963"/>
    <s v="consentement_oui"/>
    <s v="sud_kivu"/>
    <s v="sud_kivu"/>
    <s v="kabare"/>
    <x v="0"/>
    <x v="0"/>
    <s v="oui"/>
    <s v="Nyota Mirindi"/>
    <s v="kama_58"/>
    <s v="58"/>
    <s v="kamak_58"/>
    <s v="feminin"/>
    <n v="21"/>
    <n v="994904418"/>
    <s v="primaire_complet"/>
    <s v="non"/>
    <s v="epoux"/>
    <m/>
    <s v="masculin"/>
    <x v="1"/>
    <m/>
    <s v="autre_prciser"/>
    <s v="Menuisien"/>
    <s v="restreint"/>
    <n v="1"/>
    <n v="0"/>
    <n v="0"/>
    <n v="0"/>
    <n v="1"/>
    <n v="0"/>
    <n v="0"/>
    <n v="0"/>
    <n v="1"/>
    <n v="0"/>
    <n v="0"/>
    <n v="0"/>
    <n v="0"/>
    <n v="1"/>
    <n v="0"/>
    <n v="0"/>
    <n v="4"/>
    <s v="non"/>
    <n v="0"/>
    <n v="0"/>
    <n v="0"/>
    <n v="0"/>
    <n v="0"/>
    <n v="0"/>
    <n v="0"/>
    <n v="0"/>
    <n v="0"/>
    <n v="0"/>
    <n v="0"/>
    <n v="0"/>
    <s v="non"/>
    <m/>
    <m/>
    <m/>
    <m/>
    <m/>
    <m/>
    <m/>
    <m/>
    <m/>
    <m/>
    <m/>
    <m/>
    <s v="oui"/>
    <n v="0"/>
    <n v="0"/>
    <n v="0"/>
    <n v="0"/>
    <n v="0"/>
    <n v="0"/>
    <n v="0"/>
    <n v="1"/>
    <n v="0"/>
    <n v="0"/>
    <n v="0"/>
    <m/>
    <s v="eau_de_source"/>
    <m/>
    <m/>
    <s v="source_protg"/>
    <m/>
    <m/>
    <s v="source_protg"/>
    <x v="0"/>
    <m/>
    <s v="oui"/>
    <m/>
    <m/>
    <m/>
    <m/>
    <m/>
    <m/>
    <m/>
    <s v="en_dehors_de_la_parcelle"/>
    <n v="7"/>
    <n v="45"/>
    <n v="10"/>
    <n v="62"/>
    <m/>
    <m/>
    <m/>
    <s v="oui"/>
    <x v="0"/>
    <m/>
    <m/>
    <m/>
    <m/>
    <m/>
    <m/>
    <m/>
    <m/>
    <m/>
    <m/>
    <m/>
    <m/>
    <m/>
    <m/>
    <m/>
    <m/>
    <m/>
    <m/>
    <m/>
    <m/>
    <m/>
    <m/>
    <m/>
    <m/>
    <m/>
    <m/>
    <m/>
    <n v="2"/>
    <n v="4"/>
    <n v="160"/>
    <m/>
    <m/>
    <n v="0"/>
    <n v="5.7142857142857144"/>
    <s v="non"/>
    <m/>
    <m/>
    <m/>
    <m/>
    <m/>
    <m/>
    <m/>
    <m/>
    <m/>
    <m/>
    <s v="femmes_20-24_ans"/>
    <n v="0"/>
    <n v="0"/>
    <n v="1"/>
    <n v="0"/>
    <n v="0"/>
    <n v="0"/>
    <n v="0"/>
    <m/>
    <s v="oui"/>
    <s v="autre_prciser"/>
    <s v="En quand de panne on cotise pour la réparation"/>
    <m/>
    <m/>
    <m/>
    <m/>
    <m/>
    <m/>
    <m/>
    <m/>
    <m/>
    <m/>
    <m/>
    <m/>
    <m/>
    <m/>
    <m/>
    <m/>
    <m/>
    <m/>
    <m/>
    <s v="non"/>
    <s v="Pas des moyen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1"/>
    <n v="0"/>
    <n v="0"/>
    <n v="0"/>
    <n v="0"/>
    <m/>
    <s v="non"/>
    <m/>
    <n v="1"/>
    <n v="0"/>
    <n v="0"/>
    <n v="0"/>
    <m/>
    <n v="0"/>
    <n v="0"/>
    <n v="0"/>
    <n v="1"/>
    <n v="0"/>
    <n v="0"/>
    <n v="1"/>
    <n v="0"/>
    <s v="La personne elle même assure les réparations"/>
    <s v="non"/>
    <m/>
    <m/>
    <x v="0"/>
    <m/>
    <m/>
    <m/>
    <m/>
    <m/>
    <s v="non"/>
    <s v="non"/>
    <m/>
    <m/>
    <m/>
    <m/>
    <m/>
    <m/>
    <m/>
    <m/>
    <m/>
    <m/>
    <m/>
    <m/>
    <m/>
    <m/>
    <m/>
    <n v="0"/>
    <m/>
    <m/>
    <n v="8"/>
    <s v="grande confiance"/>
    <n v="1"/>
    <n v="0"/>
    <n v="0"/>
    <n v="0"/>
    <n v="0"/>
    <n v="1"/>
    <n v="1"/>
    <s v="Au moins un"/>
    <n v="0"/>
    <n v="0"/>
    <n v="0"/>
    <m/>
    <s v="oui"/>
    <s v="non_jen_ai_pas_encore_bnficie"/>
    <m/>
    <m/>
    <m/>
    <m/>
    <m/>
    <m/>
    <m/>
    <m/>
    <m/>
    <m/>
    <m/>
    <m/>
    <m/>
    <m/>
    <m/>
    <m/>
    <m/>
    <m/>
    <m/>
    <m/>
    <s v="Les voisins"/>
    <n v="0"/>
    <n v="0"/>
    <n v="0"/>
    <n v="0"/>
    <n v="0"/>
    <n v="0"/>
    <n v="1"/>
    <n v="0"/>
    <n v="1"/>
    <n v="0"/>
    <s v="RTNK, Maendeleo"/>
    <n v="0"/>
    <n v="0"/>
    <n v="0"/>
    <n v="1"/>
    <n v="0"/>
    <n v="0"/>
    <m/>
    <s v="1-2"/>
    <m/>
    <s v="tres_satisfaite"/>
    <s v="non"/>
    <s v="non"/>
    <s v="neutre"/>
    <s v="oui"/>
    <s v="non"/>
    <m/>
    <s v="les_personnes_du_cercle_du_chef"/>
    <m/>
    <s v="un_sous-groupe_moins_nombreux_prend_la_dcision_pour_tous"/>
    <s v="je_ne_suis_jamais_impliqu"/>
    <s v="non"/>
    <m/>
    <m/>
    <m/>
    <m/>
    <m/>
    <m/>
    <m/>
    <m/>
    <m/>
    <m/>
    <m/>
    <m/>
    <m/>
    <m/>
    <m/>
    <s v="En face"/>
    <s v="non"/>
    <s v="RAS"/>
    <s v="Les pannes"/>
    <s v="non"/>
    <m/>
    <m/>
    <n v="-2.2990968999999999"/>
    <n v="28.7914165"/>
    <n v="1791.9"/>
    <n v="5"/>
    <n v="4"/>
    <n v="44963.348124999997"/>
    <n v="44963.325624999998"/>
    <s v="bbk02"/>
    <n v="44963.472708333327"/>
    <s v="https://www.commcarehq.org/a/swassa/reports/form_data/1b85bda9-a8a0-4e20-a33c-2c22e646f632/"/>
    <s v="bbk02"/>
    <s v="Homme"/>
    <x v="0"/>
    <n v="5"/>
    <x v="0"/>
    <n v="80"/>
    <n v="5"/>
    <n v="100"/>
    <n v="185"/>
    <x v="0"/>
    <n v="11.428571428571429"/>
    <s v="Non, elle n'est pas capable"/>
    <s v="non amélioré"/>
    <s v="Non"/>
    <s v="pas d'accès"/>
    <x v="0"/>
    <n v="0"/>
    <n v="2"/>
    <n v="2"/>
    <s v="Connaissance faible"/>
    <n v="0"/>
    <n v="6"/>
    <s v="Grande confiance"/>
    <n v="0"/>
    <n v="0"/>
  </r>
  <r>
    <s v="120"/>
    <s v="c8b3009a-4b99-413b-ae98-7f3274417e41"/>
    <n v="44963"/>
    <s v="consentement_oui"/>
    <s v="sud_kivu"/>
    <s v="sud_kivu"/>
    <s v="kabare"/>
    <x v="0"/>
    <x v="0"/>
    <s v="oui"/>
    <s v="Faida Nyarwayii"/>
    <s v="kama_32"/>
    <s v="32"/>
    <s v="kamak_32"/>
    <s v="feminin"/>
    <n v="40"/>
    <n v="996734631"/>
    <s v="sans_niveau"/>
    <s v="oui"/>
    <m/>
    <m/>
    <m/>
    <x v="0"/>
    <s v="décédé"/>
    <s v="autre_prciser"/>
    <s v="RAS"/>
    <s v="elargi"/>
    <n v="1"/>
    <n v="0"/>
    <n v="1"/>
    <n v="2"/>
    <n v="3"/>
    <n v="0"/>
    <n v="1"/>
    <n v="0"/>
    <n v="2"/>
    <n v="1"/>
    <n v="0"/>
    <n v="0"/>
    <n v="1"/>
    <n v="0"/>
    <n v="0"/>
    <n v="0"/>
    <n v="12"/>
    <s v="oui"/>
    <n v="0"/>
    <n v="0"/>
    <n v="0"/>
    <n v="0"/>
    <n v="1"/>
    <n v="0"/>
    <n v="0"/>
    <n v="0"/>
    <n v="0"/>
    <n v="0"/>
    <n v="0"/>
    <n v="0"/>
    <s v="non"/>
    <m/>
    <m/>
    <m/>
    <m/>
    <m/>
    <m/>
    <m/>
    <m/>
    <m/>
    <m/>
    <m/>
    <m/>
    <s v="oui"/>
    <n v="1"/>
    <n v="0"/>
    <n v="0"/>
    <n v="1"/>
    <n v="0"/>
    <n v="0"/>
    <n v="0"/>
    <n v="0"/>
    <n v="0"/>
    <n v="0"/>
    <n v="0"/>
    <m/>
    <s v="eau_de_source"/>
    <m/>
    <m/>
    <s v="source_protg"/>
    <m/>
    <m/>
    <s v="source_protg"/>
    <x v="0"/>
    <m/>
    <s v="oui"/>
    <m/>
    <m/>
    <m/>
    <m/>
    <m/>
    <m/>
    <m/>
    <s v="en_dehors_de_la_parcelle"/>
    <n v="1"/>
    <n v="30"/>
    <n v="2"/>
    <n v="33"/>
    <m/>
    <m/>
    <m/>
    <s v="oui"/>
    <x v="0"/>
    <m/>
    <m/>
    <m/>
    <m/>
    <m/>
    <m/>
    <m/>
    <m/>
    <m/>
    <m/>
    <m/>
    <m/>
    <m/>
    <m/>
    <m/>
    <m/>
    <m/>
    <m/>
    <m/>
    <m/>
    <m/>
    <m/>
    <m/>
    <m/>
    <m/>
    <m/>
    <m/>
    <n v="1"/>
    <n v="6"/>
    <n v="120"/>
    <m/>
    <m/>
    <n v="0"/>
    <n v="1.4285714285714286"/>
    <s v="non"/>
    <m/>
    <m/>
    <m/>
    <m/>
    <m/>
    <m/>
    <m/>
    <m/>
    <m/>
    <m/>
    <s v="filles_10-14_ans"/>
    <n v="0"/>
    <n v="0"/>
    <n v="0"/>
    <n v="0"/>
    <n v="1"/>
    <n v="0"/>
    <n v="0"/>
    <m/>
    <s v="non"/>
    <m/>
    <m/>
    <m/>
    <m/>
    <m/>
    <m/>
    <m/>
    <m/>
    <m/>
    <m/>
    <m/>
    <m/>
    <m/>
    <m/>
    <m/>
    <m/>
    <m/>
    <m/>
    <m/>
    <m/>
    <m/>
    <s v="oui"/>
    <s v="Si c'est un ordre de l'eta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1"/>
    <n v="0"/>
    <n v="2"/>
    <n v="0"/>
    <n v="0"/>
    <n v="0"/>
    <m/>
    <n v="1"/>
    <n v="1"/>
    <n v="0"/>
    <n v="2"/>
    <n v="4"/>
    <s v="connaissance basique"/>
    <n v="0"/>
    <n v="0"/>
    <n v="0"/>
    <m/>
    <n v="0"/>
    <n v="1"/>
    <n v="0"/>
    <n v="0"/>
    <n v="0"/>
    <n v="0"/>
    <m/>
    <s v="oui"/>
    <m/>
    <n v="1"/>
    <n v="0"/>
    <n v="0"/>
    <n v="0"/>
    <m/>
    <n v="0"/>
    <n v="0"/>
    <n v="0"/>
    <n v="0"/>
    <n v="0"/>
    <n v="0"/>
    <n v="1"/>
    <n v="0"/>
    <s v="Payer les materiels endommagés"/>
    <s v="oui"/>
    <s v="Arrestation domage"/>
    <n v="1"/>
    <x v="1"/>
    <n v="1"/>
    <n v="0"/>
    <n v="0"/>
    <n v="0"/>
    <s v="RAS"/>
    <s v="non"/>
    <s v="non"/>
    <m/>
    <m/>
    <m/>
    <m/>
    <m/>
    <m/>
    <m/>
    <m/>
    <m/>
    <m/>
    <m/>
    <m/>
    <m/>
    <m/>
    <m/>
    <n v="0"/>
    <m/>
    <m/>
    <n v="5"/>
    <s v="confiance moyenne"/>
    <n v="1"/>
    <n v="0"/>
    <n v="0"/>
    <n v="0"/>
    <n v="0"/>
    <n v="1"/>
    <n v="1"/>
    <s v="Au moins un"/>
    <n v="0"/>
    <n v="0"/>
    <n v="0"/>
    <m/>
    <s v="oui"/>
    <s v="non_jen_ai_pas_encore_bnficie"/>
    <m/>
    <m/>
    <m/>
    <m/>
    <m/>
    <m/>
    <m/>
    <m/>
    <m/>
    <m/>
    <m/>
    <m/>
    <m/>
    <m/>
    <m/>
    <m/>
    <m/>
    <m/>
    <m/>
    <m/>
    <s v="Chef de quartier"/>
    <n v="0"/>
    <n v="1"/>
    <n v="1"/>
    <n v="0"/>
    <n v="0"/>
    <n v="0"/>
    <n v="0"/>
    <n v="0"/>
    <n v="1"/>
    <n v="0"/>
    <s v="maendeleo"/>
    <n v="0"/>
    <n v="0"/>
    <n v="0"/>
    <n v="1"/>
    <n v="0"/>
    <n v="0"/>
    <m/>
    <s v="5-6"/>
    <m/>
    <s v="tres_satisfaite"/>
    <s v="oui"/>
    <s v="non"/>
    <s v="tres_satisfaite"/>
    <s v="oui"/>
    <s v="oui"/>
    <m/>
    <s v="les_personnes_du_cercle_du_chef"/>
    <m/>
    <s v="un_sous-groupe_moins_nombreux_prend_la_dcision_pour_tous"/>
    <s v="je_ne_suis_jamais_impliqu"/>
    <s v="non"/>
    <m/>
    <m/>
    <m/>
    <m/>
    <m/>
    <m/>
    <m/>
    <m/>
    <m/>
    <m/>
    <m/>
    <m/>
    <m/>
    <m/>
    <m/>
    <s v="RAS"/>
    <s v="non"/>
    <s v="La presence et le dynamismr du comite de gestion"/>
    <s v="Saison et les pannes"/>
    <s v="non"/>
    <m/>
    <m/>
    <n v="-2.2983905"/>
    <n v="28.791955300000001"/>
    <n v="1798.5"/>
    <n v="4.8"/>
    <n v="12"/>
    <n v="44963.375104166669"/>
    <n v="44963.351782407408"/>
    <s v="bbk02"/>
    <n v="44963.472719907397"/>
    <s v="https://www.commcarehq.org/a/swassa/reports/form_data/c8b3009a-4b99-413b-ae98-7f3274417e41/"/>
    <s v="bbk02"/>
    <s v="Femme"/>
    <x v="1"/>
    <n v="4"/>
    <x v="0"/>
    <n v="5"/>
    <n v="45"/>
    <n v="10"/>
    <n v="60"/>
    <x v="1"/>
    <n v="2.8571428571428572"/>
    <s v="Non, elle n'est pas capable"/>
    <s v="non amélioré"/>
    <s v="Non"/>
    <s v="pas d'accès"/>
    <x v="0"/>
    <n v="1"/>
    <n v="1"/>
    <n v="3"/>
    <s v="Connaissance moyenne"/>
    <n v="1"/>
    <n v="6"/>
    <s v="Grande confiance"/>
    <n v="1"/>
    <n v="1"/>
  </r>
  <r>
    <s v="121"/>
    <s v="204903f2-9c9e-4a69-86fe-03db2383f1bf"/>
    <n v="44963"/>
    <s v="consentement_oui"/>
    <s v="sud_kivu"/>
    <s v="sud_kivu"/>
    <s v="kabare"/>
    <x v="0"/>
    <x v="0"/>
    <s v="oui"/>
    <s v="Neema Mirhimbo"/>
    <s v="kama_15"/>
    <s v="15"/>
    <s v="kamak_15"/>
    <s v="feminin"/>
    <n v="26"/>
    <n v="993982372"/>
    <s v="secondaire_complet"/>
    <s v="non"/>
    <s v="epoux"/>
    <m/>
    <s v="masculin"/>
    <x v="1"/>
    <m/>
    <s v="autre_prciser"/>
    <s v="Commercant"/>
    <s v="elargi"/>
    <n v="1"/>
    <n v="0"/>
    <n v="0"/>
    <n v="0"/>
    <n v="0"/>
    <n v="1"/>
    <n v="0"/>
    <n v="0"/>
    <n v="2"/>
    <n v="1"/>
    <n v="0"/>
    <n v="1"/>
    <n v="0"/>
    <n v="0"/>
    <n v="0"/>
    <n v="0"/>
    <n v="6"/>
    <s v="non"/>
    <n v="0"/>
    <n v="0"/>
    <n v="0"/>
    <n v="0"/>
    <n v="0"/>
    <n v="0"/>
    <n v="0"/>
    <n v="0"/>
    <n v="0"/>
    <n v="0"/>
    <n v="0"/>
    <n v="0"/>
    <s v="oui"/>
    <n v="0"/>
    <n v="0"/>
    <n v="0"/>
    <n v="0"/>
    <n v="0"/>
    <n v="1"/>
    <n v="1"/>
    <n v="1"/>
    <n v="0"/>
    <n v="0"/>
    <n v="0"/>
    <m/>
    <s v="oui"/>
    <n v="0"/>
    <n v="0"/>
    <n v="1"/>
    <n v="0"/>
    <n v="1"/>
    <n v="0"/>
    <n v="0"/>
    <n v="0"/>
    <n v="1"/>
    <n v="0"/>
    <n v="0"/>
    <m/>
    <s v="eau_de_source"/>
    <m/>
    <m/>
    <s v="source_protg"/>
    <m/>
    <m/>
    <s v="source_protg"/>
    <x v="0"/>
    <m/>
    <s v="oui"/>
    <m/>
    <m/>
    <m/>
    <m/>
    <m/>
    <m/>
    <m/>
    <s v="en_dehors_de_la_parcelle"/>
    <n v="5"/>
    <n v="5"/>
    <n v="5"/>
    <n v="15"/>
    <m/>
    <m/>
    <m/>
    <s v="oui"/>
    <x v="1"/>
    <m/>
    <m/>
    <m/>
    <m/>
    <m/>
    <m/>
    <m/>
    <m/>
    <m/>
    <m/>
    <m/>
    <m/>
    <m/>
    <m/>
    <m/>
    <m/>
    <m/>
    <m/>
    <m/>
    <m/>
    <m/>
    <m/>
    <m/>
    <m/>
    <m/>
    <m/>
    <m/>
    <n v="7"/>
    <n v="4"/>
    <n v="560"/>
    <m/>
    <m/>
    <n v="0"/>
    <n v="13.333333333333332"/>
    <s v="non"/>
    <m/>
    <m/>
    <m/>
    <m/>
    <m/>
    <m/>
    <m/>
    <m/>
    <m/>
    <m/>
    <s v="femmes_25-34_ans"/>
    <n v="0"/>
    <n v="0"/>
    <n v="0"/>
    <n v="0"/>
    <n v="1"/>
    <n v="0"/>
    <n v="0"/>
    <m/>
    <s v="non"/>
    <m/>
    <m/>
    <m/>
    <m/>
    <m/>
    <m/>
    <m/>
    <m/>
    <m/>
    <m/>
    <m/>
    <m/>
    <m/>
    <m/>
    <m/>
    <m/>
    <m/>
    <m/>
    <m/>
    <m/>
    <m/>
    <s v="non"/>
    <s v="Il y a trop de reobinets si notre borne est aménagé, je part puiser chez les voisin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1"/>
    <n v="0"/>
    <n v="0"/>
    <m/>
    <s v="non"/>
    <m/>
    <n v="1"/>
    <n v="0"/>
    <n v="0"/>
    <n v="0"/>
    <m/>
    <n v="0"/>
    <n v="0"/>
    <n v="0"/>
    <n v="0"/>
    <n v="1"/>
    <n v="0"/>
    <n v="0"/>
    <n v="0"/>
    <m/>
    <s v="non"/>
    <m/>
    <m/>
    <x v="0"/>
    <m/>
    <m/>
    <m/>
    <m/>
    <m/>
    <s v="oui"/>
    <s v="oui"/>
    <n v="1"/>
    <n v="0"/>
    <n v="0"/>
    <n v="0"/>
    <n v="0"/>
    <m/>
    <n v="1"/>
    <n v="0"/>
    <n v="0"/>
    <n v="0"/>
    <n v="0"/>
    <n v="0"/>
    <n v="0"/>
    <n v="0"/>
    <m/>
    <n v="1"/>
    <s v="oui"/>
    <s v="oui_jetais_satisfait"/>
    <n v="8"/>
    <s v="grande confiance"/>
    <m/>
    <m/>
    <m/>
    <m/>
    <m/>
    <n v="0"/>
    <n v="1"/>
    <s v="Au moins un"/>
    <m/>
    <m/>
    <m/>
    <m/>
    <s v="oui"/>
    <s v="non_jen_ai_pas_encore_bnficie"/>
    <m/>
    <m/>
    <m/>
    <m/>
    <m/>
    <m/>
    <m/>
    <m/>
    <m/>
    <m/>
    <m/>
    <m/>
    <m/>
    <m/>
    <m/>
    <m/>
    <m/>
    <m/>
    <m/>
    <m/>
    <s v="Chef du quartier"/>
    <n v="0"/>
    <n v="1"/>
    <n v="0"/>
    <n v="0"/>
    <n v="0"/>
    <n v="0"/>
    <n v="0"/>
    <n v="0"/>
    <n v="1"/>
    <n v="0"/>
    <s v="Marndeleo"/>
    <n v="0"/>
    <n v="0"/>
    <n v="0"/>
    <n v="0"/>
    <n v="1"/>
    <n v="0"/>
    <s v="Une maman votée par les chefs de 10maisons"/>
    <s v="3-4"/>
    <m/>
    <s v="tres_satisfaite"/>
    <s v="non"/>
    <s v="non"/>
    <s v="neutre"/>
    <s v="oui"/>
    <s v="non"/>
    <m/>
    <s v="les_personnes_du_cercle_du_chef"/>
    <m/>
    <s v="un_sous-groupe_moins_nombreux_prend_la_dcision_pour_tous"/>
    <s v="je_ne_suis_jamais_impliqu"/>
    <s v="non"/>
    <m/>
    <m/>
    <m/>
    <m/>
    <m/>
    <m/>
    <m/>
    <m/>
    <m/>
    <m/>
    <m/>
    <m/>
    <m/>
    <m/>
    <m/>
    <s v="RAS"/>
    <s v="non"/>
    <s v="Une population Dynamique etla disponibilité des sources d'eau"/>
    <s v="Bouchage des tuyaux, les cultivateurs qui cassent les tuyaux."/>
    <s v="non"/>
    <m/>
    <m/>
    <n v="-2.2895705"/>
    <n v="28.795093699999999"/>
    <n v="1798.5"/>
    <n v="4.9400000000000004"/>
    <n v="6"/>
    <n v="44963.418946759259"/>
    <n v="44963.397581018522"/>
    <s v="bbk02"/>
    <n v="44963.472731481481"/>
    <s v="https://www.commcarehq.org/a/swassa/reports/form_data/204903f2-9c9e-4a69-86fe-03db2383f1bf/"/>
    <s v="bbk02"/>
    <s v="Homme"/>
    <x v="0"/>
    <n v="9"/>
    <x v="0"/>
    <n v="5"/>
    <n v="10"/>
    <n v="10"/>
    <n v="25"/>
    <x v="3"/>
    <n v="3.1746031746031749"/>
    <s v="Oui, elle est capable"/>
    <s v="non amélioré"/>
    <s v="Oui"/>
    <s v="pas d'accès"/>
    <x v="0"/>
    <n v="2"/>
    <n v="2"/>
    <n v="5"/>
    <s v="Connaissance bonne"/>
    <n v="0"/>
    <n v="7"/>
    <s v="Grande confiance"/>
    <n v="0"/>
    <n v="0"/>
  </r>
  <r>
    <s v="123"/>
    <s v="6e6dd1cc-7ae7-4f5f-9115-3367da6a369d"/>
    <n v="44963"/>
    <s v="consentement_oui"/>
    <s v="sud_kivu"/>
    <s v="sud_kivu"/>
    <s v="kabare"/>
    <x v="1"/>
    <x v="4"/>
    <s v="oui"/>
    <s v="Salome Nzigire"/>
    <s v="mwan_11"/>
    <s v="11"/>
    <s v="mwand_11"/>
    <s v="feminin"/>
    <n v="37"/>
    <n v="0"/>
    <s v="secondaire_interrompu"/>
    <s v="non"/>
    <s v="epouse"/>
    <m/>
    <s v="masculin"/>
    <x v="1"/>
    <s v="Patrick Chishami"/>
    <s v="autre_prciser"/>
    <s v="ONG"/>
    <s v="restreint"/>
    <n v="0"/>
    <n v="1"/>
    <n v="3"/>
    <n v="0"/>
    <n v="0"/>
    <n v="0"/>
    <n v="1"/>
    <n v="0"/>
    <n v="1"/>
    <n v="0"/>
    <n v="0"/>
    <n v="0"/>
    <n v="0"/>
    <n v="0"/>
    <n v="1"/>
    <n v="0"/>
    <n v="7"/>
    <s v="non"/>
    <n v="0"/>
    <n v="0"/>
    <n v="0"/>
    <n v="0"/>
    <n v="0"/>
    <n v="0"/>
    <n v="0"/>
    <n v="0"/>
    <n v="0"/>
    <n v="0"/>
    <n v="0"/>
    <n v="0"/>
    <s v="non"/>
    <m/>
    <m/>
    <m/>
    <m/>
    <m/>
    <m/>
    <m/>
    <m/>
    <m/>
    <m/>
    <m/>
    <m/>
    <s v="non"/>
    <m/>
    <m/>
    <m/>
    <m/>
    <m/>
    <m/>
    <m/>
    <m/>
    <m/>
    <m/>
    <m/>
    <m/>
    <s v="eau_courante"/>
    <s v="robinet_public__borne-fontaine"/>
    <m/>
    <m/>
    <m/>
    <m/>
    <s v="eau_courante"/>
    <x v="0"/>
    <m/>
    <s v="oui"/>
    <m/>
    <m/>
    <m/>
    <m/>
    <m/>
    <m/>
    <m/>
    <s v="en_dehors_de_la_parcelle"/>
    <n v="5"/>
    <n v="30"/>
    <n v="5"/>
    <n v="40"/>
    <m/>
    <m/>
    <m/>
    <s v="non"/>
    <x v="2"/>
    <n v="0"/>
    <n v="0"/>
    <n v="0"/>
    <n v="0"/>
    <n v="0"/>
    <n v="1"/>
    <n v="1"/>
    <n v="1"/>
    <n v="0"/>
    <n v="0"/>
    <n v="0"/>
    <n v="0"/>
    <n v="0"/>
    <m/>
    <m/>
    <m/>
    <m/>
    <m/>
    <m/>
    <m/>
    <m/>
    <m/>
    <m/>
    <m/>
    <m/>
    <m/>
    <m/>
    <n v="7"/>
    <n v="6"/>
    <n v="840"/>
    <m/>
    <m/>
    <n v="0"/>
    <n v="17.142857142857142"/>
    <s v="non"/>
    <m/>
    <m/>
    <m/>
    <m/>
    <m/>
    <m/>
    <m/>
    <m/>
    <m/>
    <m/>
    <s v="filles_10-14_ans"/>
    <n v="0"/>
    <n v="0"/>
    <n v="1"/>
    <n v="0"/>
    <n v="0"/>
    <n v="0"/>
    <n v="0"/>
    <m/>
    <s v="oui"/>
    <s v="contribution_mensuelabonnement"/>
    <m/>
    <m/>
    <n v="2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1"/>
    <n v="0"/>
    <n v="0"/>
    <n v="1"/>
    <n v="2"/>
    <s v="connaissance faible"/>
    <n v="0"/>
    <n v="0"/>
    <n v="0"/>
    <m/>
    <n v="1"/>
    <n v="0"/>
    <n v="0"/>
    <n v="0"/>
    <n v="0"/>
    <n v="0"/>
    <m/>
    <s v="non"/>
    <s v="Payement,les accessoires"/>
    <n v="1"/>
    <n v="1"/>
    <n v="0"/>
    <n v="0"/>
    <m/>
    <n v="1"/>
    <n v="0"/>
    <n v="0"/>
    <n v="0"/>
    <n v="0"/>
    <n v="0"/>
    <n v="0"/>
    <n v="0"/>
    <m/>
    <s v="oui"/>
    <s v="Amande"/>
    <n v="0"/>
    <x v="2"/>
    <n v="0"/>
    <n v="1"/>
    <n v="0"/>
    <n v="0"/>
    <s v="pas d'autre"/>
    <s v="non"/>
    <s v="non"/>
    <m/>
    <m/>
    <m/>
    <m/>
    <m/>
    <m/>
    <m/>
    <m/>
    <m/>
    <m/>
    <m/>
    <m/>
    <m/>
    <m/>
    <m/>
    <n v="0"/>
    <m/>
    <m/>
    <n v="8"/>
    <s v="grande confiance"/>
    <n v="1"/>
    <n v="0"/>
    <n v="0"/>
    <n v="0"/>
    <n v="0"/>
    <n v="1"/>
    <n v="1"/>
    <s v="Au moins un"/>
    <n v="0"/>
    <n v="0"/>
    <n v="0"/>
    <m/>
    <s v="non"/>
    <s v="non_jen_ai_pas_encore_bnficie"/>
    <m/>
    <m/>
    <m/>
    <m/>
    <m/>
    <m/>
    <m/>
    <m/>
    <m/>
    <m/>
    <m/>
    <m/>
    <m/>
    <m/>
    <m/>
    <m/>
    <m/>
    <m/>
    <m/>
    <m/>
    <s v="comité d'eau"/>
    <n v="0"/>
    <n v="0"/>
    <n v="0"/>
    <n v="0"/>
    <n v="0"/>
    <n v="0"/>
    <n v="0"/>
    <n v="0"/>
    <n v="1"/>
    <n v="0"/>
    <s v="Chikala"/>
    <n v="0"/>
    <n v="0"/>
    <n v="0"/>
    <n v="0"/>
    <n v="1"/>
    <n v="0"/>
    <s v="un autre fournisseur"/>
    <s v="5-6"/>
    <m/>
    <s v="tres_satisfaite"/>
    <s v="oui"/>
    <s v="oui"/>
    <s v="tres_satisfaite"/>
    <s v="oui"/>
    <s v="non"/>
    <m/>
    <s v="les_membres_du_village"/>
    <m/>
    <s v="b_le_groupe_le_plus_nombreux_prend_la_dcision_pour_tous"/>
    <s v="je_ne_suis_jamais_impliqu"/>
    <s v="non"/>
    <m/>
    <m/>
    <m/>
    <m/>
    <m/>
    <m/>
    <m/>
    <m/>
    <m/>
    <m/>
    <m/>
    <m/>
    <m/>
    <m/>
    <m/>
    <s v="pas de réponse"/>
    <s v="non"/>
    <s v="présence de source"/>
    <s v="Aucun defis"/>
    <s v="non"/>
    <m/>
    <m/>
    <n v="-2.22654"/>
    <n v="28.834069199999998"/>
    <n v="1588.6"/>
    <n v="4.63"/>
    <n v="7"/>
    <n v="44963.391319444447"/>
    <n v="44963.370810185188"/>
    <s v="bbk07"/>
    <n v="44963.569212962961"/>
    <s v="https://www.commcarehq.org/a/swassa/reports/form_data/6e6dd1cc-7ae7-4f5f-9115-3367da6a369d/"/>
    <s v="bbk07"/>
    <s v="Homme"/>
    <x v="0"/>
    <n v="4"/>
    <x v="0"/>
    <n v="30"/>
    <n v="35"/>
    <n v="30"/>
    <n v="95"/>
    <x v="0"/>
    <n v="25.714285714285715"/>
    <s v="Oui, elle est capable"/>
    <s v="non amélioré"/>
    <s v="Non"/>
    <s v="pas d'accès"/>
    <x v="0"/>
    <n v="1"/>
    <n v="1"/>
    <n v="2"/>
    <s v="Connaissance faible"/>
    <n v="0"/>
    <n v="6"/>
    <s v="Grande confiance"/>
    <n v="0"/>
    <n v="0"/>
  </r>
  <r>
    <s v="124"/>
    <s v="5c47be71-7622-4eee-987d-e7d7676b496b"/>
    <n v="44963"/>
    <s v="consentement_oui"/>
    <s v="sud_kivu"/>
    <s v="sud_kivu"/>
    <s v="kabare"/>
    <x v="1"/>
    <x v="4"/>
    <s v="oui"/>
    <s v="Nzigire Barabara"/>
    <s v="mwan_65"/>
    <s v="65"/>
    <s v="mwand_65"/>
    <s v="feminin"/>
    <n v="23"/>
    <n v="976295715"/>
    <s v="secondaire_complet"/>
    <s v="non"/>
    <s v="epouse"/>
    <m/>
    <s v="masculin"/>
    <x v="1"/>
    <s v="Baraka Chisirika"/>
    <s v="enseignante"/>
    <m/>
    <s v="elargi"/>
    <n v="0"/>
    <n v="1"/>
    <n v="4"/>
    <n v="0"/>
    <n v="1"/>
    <n v="0"/>
    <n v="0"/>
    <n v="0"/>
    <n v="2"/>
    <n v="0"/>
    <n v="0"/>
    <n v="0"/>
    <n v="0"/>
    <n v="1"/>
    <n v="0"/>
    <n v="0"/>
    <n v="9"/>
    <s v="non"/>
    <n v="0"/>
    <n v="0"/>
    <n v="0"/>
    <n v="0"/>
    <n v="0"/>
    <n v="0"/>
    <n v="0"/>
    <n v="0"/>
    <n v="0"/>
    <n v="0"/>
    <n v="0"/>
    <n v="0"/>
    <s v="oui"/>
    <n v="0"/>
    <n v="0"/>
    <n v="0"/>
    <n v="0"/>
    <n v="0"/>
    <n v="0"/>
    <n v="0"/>
    <n v="0"/>
    <n v="0"/>
    <n v="1"/>
    <n v="0"/>
    <s v="voisinage"/>
    <s v="oui"/>
    <n v="0"/>
    <n v="0"/>
    <n v="0"/>
    <n v="1"/>
    <n v="0"/>
    <n v="0"/>
    <n v="0"/>
    <n v="0"/>
    <n v="0"/>
    <n v="0"/>
    <n v="0"/>
    <m/>
    <s v="eau_courante"/>
    <s v="robinet_public__borne-fontaine"/>
    <m/>
    <m/>
    <m/>
    <m/>
    <s v="eau_courante"/>
    <x v="0"/>
    <m/>
    <s v="oui"/>
    <m/>
    <m/>
    <m/>
    <m/>
    <m/>
    <m/>
    <m/>
    <s v="en_dehors_de_la_parcelle"/>
    <n v="2"/>
    <n v="2"/>
    <n v="2"/>
    <n v="6"/>
    <m/>
    <m/>
    <m/>
    <s v="oui"/>
    <x v="1"/>
    <m/>
    <m/>
    <m/>
    <m/>
    <m/>
    <m/>
    <m/>
    <m/>
    <m/>
    <m/>
    <m/>
    <m/>
    <m/>
    <m/>
    <m/>
    <m/>
    <m/>
    <m/>
    <m/>
    <m/>
    <m/>
    <m/>
    <m/>
    <m/>
    <m/>
    <m/>
    <m/>
    <n v="7"/>
    <n v="5"/>
    <n v="700"/>
    <m/>
    <m/>
    <n v="0"/>
    <n v="11.111111111111111"/>
    <s v="non"/>
    <m/>
    <m/>
    <m/>
    <m/>
    <m/>
    <m/>
    <m/>
    <m/>
    <m/>
    <m/>
    <s v="filles_10-14_ans"/>
    <n v="0"/>
    <n v="0"/>
    <n v="0"/>
    <n v="0"/>
    <n v="1"/>
    <n v="0"/>
    <n v="0"/>
    <m/>
    <s v="oui"/>
    <s v="contribution_mensuelabonnement"/>
    <m/>
    <m/>
    <n v="300"/>
    <m/>
    <m/>
    <m/>
    <m/>
    <m/>
    <m/>
    <m/>
    <m/>
    <m/>
    <m/>
    <m/>
    <m/>
    <m/>
    <m/>
    <m/>
    <m/>
    <m/>
    <s v="oui"/>
    <s v="si elle est à côté de chez moi"/>
    <s v="non"/>
    <m/>
    <m/>
    <m/>
    <m/>
    <m/>
    <m/>
    <m/>
    <m/>
    <m/>
    <m/>
    <m/>
    <m/>
    <m/>
    <m/>
    <m/>
    <m/>
    <m/>
    <m/>
    <m/>
    <m/>
    <m/>
    <m/>
    <m/>
    <m/>
    <m/>
    <m/>
    <m/>
    <m/>
    <m/>
    <m/>
    <m/>
    <m/>
    <m/>
    <m/>
    <s v="oui"/>
    <n v="0"/>
    <n v="0"/>
    <n v="0"/>
    <n v="0"/>
    <n v="0"/>
    <n v="0"/>
    <n v="1"/>
    <n v="0"/>
    <n v="0"/>
    <n v="0"/>
    <m/>
    <m/>
    <m/>
    <m/>
    <m/>
    <n v="1"/>
    <n v="0"/>
    <n v="0"/>
    <n v="0"/>
    <n v="0"/>
    <n v="1"/>
    <m/>
    <m/>
    <m/>
    <m/>
    <m/>
    <m/>
    <m/>
    <s v="toilette non améliorée"/>
    <s v="oui"/>
    <x v="0"/>
    <x v="0"/>
    <x v="0"/>
    <x v="0"/>
    <x v="1"/>
    <n v="0"/>
    <n v="1"/>
    <n v="0"/>
    <n v="0"/>
    <n v="0"/>
    <n v="0"/>
    <n v="0"/>
    <n v="1"/>
    <n v="0"/>
    <n v="0"/>
    <m/>
    <s v="non"/>
    <m/>
    <m/>
    <m/>
    <m/>
    <m/>
    <m/>
    <m/>
    <m/>
    <m/>
    <m/>
    <m/>
    <m/>
    <m/>
    <m/>
    <m/>
    <s v="oui"/>
    <n v="1"/>
    <n v="0"/>
    <n v="0"/>
    <n v="1"/>
    <n v="0"/>
    <n v="0"/>
    <n v="0"/>
    <m/>
    <n v="1"/>
    <n v="0"/>
    <n v="0"/>
    <n v="1"/>
    <n v="2"/>
    <s v="connaissance faible"/>
    <n v="0"/>
    <n v="0"/>
    <n v="0"/>
    <m/>
    <n v="1"/>
    <n v="0"/>
    <n v="0"/>
    <n v="0"/>
    <n v="0"/>
    <n v="0"/>
    <m/>
    <s v="non"/>
    <s v="payement et autres accessoires, voir comité"/>
    <n v="1"/>
    <n v="1"/>
    <n v="0"/>
    <n v="0"/>
    <m/>
    <n v="1"/>
    <n v="0"/>
    <n v="0"/>
    <n v="0"/>
    <n v="0"/>
    <n v="0"/>
    <n v="0"/>
    <n v="0"/>
    <m/>
    <s v="oui"/>
    <s v="Amande"/>
    <n v="0"/>
    <x v="2"/>
    <n v="0"/>
    <n v="1"/>
    <n v="0"/>
    <n v="0"/>
    <s v="pas d'autre"/>
    <s v="non"/>
    <s v="non"/>
    <m/>
    <m/>
    <m/>
    <m/>
    <m/>
    <m/>
    <m/>
    <m/>
    <m/>
    <m/>
    <m/>
    <m/>
    <m/>
    <m/>
    <m/>
    <n v="0"/>
    <m/>
    <m/>
    <n v="8"/>
    <s v="grande confiance"/>
    <n v="1"/>
    <n v="0"/>
    <n v="0"/>
    <n v="0"/>
    <n v="0"/>
    <n v="1"/>
    <n v="1"/>
    <s v="Au moins un"/>
    <n v="0"/>
    <n v="0"/>
    <n v="0"/>
    <m/>
    <s v="oui"/>
    <s v="non_jen_ai_pas_encore_bnficie"/>
    <m/>
    <m/>
    <m/>
    <m/>
    <m/>
    <m/>
    <m/>
    <m/>
    <m/>
    <m/>
    <m/>
    <m/>
    <m/>
    <m/>
    <m/>
    <m/>
    <m/>
    <m/>
    <m/>
    <m/>
    <s v="comité d'eau"/>
    <n v="0"/>
    <n v="0"/>
    <n v="0"/>
    <n v="0"/>
    <n v="0"/>
    <n v="0"/>
    <n v="0"/>
    <n v="0"/>
    <n v="1"/>
    <n v="0"/>
    <s v="Maendeleo et Chikala"/>
    <n v="0"/>
    <n v="0"/>
    <n v="0"/>
    <n v="0"/>
    <n v="1"/>
    <n v="0"/>
    <s v="Particulier"/>
    <s v="3-4"/>
    <m/>
    <s v="tres_satisfaite"/>
    <s v="oui"/>
    <s v="oui"/>
    <s v="tres_satisfaite"/>
    <s v="oui"/>
    <s v="non"/>
    <m/>
    <s v="les_membres_du_village"/>
    <m/>
    <s v="b_le_groupe_le_plus_nombreux_prend_la_dcision_pour_tous"/>
    <s v="je_ne_suis_jamais_impliqu"/>
    <s v="non"/>
    <m/>
    <m/>
    <m/>
    <m/>
    <m/>
    <m/>
    <m/>
    <m/>
    <m/>
    <m/>
    <m/>
    <m/>
    <m/>
    <m/>
    <m/>
    <s v="pas d'autre reponse"/>
    <s v="non"/>
    <s v="présence des sources"/>
    <s v="Aucun défis"/>
    <s v="non"/>
    <m/>
    <m/>
    <n v="-2.2265063999999999"/>
    <n v="28.833132299999999"/>
    <n v="1595.6"/>
    <n v="4.96"/>
    <n v="9"/>
    <n v="44963.41443287037"/>
    <n v="44963.399467592593"/>
    <s v="bbk07"/>
    <n v="44963.569224537037"/>
    <s v="https://www.commcarehq.org/a/swassa/reports/form_data/5c47be71-7622-4eee-987d-e7d7676b496b/"/>
    <s v="bbk07"/>
    <s v="Homme"/>
    <x v="0"/>
    <n v="3"/>
    <x v="0"/>
    <n v="7"/>
    <n v="10"/>
    <n v="15"/>
    <n v="32"/>
    <x v="0"/>
    <n v="20"/>
    <s v="Oui, elle est capable"/>
    <s v="non amélioré"/>
    <s v="Oui"/>
    <s v="pas d'accès"/>
    <x v="0"/>
    <n v="1"/>
    <n v="1"/>
    <n v="3"/>
    <s v="Connaissance moyenne"/>
    <n v="0"/>
    <n v="6"/>
    <s v="Grande confiance"/>
    <n v="0"/>
    <n v="0"/>
  </r>
  <r>
    <s v="125"/>
    <s v="3c8df7f8-1117-43c3-9974-4435836f53f1"/>
    <n v="44963"/>
    <s v="consentement_oui"/>
    <s v="sud_kivu"/>
    <s v="sud_kivu"/>
    <s v="kabare"/>
    <x v="1"/>
    <x v="4"/>
    <s v="oui"/>
    <s v="Nshobole Amuli"/>
    <s v="mwan_29"/>
    <s v="29"/>
    <s v="mwand_29"/>
    <s v="feminin"/>
    <n v="18"/>
    <n v="0"/>
    <s v="primaire_interrompu"/>
    <s v="non"/>
    <s v="fille"/>
    <m/>
    <s v="masculin"/>
    <x v="1"/>
    <s v="Ethienne Amuli"/>
    <s v="sans_emploi"/>
    <m/>
    <s v="elargi"/>
    <n v="0"/>
    <n v="1"/>
    <n v="0"/>
    <n v="1"/>
    <n v="0"/>
    <n v="0"/>
    <n v="0"/>
    <n v="1"/>
    <n v="1"/>
    <n v="0"/>
    <n v="2"/>
    <n v="0"/>
    <n v="0"/>
    <n v="0"/>
    <n v="1"/>
    <n v="1"/>
    <n v="8"/>
    <s v="non"/>
    <n v="0"/>
    <n v="0"/>
    <n v="0"/>
    <n v="0"/>
    <n v="0"/>
    <n v="0"/>
    <n v="0"/>
    <n v="0"/>
    <n v="0"/>
    <n v="0"/>
    <n v="0"/>
    <n v="0"/>
    <s v="non"/>
    <m/>
    <m/>
    <m/>
    <m/>
    <m/>
    <m/>
    <m/>
    <m/>
    <m/>
    <m/>
    <m/>
    <m/>
    <s v="non"/>
    <m/>
    <m/>
    <m/>
    <m/>
    <m/>
    <m/>
    <m/>
    <m/>
    <m/>
    <m/>
    <m/>
    <m/>
    <s v="eau_courante"/>
    <s v="robinet_public__borne-fontaine"/>
    <m/>
    <m/>
    <m/>
    <m/>
    <s v="eau_courante"/>
    <x v="0"/>
    <m/>
    <s v="oui"/>
    <m/>
    <m/>
    <m/>
    <m/>
    <m/>
    <m/>
    <m/>
    <s v="en_dehors_de_la_parcelle"/>
    <n v="10"/>
    <n v="2"/>
    <n v="10"/>
    <n v="22"/>
    <m/>
    <m/>
    <m/>
    <s v="oui"/>
    <x v="1"/>
    <m/>
    <m/>
    <m/>
    <m/>
    <m/>
    <m/>
    <m/>
    <m/>
    <m/>
    <m/>
    <m/>
    <m/>
    <m/>
    <m/>
    <m/>
    <m/>
    <m/>
    <m/>
    <m/>
    <m/>
    <m/>
    <m/>
    <m/>
    <m/>
    <m/>
    <m/>
    <m/>
    <n v="7"/>
    <n v="4"/>
    <n v="560"/>
    <m/>
    <m/>
    <n v="0"/>
    <n v="10"/>
    <s v="non"/>
    <m/>
    <m/>
    <m/>
    <m/>
    <m/>
    <m/>
    <m/>
    <m/>
    <m/>
    <m/>
    <s v="filles_6-9_ans"/>
    <n v="0"/>
    <n v="0"/>
    <n v="0"/>
    <n v="0"/>
    <n v="1"/>
    <n v="0"/>
    <n v="0"/>
    <m/>
    <s v="oui"/>
    <s v="contribution_mensuelabonnement"/>
    <m/>
    <m/>
    <n v="500"/>
    <m/>
    <m/>
    <m/>
    <m/>
    <m/>
    <m/>
    <m/>
    <m/>
    <m/>
    <m/>
    <m/>
    <m/>
    <m/>
    <m/>
    <m/>
    <m/>
    <m/>
    <s v="oui"/>
    <s v="l'eau c la vie"/>
    <s v="non"/>
    <m/>
    <m/>
    <m/>
    <m/>
    <m/>
    <m/>
    <m/>
    <m/>
    <m/>
    <m/>
    <m/>
    <m/>
    <m/>
    <m/>
    <m/>
    <m/>
    <m/>
    <m/>
    <m/>
    <m/>
    <m/>
    <m/>
    <m/>
    <m/>
    <m/>
    <m/>
    <m/>
    <m/>
    <m/>
    <m/>
    <m/>
    <m/>
    <m/>
    <m/>
    <s v="oui"/>
    <n v="0"/>
    <n v="0"/>
    <n v="0"/>
    <n v="0"/>
    <n v="0"/>
    <n v="0"/>
    <n v="0"/>
    <n v="1"/>
    <n v="0"/>
    <n v="0"/>
    <m/>
    <m/>
    <m/>
    <m/>
    <m/>
    <n v="0"/>
    <n v="0"/>
    <n v="0"/>
    <n v="1"/>
    <n v="0"/>
    <m/>
    <m/>
    <m/>
    <m/>
    <m/>
    <m/>
    <m/>
    <m/>
    <s v="toilette améliorée"/>
    <s v="non"/>
    <x v="1"/>
    <x v="0"/>
    <x v="0"/>
    <x v="0"/>
    <x v="0"/>
    <m/>
    <m/>
    <m/>
    <m/>
    <m/>
    <m/>
    <m/>
    <m/>
    <m/>
    <m/>
    <m/>
    <m/>
    <m/>
    <m/>
    <m/>
    <m/>
    <m/>
    <m/>
    <m/>
    <m/>
    <m/>
    <m/>
    <m/>
    <m/>
    <m/>
    <m/>
    <m/>
    <s v="oui"/>
    <n v="1"/>
    <n v="0"/>
    <n v="0"/>
    <n v="1"/>
    <n v="0"/>
    <n v="0"/>
    <n v="0"/>
    <m/>
    <n v="1"/>
    <n v="0"/>
    <n v="0"/>
    <n v="1"/>
    <n v="2"/>
    <s v="connaissance faible"/>
    <n v="0"/>
    <n v="0"/>
    <n v="0"/>
    <m/>
    <n v="1"/>
    <n v="0"/>
    <n v="0"/>
    <n v="0"/>
    <n v="0"/>
    <n v="0"/>
    <m/>
    <s v="non"/>
    <s v="l'argent de raccordement"/>
    <n v="1"/>
    <n v="1"/>
    <n v="0"/>
    <n v="0"/>
    <m/>
    <n v="1"/>
    <n v="0"/>
    <n v="0"/>
    <n v="0"/>
    <n v="0"/>
    <n v="0"/>
    <n v="0"/>
    <n v="0"/>
    <m/>
    <s v="oui"/>
    <s v="Amande"/>
    <n v="0"/>
    <x v="2"/>
    <n v="0"/>
    <n v="1"/>
    <n v="0"/>
    <n v="0"/>
    <s v="pas d'autre"/>
    <s v="non"/>
    <s v="non"/>
    <m/>
    <m/>
    <m/>
    <m/>
    <m/>
    <m/>
    <m/>
    <m/>
    <m/>
    <m/>
    <m/>
    <m/>
    <m/>
    <m/>
    <m/>
    <n v="0"/>
    <m/>
    <m/>
    <n v="10"/>
    <s v="grande confiance"/>
    <n v="1"/>
    <n v="0"/>
    <n v="0"/>
    <n v="0"/>
    <n v="0"/>
    <n v="1"/>
    <n v="1"/>
    <s v="Au moins un"/>
    <n v="0"/>
    <n v="0"/>
    <n v="0"/>
    <m/>
    <s v="non"/>
    <s v="non_jen_ai_pas_encore_bnficie"/>
    <m/>
    <m/>
    <m/>
    <m/>
    <m/>
    <m/>
    <m/>
    <m/>
    <m/>
    <m/>
    <m/>
    <m/>
    <m/>
    <m/>
    <m/>
    <m/>
    <m/>
    <m/>
    <m/>
    <m/>
    <s v="comité d'eau"/>
    <n v="0"/>
    <n v="0"/>
    <n v="0"/>
    <n v="0"/>
    <n v="0"/>
    <n v="0"/>
    <n v="0"/>
    <n v="0"/>
    <n v="1"/>
    <n v="0"/>
    <s v="Chikala"/>
    <n v="0"/>
    <n v="0"/>
    <n v="0"/>
    <n v="0"/>
    <n v="1"/>
    <n v="0"/>
    <s v="Particulier"/>
    <s v="5-6"/>
    <m/>
    <s v="tres_satisfaite"/>
    <s v="oui"/>
    <s v="oui"/>
    <s v="tres_satisfaite"/>
    <s v="oui"/>
    <s v="non"/>
    <m/>
    <s v="les_membres_du_village"/>
    <m/>
    <s v="b_le_groupe_le_plus_nombreux_prend_la_dcision_pour_tous"/>
    <s v="je_ne_suis_jamais_impliqu"/>
    <s v="non"/>
    <m/>
    <m/>
    <m/>
    <m/>
    <m/>
    <m/>
    <m/>
    <m/>
    <m/>
    <m/>
    <m/>
    <m/>
    <m/>
    <m/>
    <m/>
    <s v="pas de réponse"/>
    <s v="non"/>
    <s v="présence de technicien et de source"/>
    <s v="Aucun defis"/>
    <s v="non"/>
    <m/>
    <m/>
    <n v="-2.2279726000000002"/>
    <n v="28.834937199999999"/>
    <n v="1594.9"/>
    <n v="4.59"/>
    <n v="8"/>
    <n v="44963.440532407411"/>
    <n v="44963.427974537037"/>
    <s v="bbk07"/>
    <n v="44963.569236111107"/>
    <s v="https://www.commcarehq.org/a/swassa/reports/form_data/3c8df7f8-1117-43c3-9974-4435836f53f1/"/>
    <s v="bbk07"/>
    <s v="Homme"/>
    <x v="1"/>
    <n v="2"/>
    <x v="0"/>
    <n v="15"/>
    <n v="20"/>
    <n v="25"/>
    <n v="60"/>
    <x v="0"/>
    <n v="50"/>
    <s v="Oui, elle est capable"/>
    <s v="non amélioré"/>
    <s v="Non"/>
    <s v="pas d'accès"/>
    <x v="0"/>
    <n v="1"/>
    <n v="1"/>
    <n v="3"/>
    <s v="Connaissance moyenne"/>
    <n v="0"/>
    <n v="5"/>
    <s v="Confiance moyenne"/>
    <n v="0"/>
    <n v="0"/>
  </r>
  <r>
    <s v="126"/>
    <s v="e79e3651-7a05-49bf-904e-5dc46246b664"/>
    <n v="44963"/>
    <s v="consentement_oui"/>
    <s v="sud_kivu"/>
    <s v="sud_kivu"/>
    <s v="kabare"/>
    <x v="1"/>
    <x v="4"/>
    <s v="oui"/>
    <s v="Daniella Bombeto"/>
    <s v="mwan_66"/>
    <s v="66"/>
    <s v="mwand_66"/>
    <s v="feminin"/>
    <n v="18"/>
    <n v="941226329"/>
    <s v="secondaire_interrompu"/>
    <s v="non"/>
    <s v="fille"/>
    <m/>
    <s v="feminin"/>
    <x v="0"/>
    <s v="Rachele Maroyi"/>
    <s v="agent_de_letat"/>
    <m/>
    <s v="elargi"/>
    <n v="0"/>
    <n v="1"/>
    <n v="0"/>
    <n v="2"/>
    <n v="0"/>
    <n v="0"/>
    <n v="1"/>
    <n v="0"/>
    <n v="0"/>
    <n v="1"/>
    <n v="2"/>
    <n v="0"/>
    <n v="0"/>
    <n v="0"/>
    <n v="0"/>
    <n v="0"/>
    <n v="7"/>
    <s v="non"/>
    <n v="0"/>
    <n v="0"/>
    <n v="0"/>
    <n v="0"/>
    <n v="0"/>
    <n v="0"/>
    <n v="0"/>
    <n v="0"/>
    <n v="0"/>
    <n v="0"/>
    <n v="0"/>
    <n v="0"/>
    <s v="non"/>
    <m/>
    <m/>
    <m/>
    <m/>
    <m/>
    <m/>
    <m/>
    <m/>
    <m/>
    <m/>
    <m/>
    <m/>
    <s v="oui"/>
    <n v="1"/>
    <n v="0"/>
    <n v="0"/>
    <n v="0"/>
    <n v="0"/>
    <n v="0"/>
    <n v="0"/>
    <n v="0"/>
    <n v="0"/>
    <n v="0"/>
    <n v="0"/>
    <m/>
    <s v="eau_courante"/>
    <s v="canalisation_dans_lhabitation__branchement_dans_lenceinte_la_cour_ou_le_ter"/>
    <m/>
    <m/>
    <m/>
    <m/>
    <s v="eau_courante"/>
    <x v="0"/>
    <m/>
    <s v="oui"/>
    <m/>
    <m/>
    <m/>
    <m/>
    <m/>
    <m/>
    <m/>
    <s v="dans_la_parcelle_ou_la_maison"/>
    <n v="0"/>
    <n v="1"/>
    <n v="0"/>
    <n v="1"/>
    <m/>
    <m/>
    <m/>
    <s v="non"/>
    <x v="2"/>
    <n v="0"/>
    <n v="0"/>
    <n v="0"/>
    <n v="0"/>
    <n v="0"/>
    <n v="1"/>
    <n v="1"/>
    <n v="1"/>
    <n v="0"/>
    <n v="0"/>
    <n v="0"/>
    <n v="0"/>
    <n v="0"/>
    <m/>
    <m/>
    <m/>
    <m/>
    <m/>
    <m/>
    <m/>
    <m/>
    <m/>
    <m/>
    <m/>
    <m/>
    <m/>
    <m/>
    <n v="7"/>
    <n v="10"/>
    <n v="1400"/>
    <m/>
    <m/>
    <n v="0"/>
    <n v="28.571428571428573"/>
    <s v="oui"/>
    <n v="0"/>
    <n v="1"/>
    <n v="0"/>
    <n v="0"/>
    <n v="0"/>
    <n v="0"/>
    <n v="0"/>
    <n v="0"/>
    <n v="0"/>
    <m/>
    <s v="femmesfilles_15-19_ans"/>
    <n v="0"/>
    <n v="0"/>
    <n v="0"/>
    <n v="0"/>
    <n v="1"/>
    <n v="0"/>
    <n v="0"/>
    <m/>
    <s v="oui"/>
    <s v="contribution_mensuelabonnement"/>
    <m/>
    <m/>
    <n v="10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1"/>
    <x v="2"/>
    <x v="1"/>
    <x v="0"/>
    <m/>
    <m/>
    <m/>
    <m/>
    <m/>
    <m/>
    <m/>
    <m/>
    <m/>
    <m/>
    <m/>
    <m/>
    <m/>
    <m/>
    <m/>
    <m/>
    <m/>
    <m/>
    <m/>
    <m/>
    <m/>
    <m/>
    <m/>
    <m/>
    <m/>
    <m/>
    <m/>
    <s v="oui"/>
    <n v="1"/>
    <n v="0"/>
    <n v="0"/>
    <n v="1"/>
    <n v="0"/>
    <n v="0"/>
    <n v="0"/>
    <m/>
    <n v="0"/>
    <n v="1"/>
    <n v="0"/>
    <n v="1"/>
    <n v="2"/>
    <s v="connaissance faible"/>
    <n v="0"/>
    <n v="0"/>
    <n v="0"/>
    <m/>
    <n v="1"/>
    <n v="0"/>
    <n v="0"/>
    <n v="0"/>
    <n v="0"/>
    <n v="0"/>
    <m/>
    <s v="non"/>
    <s v="l'abonnement"/>
    <n v="1"/>
    <n v="1"/>
    <n v="0"/>
    <n v="0"/>
    <m/>
    <n v="1"/>
    <n v="0"/>
    <n v="0"/>
    <n v="0"/>
    <n v="0"/>
    <n v="0"/>
    <n v="0"/>
    <n v="0"/>
    <m/>
    <s v="oui"/>
    <s v="Amande"/>
    <n v="0"/>
    <x v="1"/>
    <n v="0"/>
    <n v="0"/>
    <n v="0"/>
    <n v="0"/>
    <s v="pas d'autr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0"/>
    <n v="1"/>
    <n v="0"/>
    <s v="Chikala"/>
    <n v="0"/>
    <n v="0"/>
    <n v="0"/>
    <n v="0"/>
    <n v="1"/>
    <n v="0"/>
    <s v="Particulier"/>
    <s v="5-6"/>
    <m/>
    <s v="tres_satisfaite"/>
    <s v="oui"/>
    <s v="oui"/>
    <s v="extrmement_satisfaite"/>
    <s v="oui"/>
    <s v="non"/>
    <m/>
    <s v="les_membres_du_village"/>
    <m/>
    <s v="b_le_groupe_le_plus_nombreux_prend_la_dcision_pour_tous"/>
    <s v="je_ne_suis_jamais_impliqu"/>
    <s v="non"/>
    <m/>
    <m/>
    <m/>
    <m/>
    <m/>
    <m/>
    <m/>
    <m/>
    <m/>
    <m/>
    <m/>
    <m/>
    <m/>
    <m/>
    <m/>
    <s v="pas de réponse"/>
    <s v="non"/>
    <s v="présence des sources"/>
    <s v="Aucun défis"/>
    <s v="non"/>
    <m/>
    <m/>
    <n v="-2.2278338"/>
    <n v="28.832686500000001"/>
    <n v="1609.1"/>
    <n v="4.04"/>
    <n v="7"/>
    <n v="44963.466736111113"/>
    <n v="44963.455254629633"/>
    <s v="bbk07"/>
    <n v="44963.56925925926"/>
    <s v="https://www.commcarehq.org/a/swassa/reports/form_data/e79e3651-7a05-49bf-904e-5dc46246b664/"/>
    <s v="bbk07"/>
    <s v="Homme"/>
    <x v="0"/>
    <n v="7"/>
    <x v="0"/>
    <n v="15"/>
    <n v="17"/>
    <n v="20"/>
    <n v="52"/>
    <x v="0"/>
    <n v="14.693877551020408"/>
    <s v="Oui, elle est capable"/>
    <s v="non amélioré"/>
    <s v="Non"/>
    <s v="pas d'accès"/>
    <x v="0"/>
    <n v="0"/>
    <n v="1"/>
    <n v="1"/>
    <s v="Connaissance faible"/>
    <n v="0"/>
    <n v="5"/>
    <s v="Confiance moyenne"/>
    <n v="0"/>
    <n v="0"/>
  </r>
  <r>
    <s v="127"/>
    <s v="ee17360f-75cf-4eb6-bcbb-7acec7346f81"/>
    <n v="44963"/>
    <s v="consentement_oui"/>
    <s v="sud_kivu"/>
    <s v="sud_kivu"/>
    <s v="kabare"/>
    <x v="1"/>
    <x v="4"/>
    <s v="oui"/>
    <s v="Blandine Koko"/>
    <s v="mwan_61"/>
    <s v="61"/>
    <s v="mwand_61"/>
    <s v="feminin"/>
    <n v="18"/>
    <n v="995248238"/>
    <s v="secondaire_interrompu"/>
    <s v="non"/>
    <s v="fille"/>
    <m/>
    <s v="masculin"/>
    <x v="1"/>
    <s v="Delape Tablant"/>
    <s v="autre_prciser"/>
    <s v="Motar"/>
    <s v="restreint"/>
    <n v="0"/>
    <n v="0"/>
    <n v="3"/>
    <n v="1"/>
    <n v="0"/>
    <n v="1"/>
    <n v="0"/>
    <n v="0"/>
    <n v="0"/>
    <n v="0"/>
    <n v="0"/>
    <n v="1"/>
    <n v="0"/>
    <n v="0"/>
    <n v="1"/>
    <n v="0"/>
    <n v="7"/>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1"/>
    <n v="1"/>
    <n v="1"/>
    <n v="3"/>
    <m/>
    <m/>
    <m/>
    <s v="oui"/>
    <x v="1"/>
    <m/>
    <m/>
    <m/>
    <m/>
    <m/>
    <m/>
    <m/>
    <m/>
    <m/>
    <m/>
    <m/>
    <m/>
    <m/>
    <m/>
    <m/>
    <m/>
    <m/>
    <m/>
    <m/>
    <m/>
    <m/>
    <m/>
    <m/>
    <m/>
    <m/>
    <m/>
    <m/>
    <n v="7"/>
    <n v="10"/>
    <n v="1400"/>
    <m/>
    <m/>
    <n v="0"/>
    <n v="28.571428571428573"/>
    <s v="non"/>
    <m/>
    <m/>
    <m/>
    <m/>
    <m/>
    <m/>
    <m/>
    <m/>
    <m/>
    <m/>
    <s v="femmesfilles_15-19_ans"/>
    <n v="0"/>
    <n v="0"/>
    <n v="0"/>
    <n v="0"/>
    <n v="1"/>
    <n v="0"/>
    <n v="0"/>
    <m/>
    <s v="oui"/>
    <s v="contribution_mensuelabonnement"/>
    <m/>
    <m/>
    <n v="2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1"/>
    <x v="2"/>
    <x v="1"/>
    <x v="0"/>
    <m/>
    <m/>
    <m/>
    <m/>
    <m/>
    <m/>
    <m/>
    <m/>
    <m/>
    <m/>
    <m/>
    <m/>
    <m/>
    <m/>
    <m/>
    <m/>
    <m/>
    <m/>
    <m/>
    <m/>
    <m/>
    <m/>
    <m/>
    <m/>
    <m/>
    <m/>
    <m/>
    <s v="oui"/>
    <n v="1"/>
    <n v="0"/>
    <n v="0"/>
    <n v="1"/>
    <n v="0"/>
    <n v="0"/>
    <n v="0"/>
    <m/>
    <n v="1"/>
    <n v="1"/>
    <n v="0"/>
    <n v="2"/>
    <n v="3"/>
    <s v="connaissance basique"/>
    <n v="0"/>
    <n v="0"/>
    <n v="0"/>
    <m/>
    <n v="1"/>
    <n v="0"/>
    <n v="0"/>
    <n v="0"/>
    <n v="0"/>
    <n v="0"/>
    <m/>
    <s v="non"/>
    <s v="payement de frais"/>
    <n v="1"/>
    <n v="1"/>
    <n v="0"/>
    <n v="0"/>
    <m/>
    <n v="1"/>
    <n v="0"/>
    <n v="0"/>
    <n v="0"/>
    <n v="0"/>
    <n v="0"/>
    <n v="0"/>
    <n v="0"/>
    <m/>
    <s v="oui"/>
    <s v="Amande"/>
    <n v="0"/>
    <x v="2"/>
    <n v="0"/>
    <n v="1"/>
    <n v="0"/>
    <n v="0"/>
    <s v="pas d'autre"/>
    <s v="non"/>
    <s v="non"/>
    <m/>
    <m/>
    <m/>
    <m/>
    <m/>
    <m/>
    <m/>
    <m/>
    <m/>
    <m/>
    <m/>
    <m/>
    <m/>
    <m/>
    <m/>
    <n v="0"/>
    <m/>
    <m/>
    <n v="5"/>
    <s v="confiance moyenne"/>
    <n v="1"/>
    <n v="0"/>
    <n v="0"/>
    <n v="0"/>
    <n v="0"/>
    <n v="1"/>
    <n v="1"/>
    <s v="Au moins un"/>
    <n v="0"/>
    <n v="0"/>
    <n v="0"/>
    <m/>
    <s v="oui"/>
    <s v="non_jen_ai_pas_encore_bnficie"/>
    <m/>
    <m/>
    <m/>
    <m/>
    <m/>
    <m/>
    <m/>
    <m/>
    <m/>
    <m/>
    <m/>
    <m/>
    <m/>
    <m/>
    <m/>
    <m/>
    <m/>
    <m/>
    <m/>
    <m/>
    <s v="Comité d'eau"/>
    <n v="0"/>
    <n v="0"/>
    <n v="0"/>
    <n v="0"/>
    <n v="0"/>
    <n v="0"/>
    <n v="1"/>
    <n v="0"/>
    <n v="0"/>
    <n v="0"/>
    <m/>
    <n v="0"/>
    <n v="0"/>
    <n v="0"/>
    <n v="0"/>
    <n v="1"/>
    <n v="0"/>
    <s v="Particulier"/>
    <s v="5-6"/>
    <m/>
    <s v="tres_satisfaite"/>
    <s v="oui"/>
    <s v="oui"/>
    <s v="tres_satisfaite"/>
    <s v="oui"/>
    <s v="non"/>
    <m/>
    <s v="les_membres_du_village"/>
    <m/>
    <s v="b_le_groupe_le_plus_nombreux_prend_la_dcision_pour_tous"/>
    <s v="je_ne_suis_jamais_impliqu"/>
    <s v="non"/>
    <m/>
    <m/>
    <m/>
    <m/>
    <m/>
    <m/>
    <m/>
    <m/>
    <m/>
    <m/>
    <m/>
    <m/>
    <m/>
    <m/>
    <m/>
    <s v="pas de réponse"/>
    <s v="non"/>
    <s v="présence des sources"/>
    <s v="glissement pck le robinet n pas à un bon emplacement"/>
    <s v="non"/>
    <m/>
    <m/>
    <n v="-2.2283094000000001"/>
    <n v="28.832942800000001"/>
    <n v="1602.6"/>
    <n v="4.58"/>
    <n v="7"/>
    <n v="44963.479930555557"/>
    <n v="44963.469351851847"/>
    <s v="bbk07"/>
    <n v="44963.56927083333"/>
    <s v="https://www.commcarehq.org/a/swassa/reports/form_data/ee17360f-75cf-4eb6-bcbb-7acec7346f81/"/>
    <s v="bbk07"/>
    <s v="Homme"/>
    <x v="0"/>
    <n v="2"/>
    <x v="0"/>
    <n v="1"/>
    <n v="1"/>
    <n v="1"/>
    <n v="3"/>
    <x v="3"/>
    <n v="70"/>
    <s v="Oui, elle est capable"/>
    <s v="non amélioré"/>
    <s v="Non"/>
    <s v="pas d'accès"/>
    <x v="2"/>
    <n v="1"/>
    <n v="1"/>
    <n v="3"/>
    <s v="Connaissance moyenne"/>
    <n v="1"/>
    <n v="6"/>
    <s v="Grande confiance"/>
    <n v="1"/>
    <n v="1"/>
  </r>
  <r>
    <s v="128"/>
    <s v="43f27902-f13b-4626-a4d3-d0161bf6326c"/>
    <n v="44963"/>
    <s v="consentement_oui"/>
    <s v="sud_kivu"/>
    <s v="sud_kivu"/>
    <s v="kabare"/>
    <x v="1"/>
    <x v="4"/>
    <s v="oui"/>
    <s v="Tuma Kamasa"/>
    <s v="mwan_75"/>
    <s v="75"/>
    <s v="mwand_75"/>
    <s v="masculin"/>
    <n v="19"/>
    <n v="991205489"/>
    <s v="secondaire_interrompu"/>
    <s v="non"/>
    <s v="fils"/>
    <m/>
    <s v="masculin"/>
    <x v="1"/>
    <s v="Bashombana"/>
    <s v="agent_de_letat"/>
    <m/>
    <s v="elargi"/>
    <n v="1"/>
    <n v="1"/>
    <n v="0"/>
    <n v="0"/>
    <n v="0"/>
    <n v="0"/>
    <n v="1"/>
    <n v="2"/>
    <n v="0"/>
    <n v="0"/>
    <n v="0"/>
    <n v="1"/>
    <n v="0"/>
    <n v="0"/>
    <n v="0"/>
    <n v="1"/>
    <n v="7"/>
    <s v="non"/>
    <n v="0"/>
    <n v="0"/>
    <n v="0"/>
    <n v="0"/>
    <n v="0"/>
    <n v="0"/>
    <n v="0"/>
    <n v="0"/>
    <n v="0"/>
    <n v="0"/>
    <n v="0"/>
    <n v="0"/>
    <s v="oui"/>
    <n v="1"/>
    <n v="0"/>
    <n v="0"/>
    <n v="0"/>
    <n v="0"/>
    <n v="0"/>
    <n v="0"/>
    <n v="0"/>
    <n v="0"/>
    <n v="0"/>
    <n v="0"/>
    <m/>
    <s v="oui"/>
    <n v="0"/>
    <n v="0"/>
    <n v="0"/>
    <n v="1"/>
    <n v="0"/>
    <n v="0"/>
    <n v="0"/>
    <n v="0"/>
    <n v="0"/>
    <n v="0"/>
    <n v="0"/>
    <m/>
    <s v="eau_courante"/>
    <s v="canalisation_dans_lhabitation__branchement_dans_lenceinte_la_cour_ou_le_ter"/>
    <m/>
    <m/>
    <m/>
    <m/>
    <s v="eau_courante"/>
    <x v="0"/>
    <m/>
    <s v="oui"/>
    <m/>
    <m/>
    <m/>
    <m/>
    <m/>
    <m/>
    <m/>
    <s v="dans_la_parcelle_ou_la_maison"/>
    <n v="0"/>
    <n v="1"/>
    <n v="0"/>
    <n v="1"/>
    <m/>
    <m/>
    <m/>
    <s v="oui"/>
    <x v="1"/>
    <m/>
    <m/>
    <m/>
    <m/>
    <m/>
    <m/>
    <m/>
    <m/>
    <m/>
    <m/>
    <m/>
    <m/>
    <m/>
    <m/>
    <m/>
    <m/>
    <m/>
    <m/>
    <m/>
    <m/>
    <m/>
    <m/>
    <m/>
    <m/>
    <m/>
    <m/>
    <m/>
    <n v="7"/>
    <n v="5"/>
    <n v="700"/>
    <m/>
    <m/>
    <n v="0"/>
    <n v="14.285714285714286"/>
    <s v="non"/>
    <m/>
    <m/>
    <m/>
    <m/>
    <m/>
    <m/>
    <m/>
    <m/>
    <m/>
    <m/>
    <s v="hommesgarons_15-19_ans"/>
    <n v="0"/>
    <n v="0"/>
    <n v="0"/>
    <n v="0"/>
    <n v="1"/>
    <n v="0"/>
    <n v="0"/>
    <m/>
    <s v="oui"/>
    <s v="contribution_mensuelabonnement"/>
    <m/>
    <m/>
    <n v="70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payement l'abonnement et accessoires"/>
    <n v="1"/>
    <n v="1"/>
    <n v="0"/>
    <n v="0"/>
    <m/>
    <n v="1"/>
    <n v="0"/>
    <n v="0"/>
    <n v="0"/>
    <n v="0"/>
    <n v="0"/>
    <n v="0"/>
    <n v="0"/>
    <m/>
    <s v="oui"/>
    <s v="Amande"/>
    <n v="0"/>
    <x v="2"/>
    <n v="0"/>
    <n v="1"/>
    <n v="0"/>
    <n v="0"/>
    <s v="pas d'autre réponse"/>
    <s v="non"/>
    <s v="non"/>
    <m/>
    <m/>
    <m/>
    <m/>
    <m/>
    <m/>
    <m/>
    <m/>
    <m/>
    <m/>
    <m/>
    <m/>
    <m/>
    <m/>
    <m/>
    <n v="0"/>
    <m/>
    <m/>
    <n v="10"/>
    <s v="grande confiance"/>
    <n v="1"/>
    <n v="0"/>
    <n v="0"/>
    <n v="0"/>
    <n v="0"/>
    <n v="1"/>
    <n v="1"/>
    <s v="Au moins un"/>
    <n v="0"/>
    <n v="0"/>
    <n v="0"/>
    <m/>
    <s v="oui"/>
    <s v="non_jen_ai_pas_encore_bnficie"/>
    <m/>
    <m/>
    <m/>
    <m/>
    <m/>
    <m/>
    <m/>
    <m/>
    <m/>
    <m/>
    <m/>
    <m/>
    <m/>
    <m/>
    <m/>
    <m/>
    <m/>
    <m/>
    <m/>
    <m/>
    <s v="comité d'eau"/>
    <n v="0"/>
    <n v="0"/>
    <n v="0"/>
    <n v="0"/>
    <n v="0"/>
    <n v="0"/>
    <n v="0"/>
    <n v="0"/>
    <n v="1"/>
    <n v="0"/>
    <s v="maendeleo"/>
    <n v="0"/>
    <n v="0"/>
    <n v="0"/>
    <n v="0"/>
    <n v="1"/>
    <n v="0"/>
    <s v="particulier"/>
    <s v="3-4"/>
    <m/>
    <s v="tres_satisfaite"/>
    <s v="oui"/>
    <s v="oui"/>
    <s v="tres_satisfaite"/>
    <s v="oui"/>
    <s v="non"/>
    <m/>
    <s v="les_membres_du_village"/>
    <m/>
    <s v="b_le_groupe_le_plus_nombreux_prend_la_dcision_pour_tous"/>
    <s v="je_ne_suis_jamais_impliqu"/>
    <s v="non"/>
    <m/>
    <m/>
    <m/>
    <m/>
    <m/>
    <m/>
    <m/>
    <m/>
    <m/>
    <m/>
    <m/>
    <m/>
    <m/>
    <m/>
    <m/>
    <s v="pas de réponse"/>
    <s v="non"/>
    <s v="présence des techniciens et Sources"/>
    <s v="Aucun défis"/>
    <s v="non"/>
    <m/>
    <m/>
    <n v="-2.2291044000000002"/>
    <n v="28.831611599999999"/>
    <n v="1561.1"/>
    <n v="4.96"/>
    <n v="7"/>
    <n v="44963.503344907411"/>
    <n v="44963.491979166669"/>
    <s v="bbk07"/>
    <n v="44963.569282407407"/>
    <s v="https://www.commcarehq.org/a/swassa/reports/form_data/43f27902-f13b-4626-a4d3-d0161bf6326c/"/>
    <s v="bbk07"/>
    <s v="Homme"/>
    <x v="0"/>
    <n v="6"/>
    <x v="0"/>
    <n v="7"/>
    <n v="9"/>
    <n v="12"/>
    <n v="28"/>
    <x v="3"/>
    <n v="8.5714285714285712"/>
    <s v="Oui, elle est capable"/>
    <s v="non amélioré"/>
    <s v="Non"/>
    <s v="pas d'accès"/>
    <x v="0"/>
    <n v="0"/>
    <n v="0"/>
    <n v="0"/>
    <s v="Connaissance faible"/>
    <n v="0"/>
    <n v="2"/>
    <s v="Pas de confiance"/>
    <n v="0"/>
    <n v="0"/>
  </r>
  <r>
    <s v="129"/>
    <s v="d1748113-e90d-44bb-8dbc-727010a2839c"/>
    <n v="44963"/>
    <s v="consentement_oui"/>
    <s v="sud_kivu"/>
    <s v="sud_kivu"/>
    <s v="kabare"/>
    <x v="0"/>
    <x v="0"/>
    <s v="oui"/>
    <s v="nsimire kavura"/>
    <s v="kama_65"/>
    <s v="65"/>
    <s v="kamak_65"/>
    <s v="feminin"/>
    <n v="23"/>
    <n v="0"/>
    <s v="primaire_interrompu"/>
    <s v="non"/>
    <s v="epoux"/>
    <m/>
    <s v="masculin"/>
    <x v="1"/>
    <m/>
    <s v="agriculteur"/>
    <m/>
    <s v="restreint"/>
    <n v="2"/>
    <n v="0"/>
    <n v="0"/>
    <n v="0"/>
    <n v="1"/>
    <n v="0"/>
    <n v="0"/>
    <n v="0"/>
    <n v="0"/>
    <n v="0"/>
    <n v="0"/>
    <n v="0"/>
    <n v="0"/>
    <n v="1"/>
    <n v="0"/>
    <n v="0"/>
    <n v="4"/>
    <s v="non"/>
    <n v="0"/>
    <n v="0"/>
    <n v="0"/>
    <n v="0"/>
    <n v="0"/>
    <n v="0"/>
    <n v="0"/>
    <n v="0"/>
    <n v="0"/>
    <n v="0"/>
    <n v="0"/>
    <n v="0"/>
    <s v="non"/>
    <m/>
    <m/>
    <m/>
    <m/>
    <m/>
    <m/>
    <m/>
    <m/>
    <m/>
    <m/>
    <m/>
    <m/>
    <s v="oui"/>
    <n v="0"/>
    <n v="0"/>
    <n v="1"/>
    <n v="0"/>
    <n v="0"/>
    <n v="0"/>
    <n v="0"/>
    <n v="0"/>
    <n v="0"/>
    <n v="0"/>
    <n v="0"/>
    <m/>
    <s v="eau_courante"/>
    <s v="robinet_public__borne-fontaine"/>
    <m/>
    <m/>
    <m/>
    <m/>
    <s v="eau_courante"/>
    <x v="0"/>
    <m/>
    <s v="oui"/>
    <m/>
    <m/>
    <m/>
    <m/>
    <m/>
    <m/>
    <m/>
    <s v="en_dehors_de_la_parcelle"/>
    <n v="10"/>
    <n v="2"/>
    <n v="10"/>
    <n v="22"/>
    <m/>
    <m/>
    <m/>
    <s v="oui"/>
    <x v="1"/>
    <m/>
    <m/>
    <m/>
    <m/>
    <m/>
    <m/>
    <m/>
    <m/>
    <m/>
    <m/>
    <m/>
    <m/>
    <m/>
    <m/>
    <m/>
    <m/>
    <m/>
    <m/>
    <m/>
    <m/>
    <m/>
    <m/>
    <m/>
    <m/>
    <m/>
    <m/>
    <m/>
    <n v="7"/>
    <n v="2"/>
    <n v="280"/>
    <m/>
    <m/>
    <n v="0"/>
    <n v="10"/>
    <s v="non"/>
    <m/>
    <m/>
    <m/>
    <m/>
    <m/>
    <m/>
    <m/>
    <m/>
    <m/>
    <m/>
    <s v="femmes_20-24_ans"/>
    <n v="0"/>
    <n v="0"/>
    <n v="0"/>
    <n v="0"/>
    <n v="1"/>
    <n v="0"/>
    <n v="0"/>
    <m/>
    <s v="oui"/>
    <s v="contribution_mensuelabonnement"/>
    <m/>
    <m/>
    <n v="1000"/>
    <m/>
    <m/>
    <m/>
    <m/>
    <m/>
    <m/>
    <m/>
    <m/>
    <m/>
    <m/>
    <m/>
    <m/>
    <m/>
    <m/>
    <m/>
    <m/>
    <m/>
    <s v="non"/>
    <s v="pas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je ne sais pas"/>
    <n v="1"/>
    <n v="0"/>
    <n v="0"/>
    <n v="0"/>
    <m/>
    <n v="0"/>
    <n v="1"/>
    <n v="0"/>
    <n v="0"/>
    <n v="0"/>
    <n v="0"/>
    <n v="0"/>
    <n v="0"/>
    <m/>
    <s v="non"/>
    <m/>
    <m/>
    <x v="0"/>
    <m/>
    <m/>
    <m/>
    <m/>
    <m/>
    <s v="non"/>
    <s v="non"/>
    <m/>
    <m/>
    <m/>
    <m/>
    <m/>
    <m/>
    <m/>
    <m/>
    <m/>
    <m/>
    <m/>
    <m/>
    <m/>
    <m/>
    <m/>
    <n v="0"/>
    <m/>
    <m/>
    <n v="8"/>
    <s v="grande confiance"/>
    <n v="1"/>
    <n v="0"/>
    <n v="0"/>
    <n v="0"/>
    <n v="0"/>
    <n v="1"/>
    <n v="1"/>
    <s v="Au moins un"/>
    <n v="0"/>
    <n v="0"/>
    <n v="0"/>
    <m/>
    <s v="oui"/>
    <s v="non_jen_ai_pas_encore_bnficie"/>
    <m/>
    <m/>
    <m/>
    <m/>
    <m/>
    <m/>
    <m/>
    <m/>
    <m/>
    <m/>
    <m/>
    <m/>
    <m/>
    <m/>
    <m/>
    <m/>
    <m/>
    <m/>
    <m/>
    <m/>
    <s v="chef de cartier"/>
    <n v="0"/>
    <n v="1"/>
    <n v="1"/>
    <n v="0"/>
    <n v="0"/>
    <n v="0"/>
    <n v="0"/>
    <n v="0"/>
    <n v="0"/>
    <n v="0"/>
    <m/>
    <n v="0"/>
    <n v="0"/>
    <n v="0"/>
    <n v="1"/>
    <n v="0"/>
    <n v="0"/>
    <m/>
    <s v="5-6"/>
    <m/>
    <s v="neutre"/>
    <s v="oui"/>
    <s v="oui"/>
    <s v="neutre"/>
    <s v="oui"/>
    <s v="non"/>
    <m/>
    <s v="les_membres_du_village"/>
    <m/>
    <s v="b_le_groupe_le_plus_nombreux_prend_la_dcision_pour_tous"/>
    <s v="je_ne_suis_jamais_impliqu"/>
    <s v="rarement"/>
    <n v="1"/>
    <n v="0"/>
    <n v="0"/>
    <n v="0"/>
    <n v="0"/>
    <n v="1"/>
    <n v="0"/>
    <n v="0"/>
    <n v="0"/>
    <n v="0"/>
    <n v="0"/>
    <n v="0"/>
    <m/>
    <s v="face à face"/>
    <s v="non"/>
    <m/>
    <m/>
    <s v="je ne sais pas"/>
    <s v="coupure de l'eau"/>
    <s v="non"/>
    <m/>
    <m/>
    <n v="-2.3010161"/>
    <n v="28.800766100000001"/>
    <n v="1738"/>
    <n v="4.93"/>
    <n v="4"/>
    <n v="44963.33425925926"/>
    <n v="44963.319525462961"/>
    <s v="bbk03"/>
    <n v="44963.570648148147"/>
    <s v="https://www.commcarehq.org/a/swassa/reports/form_data/d1748113-e90d-44bb-8dbc-727010a2839c/"/>
    <s v="bbk03"/>
    <s v="Homme"/>
    <x v="0"/>
    <n v="2"/>
    <x v="0"/>
    <n v="20"/>
    <n v="5"/>
    <n v="20"/>
    <n v="45"/>
    <x v="0"/>
    <n v="20"/>
    <s v="Oui, elle est capable"/>
    <s v="non amélioré"/>
    <s v="Oui"/>
    <s v="pas d'accès"/>
    <x v="0"/>
    <n v="1"/>
    <n v="2"/>
    <n v="3"/>
    <s v="Connaissance moyenne"/>
    <n v="0"/>
    <n v="5"/>
    <s v="Confiance moyenne"/>
    <n v="0"/>
    <n v="0"/>
  </r>
  <r>
    <s v="130"/>
    <s v="294ddec6-46ab-4e99-8214-ff39ca404226"/>
    <n v="44963"/>
    <s v="consentement_oui"/>
    <s v="sud_kivu"/>
    <s v="sud_kivu"/>
    <s v="kabare"/>
    <x v="0"/>
    <x v="0"/>
    <s v="oui"/>
    <s v="Ahadi mushagalusa"/>
    <s v="kama_55"/>
    <s v="55"/>
    <s v="kamak_55"/>
    <s v="masculin"/>
    <n v="30"/>
    <n v="997132516"/>
    <s v="secondaire_interrompu"/>
    <s v="oui"/>
    <m/>
    <m/>
    <m/>
    <x v="1"/>
    <s v="faida macara"/>
    <s v="colporteur"/>
    <m/>
    <s v="restreint"/>
    <n v="1"/>
    <n v="0"/>
    <n v="0"/>
    <n v="0"/>
    <n v="1"/>
    <n v="0"/>
    <n v="0"/>
    <n v="0"/>
    <n v="1"/>
    <n v="1"/>
    <n v="0"/>
    <n v="0"/>
    <n v="0"/>
    <n v="1"/>
    <n v="0"/>
    <n v="0"/>
    <n v="5"/>
    <s v="non"/>
    <n v="0"/>
    <n v="0"/>
    <n v="0"/>
    <n v="0"/>
    <n v="0"/>
    <n v="0"/>
    <n v="0"/>
    <n v="0"/>
    <n v="0"/>
    <n v="0"/>
    <n v="0"/>
    <n v="0"/>
    <s v="non"/>
    <m/>
    <m/>
    <m/>
    <m/>
    <m/>
    <m/>
    <m/>
    <m/>
    <m/>
    <m/>
    <m/>
    <m/>
    <s v="oui"/>
    <n v="0"/>
    <n v="0"/>
    <n v="1"/>
    <n v="0"/>
    <n v="0"/>
    <n v="0"/>
    <n v="0"/>
    <n v="0"/>
    <n v="0"/>
    <n v="0"/>
    <n v="0"/>
    <m/>
    <s v="eau_courante"/>
    <s v="robinet_public__borne-fontaine"/>
    <m/>
    <m/>
    <m/>
    <m/>
    <s v="eau_courante"/>
    <x v="0"/>
    <m/>
    <s v="oui"/>
    <m/>
    <m/>
    <m/>
    <m/>
    <m/>
    <m/>
    <m/>
    <s v="en_dehors_de_la_parcelle"/>
    <n v="15"/>
    <n v="10"/>
    <n v="15"/>
    <n v="40"/>
    <m/>
    <m/>
    <m/>
    <s v="oui"/>
    <x v="0"/>
    <m/>
    <m/>
    <m/>
    <m/>
    <m/>
    <m/>
    <m/>
    <m/>
    <m/>
    <m/>
    <m/>
    <m/>
    <m/>
    <m/>
    <m/>
    <m/>
    <m/>
    <m/>
    <m/>
    <m/>
    <m/>
    <m/>
    <m/>
    <m/>
    <m/>
    <m/>
    <m/>
    <n v="7"/>
    <n v="3"/>
    <n v="420"/>
    <m/>
    <m/>
    <n v="0"/>
    <n v="12"/>
    <s v="non"/>
    <m/>
    <m/>
    <m/>
    <m/>
    <m/>
    <m/>
    <m/>
    <m/>
    <m/>
    <m/>
    <s v="femmes_20-24_ans"/>
    <n v="0"/>
    <n v="1"/>
    <n v="0"/>
    <n v="0"/>
    <n v="0"/>
    <n v="0"/>
    <n v="0"/>
    <m/>
    <s v="non"/>
    <m/>
    <m/>
    <m/>
    <m/>
    <m/>
    <m/>
    <m/>
    <m/>
    <m/>
    <m/>
    <m/>
    <m/>
    <m/>
    <m/>
    <m/>
    <m/>
    <m/>
    <m/>
    <m/>
    <m/>
    <m/>
    <s v="non"/>
    <s v="l'eau doit etre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voir le COGEP puis acheter le matériel"/>
    <n v="1"/>
    <n v="0"/>
    <n v="0"/>
    <n v="0"/>
    <m/>
    <n v="0"/>
    <n v="1"/>
    <n v="0"/>
    <n v="0"/>
    <n v="0"/>
    <n v="0"/>
    <n v="0"/>
    <n v="0"/>
    <m/>
    <s v="non"/>
    <m/>
    <m/>
    <x v="0"/>
    <m/>
    <m/>
    <m/>
    <m/>
    <m/>
    <s v="non"/>
    <s v="non"/>
    <m/>
    <m/>
    <m/>
    <m/>
    <m/>
    <m/>
    <m/>
    <m/>
    <m/>
    <m/>
    <m/>
    <m/>
    <m/>
    <m/>
    <m/>
    <n v="0"/>
    <m/>
    <m/>
    <n v="3"/>
    <s v="pas de confiance"/>
    <n v="1"/>
    <n v="0"/>
    <n v="0"/>
    <n v="0"/>
    <n v="0"/>
    <n v="1"/>
    <n v="1"/>
    <s v="Au moins un"/>
    <n v="0"/>
    <n v="0"/>
    <n v="0"/>
    <m/>
    <s v="oui"/>
    <s v="non_jen_ai_pas_encore_bnficie"/>
    <m/>
    <m/>
    <m/>
    <m/>
    <m/>
    <m/>
    <m/>
    <m/>
    <m/>
    <m/>
    <m/>
    <m/>
    <m/>
    <m/>
    <m/>
    <m/>
    <m/>
    <m/>
    <m/>
    <m/>
    <s v="chef de cartier"/>
    <n v="0"/>
    <n v="1"/>
    <n v="1"/>
    <n v="0"/>
    <n v="0"/>
    <n v="0"/>
    <n v="0"/>
    <n v="0"/>
    <n v="0"/>
    <n v="0"/>
    <m/>
    <n v="0"/>
    <n v="0"/>
    <n v="0"/>
    <n v="1"/>
    <n v="0"/>
    <n v="0"/>
    <m/>
    <s v="1-2"/>
    <m/>
    <s v="tres_insatisfaisante"/>
    <s v="oui"/>
    <s v="oui"/>
    <s v="peu_insatisfaisant"/>
    <s v="oui"/>
    <s v="non"/>
    <m/>
    <s v="les_membres_du_village"/>
    <m/>
    <s v="b_le_groupe_le_plus_nombreux_prend_la_dcision_pour_tous"/>
    <s v="rarement_implique"/>
    <s v="rarement"/>
    <n v="0"/>
    <n v="0"/>
    <n v="1"/>
    <n v="0"/>
    <n v="0"/>
    <n v="1"/>
    <n v="0"/>
    <n v="0"/>
    <n v="0"/>
    <n v="0"/>
    <n v="0"/>
    <n v="0"/>
    <m/>
    <s v="face à face"/>
    <s v="non"/>
    <m/>
    <m/>
    <s v="beaucoup de source"/>
    <s v="l'eau n'est potable"/>
    <s v="non"/>
    <m/>
    <m/>
    <n v="-2.2983061999999999"/>
    <n v="28.802819499999998"/>
    <n v="1738.5"/>
    <n v="5"/>
    <n v="5"/>
    <n v="44963.360648148147"/>
    <n v="44963.341898148137"/>
    <s v="bbk03"/>
    <n v="44963.570659722223"/>
    <s v="https://www.commcarehq.org/a/swassa/reports/form_data/294ddec6-46ab-4e99-8214-ff39ca404226/"/>
    <s v="bbk03"/>
    <s v="Homme"/>
    <x v="0"/>
    <n v="5"/>
    <x v="0"/>
    <n v="40"/>
    <n v="20"/>
    <n v="20"/>
    <n v="80"/>
    <x v="0"/>
    <n v="57.142857142857146"/>
    <s v="Oui, elle est capable"/>
    <s v="non amélioré"/>
    <s v="Non"/>
    <s v="pas d'accès"/>
    <x v="0"/>
    <n v="1"/>
    <n v="1"/>
    <n v="2"/>
    <s v="Connaissance faible"/>
    <n v="0"/>
    <n v="2"/>
    <s v="Pas de confiance"/>
    <n v="0"/>
    <n v="0"/>
  </r>
  <r>
    <s v="131"/>
    <s v="db91b0c9-dc4e-4b95-9b6d-faf8bb0cb910"/>
    <n v="44963"/>
    <s v="consentement_oui"/>
    <s v="sud_kivu"/>
    <s v="sud_kivu"/>
    <s v="kabare"/>
    <x v="0"/>
    <x v="2"/>
    <s v="oui"/>
    <s v="francine bahanuzi"/>
    <s v="kash_2"/>
    <s v="2"/>
    <s v="kashe_2"/>
    <s v="feminin"/>
    <n v="19"/>
    <n v="0"/>
    <s v="secondaire_interrompu"/>
    <s v="non"/>
    <s v="pre"/>
    <m/>
    <s v="masculin"/>
    <x v="1"/>
    <s v="Théophile bahanuzi"/>
    <s v="colporteur"/>
    <m/>
    <s v="restreint"/>
    <n v="0"/>
    <n v="0"/>
    <n v="0"/>
    <n v="1"/>
    <n v="1"/>
    <n v="0"/>
    <n v="1"/>
    <n v="0"/>
    <n v="0"/>
    <n v="0"/>
    <n v="0"/>
    <n v="1"/>
    <n v="1"/>
    <n v="0"/>
    <n v="1"/>
    <n v="0"/>
    <n v="6"/>
    <s v="non"/>
    <n v="0"/>
    <n v="0"/>
    <n v="0"/>
    <n v="0"/>
    <n v="0"/>
    <n v="0"/>
    <n v="0"/>
    <n v="0"/>
    <n v="0"/>
    <n v="0"/>
    <n v="0"/>
    <n v="0"/>
    <s v="non"/>
    <m/>
    <m/>
    <m/>
    <m/>
    <m/>
    <m/>
    <m/>
    <m/>
    <m/>
    <m/>
    <m/>
    <m/>
    <s v="oui"/>
    <n v="0"/>
    <n v="0"/>
    <n v="1"/>
    <n v="0"/>
    <n v="0"/>
    <n v="0"/>
    <n v="0"/>
    <n v="0"/>
    <n v="0"/>
    <n v="0"/>
    <n v="0"/>
    <m/>
    <s v="eau_de_source"/>
    <m/>
    <m/>
    <s v="source_protg"/>
    <m/>
    <m/>
    <s v="source_protg"/>
    <x v="0"/>
    <m/>
    <s v="oui"/>
    <m/>
    <m/>
    <m/>
    <m/>
    <m/>
    <m/>
    <m/>
    <s v="en_dehors_de_la_parcelle"/>
    <n v="15"/>
    <n v="2"/>
    <n v="20"/>
    <n v="37"/>
    <m/>
    <m/>
    <m/>
    <s v="oui"/>
    <x v="0"/>
    <m/>
    <m/>
    <m/>
    <m/>
    <m/>
    <m/>
    <m/>
    <m/>
    <m/>
    <m/>
    <m/>
    <m/>
    <m/>
    <m/>
    <m/>
    <m/>
    <m/>
    <m/>
    <m/>
    <m/>
    <m/>
    <m/>
    <m/>
    <m/>
    <m/>
    <m/>
    <m/>
    <n v="4"/>
    <n v="5"/>
    <n v="400"/>
    <m/>
    <m/>
    <n v="0"/>
    <n v="9.5238095238095237"/>
    <s v="non"/>
    <m/>
    <m/>
    <m/>
    <m/>
    <m/>
    <m/>
    <m/>
    <m/>
    <m/>
    <m/>
    <s v="femmesfilles_15-19_ans"/>
    <n v="0"/>
    <n v="0"/>
    <n v="0"/>
    <n v="1"/>
    <n v="0"/>
    <n v="0"/>
    <n v="0"/>
    <m/>
    <s v="non"/>
    <m/>
    <m/>
    <m/>
    <m/>
    <m/>
    <m/>
    <m/>
    <m/>
    <m/>
    <m/>
    <m/>
    <m/>
    <m/>
    <m/>
    <m/>
    <m/>
    <m/>
    <m/>
    <m/>
    <m/>
    <m/>
    <s v="non"/>
    <s v="l'eau doit etre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1"/>
    <n v="0"/>
    <n v="0"/>
    <m/>
    <s v="non"/>
    <m/>
    <n v="1"/>
    <n v="0"/>
    <n v="0"/>
    <n v="0"/>
    <m/>
    <n v="0"/>
    <n v="1"/>
    <n v="0"/>
    <n v="0"/>
    <n v="0"/>
    <n v="0"/>
    <n v="0"/>
    <n v="0"/>
    <m/>
    <s v="non"/>
    <m/>
    <m/>
    <x v="0"/>
    <m/>
    <m/>
    <m/>
    <m/>
    <m/>
    <s v="non"/>
    <s v="non"/>
    <m/>
    <m/>
    <m/>
    <m/>
    <m/>
    <m/>
    <m/>
    <m/>
    <m/>
    <m/>
    <m/>
    <m/>
    <m/>
    <m/>
    <m/>
    <n v="0"/>
    <m/>
    <m/>
    <n v="8"/>
    <s v="grande confiance"/>
    <n v="1"/>
    <n v="0"/>
    <n v="0"/>
    <n v="0"/>
    <n v="0"/>
    <n v="1"/>
    <n v="1"/>
    <s v="Au moins un"/>
    <n v="0"/>
    <n v="0"/>
    <n v="0"/>
    <m/>
    <s v="oui"/>
    <s v="non_jen_ai_pas_encore_bnficie"/>
    <m/>
    <m/>
    <m/>
    <m/>
    <m/>
    <m/>
    <m/>
    <m/>
    <m/>
    <m/>
    <m/>
    <m/>
    <m/>
    <m/>
    <m/>
    <m/>
    <m/>
    <m/>
    <m/>
    <m/>
    <s v="chef de quartier"/>
    <n v="0"/>
    <n v="0"/>
    <n v="1"/>
    <n v="0"/>
    <n v="0"/>
    <n v="0"/>
    <n v="0"/>
    <n v="0"/>
    <n v="0"/>
    <n v="0"/>
    <m/>
    <n v="0"/>
    <n v="0"/>
    <n v="0"/>
    <n v="0"/>
    <n v="1"/>
    <n v="0"/>
    <s v="cher de quartier"/>
    <s v="5-6"/>
    <m/>
    <s v="neutre"/>
    <s v="non"/>
    <s v="non"/>
    <s v="neutre"/>
    <s v="non"/>
    <m/>
    <m/>
    <m/>
    <m/>
    <m/>
    <s v="je_ne_suis_jamais_impliqu"/>
    <s v="non"/>
    <m/>
    <m/>
    <m/>
    <m/>
    <m/>
    <m/>
    <m/>
    <m/>
    <m/>
    <m/>
    <m/>
    <m/>
    <m/>
    <m/>
    <m/>
    <s v="face à face"/>
    <s v="non"/>
    <s v="on a une source dans notre quartier"/>
    <s v="l'eau n'est pas propre"/>
    <s v="non"/>
    <m/>
    <m/>
    <n v="-2.2917553000000002"/>
    <n v="28.8021581"/>
    <n v="1750.3"/>
    <n v="4.95"/>
    <n v="6"/>
    <n v="44963.41547453704"/>
    <n v="44963.388159722221"/>
    <s v="bbk03"/>
    <n v="44963.570671296293"/>
    <s v="https://www.commcarehq.org/a/swassa/reports/form_data/db91b0c9-dc4e-4b95-9b6d-faf8bb0cb910/"/>
    <s v="bbk03"/>
    <s v="Homme"/>
    <x v="0"/>
    <n v="2"/>
    <x v="0"/>
    <n v="8"/>
    <n v="25"/>
    <n v="10"/>
    <n v="43"/>
    <x v="0"/>
    <n v="21.428571428571427"/>
    <s v="Oui, elle est capable"/>
    <s v="non amélioré"/>
    <s v="Non"/>
    <s v="pas d'accès"/>
    <x v="0"/>
    <n v="1"/>
    <n v="1"/>
    <n v="2"/>
    <s v="Connaissance faible"/>
    <n v="0"/>
    <n v="3"/>
    <s v="Pas de confiance"/>
    <n v="0"/>
    <n v="0"/>
  </r>
  <r>
    <s v="132"/>
    <s v="7e01ba61-e3da-4c9a-84a1-62bab972a500"/>
    <n v="44963"/>
    <s v="consentement_oui"/>
    <s v="sud_kivu"/>
    <s v="sud_kivu"/>
    <s v="kabare"/>
    <x v="0"/>
    <x v="2"/>
    <s v="oui"/>
    <s v="bahati manegabe"/>
    <s v="kash_8"/>
    <s v="8"/>
    <s v="kashe_8"/>
    <s v="masculin"/>
    <n v="35"/>
    <n v="970336955"/>
    <s v="secondaire_interrompu"/>
    <s v="oui"/>
    <m/>
    <m/>
    <m/>
    <x v="1"/>
    <s v="esther mashali"/>
    <s v="travail_journalier"/>
    <m/>
    <s v="restreint"/>
    <n v="0"/>
    <n v="1"/>
    <n v="0"/>
    <n v="0"/>
    <n v="1"/>
    <n v="0"/>
    <n v="0"/>
    <n v="0"/>
    <n v="1"/>
    <n v="0"/>
    <n v="1"/>
    <n v="0"/>
    <n v="0"/>
    <n v="0"/>
    <n v="1"/>
    <n v="0"/>
    <n v="5"/>
    <s v="non"/>
    <n v="0"/>
    <n v="0"/>
    <n v="0"/>
    <n v="0"/>
    <n v="0"/>
    <n v="0"/>
    <n v="0"/>
    <n v="0"/>
    <n v="0"/>
    <n v="0"/>
    <n v="0"/>
    <n v="0"/>
    <s v="non"/>
    <m/>
    <m/>
    <m/>
    <m/>
    <m/>
    <m/>
    <m/>
    <m/>
    <m/>
    <m/>
    <m/>
    <m/>
    <s v="oui"/>
    <n v="0"/>
    <n v="0"/>
    <n v="0"/>
    <n v="0"/>
    <n v="1"/>
    <n v="0"/>
    <n v="0"/>
    <n v="0"/>
    <n v="0"/>
    <n v="0"/>
    <n v="0"/>
    <m/>
    <s v="eau_courante"/>
    <s v="robinet_public__borne-fontaine"/>
    <m/>
    <m/>
    <m/>
    <m/>
    <s v="eau_courante"/>
    <x v="0"/>
    <m/>
    <s v="oui"/>
    <m/>
    <m/>
    <m/>
    <m/>
    <m/>
    <m/>
    <m/>
    <s v="en_dehors_de_la_parcelle"/>
    <n v="5"/>
    <n v="2"/>
    <n v="5"/>
    <n v="12"/>
    <m/>
    <m/>
    <m/>
    <s v="oui"/>
    <x v="1"/>
    <m/>
    <m/>
    <m/>
    <m/>
    <m/>
    <m/>
    <m/>
    <m/>
    <m/>
    <m/>
    <m/>
    <m/>
    <m/>
    <m/>
    <m/>
    <m/>
    <m/>
    <m/>
    <m/>
    <m/>
    <m/>
    <m/>
    <m/>
    <m/>
    <m/>
    <m/>
    <m/>
    <n v="7"/>
    <n v="3"/>
    <n v="420"/>
    <m/>
    <m/>
    <n v="0"/>
    <n v="12"/>
    <s v="non"/>
    <m/>
    <m/>
    <m/>
    <m/>
    <m/>
    <m/>
    <m/>
    <m/>
    <m/>
    <m/>
    <s v="femmes_20-24_ans"/>
    <n v="0"/>
    <n v="0"/>
    <n v="0"/>
    <n v="0"/>
    <n v="1"/>
    <n v="0"/>
    <n v="0"/>
    <m/>
    <s v="non"/>
    <m/>
    <m/>
    <m/>
    <m/>
    <m/>
    <m/>
    <m/>
    <m/>
    <m/>
    <m/>
    <m/>
    <m/>
    <m/>
    <m/>
    <m/>
    <m/>
    <m/>
    <m/>
    <m/>
    <m/>
    <m/>
    <s v="non"/>
    <s v="l'eau doit etre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oui"/>
    <s v="chat de matériels et contacter le COGEP"/>
    <n v="1"/>
    <n v="1"/>
    <n v="0"/>
    <n v="0"/>
    <m/>
    <n v="0"/>
    <n v="1"/>
    <n v="0"/>
    <n v="0"/>
    <n v="0"/>
    <n v="0"/>
    <n v="0"/>
    <n v="0"/>
    <m/>
    <s v="non"/>
    <m/>
    <m/>
    <x v="0"/>
    <m/>
    <m/>
    <m/>
    <m/>
    <m/>
    <s v="non"/>
    <s v="non"/>
    <m/>
    <m/>
    <m/>
    <m/>
    <m/>
    <m/>
    <m/>
    <m/>
    <m/>
    <m/>
    <m/>
    <m/>
    <m/>
    <m/>
    <m/>
    <n v="0"/>
    <m/>
    <m/>
    <n v="8"/>
    <s v="grande confiance"/>
    <n v="1"/>
    <n v="0"/>
    <n v="0"/>
    <n v="0"/>
    <n v="0"/>
    <n v="1"/>
    <n v="1"/>
    <s v="Au moins un"/>
    <n v="0"/>
    <n v="0"/>
    <n v="0"/>
    <m/>
    <s v="oui"/>
    <s v="non_jen_ai_pas_encore_bnficie"/>
    <m/>
    <m/>
    <m/>
    <m/>
    <m/>
    <m/>
    <m/>
    <m/>
    <m/>
    <m/>
    <m/>
    <m/>
    <m/>
    <m/>
    <m/>
    <m/>
    <m/>
    <m/>
    <m/>
    <m/>
    <s v="chef de quartier"/>
    <n v="0"/>
    <n v="1"/>
    <n v="1"/>
    <n v="0"/>
    <n v="0"/>
    <n v="0"/>
    <n v="1"/>
    <n v="0"/>
    <n v="0"/>
    <n v="0"/>
    <m/>
    <n v="0"/>
    <n v="0"/>
    <n v="0"/>
    <n v="1"/>
    <n v="0"/>
    <n v="0"/>
    <m/>
    <s v="5-6"/>
    <m/>
    <s v="neutre"/>
    <s v="oui"/>
    <s v="oui"/>
    <s v="neutre"/>
    <s v="oui"/>
    <s v="non"/>
    <m/>
    <s v="les_membres_du_village"/>
    <m/>
    <s v="b_le_groupe_le_plus_nombreux_prend_la_dcision_pour_tous"/>
    <s v="quelque_fois_impliqu"/>
    <s v="rarement"/>
    <n v="0"/>
    <n v="0"/>
    <n v="1"/>
    <n v="0"/>
    <n v="0"/>
    <n v="1"/>
    <n v="0"/>
    <n v="0"/>
    <n v="0"/>
    <n v="0"/>
    <n v="0"/>
    <n v="0"/>
    <m/>
    <s v="face à face"/>
    <s v="non"/>
    <m/>
    <m/>
    <s v="beaucoup de source dans le village"/>
    <s v="peu de point d'eau"/>
    <s v="non"/>
    <m/>
    <m/>
    <n v="-2.3028070999999999"/>
    <n v="28.7948497"/>
    <n v="1758.5"/>
    <n v="4.93"/>
    <n v="5"/>
    <n v="44963.487349537027"/>
    <n v="44963.457870370366"/>
    <s v="bbk03"/>
    <n v="44963.570694444446"/>
    <s v="https://www.commcarehq.org/a/swassa/reports/form_data/7e01ba61-e3da-4c9a-84a1-62bab972a500/"/>
    <s v="bbk03"/>
    <s v="Homme"/>
    <x v="0"/>
    <n v="4"/>
    <x v="0"/>
    <n v="12"/>
    <n v="15"/>
    <n v="15"/>
    <n v="42"/>
    <x v="0"/>
    <n v="8.5714285714285712"/>
    <s v="Oui, elle est capable"/>
    <s v="non amélioré"/>
    <s v="Non"/>
    <s v="pas d'accès"/>
    <x v="0"/>
    <n v="1"/>
    <n v="0"/>
    <n v="1"/>
    <s v="Connaissance faible"/>
    <n v="0"/>
    <n v="4"/>
    <s v="Pas de confiance"/>
    <n v="0"/>
    <n v="0"/>
  </r>
  <r>
    <s v="133"/>
    <s v="227eb503-fe7b-4e88-8148-f4ab82d8274b"/>
    <n v="44963"/>
    <s v="consentement_oui"/>
    <s v="sud_kivu"/>
    <s v="sud_kivu"/>
    <s v="kabare"/>
    <x v="1"/>
    <x v="5"/>
    <s v="oui"/>
    <s v="Akoknwa Muhimanyi kulimushi"/>
    <s v="kahu_4"/>
    <s v="4"/>
    <s v="kahun_4"/>
    <s v="masculin"/>
    <n v="28"/>
    <n v="990215628"/>
    <s v="primaire_complet"/>
    <s v="oui"/>
    <m/>
    <m/>
    <m/>
    <x v="1"/>
    <s v="Aline M'shabarhembo"/>
    <s v="agriculteur"/>
    <m/>
    <s v="elargi"/>
    <n v="0"/>
    <n v="0"/>
    <n v="0"/>
    <n v="1"/>
    <n v="1"/>
    <n v="1"/>
    <n v="0"/>
    <n v="1"/>
    <n v="0"/>
    <n v="0"/>
    <n v="0"/>
    <n v="0"/>
    <n v="0"/>
    <n v="1"/>
    <n v="0"/>
    <n v="1"/>
    <n v="6"/>
    <s v="non"/>
    <n v="0"/>
    <n v="0"/>
    <n v="0"/>
    <n v="0"/>
    <n v="0"/>
    <n v="0"/>
    <n v="0"/>
    <n v="0"/>
    <n v="0"/>
    <n v="0"/>
    <n v="0"/>
    <n v="0"/>
    <s v="oui"/>
    <n v="1"/>
    <n v="0"/>
    <n v="0"/>
    <n v="0"/>
    <n v="0"/>
    <n v="0"/>
    <n v="0"/>
    <n v="0"/>
    <n v="0"/>
    <n v="0"/>
    <n v="0"/>
    <m/>
    <s v="oui"/>
    <n v="0"/>
    <n v="0"/>
    <n v="1"/>
    <n v="1"/>
    <n v="0"/>
    <n v="0"/>
    <n v="0"/>
    <n v="0"/>
    <n v="0"/>
    <n v="0"/>
    <n v="0"/>
    <m/>
    <s v="eau_courante"/>
    <s v="robinet_public__borne-fontaine"/>
    <m/>
    <m/>
    <m/>
    <m/>
    <s v="eau_courante"/>
    <x v="0"/>
    <m/>
    <s v="oui"/>
    <m/>
    <m/>
    <m/>
    <m/>
    <m/>
    <m/>
    <m/>
    <s v="en_dehors_de_la_parcelle"/>
    <n v="5"/>
    <n v="2"/>
    <n v="8"/>
    <n v="15"/>
    <m/>
    <m/>
    <m/>
    <s v="oui"/>
    <x v="1"/>
    <m/>
    <m/>
    <m/>
    <m/>
    <m/>
    <m/>
    <m/>
    <m/>
    <m/>
    <m/>
    <m/>
    <m/>
    <m/>
    <m/>
    <m/>
    <m/>
    <m/>
    <m/>
    <m/>
    <m/>
    <m/>
    <m/>
    <m/>
    <m/>
    <m/>
    <m/>
    <m/>
    <n v="7"/>
    <n v="5"/>
    <n v="700"/>
    <m/>
    <m/>
    <n v="0"/>
    <n v="16.666666666666668"/>
    <s v="non"/>
    <m/>
    <m/>
    <m/>
    <m/>
    <m/>
    <m/>
    <m/>
    <m/>
    <m/>
    <m/>
    <s v="femmes_20-24_ans"/>
    <n v="0"/>
    <n v="0"/>
    <n v="0"/>
    <n v="0"/>
    <n v="1"/>
    <n v="0"/>
    <n v="0"/>
    <m/>
    <s v="oui"/>
    <s v="contribution_mensuelabonnement"/>
    <m/>
    <m/>
    <n v="500"/>
    <m/>
    <m/>
    <m/>
    <m/>
    <m/>
    <m/>
    <m/>
    <m/>
    <m/>
    <m/>
    <m/>
    <m/>
    <m/>
    <m/>
    <m/>
    <m/>
    <m/>
    <s v="oui"/>
    <s v="parce que l'eau c'est la vie nous ne pouvons pas refuser de payer l'eau"/>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1"/>
    <n v="1"/>
    <n v="0"/>
    <n v="0"/>
    <n v="0"/>
    <n v="0"/>
    <m/>
    <s v="non"/>
    <s v="payer la une somme d'argent auprès du comité de gestion (KOGEKA)"/>
    <n v="1"/>
    <n v="1"/>
    <n v="0"/>
    <n v="0"/>
    <m/>
    <n v="0"/>
    <n v="0"/>
    <n v="0"/>
    <n v="1"/>
    <n v="0"/>
    <n v="0"/>
    <n v="0"/>
    <n v="0"/>
    <m/>
    <s v="oui"/>
    <s v="payer des amandes et réparer les dégâts"/>
    <n v="0"/>
    <x v="1"/>
    <n v="0"/>
    <n v="1"/>
    <n v="0"/>
    <n v="0"/>
    <s v="aucun"/>
    <s v="non"/>
    <s v="non"/>
    <m/>
    <m/>
    <m/>
    <m/>
    <m/>
    <m/>
    <m/>
    <m/>
    <m/>
    <m/>
    <m/>
    <m/>
    <m/>
    <m/>
    <m/>
    <n v="0"/>
    <m/>
    <m/>
    <n v="5"/>
    <s v="confiance moyenne"/>
    <n v="0"/>
    <n v="0"/>
    <n v="0"/>
    <n v="0"/>
    <n v="0"/>
    <n v="0"/>
    <n v="0"/>
    <s v="Aucun"/>
    <n v="0"/>
    <n v="1"/>
    <n v="0"/>
    <s v="jamais"/>
    <s v="oui"/>
    <s v="non_jen_ai_pas_encore_bnficie"/>
    <m/>
    <m/>
    <m/>
    <m/>
    <m/>
    <m/>
    <m/>
    <m/>
    <m/>
    <m/>
    <m/>
    <m/>
    <m/>
    <m/>
    <m/>
    <m/>
    <m/>
    <m/>
    <m/>
    <m/>
    <s v="au comité de gestion de l'eau"/>
    <n v="1"/>
    <n v="0"/>
    <n v="0"/>
    <n v="0"/>
    <n v="0"/>
    <n v="0"/>
    <n v="0"/>
    <n v="1"/>
    <n v="1"/>
    <n v="0"/>
    <s v="maendeleo"/>
    <n v="0"/>
    <n v="1"/>
    <n v="0"/>
    <n v="0"/>
    <n v="0"/>
    <n v="0"/>
    <m/>
    <s v="5-6"/>
    <m/>
    <s v="tres_satisfaite"/>
    <s v="oui"/>
    <s v="oui"/>
    <s v="tres_satisfaite"/>
    <s v="oui"/>
    <s v="non"/>
    <m/>
    <s v="les_membres_du_village"/>
    <m/>
    <s v="b_le_groupe_le_plus_nombreux_prend_la_dcision_pour_tous"/>
    <s v="rarement_implique"/>
    <s v="non"/>
    <m/>
    <m/>
    <m/>
    <m/>
    <m/>
    <m/>
    <m/>
    <m/>
    <m/>
    <m/>
    <m/>
    <m/>
    <m/>
    <m/>
    <m/>
    <s v="aucun"/>
    <s v="non"/>
    <s v="source proche de chez nous"/>
    <s v="non accès facile al'eau en cas de la saison de pluie et vol de robinet en perpétuté"/>
    <s v="non"/>
    <m/>
    <m/>
    <n v="-2.2350542"/>
    <n v="28.809300799999999"/>
    <n v="1755.5"/>
    <n v="4.16"/>
    <n v="6"/>
    <n v="44963.399155092593"/>
    <n v="44963.375925925917"/>
    <s v="bbk05"/>
    <n v="44963.571145833332"/>
    <s v="https://www.commcarehq.org/a/swassa/reports/form_data/227eb503-fe7b-4e88-8148-f4ab82d8274b/"/>
    <s v="bbk05"/>
    <s v="Homme"/>
    <x v="0"/>
    <n v="8"/>
    <x v="1"/>
    <n v="60"/>
    <n v="30"/>
    <n v="60"/>
    <n v="150"/>
    <x v="1"/>
    <n v="7.5"/>
    <s v="Non, elle n'est pas capable"/>
    <s v="non amélioré"/>
    <s v="Non"/>
    <s v="pas d'accès"/>
    <x v="0"/>
    <n v="2"/>
    <n v="3"/>
    <n v="5"/>
    <s v="Connaissance bonne"/>
    <n v="0"/>
    <n v="3"/>
    <s v="Pas de confiance"/>
    <n v="0"/>
    <n v="0"/>
  </r>
  <r>
    <s v="134"/>
    <s v="31a875f7-5eba-4c68-80e5-d298a2fb4627"/>
    <n v="44963"/>
    <s v="consentement_oui"/>
    <s v="sud_kivu"/>
    <s v="sud_kivu"/>
    <s v="kabare"/>
    <x v="1"/>
    <x v="5"/>
    <s v="oui"/>
    <s v="Gisele Angeline"/>
    <s v="kahu_14"/>
    <s v="14"/>
    <s v="kahun_14"/>
    <s v="feminin"/>
    <n v="22"/>
    <n v="0"/>
    <s v="primaire_interrompu"/>
    <s v="non"/>
    <s v="epoux"/>
    <m/>
    <s v="masculin"/>
    <x v="1"/>
    <m/>
    <s v="agriculteur"/>
    <m/>
    <s v="restreint"/>
    <n v="2"/>
    <n v="0"/>
    <n v="0"/>
    <n v="0"/>
    <n v="1"/>
    <n v="0"/>
    <n v="0"/>
    <n v="0"/>
    <n v="0"/>
    <n v="0"/>
    <n v="0"/>
    <n v="0"/>
    <n v="0"/>
    <n v="1"/>
    <n v="0"/>
    <n v="0"/>
    <n v="4"/>
    <s v="oui"/>
    <n v="0"/>
    <n v="0"/>
    <n v="0"/>
    <n v="0"/>
    <n v="1"/>
    <n v="0"/>
    <n v="0"/>
    <n v="0"/>
    <n v="0"/>
    <n v="0"/>
    <n v="0"/>
    <n v="0"/>
    <s v="non"/>
    <m/>
    <m/>
    <m/>
    <m/>
    <m/>
    <m/>
    <m/>
    <m/>
    <m/>
    <m/>
    <m/>
    <m/>
    <s v="oui"/>
    <n v="0"/>
    <n v="0"/>
    <n v="0"/>
    <n v="1"/>
    <n v="0"/>
    <n v="0"/>
    <n v="0"/>
    <n v="0"/>
    <n v="0"/>
    <n v="0"/>
    <n v="0"/>
    <m/>
    <s v="eau_courante"/>
    <s v="robinet_public__borne-fontaine"/>
    <m/>
    <m/>
    <m/>
    <m/>
    <s v="eau_courante"/>
    <x v="0"/>
    <m/>
    <s v="non"/>
    <s v="eau_de_surface"/>
    <m/>
    <m/>
    <m/>
    <m/>
    <m/>
    <s v="rivire"/>
    <s v="en_dehors_de_la_parcelle"/>
    <n v="3"/>
    <n v="40"/>
    <n v="4"/>
    <n v="47"/>
    <n v="5"/>
    <n v="1"/>
    <n v="6"/>
    <s v="non"/>
    <x v="2"/>
    <n v="0"/>
    <n v="0"/>
    <n v="0"/>
    <n v="0"/>
    <n v="0"/>
    <n v="0"/>
    <n v="1"/>
    <n v="1"/>
    <n v="0"/>
    <n v="0"/>
    <n v="0"/>
    <n v="0"/>
    <n v="0"/>
    <s v="oui"/>
    <m/>
    <m/>
    <m/>
    <m/>
    <m/>
    <m/>
    <m/>
    <m/>
    <m/>
    <m/>
    <m/>
    <m/>
    <m/>
    <n v="7"/>
    <n v="1"/>
    <n v="140"/>
    <n v="6"/>
    <n v="1"/>
    <n v="140"/>
    <n v="10"/>
    <s v="non"/>
    <m/>
    <m/>
    <m/>
    <m/>
    <m/>
    <m/>
    <m/>
    <m/>
    <m/>
    <m/>
    <s v="femmes_20-24_ans"/>
    <n v="0"/>
    <n v="0"/>
    <n v="0"/>
    <n v="0"/>
    <n v="1"/>
    <n v="0"/>
    <n v="0"/>
    <m/>
    <s v="oui"/>
    <s v="contribution_mensuelabonnement"/>
    <m/>
    <m/>
    <n v="500"/>
    <n v="1"/>
    <n v="0"/>
    <n v="1"/>
    <n v="0"/>
    <n v="0"/>
    <n v="0"/>
    <n v="0"/>
    <m/>
    <s v="non"/>
    <m/>
    <m/>
    <m/>
    <m/>
    <m/>
    <m/>
    <m/>
    <s v="je_ne_sais_pas"/>
    <s v="oui"/>
    <s v="parce que l'eau est indisponible dans la vie"/>
    <s v="non"/>
    <m/>
    <m/>
    <m/>
    <m/>
    <m/>
    <m/>
    <m/>
    <m/>
    <s v="non"/>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0"/>
    <n v="2"/>
    <n v="0"/>
    <n v="0"/>
    <n v="0"/>
    <m/>
    <n v="1"/>
    <n v="1"/>
    <n v="1"/>
    <n v="3"/>
    <n v="5"/>
    <s v="connaissance basique"/>
    <n v="0"/>
    <n v="0"/>
    <n v="0"/>
    <m/>
    <n v="1"/>
    <n v="0"/>
    <n v="0"/>
    <n v="0"/>
    <n v="0"/>
    <n v="0"/>
    <m/>
    <s v="non"/>
    <s v="ne sais pas"/>
    <n v="1"/>
    <n v="1"/>
    <n v="0"/>
    <n v="0"/>
    <m/>
    <n v="0"/>
    <n v="0"/>
    <n v="1"/>
    <n v="0"/>
    <n v="0"/>
    <n v="0"/>
    <n v="0"/>
    <n v="0"/>
    <m/>
    <s v="oui"/>
    <s v="payer les amandes et réparé les dégâts"/>
    <n v="0"/>
    <x v="1"/>
    <n v="0"/>
    <n v="1"/>
    <n v="0"/>
    <n v="0"/>
    <s v="aucun"/>
    <s v="non"/>
    <s v="non"/>
    <m/>
    <m/>
    <m/>
    <m/>
    <m/>
    <m/>
    <m/>
    <m/>
    <m/>
    <m/>
    <m/>
    <m/>
    <m/>
    <m/>
    <m/>
    <n v="0"/>
    <m/>
    <m/>
    <n v="5"/>
    <s v="confiance moyenne"/>
    <n v="0"/>
    <n v="0"/>
    <n v="0"/>
    <n v="0"/>
    <n v="0"/>
    <n v="0"/>
    <n v="0"/>
    <s v="Aucun"/>
    <n v="0"/>
    <n v="1"/>
    <n v="0"/>
    <s v="na jamais soumis"/>
    <s v="non"/>
    <s v="non_jen_ai_pas_encore_bnficie"/>
    <m/>
    <m/>
    <m/>
    <m/>
    <m/>
    <m/>
    <m/>
    <m/>
    <m/>
    <m/>
    <m/>
    <m/>
    <m/>
    <m/>
    <m/>
    <m/>
    <m/>
    <m/>
    <m/>
    <m/>
    <s v="au chef et nyumbakumi"/>
    <n v="1"/>
    <n v="0"/>
    <n v="0"/>
    <n v="0"/>
    <n v="0"/>
    <n v="1"/>
    <n v="0"/>
    <n v="0"/>
    <n v="1"/>
    <n v="0"/>
    <s v="maendeleo"/>
    <n v="0"/>
    <n v="1"/>
    <n v="0"/>
    <n v="0"/>
    <n v="0"/>
    <n v="0"/>
    <m/>
    <s v="3-4"/>
    <m/>
    <s v="neutre"/>
    <s v="oui"/>
    <s v="oui"/>
    <s v="neutre"/>
    <s v="oui"/>
    <s v="non"/>
    <m/>
    <s v="les_membres_du_village"/>
    <m/>
    <s v="b_le_groupe_le_plus_nombreux_prend_la_dcision_pour_tous"/>
    <s v="rarement_implique"/>
    <s v="non"/>
    <m/>
    <m/>
    <m/>
    <m/>
    <m/>
    <m/>
    <m/>
    <m/>
    <m/>
    <m/>
    <m/>
    <m/>
    <m/>
    <m/>
    <m/>
    <s v="aucun"/>
    <s v="non"/>
    <s v="il y des sources d'eau potable qui ne sont pas exploités ici chez nous"/>
    <s v="accès dificile à l'eau pendant la période de pluie et même de coupure pendant la Saison sèche."/>
    <s v="non"/>
    <m/>
    <m/>
    <n v="-2.2296638999999998"/>
    <n v="28.803162700000001"/>
    <n v="1834"/>
    <n v="4.09"/>
    <n v="4"/>
    <n v="44963.456273148149"/>
    <n v="44963.432812500003"/>
    <s v="bbk05"/>
    <n v="44963.571157407408"/>
    <s v="https://www.commcarehq.org/a/swassa/reports/form_data/31a875f7-5eba-4c68-80e5-d298a2fb4627/"/>
    <s v="bbk05"/>
    <s v="Femme"/>
    <x v="0"/>
    <n v="11"/>
    <x v="0"/>
    <n v="3"/>
    <n v="1"/>
    <n v="4"/>
    <n v="8"/>
    <x v="1"/>
    <n v="10.909090909090908"/>
    <s v="Non, elle n'est pas capable"/>
    <s v="non amélioré"/>
    <s v="Non"/>
    <s v="pas d'accès"/>
    <x v="0"/>
    <n v="2"/>
    <n v="2"/>
    <n v="4"/>
    <s v="Connaissance moyenne"/>
    <n v="0"/>
    <n v="2"/>
    <s v="Pas de confiance"/>
    <n v="0"/>
    <n v="0"/>
  </r>
  <r>
    <s v="135"/>
    <s v="c81f673e-fcd7-43ef-832e-6b9c5e0b40e5"/>
    <n v="44963"/>
    <s v="consentement_oui"/>
    <s v="sud_kivu"/>
    <s v="sud_kivu"/>
    <s v="kabare"/>
    <x v="1"/>
    <x v="5"/>
    <s v="oui"/>
    <s v="Alice Pascal"/>
    <s v="kahu_11"/>
    <s v="11"/>
    <s v="kahun_11"/>
    <s v="feminin"/>
    <n v="20"/>
    <n v="0"/>
    <s v="primaire_complet"/>
    <s v="non"/>
    <s v="epoux"/>
    <m/>
    <s v="masculin"/>
    <x v="1"/>
    <m/>
    <s v="agriculteur"/>
    <m/>
    <s v="restreint"/>
    <n v="0"/>
    <n v="0"/>
    <n v="0"/>
    <n v="0"/>
    <n v="1"/>
    <n v="0"/>
    <n v="0"/>
    <n v="0"/>
    <n v="1"/>
    <n v="0"/>
    <n v="0"/>
    <n v="0"/>
    <n v="0"/>
    <n v="1"/>
    <n v="0"/>
    <n v="0"/>
    <n v="3"/>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2"/>
    <n v="40"/>
    <n v="5"/>
    <n v="47"/>
    <m/>
    <m/>
    <m/>
    <s v="oui"/>
    <x v="0"/>
    <m/>
    <m/>
    <m/>
    <m/>
    <m/>
    <m/>
    <m/>
    <m/>
    <m/>
    <m/>
    <m/>
    <m/>
    <m/>
    <m/>
    <m/>
    <m/>
    <m/>
    <m/>
    <m/>
    <m/>
    <m/>
    <m/>
    <m/>
    <m/>
    <m/>
    <m/>
    <m/>
    <n v="7"/>
    <n v="2"/>
    <n v="280"/>
    <m/>
    <m/>
    <n v="0"/>
    <n v="13.333333333333332"/>
    <s v="non"/>
    <m/>
    <m/>
    <m/>
    <m/>
    <m/>
    <m/>
    <m/>
    <m/>
    <m/>
    <m/>
    <s v="femmes_20-24_ans"/>
    <n v="0"/>
    <n v="0"/>
    <n v="0"/>
    <n v="0"/>
    <n v="1"/>
    <n v="0"/>
    <n v="0"/>
    <m/>
    <s v="oui"/>
    <s v="contribution_mensuelabonnement"/>
    <m/>
    <m/>
    <n v="500"/>
    <m/>
    <m/>
    <m/>
    <m/>
    <m/>
    <m/>
    <m/>
    <m/>
    <m/>
    <m/>
    <m/>
    <m/>
    <m/>
    <m/>
    <m/>
    <m/>
    <m/>
    <s v="oui"/>
    <s v="nous sommes habitués à payé chaque mois et l'eau nous est Utile"/>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0"/>
    <n v="1"/>
    <n v="0"/>
    <n v="0"/>
    <n v="0"/>
    <n v="0"/>
    <m/>
    <s v="non"/>
    <s v="payer une somme d'argent aux membres de KOGEKA, Honoré le devis, canalisé,...."/>
    <n v="1"/>
    <n v="1"/>
    <n v="0"/>
    <n v="0"/>
    <m/>
    <n v="0"/>
    <n v="0"/>
    <n v="0"/>
    <n v="1"/>
    <n v="0"/>
    <n v="0"/>
    <n v="0"/>
    <n v="0"/>
    <m/>
    <s v="oui"/>
    <s v="faire payer les amande aux personnes attrapés dans l'infraction, achat de matériels abîmé, payer aussi la main d'oeuvre au technicien"/>
    <n v="0"/>
    <x v="1"/>
    <n v="0"/>
    <n v="1"/>
    <n v="0"/>
    <n v="0"/>
    <s v="plus d'autres"/>
    <s v="non"/>
    <s v="non"/>
    <m/>
    <m/>
    <m/>
    <m/>
    <m/>
    <m/>
    <m/>
    <m/>
    <m/>
    <m/>
    <m/>
    <m/>
    <m/>
    <m/>
    <m/>
    <n v="0"/>
    <m/>
    <m/>
    <n v="5"/>
    <s v="confiance moyenne"/>
    <n v="0"/>
    <n v="0"/>
    <n v="0"/>
    <n v="0"/>
    <n v="0"/>
    <n v="0"/>
    <n v="0"/>
    <s v="Aucun"/>
    <n v="0"/>
    <n v="1"/>
    <n v="0"/>
    <s v="n'as jamais sous mis une quelconque plainte"/>
    <s v="oui"/>
    <s v="non_jen_ai_pas_encore_bnficie"/>
    <m/>
    <m/>
    <m/>
    <m/>
    <m/>
    <m/>
    <m/>
    <m/>
    <m/>
    <m/>
    <m/>
    <m/>
    <m/>
    <m/>
    <m/>
    <m/>
    <m/>
    <m/>
    <m/>
    <m/>
    <s v="au chef ou au comité de la cogeka"/>
    <n v="1"/>
    <n v="0"/>
    <n v="0"/>
    <n v="0"/>
    <n v="0"/>
    <n v="1"/>
    <n v="1"/>
    <n v="0"/>
    <n v="0"/>
    <n v="0"/>
    <m/>
    <n v="0"/>
    <n v="1"/>
    <n v="0"/>
    <n v="0"/>
    <n v="0"/>
    <n v="0"/>
    <m/>
    <s v="3-4"/>
    <m/>
    <s v="peu_insatisfaisant"/>
    <s v="oui"/>
    <s v="oui"/>
    <s v="peu_insatisfaisant"/>
    <s v="oui"/>
    <s v="non"/>
    <m/>
    <s v="les_membres_du_village"/>
    <m/>
    <s v="b_le_groupe_le_plus_nombreux_prend_la_dcision_pour_tous"/>
    <s v="je_ne_suis_jamais_impliqu"/>
    <s v="non"/>
    <m/>
    <m/>
    <m/>
    <m/>
    <m/>
    <m/>
    <m/>
    <m/>
    <m/>
    <m/>
    <m/>
    <m/>
    <m/>
    <m/>
    <m/>
    <s v="aucun"/>
    <s v="non"/>
    <s v="une borne est disponible et proche de chez moi"/>
    <s v="je n'est jamais vu ni entendre quelconque problème à propos de l'eau et moin encore le connaître"/>
    <s v="non"/>
    <m/>
    <m/>
    <n v="-2.2303066"/>
    <n v="28.8025515"/>
    <n v="1809.8"/>
    <n v="3.62"/>
    <n v="3"/>
    <n v="44963.480891203697"/>
    <n v="44963.464548611111"/>
    <s v="bbk05"/>
    <n v="44963.571168981478"/>
    <s v="https://www.commcarehq.org/a/swassa/reports/form_data/c81f673e-fcd7-43ef-832e-6b9c5e0b40e5/"/>
    <s v="bbk05"/>
    <s v="Homme"/>
    <x v="0"/>
    <n v="7"/>
    <x v="0"/>
    <n v="8"/>
    <n v="3"/>
    <n v="10"/>
    <n v="21"/>
    <x v="3"/>
    <n v="8.5714285714285712"/>
    <s v="Oui, elle est capable"/>
    <s v="non amélioré"/>
    <s v="Non"/>
    <s v="pas d'accès"/>
    <x v="0"/>
    <n v="1"/>
    <n v="2"/>
    <n v="3"/>
    <s v="Connaissance moyenne"/>
    <n v="0"/>
    <n v="3"/>
    <s v="Pas de confiance"/>
    <n v="0"/>
    <n v="0"/>
  </r>
  <r>
    <s v="136"/>
    <s v="74d3d412-4d68-44be-afd3-458c8ea27621"/>
    <n v="44963"/>
    <s v="consentement_oui"/>
    <s v="sud_kivu"/>
    <s v="sud_kivu"/>
    <s v="kabare"/>
    <x v="0"/>
    <x v="1"/>
    <s v="oui"/>
    <s v="Samso MAGAJu"/>
    <s v="nyama13"/>
    <s v="13"/>
    <s v="nyama_13"/>
    <s v="masculin"/>
    <n v="30"/>
    <n v="975422621"/>
    <s v="secondaire_interrompu"/>
    <s v="non"/>
    <s v="pre"/>
    <m/>
    <s v="masculin"/>
    <x v="1"/>
    <s v="Jean MAGAJU"/>
    <s v="agriculteur"/>
    <m/>
    <s v="elargi"/>
    <n v="1"/>
    <n v="1"/>
    <n v="1"/>
    <n v="1"/>
    <n v="0"/>
    <n v="0"/>
    <n v="1"/>
    <n v="0"/>
    <n v="0"/>
    <n v="1"/>
    <n v="0"/>
    <n v="0"/>
    <n v="1"/>
    <n v="1"/>
    <n v="0"/>
    <n v="1"/>
    <n v="9"/>
    <s v="oui"/>
    <n v="0"/>
    <n v="0"/>
    <n v="0"/>
    <n v="0"/>
    <n v="0"/>
    <n v="1"/>
    <n v="0"/>
    <n v="0"/>
    <n v="0"/>
    <n v="0"/>
    <n v="0"/>
    <n v="0"/>
    <s v="oui"/>
    <n v="0"/>
    <n v="0"/>
    <n v="1"/>
    <n v="0"/>
    <n v="0"/>
    <n v="0"/>
    <n v="0"/>
    <n v="0"/>
    <n v="0"/>
    <n v="0"/>
    <n v="0"/>
    <m/>
    <s v="oui"/>
    <n v="1"/>
    <n v="0"/>
    <n v="0"/>
    <n v="0"/>
    <n v="0"/>
    <n v="0"/>
    <n v="0"/>
    <n v="0"/>
    <n v="0"/>
    <n v="0"/>
    <n v="0"/>
    <m/>
    <s v="eau_courante"/>
    <s v="robinet_public__borne-fontaine"/>
    <m/>
    <m/>
    <m/>
    <m/>
    <s v="eau_courante"/>
    <x v="0"/>
    <m/>
    <s v="oui"/>
    <m/>
    <m/>
    <m/>
    <m/>
    <m/>
    <m/>
    <m/>
    <s v="en_dehors_de_la_parcelle"/>
    <n v="5"/>
    <n v="5"/>
    <n v="7"/>
    <n v="17"/>
    <m/>
    <m/>
    <m/>
    <s v="oui"/>
    <x v="1"/>
    <m/>
    <m/>
    <m/>
    <m/>
    <m/>
    <m/>
    <m/>
    <m/>
    <m/>
    <m/>
    <m/>
    <m/>
    <m/>
    <m/>
    <m/>
    <m/>
    <m/>
    <m/>
    <m/>
    <m/>
    <m/>
    <m/>
    <m/>
    <m/>
    <m/>
    <m/>
    <m/>
    <n v="7"/>
    <n v="5"/>
    <n v="700"/>
    <m/>
    <m/>
    <n v="0"/>
    <n v="11.111111111111111"/>
    <s v="non"/>
    <m/>
    <m/>
    <m/>
    <m/>
    <m/>
    <m/>
    <m/>
    <m/>
    <m/>
    <m/>
    <s v="femmes_20-24_ans"/>
    <n v="0"/>
    <n v="0"/>
    <n v="0"/>
    <n v="1"/>
    <n v="0"/>
    <n v="0"/>
    <n v="0"/>
    <m/>
    <s v="oui"/>
    <s v="contribution_mensuelabonnement"/>
    <m/>
    <m/>
    <n v="1000"/>
    <m/>
    <m/>
    <m/>
    <m/>
    <m/>
    <m/>
    <m/>
    <m/>
    <m/>
    <m/>
    <m/>
    <m/>
    <m/>
    <m/>
    <m/>
    <m/>
    <m/>
    <s v="non"/>
    <s v="notre eau nous suffisent"/>
    <s v="non"/>
    <m/>
    <m/>
    <m/>
    <m/>
    <m/>
    <m/>
    <m/>
    <m/>
    <m/>
    <m/>
    <m/>
    <m/>
    <m/>
    <m/>
    <m/>
    <m/>
    <m/>
    <m/>
    <m/>
    <m/>
    <m/>
    <m/>
    <m/>
    <m/>
    <m/>
    <m/>
    <m/>
    <m/>
    <m/>
    <m/>
    <m/>
    <m/>
    <m/>
    <m/>
    <s v="non"/>
    <m/>
    <m/>
    <m/>
    <m/>
    <m/>
    <m/>
    <m/>
    <m/>
    <m/>
    <m/>
    <m/>
    <m/>
    <m/>
    <m/>
    <m/>
    <m/>
    <m/>
    <m/>
    <m/>
    <m/>
    <m/>
    <m/>
    <m/>
    <m/>
    <m/>
    <m/>
    <m/>
    <m/>
    <s v="toilette non améliorée"/>
    <s v="non"/>
    <x v="0"/>
    <x v="0"/>
    <x v="0"/>
    <x v="0"/>
    <x v="0"/>
    <m/>
    <m/>
    <m/>
    <m/>
    <m/>
    <m/>
    <m/>
    <m/>
    <m/>
    <m/>
    <m/>
    <m/>
    <m/>
    <m/>
    <m/>
    <m/>
    <m/>
    <m/>
    <m/>
    <m/>
    <m/>
    <m/>
    <m/>
    <m/>
    <m/>
    <m/>
    <m/>
    <s v="non"/>
    <m/>
    <m/>
    <m/>
    <n v="0"/>
    <m/>
    <m/>
    <m/>
    <m/>
    <m/>
    <m/>
    <m/>
    <n v="0"/>
    <n v="0"/>
    <s v="connaissance faible"/>
    <m/>
    <m/>
    <m/>
    <m/>
    <n v="0"/>
    <n v="1"/>
    <n v="0"/>
    <n v="0"/>
    <n v="0"/>
    <n v="0"/>
    <m/>
    <s v="non"/>
    <s v="je ne sais pas"/>
    <n v="0"/>
    <n v="1"/>
    <n v="0"/>
    <n v="0"/>
    <m/>
    <n v="0"/>
    <n v="0"/>
    <n v="1"/>
    <n v="0"/>
    <n v="0"/>
    <n v="0"/>
    <n v="0"/>
    <n v="0"/>
    <m/>
    <s v="oui"/>
    <s v="amande"/>
    <n v="0"/>
    <x v="1"/>
    <n v="0"/>
    <n v="0"/>
    <n v="0"/>
    <n v="0"/>
    <s v="acheté les pièces abîmé et payer le main d'oeuvre"/>
    <s v="non"/>
    <s v="non"/>
    <m/>
    <m/>
    <m/>
    <m/>
    <m/>
    <m/>
    <m/>
    <m/>
    <m/>
    <m/>
    <m/>
    <m/>
    <m/>
    <m/>
    <m/>
    <n v="0"/>
    <m/>
    <m/>
    <n v="5"/>
    <s v="confiance moyenne"/>
    <n v="1"/>
    <n v="0"/>
    <n v="0"/>
    <n v="0"/>
    <n v="0"/>
    <n v="1"/>
    <n v="1"/>
    <s v="Au moins un"/>
    <n v="0"/>
    <n v="0"/>
    <n v="0"/>
    <m/>
    <s v="oui"/>
    <s v="non_jen_ai_pas_encore_bnficie"/>
    <m/>
    <m/>
    <m/>
    <m/>
    <m/>
    <m/>
    <m/>
    <m/>
    <m/>
    <m/>
    <m/>
    <m/>
    <m/>
    <m/>
    <m/>
    <m/>
    <m/>
    <m/>
    <m/>
    <m/>
    <s v="chef du village"/>
    <n v="0"/>
    <n v="0"/>
    <n v="1"/>
    <n v="0"/>
    <n v="0"/>
    <n v="1"/>
    <n v="1"/>
    <n v="0"/>
    <n v="0"/>
    <n v="0"/>
    <m/>
    <n v="0"/>
    <n v="0"/>
    <n v="0"/>
    <n v="0"/>
    <n v="1"/>
    <n v="0"/>
    <s v="source  kalushige"/>
    <s v="1-2"/>
    <m/>
    <s v="tres_insatisfaisante"/>
    <s v="non"/>
    <s v="non"/>
    <s v="peu_insatisfaisant"/>
    <s v="non"/>
    <m/>
    <m/>
    <m/>
    <m/>
    <m/>
    <s v="je_ne_suis_jamais_impliqu"/>
    <s v="parfois"/>
    <n v="0"/>
    <n v="0"/>
    <n v="1"/>
    <n v="0"/>
    <n v="0"/>
    <n v="0"/>
    <n v="0"/>
    <n v="0"/>
    <n v="0"/>
    <n v="0"/>
    <n v="0"/>
    <n v="0"/>
    <m/>
    <s v="reunion"/>
    <s v="rarement"/>
    <s v="organisation dune réunion"/>
    <s v="parfois"/>
    <s v="conscientiser les populations en leur montrant limportance de leau"/>
    <s v="pas"/>
    <s v="non"/>
    <m/>
    <m/>
    <n v="-2.2783749000000002"/>
    <n v="28.813404999999999"/>
    <n v="1699.2"/>
    <n v="4.4800000000000004"/>
    <n v="9"/>
    <n v="44963.346655092602"/>
    <n v="44963.327719907407"/>
    <s v="bbk06"/>
    <n v="44963.575428240743"/>
    <s v="https://www.commcarehq.org/a/swassa/reports/form_data/74d3d412-4d68-44be-afd3-458c8ea27621/"/>
    <s v="bbk06"/>
    <s v="Femme"/>
    <x v="0"/>
    <n v="5"/>
    <x v="0"/>
    <n v="15"/>
    <n v="12"/>
    <n v="15"/>
    <n v="42"/>
    <x v="0"/>
    <n v="4.5714285714285712"/>
    <s v="Oui, elle est capable"/>
    <s v="non amélioré"/>
    <s v="Non"/>
    <s v="pas d'accès"/>
    <x v="0"/>
    <n v="0"/>
    <n v="0"/>
    <n v="0"/>
    <s v="Connaissance faible"/>
    <n v="0"/>
    <n v="3"/>
    <s v="Pas de confiance"/>
    <n v="0"/>
    <n v="0"/>
  </r>
  <r>
    <s v="137"/>
    <s v="fc5e8069-ae12-4137-b7c4-d9037420b262"/>
    <n v="44963"/>
    <s v="consentement_oui"/>
    <s v="sud_kivu"/>
    <s v="sud_kivu"/>
    <s v="kabare"/>
    <x v="0"/>
    <x v="1"/>
    <s v="oui"/>
    <s v="LEONTINACINYESHA"/>
    <s v="nyama_55"/>
    <s v="55"/>
    <s v="nyama_55"/>
    <s v="feminin"/>
    <n v="60"/>
    <n v="0"/>
    <s v="sans_niveau"/>
    <s v="non"/>
    <s v="epoux"/>
    <m/>
    <s v="masculin"/>
    <x v="1"/>
    <m/>
    <s v="agriculteur"/>
    <m/>
    <s v="restreint"/>
    <n v="0"/>
    <n v="0"/>
    <n v="0"/>
    <n v="1"/>
    <n v="0"/>
    <n v="2"/>
    <n v="0"/>
    <n v="1"/>
    <n v="0"/>
    <n v="0"/>
    <n v="0"/>
    <n v="0"/>
    <n v="1"/>
    <n v="0"/>
    <n v="0"/>
    <n v="1"/>
    <n v="6"/>
    <s v="non"/>
    <n v="0"/>
    <n v="0"/>
    <n v="0"/>
    <n v="0"/>
    <n v="0"/>
    <n v="0"/>
    <n v="0"/>
    <n v="0"/>
    <n v="0"/>
    <n v="0"/>
    <n v="0"/>
    <n v="0"/>
    <s v="non"/>
    <m/>
    <m/>
    <m/>
    <m/>
    <m/>
    <m/>
    <m/>
    <m/>
    <m/>
    <m/>
    <m/>
    <m/>
    <s v="non"/>
    <m/>
    <m/>
    <m/>
    <m/>
    <m/>
    <m/>
    <m/>
    <m/>
    <m/>
    <m/>
    <m/>
    <m/>
    <s v="eau_courante"/>
    <s v="robinet_public__borne-fontaine"/>
    <m/>
    <m/>
    <m/>
    <m/>
    <s v="eau_courante"/>
    <x v="0"/>
    <m/>
    <s v="non"/>
    <s v="eau_de_source"/>
    <m/>
    <m/>
    <s v="source_protg"/>
    <m/>
    <m/>
    <m/>
    <s v="en_dehors_de_la_parcelle"/>
    <n v="10"/>
    <n v="15"/>
    <n v="12"/>
    <n v="37"/>
    <n v="15"/>
    <n v="15"/>
    <n v="12"/>
    <s v="oui"/>
    <x v="0"/>
    <m/>
    <m/>
    <m/>
    <m/>
    <m/>
    <m/>
    <m/>
    <m/>
    <m/>
    <m/>
    <m/>
    <m/>
    <m/>
    <s v="oui"/>
    <m/>
    <m/>
    <m/>
    <m/>
    <m/>
    <m/>
    <m/>
    <m/>
    <m/>
    <m/>
    <m/>
    <m/>
    <m/>
    <n v="7"/>
    <n v="3"/>
    <n v="420"/>
    <n v="7"/>
    <n v="3"/>
    <n v="420"/>
    <n v="20"/>
    <s v="non"/>
    <m/>
    <m/>
    <m/>
    <m/>
    <m/>
    <m/>
    <m/>
    <m/>
    <m/>
    <m/>
    <s v="femmes_25-34_ans"/>
    <n v="0"/>
    <n v="0"/>
    <n v="0"/>
    <n v="1"/>
    <n v="0"/>
    <n v="0"/>
    <n v="0"/>
    <m/>
    <s v="oui"/>
    <s v="contribution_mensuelabonnement"/>
    <m/>
    <m/>
    <n v="500"/>
    <n v="0"/>
    <n v="0"/>
    <n v="0"/>
    <n v="1"/>
    <n v="0"/>
    <n v="0"/>
    <n v="0"/>
    <m/>
    <s v="oui"/>
    <n v="0"/>
    <n v="1"/>
    <n v="0"/>
    <n v="0"/>
    <n v="0"/>
    <m/>
    <n v="500"/>
    <m/>
    <s v="non"/>
    <s v="pas d'argent"/>
    <s v="non"/>
    <m/>
    <m/>
    <m/>
    <m/>
    <m/>
    <m/>
    <m/>
    <m/>
    <s v="non"/>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s v="faire des recontre"/>
    <n v="1"/>
    <n v="0"/>
    <n v="0"/>
    <n v="0"/>
    <m/>
    <n v="0"/>
    <n v="0"/>
    <n v="1"/>
    <n v="0"/>
    <n v="0"/>
    <n v="0"/>
    <n v="0"/>
    <n v="0"/>
    <m/>
    <s v="non"/>
    <m/>
    <m/>
    <x v="0"/>
    <m/>
    <m/>
    <m/>
    <m/>
    <m/>
    <s v="non"/>
    <s v="non"/>
    <m/>
    <m/>
    <m/>
    <m/>
    <m/>
    <m/>
    <m/>
    <m/>
    <m/>
    <m/>
    <m/>
    <m/>
    <m/>
    <m/>
    <m/>
    <n v="0"/>
    <m/>
    <m/>
    <n v="1"/>
    <s v="pas de confiance"/>
    <n v="1"/>
    <n v="0"/>
    <n v="0"/>
    <n v="0"/>
    <n v="0"/>
    <n v="1"/>
    <n v="1"/>
    <s v="Au moins un"/>
    <n v="0"/>
    <n v="0"/>
    <n v="0"/>
    <m/>
    <s v="non"/>
    <s v="non_jen_ai_pas_encore_bnficie"/>
    <m/>
    <m/>
    <m/>
    <m/>
    <m/>
    <m/>
    <m/>
    <m/>
    <m/>
    <m/>
    <m/>
    <m/>
    <m/>
    <m/>
    <m/>
    <m/>
    <m/>
    <m/>
    <m/>
    <m/>
    <s v="chef du village"/>
    <n v="0"/>
    <n v="0"/>
    <n v="0"/>
    <n v="0"/>
    <n v="0"/>
    <n v="0"/>
    <n v="0"/>
    <n v="1"/>
    <n v="0"/>
    <n v="0"/>
    <m/>
    <n v="0"/>
    <n v="0"/>
    <n v="0"/>
    <n v="0"/>
    <n v="1"/>
    <n v="0"/>
    <s v="source kalushige"/>
    <s v="1-2"/>
    <m/>
    <s v="tres_insatisfaisante"/>
    <s v="non"/>
    <s v="non"/>
    <s v="peu_insatisfaisant"/>
    <s v="non"/>
    <m/>
    <m/>
    <m/>
    <m/>
    <m/>
    <s v="je_ne_suis_jamais_impliqu"/>
    <s v="non"/>
    <m/>
    <m/>
    <m/>
    <m/>
    <m/>
    <m/>
    <m/>
    <m/>
    <m/>
    <m/>
    <m/>
    <m/>
    <m/>
    <m/>
    <m/>
    <s v="réunion"/>
    <s v="non"/>
    <s v="je ne sais pas"/>
    <s v="rien"/>
    <s v="non"/>
    <m/>
    <m/>
    <n v="-2.2849371000000001"/>
    <n v="28.808485300000001"/>
    <n v="1732.1"/>
    <n v="4.42"/>
    <n v="6"/>
    <n v="44963.366157407407"/>
    <n v="44963.346759259257"/>
    <s v="bbk06"/>
    <n v="44963.575439814813"/>
    <s v="https://www.commcarehq.org/a/swassa/reports/form_data/fc5e8069-ae12-4137-b7c4-d9037420b262/"/>
    <s v="bbk06"/>
    <s v="Homme"/>
    <x v="0"/>
    <n v="5"/>
    <x v="0"/>
    <n v="8"/>
    <n v="20"/>
    <n v="10"/>
    <n v="38"/>
    <x v="0"/>
    <n v="9.1428571428571423"/>
    <s v="Oui, elle est capable"/>
    <s v="non amélioré"/>
    <s v="Non"/>
    <s v="pas d'accès"/>
    <x v="2"/>
    <n v="1"/>
    <n v="1"/>
    <n v="2"/>
    <s v="Connaissance faible"/>
    <n v="0"/>
    <n v="9"/>
    <s v="Grande confiance"/>
    <n v="0"/>
    <n v="0"/>
  </r>
  <r>
    <s v="138"/>
    <s v="bff787a1-2c58-4a84-8d8c-1b0f0d493e7a"/>
    <n v="44963"/>
    <s v="consentement_oui"/>
    <s v="sud_kivu"/>
    <s v="sud_kivu"/>
    <s v="kabare"/>
    <x v="0"/>
    <x v="1"/>
    <s v="oui"/>
    <s v="SARAPHINA KAHUGUSI"/>
    <s v="nyama_55"/>
    <s v="55"/>
    <s v="nyama_55"/>
    <s v="feminin"/>
    <n v="45"/>
    <n v="0"/>
    <s v="primaire_interrompu"/>
    <s v="non"/>
    <s v="epoux"/>
    <m/>
    <s v="masculin"/>
    <x v="1"/>
    <m/>
    <s v="artisan"/>
    <m/>
    <s v="restreint"/>
    <n v="1"/>
    <n v="2"/>
    <n v="2"/>
    <n v="2"/>
    <n v="0"/>
    <n v="0"/>
    <n v="1"/>
    <n v="0"/>
    <n v="0"/>
    <n v="0"/>
    <n v="1"/>
    <n v="0"/>
    <n v="2"/>
    <n v="0"/>
    <n v="0"/>
    <n v="1"/>
    <n v="12"/>
    <s v="non"/>
    <n v="0"/>
    <n v="0"/>
    <n v="0"/>
    <n v="0"/>
    <n v="0"/>
    <n v="0"/>
    <n v="0"/>
    <n v="0"/>
    <n v="0"/>
    <n v="0"/>
    <n v="0"/>
    <n v="0"/>
    <s v="oui"/>
    <n v="1"/>
    <n v="0"/>
    <n v="1"/>
    <n v="0"/>
    <n v="0"/>
    <n v="0"/>
    <n v="0"/>
    <n v="0"/>
    <n v="0"/>
    <n v="0"/>
    <n v="0"/>
    <m/>
    <s v="oui"/>
    <n v="1"/>
    <n v="0"/>
    <n v="0"/>
    <n v="1"/>
    <n v="0"/>
    <n v="0"/>
    <n v="0"/>
    <n v="0"/>
    <n v="0"/>
    <n v="0"/>
    <n v="0"/>
    <m/>
    <s v="eau_courante"/>
    <s v="robinet_public__borne-fontaine"/>
    <m/>
    <m/>
    <m/>
    <m/>
    <s v="eau_courante"/>
    <x v="0"/>
    <m/>
    <s v="oui"/>
    <m/>
    <m/>
    <m/>
    <m/>
    <m/>
    <m/>
    <m/>
    <s v="en_dehors_de_la_parcelle"/>
    <n v="3"/>
    <n v="7"/>
    <n v="5"/>
    <n v="15"/>
    <m/>
    <m/>
    <m/>
    <s v="oui"/>
    <x v="1"/>
    <m/>
    <m/>
    <m/>
    <m/>
    <m/>
    <m/>
    <m/>
    <m/>
    <m/>
    <m/>
    <m/>
    <m/>
    <m/>
    <m/>
    <m/>
    <m/>
    <m/>
    <m/>
    <m/>
    <m/>
    <m/>
    <m/>
    <m/>
    <m/>
    <m/>
    <m/>
    <m/>
    <n v="7"/>
    <n v="5"/>
    <n v="700"/>
    <m/>
    <m/>
    <n v="0"/>
    <n v="8.3333333333333339"/>
    <s v="non"/>
    <m/>
    <m/>
    <m/>
    <m/>
    <m/>
    <m/>
    <m/>
    <m/>
    <m/>
    <m/>
    <s v="hommes_20-24_ans"/>
    <n v="0"/>
    <n v="0"/>
    <n v="0"/>
    <n v="1"/>
    <n v="0"/>
    <n v="0"/>
    <n v="0"/>
    <m/>
    <s v="non"/>
    <m/>
    <m/>
    <m/>
    <m/>
    <m/>
    <m/>
    <m/>
    <m/>
    <m/>
    <m/>
    <m/>
    <m/>
    <m/>
    <m/>
    <m/>
    <m/>
    <m/>
    <m/>
    <m/>
    <m/>
    <m/>
    <s v="oui"/>
    <s v="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1"/>
    <x v="1"/>
    <x v="0"/>
    <x v="0"/>
    <m/>
    <m/>
    <m/>
    <m/>
    <m/>
    <m/>
    <m/>
    <m/>
    <m/>
    <m/>
    <m/>
    <m/>
    <m/>
    <m/>
    <m/>
    <m/>
    <m/>
    <m/>
    <m/>
    <m/>
    <m/>
    <m/>
    <m/>
    <m/>
    <m/>
    <m/>
    <m/>
    <s v="oui"/>
    <n v="1"/>
    <n v="1"/>
    <n v="1"/>
    <n v="3"/>
    <n v="0"/>
    <n v="0"/>
    <n v="0"/>
    <m/>
    <n v="1"/>
    <n v="1"/>
    <n v="0"/>
    <n v="2"/>
    <n v="5"/>
    <s v="connaissance basique"/>
    <n v="0"/>
    <n v="0"/>
    <n v="0"/>
    <m/>
    <n v="0"/>
    <n v="1"/>
    <n v="0"/>
    <n v="0"/>
    <n v="0"/>
    <n v="0"/>
    <m/>
    <s v="non"/>
    <s v="rencontre avec la comité deau"/>
    <n v="1"/>
    <n v="1"/>
    <n v="0"/>
    <n v="0"/>
    <m/>
    <n v="0"/>
    <n v="0"/>
    <n v="1"/>
    <n v="0"/>
    <n v="0"/>
    <n v="0"/>
    <n v="0"/>
    <n v="0"/>
    <m/>
    <s v="non"/>
    <m/>
    <m/>
    <x v="0"/>
    <m/>
    <m/>
    <m/>
    <m/>
    <m/>
    <s v="non"/>
    <s v="non"/>
    <m/>
    <m/>
    <m/>
    <m/>
    <m/>
    <m/>
    <m/>
    <m/>
    <m/>
    <m/>
    <m/>
    <m/>
    <m/>
    <m/>
    <m/>
    <n v="0"/>
    <m/>
    <m/>
    <n v="2"/>
    <s v="pas de confiance"/>
    <n v="1"/>
    <n v="0"/>
    <n v="0"/>
    <n v="0"/>
    <n v="0"/>
    <n v="1"/>
    <n v="1"/>
    <s v="Au moins un"/>
    <n v="0"/>
    <n v="0"/>
    <n v="0"/>
    <m/>
    <s v="non"/>
    <s v="non_jen_ai_pas_encore_bnficie"/>
    <m/>
    <m/>
    <m/>
    <m/>
    <m/>
    <m/>
    <m/>
    <m/>
    <m/>
    <m/>
    <m/>
    <m/>
    <m/>
    <m/>
    <m/>
    <m/>
    <m/>
    <m/>
    <m/>
    <m/>
    <s v="chef de village"/>
    <n v="0"/>
    <n v="0"/>
    <n v="0"/>
    <n v="0"/>
    <n v="0"/>
    <n v="0"/>
    <n v="0"/>
    <n v="0"/>
    <n v="1"/>
    <n v="0"/>
    <s v="maendeleo"/>
    <n v="0"/>
    <n v="0"/>
    <n v="0"/>
    <n v="0"/>
    <n v="1"/>
    <n v="0"/>
    <s v="source kamushige"/>
    <s v="3-4"/>
    <m/>
    <s v="peu_insatisfaisant"/>
    <s v="non"/>
    <s v="non"/>
    <s v="peu_insatisfaisant"/>
    <s v="oui"/>
    <s v="non"/>
    <m/>
    <s v="les_membres_du_village"/>
    <m/>
    <s v="b_le_groupe_le_plus_nombreux_prend_la_dcision_pour_tous"/>
    <s v="je_ne_suis_jamais_impliqu"/>
    <s v="non"/>
    <m/>
    <m/>
    <m/>
    <m/>
    <m/>
    <m/>
    <m/>
    <m/>
    <m/>
    <m/>
    <m/>
    <m/>
    <m/>
    <m/>
    <m/>
    <s v="Réunion"/>
    <s v="non"/>
    <s v="réunion"/>
    <s v="entretenir l'eau, organiser des rencontres"/>
    <s v="oui"/>
    <s v="les chefs ne se soucie pas de leau et de l'hygiène"/>
    <s v="non"/>
    <n v="-2.3012069999999998"/>
    <n v="28.800173000000001"/>
    <n v="1764.8"/>
    <n v="12"/>
    <n v="12"/>
    <n v="44963.477094907408"/>
    <n v="44963.366562499999"/>
    <s v="bbk06"/>
    <n v="44963.57545138889"/>
    <s v="https://www.commcarehq.org/a/swassa/reports/form_data/bff787a1-2c58-4a84-8d8c-1b0f0d493e7a/"/>
    <s v="bbk06"/>
    <s v="Homme"/>
    <x v="0"/>
    <n v="5"/>
    <x v="0"/>
    <n v="8"/>
    <n v="20"/>
    <n v="10"/>
    <n v="38"/>
    <x v="0"/>
    <n v="9.1428571428571423"/>
    <s v="Oui, elle est capable"/>
    <s v="non amélioré"/>
    <s v="Non"/>
    <s v="pas d'accès"/>
    <x v="2"/>
    <n v="1"/>
    <n v="1"/>
    <n v="2"/>
    <s v="Connaissance faible"/>
    <n v="0"/>
    <n v="9"/>
    <s v="Grande confiance"/>
    <n v="0"/>
    <n v="0"/>
  </r>
  <r>
    <s v="139"/>
    <s v="a8f08dca-3eee-4aba-9c7b-cf35dc1f3789"/>
    <n v="44963"/>
    <s v="consentement_oui"/>
    <s v="sud_kivu"/>
    <s v="sud_kivu"/>
    <s v="kabare"/>
    <x v="0"/>
    <x v="1"/>
    <s v="oui"/>
    <s v="mukengere kakule Kasereka"/>
    <s v="nyama__39"/>
    <s v="39"/>
    <s v="nyama_39"/>
    <s v="masculin"/>
    <n v="27"/>
    <n v="990712255.08117306"/>
    <s v="secondaire_complet"/>
    <s v="oui"/>
    <m/>
    <m/>
    <m/>
    <x v="1"/>
    <s v="CRISTINE MUNYERENKANA"/>
    <s v="main_duvre"/>
    <m/>
    <s v="elargi"/>
    <n v="0"/>
    <n v="0"/>
    <n v="0"/>
    <n v="2"/>
    <n v="1"/>
    <n v="0"/>
    <n v="0"/>
    <n v="1"/>
    <n v="0"/>
    <n v="0"/>
    <n v="0"/>
    <n v="0"/>
    <n v="2"/>
    <n v="1"/>
    <n v="0"/>
    <n v="0"/>
    <n v="7"/>
    <s v="non"/>
    <n v="0"/>
    <n v="0"/>
    <n v="0"/>
    <n v="0"/>
    <n v="0"/>
    <n v="0"/>
    <n v="0"/>
    <n v="0"/>
    <n v="0"/>
    <n v="0"/>
    <n v="0"/>
    <n v="0"/>
    <s v="non"/>
    <m/>
    <m/>
    <m/>
    <m/>
    <m/>
    <m/>
    <m/>
    <m/>
    <m/>
    <m/>
    <m/>
    <m/>
    <s v="non"/>
    <m/>
    <m/>
    <m/>
    <m/>
    <m/>
    <m/>
    <m/>
    <m/>
    <m/>
    <m/>
    <m/>
    <m/>
    <s v="eau_courante"/>
    <s v="robinet_public__borne-fontaine"/>
    <m/>
    <m/>
    <m/>
    <m/>
    <s v="eau_courante"/>
    <x v="0"/>
    <m/>
    <s v="oui"/>
    <m/>
    <m/>
    <m/>
    <m/>
    <m/>
    <m/>
    <m/>
    <s v="en_dehors_de_la_parcelle"/>
    <n v="5"/>
    <n v="10"/>
    <n v="30"/>
    <n v="45"/>
    <m/>
    <m/>
    <m/>
    <s v="non"/>
    <x v="2"/>
    <n v="0"/>
    <n v="0"/>
    <n v="0"/>
    <n v="0"/>
    <n v="0"/>
    <n v="1"/>
    <n v="1"/>
    <n v="1"/>
    <n v="0"/>
    <n v="0"/>
    <n v="0"/>
    <n v="0"/>
    <n v="0"/>
    <m/>
    <m/>
    <m/>
    <m/>
    <m/>
    <m/>
    <m/>
    <m/>
    <m/>
    <m/>
    <m/>
    <m/>
    <m/>
    <m/>
    <n v="7"/>
    <n v="10"/>
    <n v="1400"/>
    <m/>
    <m/>
    <n v="0"/>
    <n v="28.571428571428573"/>
    <s v="non"/>
    <m/>
    <m/>
    <m/>
    <m/>
    <m/>
    <m/>
    <m/>
    <m/>
    <m/>
    <m/>
    <s v="femmesfilles_15-19_ans"/>
    <n v="0"/>
    <n v="0"/>
    <n v="0"/>
    <n v="0"/>
    <n v="1"/>
    <n v="0"/>
    <n v="0"/>
    <m/>
    <s v="non"/>
    <m/>
    <m/>
    <m/>
    <m/>
    <m/>
    <m/>
    <m/>
    <m/>
    <m/>
    <m/>
    <m/>
    <m/>
    <m/>
    <m/>
    <m/>
    <m/>
    <m/>
    <m/>
    <m/>
    <m/>
    <m/>
    <s v="oui"/>
    <s v="si l,eau sera tous les jour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1"/>
    <n v="0"/>
    <n v="0"/>
    <n v="0"/>
    <n v="0"/>
    <m/>
    <s v="non"/>
    <s v="voir le comité cogeka"/>
    <n v="1"/>
    <n v="0"/>
    <n v="0"/>
    <n v="0"/>
    <m/>
    <n v="0"/>
    <n v="0"/>
    <n v="0"/>
    <n v="0"/>
    <n v="0"/>
    <n v="0"/>
    <n v="1"/>
    <n v="0"/>
    <s v="la personne responsable repar la bf"/>
    <s v="oui"/>
    <s v="repartion par la  personne responsable"/>
    <n v="0"/>
    <x v="1"/>
    <n v="0"/>
    <n v="0"/>
    <n v="0"/>
    <n v="0"/>
    <s v="rien"/>
    <s v="non"/>
    <s v="non"/>
    <m/>
    <m/>
    <m/>
    <m/>
    <m/>
    <m/>
    <m/>
    <m/>
    <m/>
    <m/>
    <m/>
    <m/>
    <m/>
    <m/>
    <m/>
    <n v="0"/>
    <m/>
    <m/>
    <n v="6"/>
    <s v="grande confiance"/>
    <n v="0"/>
    <n v="0"/>
    <n v="0"/>
    <n v="0"/>
    <n v="0"/>
    <n v="0"/>
    <n v="0"/>
    <s v="Aucun"/>
    <n v="1"/>
    <n v="0"/>
    <n v="0"/>
    <m/>
    <s v="oui"/>
    <s v="non_jen_ai_pas_encore_bnficie"/>
    <m/>
    <m/>
    <m/>
    <m/>
    <m/>
    <m/>
    <m/>
    <m/>
    <m/>
    <m/>
    <m/>
    <m/>
    <m/>
    <m/>
    <m/>
    <m/>
    <m/>
    <m/>
    <m/>
    <m/>
    <s v="responsable gestionnaire l,eau"/>
    <n v="0"/>
    <n v="0"/>
    <n v="0"/>
    <n v="0"/>
    <n v="0"/>
    <n v="0"/>
    <n v="0"/>
    <n v="0"/>
    <n v="1"/>
    <n v="0"/>
    <s v="maendeleo"/>
    <n v="0"/>
    <n v="1"/>
    <n v="0"/>
    <n v="0"/>
    <n v="0"/>
    <n v="0"/>
    <m/>
    <s v="5-6"/>
    <m/>
    <s v="peu_insatisfaisant"/>
    <s v="non"/>
    <s v="non"/>
    <s v="peu_insatisfaisant"/>
    <s v="non"/>
    <m/>
    <m/>
    <m/>
    <m/>
    <m/>
    <s v="je_ne_suis_jamais_impliqu"/>
    <s v="non"/>
    <m/>
    <m/>
    <m/>
    <m/>
    <m/>
    <m/>
    <m/>
    <m/>
    <m/>
    <m/>
    <m/>
    <m/>
    <m/>
    <m/>
    <m/>
    <s v="Réunion"/>
    <s v="souvent"/>
    <s v="faire des reunion  ,organiser un comité de gestion"/>
    <s v="manque de comité de gestion deau"/>
    <s v="oui"/>
    <s v="ils demande des largent sans rien faire"/>
    <s v="non"/>
    <n v="-2.2850331000000002"/>
    <n v="28.810062500000001"/>
    <n v="1826"/>
    <n v="5.8"/>
    <n v="7"/>
    <n v="44963.562476851846"/>
    <n v="44963.538564814808"/>
    <s v="bbk06"/>
    <n v="44963.575462962966"/>
    <s v="https://www.commcarehq.org/a/swassa/reports/form_data/a8f08dca-3eee-4aba-9c7b-cf35dc1f3789/"/>
    <s v="bbk06"/>
    <s v="Femme"/>
    <x v="1"/>
    <n v="5"/>
    <x v="0"/>
    <n v="2"/>
    <n v="5"/>
    <n v="2"/>
    <n v="9"/>
    <x v="3"/>
    <n v="5.1428571428571432"/>
    <s v="Oui, elle est capable"/>
    <s v="non amélioré"/>
    <s v="Non"/>
    <s v="pas d'accès"/>
    <x v="0"/>
    <n v="1"/>
    <n v="1"/>
    <n v="2"/>
    <s v="Connaissance faible"/>
    <n v="0"/>
    <n v="8"/>
    <s v="Grande confiance"/>
    <n v="0"/>
    <n v="0"/>
  </r>
  <r>
    <s v="140"/>
    <s v="8614c4ed-b949-43d7-aae0-ae079dd6e36b"/>
    <n v="44963"/>
    <s v="consentement_oui"/>
    <s v="sud_kivu"/>
    <s v="sud_kivu"/>
    <s v="kabare"/>
    <x v="0"/>
    <x v="0"/>
    <s v="oui"/>
    <s v="nsimire bagalwa"/>
    <s v="kama_23"/>
    <s v="23"/>
    <s v="kamak_23"/>
    <s v="feminin"/>
    <n v="50"/>
    <n v="0"/>
    <s v="primaire_interrompu"/>
    <s v="oui"/>
    <m/>
    <m/>
    <m/>
    <x v="0"/>
    <s v="nsimire bagalwa"/>
    <s v="sans_emploi"/>
    <m/>
    <s v="restreint"/>
    <n v="2"/>
    <n v="1"/>
    <n v="0"/>
    <n v="0"/>
    <n v="1"/>
    <n v="0"/>
    <n v="0"/>
    <n v="1"/>
    <n v="1"/>
    <n v="0"/>
    <n v="0"/>
    <n v="0"/>
    <n v="0"/>
    <n v="1"/>
    <n v="0"/>
    <n v="0"/>
    <n v="7"/>
    <s v="non"/>
    <n v="0"/>
    <n v="0"/>
    <n v="0"/>
    <n v="0"/>
    <n v="0"/>
    <n v="0"/>
    <n v="0"/>
    <n v="0"/>
    <n v="0"/>
    <n v="0"/>
    <n v="0"/>
    <n v="0"/>
    <s v="non"/>
    <m/>
    <m/>
    <m/>
    <m/>
    <m/>
    <m/>
    <m/>
    <m/>
    <m/>
    <m/>
    <m/>
    <m/>
    <s v="oui"/>
    <n v="0"/>
    <n v="0"/>
    <n v="0"/>
    <n v="0"/>
    <n v="0"/>
    <n v="1"/>
    <n v="0"/>
    <n v="0"/>
    <n v="0"/>
    <n v="0"/>
    <n v="0"/>
    <m/>
    <s v="eau_courante"/>
    <s v="robinet_public__borne-fontaine"/>
    <m/>
    <m/>
    <m/>
    <m/>
    <s v="eau_courante"/>
    <x v="0"/>
    <m/>
    <s v="oui"/>
    <m/>
    <m/>
    <m/>
    <m/>
    <m/>
    <m/>
    <m/>
    <s v="en_dehors_de_la_parcelle"/>
    <n v="10"/>
    <n v="6"/>
    <n v="15"/>
    <n v="31"/>
    <m/>
    <m/>
    <m/>
    <s v="non"/>
    <x v="2"/>
    <n v="0"/>
    <n v="0"/>
    <n v="0"/>
    <n v="0"/>
    <n v="0"/>
    <n v="1"/>
    <n v="1"/>
    <n v="1"/>
    <n v="0"/>
    <n v="0"/>
    <n v="0"/>
    <n v="0"/>
    <n v="0"/>
    <m/>
    <m/>
    <m/>
    <m/>
    <m/>
    <m/>
    <m/>
    <m/>
    <m/>
    <m/>
    <m/>
    <m/>
    <m/>
    <m/>
    <n v="5"/>
    <n v="4"/>
    <n v="400"/>
    <m/>
    <m/>
    <n v="0"/>
    <n v="8.1632653061224492"/>
    <s v="non"/>
    <m/>
    <m/>
    <m/>
    <m/>
    <m/>
    <m/>
    <m/>
    <m/>
    <m/>
    <m/>
    <s v="femmes_20-24_ans"/>
    <n v="0"/>
    <n v="0"/>
    <n v="1"/>
    <n v="0"/>
    <n v="0"/>
    <n v="0"/>
    <n v="0"/>
    <m/>
    <s v="non"/>
    <m/>
    <m/>
    <m/>
    <m/>
    <m/>
    <m/>
    <m/>
    <m/>
    <m/>
    <m/>
    <m/>
    <m/>
    <m/>
    <m/>
    <m/>
    <m/>
    <m/>
    <m/>
    <m/>
    <m/>
    <m/>
    <s v="non"/>
    <s v="pas de moyen"/>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1"/>
    <n v="0"/>
    <n v="0"/>
    <m/>
    <s v="non"/>
    <s v="je ne sais pas"/>
    <n v="1"/>
    <n v="0"/>
    <n v="0"/>
    <n v="0"/>
    <m/>
    <n v="0"/>
    <n v="0"/>
    <n v="0"/>
    <n v="0"/>
    <n v="1"/>
    <n v="0"/>
    <n v="0"/>
    <n v="0"/>
    <m/>
    <s v="non"/>
    <m/>
    <m/>
    <x v="0"/>
    <m/>
    <m/>
    <m/>
    <m/>
    <m/>
    <s v="non"/>
    <s v="non"/>
    <m/>
    <m/>
    <m/>
    <m/>
    <m/>
    <m/>
    <m/>
    <m/>
    <m/>
    <m/>
    <m/>
    <m/>
    <m/>
    <m/>
    <m/>
    <n v="0"/>
    <m/>
    <m/>
    <n v="7"/>
    <s v="grande confiance"/>
    <n v="1"/>
    <n v="0"/>
    <n v="0"/>
    <n v="0"/>
    <n v="0"/>
    <n v="1"/>
    <n v="1"/>
    <s v="Au moins un"/>
    <n v="0"/>
    <n v="0"/>
    <n v="0"/>
    <m/>
    <s v="oui"/>
    <s v="oui"/>
    <s v="non_il_y_en_a_pas"/>
    <m/>
    <m/>
    <m/>
    <m/>
    <m/>
    <m/>
    <m/>
    <m/>
    <m/>
    <m/>
    <m/>
    <m/>
    <m/>
    <m/>
    <m/>
    <m/>
    <m/>
    <m/>
    <m/>
    <s v="député cubaka"/>
    <n v="0"/>
    <n v="0"/>
    <n v="0"/>
    <n v="0"/>
    <n v="0"/>
    <n v="0"/>
    <n v="0"/>
    <n v="0"/>
    <n v="1"/>
    <n v="0"/>
    <s v="je ne sais pas"/>
    <n v="0"/>
    <n v="0"/>
    <n v="1"/>
    <n v="0"/>
    <n v="0"/>
    <n v="0"/>
    <m/>
    <s v="5-6"/>
    <m/>
    <s v="neutre"/>
    <s v="non"/>
    <s v="non"/>
    <s v="neutre"/>
    <s v="non"/>
    <m/>
    <m/>
    <m/>
    <m/>
    <m/>
    <s v="je_ne_suis_jamais_impliqu"/>
    <s v="rarement"/>
    <n v="0"/>
    <n v="0"/>
    <n v="0"/>
    <n v="0"/>
    <n v="0"/>
    <n v="1"/>
    <n v="0"/>
    <n v="0"/>
    <n v="0"/>
    <n v="0"/>
    <n v="0"/>
    <n v="0"/>
    <m/>
    <s v="sur téléphone"/>
    <s v="souvent"/>
    <s v="sur téléphone"/>
    <s v="rarement"/>
    <s v="je ne sais pas"/>
    <s v="peu de bf dans le village"/>
    <s v="non"/>
    <m/>
    <m/>
    <n v="-2.2999656000000002"/>
    <n v="28.794162199999999"/>
    <n v="1786.5"/>
    <n v="5.66"/>
    <n v="7"/>
    <n v="44963.372106481482"/>
    <n v="44963.329456018517"/>
    <s v="bbk01"/>
    <n v="44963.57608796296"/>
    <s v="https://www.commcarehq.org/a/swassa/reports/form_data/8614c4ed-b949-43d7-aae0-ae079dd6e36b/"/>
    <s v="bbk01"/>
    <s v="Femme"/>
    <x v="1"/>
    <n v="6"/>
    <x v="1"/>
    <n v="20"/>
    <n v="20"/>
    <n v="30"/>
    <n v="70"/>
    <x v="1"/>
    <n v="0.95238095238095244"/>
    <s v="Non, elle n'est pas capable"/>
    <s v="non amélioré"/>
    <s v="Non"/>
    <s v="pas d'accès"/>
    <x v="0"/>
    <n v="1"/>
    <n v="0"/>
    <n v="1"/>
    <s v="Connaissance faible"/>
    <n v="0"/>
    <n v="5"/>
    <s v="Confiance moyenne"/>
    <n v="0"/>
    <n v="0"/>
  </r>
  <r>
    <s v="141"/>
    <s v="32da177d-d381-4a28-a0ef-64100af1ed19"/>
    <n v="44963"/>
    <s v="consentement_oui"/>
    <s v="sud_kivu"/>
    <s v="sud_kivu"/>
    <s v="kabare"/>
    <x v="0"/>
    <x v="0"/>
    <s v="oui"/>
    <s v="furaha ciza"/>
    <s v="kama_34"/>
    <s v="34"/>
    <s v="kamak_34"/>
    <s v="feminin"/>
    <n v="27"/>
    <n v="843036483"/>
    <s v="secondaire_complet"/>
    <s v="non"/>
    <s v="epouse"/>
    <m/>
    <s v="masculin"/>
    <x v="1"/>
    <s v="refus de donne le nom"/>
    <s v="sans_emploi"/>
    <m/>
    <s v="elargi"/>
    <n v="2"/>
    <n v="1"/>
    <n v="0"/>
    <n v="0"/>
    <n v="0"/>
    <n v="1"/>
    <n v="0"/>
    <n v="1"/>
    <n v="0"/>
    <n v="0"/>
    <n v="0"/>
    <n v="0"/>
    <n v="0"/>
    <n v="1"/>
    <n v="0"/>
    <n v="0"/>
    <n v="6"/>
    <s v="non"/>
    <n v="0"/>
    <n v="0"/>
    <n v="0"/>
    <n v="0"/>
    <n v="0"/>
    <n v="0"/>
    <n v="0"/>
    <n v="0"/>
    <n v="0"/>
    <n v="0"/>
    <n v="0"/>
    <n v="0"/>
    <s v="oui"/>
    <n v="0"/>
    <n v="1"/>
    <n v="0"/>
    <n v="0"/>
    <n v="0"/>
    <n v="0"/>
    <n v="0"/>
    <n v="0"/>
    <n v="0"/>
    <n v="0"/>
    <n v="0"/>
    <m/>
    <s v="oui"/>
    <n v="0"/>
    <n v="0"/>
    <n v="0"/>
    <n v="1"/>
    <n v="0"/>
    <n v="0"/>
    <n v="0"/>
    <n v="0"/>
    <n v="0"/>
    <n v="0"/>
    <n v="0"/>
    <m/>
    <s v="eau_courante"/>
    <s v="robinet_priv"/>
    <m/>
    <m/>
    <m/>
    <m/>
    <s v="eau_courante"/>
    <x v="0"/>
    <m/>
    <s v="oui"/>
    <m/>
    <m/>
    <m/>
    <m/>
    <m/>
    <m/>
    <m/>
    <s v="dans_la_parcelle_ou_la_maison"/>
    <n v="0"/>
    <n v="0"/>
    <n v="0"/>
    <n v="0"/>
    <m/>
    <m/>
    <m/>
    <s v="non"/>
    <x v="2"/>
    <n v="0"/>
    <n v="0"/>
    <n v="0"/>
    <n v="0"/>
    <n v="0"/>
    <n v="0"/>
    <n v="0"/>
    <n v="1"/>
    <n v="0"/>
    <n v="0"/>
    <n v="0"/>
    <n v="0"/>
    <n v="0"/>
    <m/>
    <m/>
    <m/>
    <m/>
    <m/>
    <m/>
    <m/>
    <m/>
    <m/>
    <m/>
    <m/>
    <m/>
    <m/>
    <m/>
    <n v="7"/>
    <n v="1"/>
    <n v="140"/>
    <m/>
    <m/>
    <n v="0"/>
    <n v="3.333333333333333"/>
    <s v="non"/>
    <m/>
    <m/>
    <m/>
    <m/>
    <m/>
    <m/>
    <m/>
    <m/>
    <m/>
    <m/>
    <s v="femmes_25-34_ans"/>
    <n v="0"/>
    <n v="0"/>
    <n v="0"/>
    <n v="0"/>
    <n v="1"/>
    <n v="0"/>
    <n v="0"/>
    <m/>
    <s v="oui"/>
    <s v="autre_prciser"/>
    <s v="payer par an"/>
    <m/>
    <m/>
    <m/>
    <m/>
    <m/>
    <m/>
    <m/>
    <m/>
    <m/>
    <m/>
    <m/>
    <m/>
    <m/>
    <m/>
    <m/>
    <m/>
    <m/>
    <m/>
    <m/>
    <s v="oui"/>
    <s v="sil l,eau est disponible a tous moments"/>
    <s v="non"/>
    <m/>
    <m/>
    <m/>
    <m/>
    <m/>
    <m/>
    <m/>
    <m/>
    <m/>
    <m/>
    <m/>
    <m/>
    <m/>
    <m/>
    <m/>
    <m/>
    <m/>
    <m/>
    <m/>
    <m/>
    <m/>
    <m/>
    <m/>
    <m/>
    <m/>
    <m/>
    <m/>
    <m/>
    <m/>
    <m/>
    <m/>
    <m/>
    <m/>
    <m/>
    <s v="oui"/>
    <n v="0"/>
    <n v="0"/>
    <n v="0"/>
    <n v="0"/>
    <n v="0"/>
    <n v="0"/>
    <n v="1"/>
    <n v="0"/>
    <n v="0"/>
    <n v="0"/>
    <m/>
    <m/>
    <m/>
    <m/>
    <m/>
    <n v="0"/>
    <n v="0"/>
    <n v="0"/>
    <n v="1"/>
    <n v="0"/>
    <m/>
    <m/>
    <m/>
    <m/>
    <m/>
    <m/>
    <m/>
    <m/>
    <s v="toilette non améliorée"/>
    <s v="non"/>
    <x v="0"/>
    <x v="0"/>
    <x v="0"/>
    <x v="0"/>
    <x v="1"/>
    <n v="1"/>
    <n v="0"/>
    <n v="0"/>
    <n v="1"/>
    <n v="0"/>
    <n v="0"/>
    <n v="0"/>
    <n v="0"/>
    <n v="1"/>
    <n v="0"/>
    <s v="cereka"/>
    <s v="non"/>
    <m/>
    <m/>
    <m/>
    <m/>
    <m/>
    <m/>
    <m/>
    <m/>
    <m/>
    <m/>
    <m/>
    <m/>
    <m/>
    <m/>
    <m/>
    <s v="oui"/>
    <n v="1"/>
    <n v="1"/>
    <n v="0"/>
    <n v="2"/>
    <n v="0"/>
    <n v="0"/>
    <n v="0"/>
    <m/>
    <n v="1"/>
    <n v="0"/>
    <n v="0"/>
    <n v="1"/>
    <n v="3"/>
    <s v="connaissance basique"/>
    <n v="0"/>
    <n v="0"/>
    <n v="0"/>
    <m/>
    <n v="0"/>
    <n v="0"/>
    <n v="0"/>
    <n v="0"/>
    <n v="1"/>
    <n v="0"/>
    <s v="sereka et par an"/>
    <s v="oui"/>
    <s v="voir le comité sereka"/>
    <n v="1"/>
    <n v="1"/>
    <n v="0"/>
    <n v="0"/>
    <m/>
    <n v="0"/>
    <n v="0"/>
    <n v="0"/>
    <n v="0"/>
    <n v="1"/>
    <n v="0"/>
    <n v="0"/>
    <n v="0"/>
    <m/>
    <s v="non"/>
    <m/>
    <m/>
    <x v="0"/>
    <m/>
    <m/>
    <m/>
    <m/>
    <m/>
    <s v="non"/>
    <s v="non"/>
    <m/>
    <m/>
    <m/>
    <m/>
    <m/>
    <m/>
    <m/>
    <m/>
    <m/>
    <m/>
    <m/>
    <m/>
    <m/>
    <m/>
    <m/>
    <n v="0"/>
    <m/>
    <m/>
    <n v="8"/>
    <s v="grande confiance"/>
    <n v="0"/>
    <n v="0"/>
    <n v="1"/>
    <n v="0"/>
    <n v="0"/>
    <n v="1"/>
    <n v="1"/>
    <s v="Au moins un"/>
    <n v="0"/>
    <n v="0"/>
    <n v="0"/>
    <m/>
    <s v="oui"/>
    <s v="non_jen_ai_pas_encore_bnficie"/>
    <m/>
    <m/>
    <m/>
    <m/>
    <m/>
    <m/>
    <m/>
    <m/>
    <m/>
    <m/>
    <m/>
    <m/>
    <m/>
    <m/>
    <m/>
    <m/>
    <m/>
    <m/>
    <m/>
    <m/>
    <s v="sereka"/>
    <n v="0"/>
    <n v="0"/>
    <n v="0"/>
    <n v="0"/>
    <n v="0"/>
    <n v="0"/>
    <n v="1"/>
    <n v="0"/>
    <n v="0"/>
    <n v="0"/>
    <m/>
    <n v="0"/>
    <n v="0"/>
    <n v="1"/>
    <n v="0"/>
    <n v="0"/>
    <n v="0"/>
    <m/>
    <s v="5-6"/>
    <m/>
    <s v="neutre"/>
    <s v="non"/>
    <s v="non"/>
    <s v="tres_satisfaite"/>
    <s v="non"/>
    <m/>
    <m/>
    <m/>
    <m/>
    <m/>
    <s v="souvent_impliqu"/>
    <s v="rarement"/>
    <n v="1"/>
    <n v="0"/>
    <n v="1"/>
    <n v="0"/>
    <n v="0"/>
    <n v="0"/>
    <n v="0"/>
    <n v="0"/>
    <n v="0"/>
    <n v="0"/>
    <n v="0"/>
    <n v="0"/>
    <m/>
    <s v="téléphone payant"/>
    <s v="souvent"/>
    <s v="téléphone payant"/>
    <s v="parfois"/>
    <s v="rien"/>
    <s v="je ne sais pas"/>
    <s v="non"/>
    <m/>
    <m/>
    <n v="-2.3000425999999998"/>
    <n v="28.7933834"/>
    <n v="1789.7"/>
    <n v="5"/>
    <n v="6"/>
    <n v="44963.418692129628"/>
    <n v="44963.398217592592"/>
    <s v="bbk01"/>
    <n v="44963.576099537036"/>
    <s v="https://www.commcarehq.org/a/swassa/reports/form_data/32da177d-d381-4a28-a0ef-64100af1ed19/"/>
    <s v="bbk01"/>
    <s v="Femme"/>
    <x v="0"/>
    <n v="9"/>
    <x v="1"/>
    <n v="52"/>
    <n v="95"/>
    <n v="50"/>
    <n v="197"/>
    <x v="1"/>
    <n v="0.63492063492063489"/>
    <s v="Non, elle n'est pas capable"/>
    <s v="améliorée"/>
    <s v="Non"/>
    <s v="accès basique"/>
    <x v="0"/>
    <n v="0"/>
    <n v="1"/>
    <n v="1"/>
    <s v="Connaissance faible"/>
    <n v="0"/>
    <n v="4"/>
    <s v="Pas de confiance"/>
    <n v="0"/>
    <n v="0"/>
  </r>
  <r>
    <s v="142"/>
    <s v="2cec506a-6952-4269-b20f-70646b613757"/>
    <n v="44963"/>
    <s v="consentement_oui"/>
    <s v="sud_kivu"/>
    <s v="sud_kivu"/>
    <s v="kabare"/>
    <x v="0"/>
    <x v="1"/>
    <s v="oui"/>
    <s v="Bahati namogo"/>
    <s v="nyama_6"/>
    <s v="6"/>
    <s v="nyama_6"/>
    <s v="masculin"/>
    <n v="35"/>
    <n v="976752284"/>
    <s v="secondaire_interrompu"/>
    <s v="oui"/>
    <m/>
    <m/>
    <m/>
    <x v="1"/>
    <s v="nsimire"/>
    <s v="mnagre"/>
    <m/>
    <s v="restreint"/>
    <n v="2"/>
    <n v="0"/>
    <n v="0"/>
    <n v="0"/>
    <n v="0"/>
    <n v="1"/>
    <n v="0"/>
    <n v="0"/>
    <n v="0"/>
    <n v="2"/>
    <n v="0"/>
    <n v="0"/>
    <n v="0"/>
    <n v="1"/>
    <n v="0"/>
    <n v="0"/>
    <n v="6"/>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3"/>
    <n v="2"/>
    <n v="3"/>
    <n v="8"/>
    <m/>
    <m/>
    <m/>
    <s v="oui"/>
    <x v="1"/>
    <m/>
    <m/>
    <m/>
    <m/>
    <m/>
    <m/>
    <m/>
    <m/>
    <m/>
    <m/>
    <m/>
    <m/>
    <m/>
    <m/>
    <m/>
    <m/>
    <m/>
    <m/>
    <m/>
    <m/>
    <m/>
    <m/>
    <m/>
    <m/>
    <m/>
    <m/>
    <m/>
    <n v="7"/>
    <n v="2"/>
    <n v="280"/>
    <m/>
    <m/>
    <n v="0"/>
    <n v="6.6666666666666661"/>
    <s v="non"/>
    <m/>
    <m/>
    <m/>
    <m/>
    <m/>
    <m/>
    <m/>
    <m/>
    <m/>
    <m/>
    <s v="femmes_25-34_ans"/>
    <n v="0"/>
    <n v="0"/>
    <n v="0"/>
    <n v="0"/>
    <n v="1"/>
    <n v="0"/>
    <n v="0"/>
    <m/>
    <s v="oui"/>
    <s v="contribution_mensuelabonnement"/>
    <m/>
    <m/>
    <n v="2000"/>
    <m/>
    <m/>
    <m/>
    <m/>
    <m/>
    <m/>
    <m/>
    <m/>
    <m/>
    <m/>
    <m/>
    <m/>
    <m/>
    <m/>
    <m/>
    <m/>
    <m/>
    <s v="oui"/>
    <s v="pour en avoir dans ma parcelle"/>
    <s v="non"/>
    <m/>
    <m/>
    <m/>
    <m/>
    <m/>
    <m/>
    <m/>
    <m/>
    <m/>
    <m/>
    <m/>
    <m/>
    <m/>
    <m/>
    <m/>
    <m/>
    <m/>
    <m/>
    <m/>
    <m/>
    <m/>
    <m/>
    <m/>
    <m/>
    <m/>
    <m/>
    <m/>
    <m/>
    <m/>
    <m/>
    <m/>
    <m/>
    <m/>
    <m/>
    <s v="oui"/>
    <n v="0"/>
    <n v="1"/>
    <n v="1"/>
    <n v="0"/>
    <n v="0"/>
    <n v="0"/>
    <n v="0"/>
    <n v="0"/>
    <n v="0"/>
    <n v="0"/>
    <m/>
    <m/>
    <m/>
    <s v="fausse_daouble_avec_dalle"/>
    <m/>
    <n v="0"/>
    <n v="0"/>
    <n v="0"/>
    <n v="1"/>
    <n v="0"/>
    <m/>
    <n v="0"/>
    <n v="1"/>
    <n v="0"/>
    <m/>
    <m/>
    <m/>
    <m/>
    <s v="toilette améliorée"/>
    <s v="non"/>
    <x v="1"/>
    <x v="0"/>
    <x v="0"/>
    <x v="0"/>
    <x v="0"/>
    <m/>
    <m/>
    <m/>
    <m/>
    <m/>
    <m/>
    <m/>
    <m/>
    <m/>
    <m/>
    <m/>
    <m/>
    <m/>
    <m/>
    <m/>
    <m/>
    <m/>
    <m/>
    <m/>
    <m/>
    <m/>
    <m/>
    <m/>
    <m/>
    <m/>
    <m/>
    <m/>
    <s v="non"/>
    <m/>
    <m/>
    <m/>
    <n v="0"/>
    <m/>
    <m/>
    <m/>
    <m/>
    <m/>
    <m/>
    <m/>
    <n v="0"/>
    <n v="0"/>
    <s v="connaissance faible"/>
    <m/>
    <m/>
    <m/>
    <m/>
    <n v="0"/>
    <n v="0"/>
    <n v="0"/>
    <n v="0"/>
    <n v="1"/>
    <n v="0"/>
    <s v="le propriétaire de la BF"/>
    <s v="non"/>
    <s v="ile me demande 100$"/>
    <n v="1"/>
    <n v="0"/>
    <n v="0"/>
    <n v="0"/>
    <m/>
    <n v="0"/>
    <n v="0"/>
    <n v="0"/>
    <n v="1"/>
    <n v="0"/>
    <n v="0"/>
    <n v="0"/>
    <n v="0"/>
    <m/>
    <s v="non"/>
    <m/>
    <m/>
    <x v="0"/>
    <m/>
    <m/>
    <m/>
    <m/>
    <m/>
    <s v="non"/>
    <s v="non"/>
    <m/>
    <m/>
    <m/>
    <m/>
    <m/>
    <m/>
    <m/>
    <m/>
    <m/>
    <m/>
    <m/>
    <m/>
    <m/>
    <m/>
    <m/>
    <n v="0"/>
    <m/>
    <m/>
    <n v="8"/>
    <s v="grande confiance"/>
    <n v="1"/>
    <n v="0"/>
    <n v="0"/>
    <n v="0"/>
    <n v="0"/>
    <n v="1"/>
    <n v="1"/>
    <s v="Au moins un"/>
    <n v="0"/>
    <n v="0"/>
    <n v="0"/>
    <m/>
    <s v="oui"/>
    <s v="non_jen_ai_pas_encore_bnficie"/>
    <m/>
    <m/>
    <m/>
    <m/>
    <m/>
    <m/>
    <m/>
    <m/>
    <m/>
    <m/>
    <m/>
    <m/>
    <m/>
    <m/>
    <m/>
    <m/>
    <m/>
    <m/>
    <m/>
    <m/>
    <s v="au propriétaire de la BF"/>
    <n v="0"/>
    <n v="0"/>
    <n v="0"/>
    <n v="0"/>
    <n v="0"/>
    <n v="0"/>
    <n v="0"/>
    <n v="0"/>
    <n v="1"/>
    <n v="0"/>
    <s v="maendeleo"/>
    <n v="0"/>
    <n v="0"/>
    <n v="0"/>
    <n v="0"/>
    <n v="1"/>
    <n v="0"/>
    <s v="le propriétaire"/>
    <s v="3-4"/>
    <m/>
    <s v="tres_satisfaite"/>
    <s v="non"/>
    <s v="non"/>
    <s v="neutre"/>
    <s v="non"/>
    <m/>
    <m/>
    <m/>
    <m/>
    <m/>
    <s v="je_ne_suis_jamais_impliqu"/>
    <s v="non"/>
    <m/>
    <m/>
    <m/>
    <m/>
    <m/>
    <m/>
    <m/>
    <m/>
    <m/>
    <m/>
    <m/>
    <m/>
    <m/>
    <m/>
    <m/>
    <s v="pas des recommandations"/>
    <s v="non"/>
    <s v="plusieurs robinet qui nous entoure"/>
    <s v="l'argent pour le captage est trop"/>
    <s v="oui"/>
    <s v="injure quand on a pas encore payé"/>
    <s v="non"/>
    <n v="-2.2740409000000001"/>
    <n v="28.8176588"/>
    <n v="1680.7"/>
    <n v="4.55"/>
    <n v="6"/>
    <n v="44963.594733796293"/>
    <n v="44963.573877314811"/>
    <s v="bbk04"/>
    <n v="44963.594849537039"/>
    <s v="https://www.commcarehq.org/a/swassa/reports/form_data/2cec506a-6952-4269-b20f-70646b613757/"/>
    <s v="bbk04"/>
    <s v=""/>
    <x v="2"/>
    <s v=""/>
    <x v="2"/>
    <s v=""/>
    <s v=""/>
    <s v=""/>
    <s v=""/>
    <x v="2"/>
    <s v=""/>
    <s v=""/>
    <s v=""/>
    <s v=""/>
    <s v=""/>
    <x v="1"/>
    <s v=""/>
    <s v=""/>
    <s v=""/>
    <s v=""/>
    <s v=""/>
    <s v=""/>
    <s v=""/>
    <s v=""/>
    <s v=""/>
  </r>
  <r>
    <s v="143"/>
    <s v="010160e6-5a6f-467f-9bf7-2340f59230d7"/>
    <n v="44963"/>
    <s v="consentement_oui"/>
    <s v="sud_kivu"/>
    <s v="sud_kivu"/>
    <s v="kabare"/>
    <x v="0"/>
    <x v="1"/>
    <s v="oui"/>
    <s v="BUJENI MUBALABALA"/>
    <s v="nyama_68"/>
    <s v="68"/>
    <s v="nyama_68"/>
    <s v="masculin"/>
    <n v="56"/>
    <n v="999999999"/>
    <s v="primaire_complet"/>
    <s v="oui"/>
    <m/>
    <m/>
    <m/>
    <x v="1"/>
    <s v="M' Bijani"/>
    <s v="agriculteur"/>
    <m/>
    <s v="restreint"/>
    <n v="1"/>
    <n v="1"/>
    <n v="3"/>
    <n v="0"/>
    <n v="0"/>
    <n v="1"/>
    <n v="0"/>
    <n v="1"/>
    <n v="0"/>
    <n v="1"/>
    <n v="0"/>
    <n v="0"/>
    <n v="0"/>
    <n v="0"/>
    <n v="0"/>
    <n v="1"/>
    <n v="9"/>
    <s v="non"/>
    <n v="0"/>
    <n v="0"/>
    <n v="0"/>
    <n v="0"/>
    <n v="0"/>
    <n v="0"/>
    <n v="0"/>
    <n v="0"/>
    <n v="0"/>
    <n v="0"/>
    <n v="0"/>
    <n v="0"/>
    <s v="non"/>
    <m/>
    <m/>
    <m/>
    <m/>
    <m/>
    <m/>
    <m/>
    <m/>
    <m/>
    <m/>
    <m/>
    <m/>
    <s v="non"/>
    <m/>
    <m/>
    <m/>
    <m/>
    <m/>
    <m/>
    <m/>
    <m/>
    <m/>
    <m/>
    <m/>
    <m/>
    <s v="eau_courante"/>
    <s v="robinet_public__borne-fontaine"/>
    <m/>
    <m/>
    <m/>
    <m/>
    <s v="eau_courante"/>
    <x v="0"/>
    <m/>
    <s v="oui"/>
    <m/>
    <m/>
    <m/>
    <m/>
    <m/>
    <m/>
    <m/>
    <s v="dans_la_parcelle_ou_la_maison"/>
    <n v="1"/>
    <n v="1"/>
    <n v="1"/>
    <n v="3"/>
    <m/>
    <m/>
    <m/>
    <s v="oui"/>
    <x v="1"/>
    <m/>
    <m/>
    <m/>
    <m/>
    <m/>
    <m/>
    <m/>
    <m/>
    <m/>
    <m/>
    <m/>
    <m/>
    <m/>
    <m/>
    <m/>
    <m/>
    <m/>
    <m/>
    <m/>
    <m/>
    <m/>
    <m/>
    <m/>
    <m/>
    <m/>
    <m/>
    <m/>
    <n v="7"/>
    <n v="5"/>
    <n v="700"/>
    <m/>
    <m/>
    <n v="0"/>
    <n v="11.111111111111111"/>
    <s v="non"/>
    <m/>
    <m/>
    <m/>
    <m/>
    <m/>
    <m/>
    <m/>
    <m/>
    <m/>
    <m/>
    <s v="filles_10-14_ans"/>
    <n v="0"/>
    <n v="0"/>
    <n v="0"/>
    <n v="0"/>
    <n v="1"/>
    <n v="0"/>
    <n v="0"/>
    <m/>
    <s v="oui"/>
    <s v="contribution_mensuelabonnement"/>
    <m/>
    <m/>
    <n v="500"/>
    <m/>
    <m/>
    <m/>
    <m/>
    <m/>
    <m/>
    <m/>
    <m/>
    <m/>
    <m/>
    <m/>
    <m/>
    <m/>
    <m/>
    <m/>
    <m/>
    <m/>
    <s v="non"/>
    <s v="nous sommes pauvre"/>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1"/>
    <n v="0"/>
    <n v="0"/>
    <n v="0"/>
    <n v="0"/>
    <n v="0"/>
    <m/>
    <s v="non"/>
    <s v="non"/>
    <n v="0"/>
    <n v="1"/>
    <n v="0"/>
    <n v="0"/>
    <m/>
    <n v="0"/>
    <n v="0"/>
    <n v="0"/>
    <n v="1"/>
    <n v="0"/>
    <n v="0"/>
    <n v="0"/>
    <n v="0"/>
    <m/>
    <s v="non"/>
    <m/>
    <m/>
    <x v="0"/>
    <m/>
    <m/>
    <m/>
    <m/>
    <m/>
    <s v="non"/>
    <s v="non"/>
    <m/>
    <m/>
    <m/>
    <m/>
    <m/>
    <m/>
    <m/>
    <m/>
    <m/>
    <m/>
    <m/>
    <m/>
    <m/>
    <m/>
    <m/>
    <n v="0"/>
    <m/>
    <m/>
    <n v="6"/>
    <s v="grande confiance"/>
    <n v="1"/>
    <n v="0"/>
    <n v="0"/>
    <n v="0"/>
    <n v="0"/>
    <n v="1"/>
    <n v="1"/>
    <s v="Au moins un"/>
    <n v="0"/>
    <n v="0"/>
    <n v="0"/>
    <m/>
    <s v="non"/>
    <s v="non_jen_ai_pas_encore_bnficie"/>
    <m/>
    <m/>
    <m/>
    <m/>
    <m/>
    <m/>
    <m/>
    <m/>
    <m/>
    <m/>
    <m/>
    <m/>
    <m/>
    <m/>
    <m/>
    <m/>
    <m/>
    <m/>
    <m/>
    <m/>
    <s v="comité"/>
    <n v="0"/>
    <n v="0"/>
    <n v="0"/>
    <n v="0"/>
    <n v="0"/>
    <n v="0"/>
    <n v="0"/>
    <n v="0"/>
    <n v="1"/>
    <n v="0"/>
    <s v="maendeleo"/>
    <n v="0"/>
    <n v="0"/>
    <n v="0"/>
    <n v="1"/>
    <n v="0"/>
    <n v="0"/>
    <m/>
    <s v="3-4"/>
    <m/>
    <s v="neutre"/>
    <s v="oui"/>
    <s v="oui"/>
    <s v="neutre"/>
    <s v="oui"/>
    <s v="non"/>
    <m/>
    <s v="les_membres_du_village"/>
    <m/>
    <s v="b_le_groupe_le_plus_nombreux_prend_la_dcision_pour_tous"/>
    <s v="je_ne_suis_jamais_impliqu"/>
    <s v="non"/>
    <m/>
    <m/>
    <m/>
    <m/>
    <m/>
    <m/>
    <m/>
    <m/>
    <m/>
    <m/>
    <m/>
    <m/>
    <m/>
    <m/>
    <m/>
    <s v="pas des recommandations"/>
    <s v="non"/>
    <s v="le point d'eau est placé dans ma parcelle"/>
    <s v="souvent elle tombe en panne et nous n'avons pas moyen"/>
    <s v="non"/>
    <m/>
    <m/>
    <n v="-2.2751595"/>
    <n v="28.8173335"/>
    <n v="1701.6"/>
    <n v="3.62"/>
    <n v="9"/>
    <n v="44963.608437499999"/>
    <n v="44963.595046296286"/>
    <s v="bbk04"/>
    <n v="44963.608460648153"/>
    <s v="https://www.commcarehq.org/a/swassa/reports/form_data/010160e6-5a6f-467f-9bf7-2340f59230d7/"/>
    <s v="bbk04"/>
    <s v="Homme"/>
    <x v="0"/>
    <n v="6"/>
    <x v="0"/>
    <n v="3"/>
    <n v="5"/>
    <n v="4"/>
    <n v="12"/>
    <x v="1"/>
    <n v="6.666666666666667"/>
    <s v="Oui, elle est capable"/>
    <s v="non amélioré"/>
    <s v="Non"/>
    <s v="pas d'accès"/>
    <x v="2"/>
    <n v="1"/>
    <n v="0"/>
    <n v="1"/>
    <s v="Connaissance faible"/>
    <n v="0"/>
    <n v="5"/>
    <s v="Confiance moyenne"/>
    <n v="0"/>
    <n v="0"/>
  </r>
  <r>
    <s v="144"/>
    <s v="afc42062-a71d-4930-b0e3-8b2a9fbb4fb0"/>
    <n v="44964"/>
    <s v="consentement_oui"/>
    <s v="sud_kivu"/>
    <s v="sud_kivu"/>
    <s v="kabare"/>
    <x v="0"/>
    <x v="1"/>
    <s v="oui"/>
    <s v="Minani Rosette"/>
    <s v="nyama_9"/>
    <s v="9"/>
    <s v="nyama_9"/>
    <s v="feminin"/>
    <n v="19"/>
    <n v="970548336"/>
    <s v="secondaire_complet"/>
    <s v="non"/>
    <s v="pre"/>
    <m/>
    <s v="masculin"/>
    <x v="1"/>
    <s v="Deo Mutimirwa Rwenda"/>
    <s v="agent_de_letat"/>
    <m/>
    <s v="restreint"/>
    <n v="1"/>
    <n v="0"/>
    <n v="0"/>
    <n v="1"/>
    <n v="0"/>
    <n v="1"/>
    <n v="0"/>
    <n v="0"/>
    <n v="0"/>
    <n v="0"/>
    <n v="0"/>
    <n v="0"/>
    <n v="0"/>
    <n v="0"/>
    <n v="1"/>
    <n v="0"/>
    <n v="4"/>
    <s v="non"/>
    <n v="0"/>
    <n v="0"/>
    <n v="0"/>
    <n v="0"/>
    <n v="0"/>
    <n v="0"/>
    <n v="0"/>
    <n v="0"/>
    <n v="0"/>
    <n v="0"/>
    <n v="0"/>
    <n v="0"/>
    <s v="non"/>
    <m/>
    <m/>
    <m/>
    <m/>
    <m/>
    <m/>
    <m/>
    <m/>
    <m/>
    <m/>
    <m/>
    <m/>
    <s v="oui"/>
    <n v="0"/>
    <n v="1"/>
    <n v="1"/>
    <n v="1"/>
    <n v="0"/>
    <n v="0"/>
    <n v="0"/>
    <n v="0"/>
    <n v="0"/>
    <n v="0"/>
    <n v="0"/>
    <m/>
    <s v="eau_courante"/>
    <s v="robinet_priv"/>
    <m/>
    <m/>
    <m/>
    <m/>
    <s v="eau_courante"/>
    <x v="0"/>
    <m/>
    <s v="oui"/>
    <m/>
    <m/>
    <m/>
    <m/>
    <m/>
    <m/>
    <m/>
    <s v="dans_la_parcelle_ou_la_maison"/>
    <n v="1"/>
    <n v="2"/>
    <n v="1"/>
    <n v="4"/>
    <m/>
    <m/>
    <m/>
    <s v="oui"/>
    <x v="1"/>
    <m/>
    <m/>
    <m/>
    <m/>
    <m/>
    <m/>
    <m/>
    <m/>
    <m/>
    <m/>
    <m/>
    <m/>
    <m/>
    <m/>
    <m/>
    <m/>
    <m/>
    <m/>
    <m/>
    <m/>
    <m/>
    <m/>
    <m/>
    <m/>
    <m/>
    <m/>
    <m/>
    <n v="2"/>
    <n v="4"/>
    <n v="160"/>
    <m/>
    <m/>
    <n v="0"/>
    <n v="5.7142857142857144"/>
    <s v="non"/>
    <m/>
    <m/>
    <m/>
    <m/>
    <m/>
    <m/>
    <m/>
    <m/>
    <m/>
    <m/>
    <s v="femmesfilles_15-19_ans"/>
    <n v="0"/>
    <n v="0"/>
    <n v="0"/>
    <n v="0"/>
    <n v="1"/>
    <n v="0"/>
    <n v="0"/>
    <m/>
    <s v="oui"/>
    <s v="contribution_mensuelabonnement"/>
    <m/>
    <m/>
    <n v="44000"/>
    <m/>
    <m/>
    <m/>
    <m/>
    <m/>
    <m/>
    <m/>
    <m/>
    <m/>
    <m/>
    <m/>
    <m/>
    <m/>
    <m/>
    <m/>
    <m/>
    <m/>
    <s v="non"/>
    <s v="nous payons trop une facture très élevée ?"/>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1"/>
    <n v="0"/>
    <n v="0"/>
    <n v="0"/>
    <n v="0"/>
    <n v="0"/>
    <m/>
    <s v="non"/>
    <s v="payer les frais d'adhésion au prêt du comité de gestion de l'eau, acheter les matériels,payer main d'oeuvre,..."/>
    <n v="1"/>
    <n v="1"/>
    <n v="0"/>
    <n v="0"/>
    <m/>
    <n v="0"/>
    <n v="0"/>
    <n v="0"/>
    <n v="0"/>
    <n v="0"/>
    <n v="0"/>
    <n v="1"/>
    <n v="0"/>
    <s v="ne connais pas car elles ont le robinet dans la parcelle"/>
    <s v="non"/>
    <m/>
    <m/>
    <x v="0"/>
    <m/>
    <m/>
    <m/>
    <m/>
    <m/>
    <s v="non"/>
    <s v="non"/>
    <m/>
    <m/>
    <m/>
    <m/>
    <m/>
    <m/>
    <m/>
    <m/>
    <m/>
    <m/>
    <m/>
    <m/>
    <m/>
    <m/>
    <m/>
    <n v="0"/>
    <m/>
    <m/>
    <n v="5"/>
    <s v="confiance moyenne"/>
    <n v="0"/>
    <n v="0"/>
    <n v="0"/>
    <n v="0"/>
    <n v="0"/>
    <n v="0"/>
    <n v="0"/>
    <s v="Aucun"/>
    <n v="0"/>
    <n v="1"/>
    <n v="0"/>
    <s v="n'as jamais soumis"/>
    <s v="oui"/>
    <s v="non_jen_ai_pas_encore_bnficie"/>
    <m/>
    <m/>
    <m/>
    <m/>
    <m/>
    <m/>
    <m/>
    <m/>
    <m/>
    <m/>
    <m/>
    <m/>
    <m/>
    <m/>
    <m/>
    <m/>
    <m/>
    <m/>
    <m/>
    <m/>
    <s v="au comité de gestion de l'eau"/>
    <n v="1"/>
    <n v="1"/>
    <n v="1"/>
    <n v="0"/>
    <n v="0"/>
    <n v="0"/>
    <n v="0"/>
    <n v="0"/>
    <n v="1"/>
    <n v="0"/>
    <s v="Radio Maendeleo"/>
    <n v="0"/>
    <n v="0"/>
    <n v="0"/>
    <n v="0"/>
    <n v="1"/>
    <n v="0"/>
    <s v="robinet à domicile"/>
    <s v="5-6"/>
    <m/>
    <s v="neutre"/>
    <s v="non"/>
    <s v="non"/>
    <s v="neutre"/>
    <s v="oui"/>
    <s v="non"/>
    <m/>
    <s v="autres__prciser"/>
    <s v="je ne sais nous avons le robinet dans la parcelle si questions de borne je ne peux pas savoir"/>
    <s v="je_ne_sais_pas"/>
    <s v="rarement_implique"/>
    <s v="non"/>
    <m/>
    <m/>
    <m/>
    <m/>
    <m/>
    <m/>
    <m/>
    <m/>
    <m/>
    <m/>
    <m/>
    <m/>
    <m/>
    <m/>
    <m/>
    <s v="aucun"/>
    <s v="non"/>
    <s v="nous avons vons un robine à domicile"/>
    <s v="la surfacturation seulement"/>
    <s v="non"/>
    <m/>
    <m/>
    <n v="-2.273755"/>
    <n v="28.817315600000001"/>
    <n v="1682.6"/>
    <n v="3.28"/>
    <n v="4"/>
    <n v="44964.352256944447"/>
    <n v="44964.327766203707"/>
    <s v="bbk05"/>
    <n v="44964.352280092593"/>
    <s v="https://www.commcarehq.org/a/swassa/reports/form_data/afc42062-a71d-4930-b0e3-8b2a9fbb4fb0/"/>
    <s v="bbk05"/>
    <s v="Homme"/>
    <x v="0"/>
    <n v="10"/>
    <x v="0"/>
    <n v="3"/>
    <n v="3"/>
    <n v="3"/>
    <n v="9"/>
    <x v="3"/>
    <n v="4"/>
    <s v="Oui, elle est capable"/>
    <s v="non amélioré"/>
    <s v="Non"/>
    <s v="pas d'accès"/>
    <x v="0"/>
    <n v="0"/>
    <n v="1"/>
    <n v="1"/>
    <s v="Connaissance faible"/>
    <n v="1"/>
    <n v="9"/>
    <s v="Grande confiance"/>
    <n v="1"/>
    <n v="1"/>
  </r>
  <r>
    <s v="145"/>
    <s v="7f64ee8d-a629-4dc8-b43b-2faba4fa0840"/>
    <n v="44964"/>
    <s v="consentement_oui"/>
    <s v="sud_kivu"/>
    <s v="sud_kivu"/>
    <s v="kabare"/>
    <x v="1"/>
    <x v="4"/>
    <s v="oui"/>
    <s v="esther balume"/>
    <s v="mwad_3"/>
    <s v="3"/>
    <s v="mwand_3"/>
    <s v="feminin"/>
    <n v="20"/>
    <n v="990118153"/>
    <s v="secondaire_complet"/>
    <s v="non"/>
    <s v="pre"/>
    <m/>
    <s v="masculin"/>
    <x v="1"/>
    <s v="balume ntega"/>
    <s v="travail_journalier"/>
    <m/>
    <s v="restreint"/>
    <n v="2"/>
    <n v="0"/>
    <n v="2"/>
    <n v="1"/>
    <n v="1"/>
    <n v="0"/>
    <n v="1"/>
    <n v="0"/>
    <n v="0"/>
    <n v="2"/>
    <n v="0"/>
    <n v="0"/>
    <n v="0"/>
    <n v="0"/>
    <n v="0"/>
    <n v="1"/>
    <n v="10"/>
    <s v="non"/>
    <n v="0"/>
    <n v="0"/>
    <n v="0"/>
    <n v="0"/>
    <n v="0"/>
    <n v="0"/>
    <n v="0"/>
    <n v="0"/>
    <n v="0"/>
    <n v="0"/>
    <n v="0"/>
    <n v="0"/>
    <s v="non"/>
    <m/>
    <m/>
    <m/>
    <m/>
    <m/>
    <m/>
    <m/>
    <m/>
    <m/>
    <m/>
    <m/>
    <m/>
    <s v="oui"/>
    <n v="0"/>
    <n v="0"/>
    <n v="1"/>
    <n v="0"/>
    <n v="0"/>
    <n v="0"/>
    <n v="0"/>
    <n v="0"/>
    <n v="0"/>
    <n v="0"/>
    <n v="0"/>
    <m/>
    <s v="eau_courante"/>
    <s v="robinet_public__borne-fontaine"/>
    <m/>
    <m/>
    <m/>
    <m/>
    <s v="eau_courante"/>
    <x v="0"/>
    <m/>
    <s v="oui"/>
    <m/>
    <m/>
    <m/>
    <m/>
    <m/>
    <m/>
    <m/>
    <s v="en_dehors_de_la_parcelle"/>
    <n v="3"/>
    <n v="5"/>
    <n v="5"/>
    <n v="13"/>
    <m/>
    <m/>
    <m/>
    <s v="oui"/>
    <x v="1"/>
    <m/>
    <m/>
    <m/>
    <m/>
    <m/>
    <m/>
    <m/>
    <m/>
    <m/>
    <m/>
    <m/>
    <m/>
    <m/>
    <m/>
    <m/>
    <m/>
    <m/>
    <m/>
    <m/>
    <m/>
    <m/>
    <m/>
    <m/>
    <m/>
    <m/>
    <m/>
    <m/>
    <n v="3"/>
    <n v="7"/>
    <n v="420"/>
    <m/>
    <m/>
    <n v="0"/>
    <n v="6"/>
    <s v="non"/>
    <m/>
    <m/>
    <m/>
    <m/>
    <m/>
    <m/>
    <m/>
    <m/>
    <m/>
    <m/>
    <s v="femmesfilles_15-19_ans"/>
    <n v="0"/>
    <n v="0"/>
    <n v="0"/>
    <n v="0"/>
    <n v="1"/>
    <n v="0"/>
    <n v="0"/>
    <m/>
    <s v="oui"/>
    <s v="contribution_mensuelabonnement"/>
    <m/>
    <m/>
    <n v="500"/>
    <m/>
    <m/>
    <m/>
    <m/>
    <m/>
    <m/>
    <m/>
    <m/>
    <m/>
    <m/>
    <m/>
    <m/>
    <m/>
    <m/>
    <m/>
    <m/>
    <m/>
    <s v="non"/>
    <s v="parce on est habitué à payé moins"/>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non"/>
    <m/>
    <m/>
    <m/>
    <n v="0"/>
    <m/>
    <m/>
    <m/>
    <m/>
    <m/>
    <m/>
    <m/>
    <n v="0"/>
    <n v="0"/>
    <s v="connaissance faible"/>
    <m/>
    <m/>
    <m/>
    <m/>
    <n v="0"/>
    <n v="1"/>
    <n v="0"/>
    <n v="0"/>
    <n v="0"/>
    <n v="0"/>
    <m/>
    <s v="non"/>
    <s v="je ne sais pas"/>
    <n v="1"/>
    <n v="1"/>
    <n v="0"/>
    <n v="0"/>
    <m/>
    <n v="0"/>
    <n v="1"/>
    <n v="0"/>
    <n v="0"/>
    <n v="0"/>
    <n v="0"/>
    <n v="0"/>
    <n v="0"/>
    <m/>
    <s v="non"/>
    <m/>
    <m/>
    <x v="0"/>
    <m/>
    <m/>
    <m/>
    <m/>
    <m/>
    <s v="non"/>
    <s v="non"/>
    <m/>
    <m/>
    <m/>
    <m/>
    <m/>
    <m/>
    <m/>
    <m/>
    <m/>
    <m/>
    <m/>
    <m/>
    <m/>
    <m/>
    <m/>
    <n v="0"/>
    <m/>
    <m/>
    <n v="2"/>
    <s v="pas de confiance"/>
    <n v="1"/>
    <n v="0"/>
    <n v="0"/>
    <n v="0"/>
    <n v="0"/>
    <n v="1"/>
    <n v="1"/>
    <s v="Au moins un"/>
    <n v="0"/>
    <n v="0"/>
    <n v="0"/>
    <m/>
    <s v="oui"/>
    <s v="non_jen_ai_pas_encore_bnficie"/>
    <m/>
    <m/>
    <m/>
    <m/>
    <m/>
    <m/>
    <m/>
    <m/>
    <m/>
    <m/>
    <m/>
    <m/>
    <m/>
    <m/>
    <m/>
    <m/>
    <m/>
    <m/>
    <m/>
    <m/>
    <s v="chef de quartier"/>
    <n v="0"/>
    <n v="0"/>
    <n v="0"/>
    <n v="0"/>
    <n v="0"/>
    <n v="0"/>
    <n v="0"/>
    <n v="0"/>
    <n v="1"/>
    <n v="0"/>
    <s v="maendeleo"/>
    <n v="0"/>
    <n v="0"/>
    <n v="0"/>
    <n v="1"/>
    <n v="0"/>
    <n v="0"/>
    <m/>
    <s v="1-2"/>
    <m/>
    <s v="peu_insatisfaisant"/>
    <s v="oui"/>
    <s v="oui"/>
    <s v="peu_insatisfaisant"/>
    <s v="non"/>
    <m/>
    <m/>
    <m/>
    <m/>
    <m/>
    <s v="rarement_implique"/>
    <s v="rarement"/>
    <n v="0"/>
    <n v="0"/>
    <n v="0"/>
    <n v="0"/>
    <n v="0"/>
    <n v="1"/>
    <n v="0"/>
    <n v="0"/>
    <n v="0"/>
    <n v="0"/>
    <n v="0"/>
    <n v="0"/>
    <m/>
    <s v="face à face"/>
    <s v="non"/>
    <m/>
    <m/>
    <s v="pas opportunité"/>
    <s v="manque de commuté sur notre  BF"/>
    <s v="non"/>
    <m/>
    <m/>
    <n v="-2.2251856000000001"/>
    <n v="28.8334306"/>
    <n v="1593.1"/>
    <n v="4.16"/>
    <n v="10"/>
    <n v="44964.380393518521"/>
    <n v="44964.355300925927"/>
    <s v="bbk03"/>
    <n v="44964.380706018521"/>
    <s v="https://www.commcarehq.org/a/swassa/reports/form_data/7f64ee8d-a629-4dc8-b43b-2faba4fa0840/"/>
    <s v="bbk03"/>
    <s v="Femme"/>
    <x v="0"/>
    <n v="2"/>
    <x v="0"/>
    <n v="3"/>
    <n v="10"/>
    <n v="4"/>
    <n v="17"/>
    <x v="3"/>
    <n v="21.428571428571427"/>
    <s v="Oui, elle est capable"/>
    <s v="non amélioré"/>
    <n v="0"/>
    <s v="pas d'accès"/>
    <x v="0"/>
    <n v="1"/>
    <n v="1"/>
    <n v="2"/>
    <s v="Connaissance faible"/>
    <n v="0"/>
    <n v="4"/>
    <s v="Pas de confiance"/>
    <n v="0"/>
    <n v="0"/>
  </r>
  <r>
    <s v="146"/>
    <s v="bef08a4c-f4fe-425a-a303-06c560c86540"/>
    <n v="44964"/>
    <s v="consentement_oui"/>
    <s v="sud_kivu"/>
    <s v="sud_kivu"/>
    <s v="kabare"/>
    <x v="0"/>
    <x v="1"/>
    <s v="oui"/>
    <s v="M'Mandevu jeanne"/>
    <s v="nyama_24"/>
    <s v="24"/>
    <s v="nyama_24"/>
    <s v="feminin"/>
    <n v="50"/>
    <n v="0"/>
    <s v="secondaire_interrompu"/>
    <s v="oui"/>
    <m/>
    <m/>
    <m/>
    <x v="0"/>
    <s v="Maître Gulain"/>
    <s v="agent_de_letat"/>
    <m/>
    <s v="elargi"/>
    <n v="1"/>
    <n v="1"/>
    <n v="1"/>
    <n v="0"/>
    <n v="0"/>
    <n v="0"/>
    <n v="0"/>
    <n v="1"/>
    <n v="0"/>
    <n v="0"/>
    <n v="0"/>
    <n v="0"/>
    <n v="1"/>
    <n v="1"/>
    <n v="0"/>
    <n v="0"/>
    <n v="6"/>
    <s v="oui"/>
    <n v="0"/>
    <n v="0"/>
    <n v="0"/>
    <n v="0"/>
    <n v="1"/>
    <n v="1"/>
    <n v="0"/>
    <n v="0"/>
    <n v="0"/>
    <n v="0"/>
    <n v="0"/>
    <n v="0"/>
    <s v="non"/>
    <m/>
    <m/>
    <m/>
    <m/>
    <m/>
    <m/>
    <m/>
    <m/>
    <m/>
    <m/>
    <m/>
    <m/>
    <s v="oui"/>
    <n v="1"/>
    <n v="1"/>
    <n v="1"/>
    <n v="1"/>
    <n v="1"/>
    <n v="0"/>
    <n v="0"/>
    <n v="0"/>
    <n v="0"/>
    <n v="0"/>
    <n v="0"/>
    <m/>
    <s v="eau_courante"/>
    <s v="canalisation_vers_un_voisin"/>
    <m/>
    <m/>
    <m/>
    <m/>
    <s v="eau_courante"/>
    <x v="0"/>
    <m/>
    <s v="oui"/>
    <m/>
    <m/>
    <m/>
    <m/>
    <m/>
    <m/>
    <m/>
    <s v="en_dehors_de_la_parcelle"/>
    <n v="2"/>
    <n v="2"/>
    <n v="3"/>
    <n v="7"/>
    <m/>
    <m/>
    <m/>
    <s v="oui"/>
    <x v="1"/>
    <m/>
    <m/>
    <m/>
    <m/>
    <m/>
    <m/>
    <m/>
    <m/>
    <m/>
    <m/>
    <m/>
    <m/>
    <m/>
    <m/>
    <m/>
    <m/>
    <m/>
    <m/>
    <m/>
    <m/>
    <m/>
    <m/>
    <m/>
    <m/>
    <m/>
    <m/>
    <m/>
    <n v="7"/>
    <n v="5"/>
    <n v="700"/>
    <m/>
    <m/>
    <n v="0"/>
    <n v="16.666666666666668"/>
    <s v="non"/>
    <m/>
    <m/>
    <m/>
    <m/>
    <m/>
    <m/>
    <m/>
    <m/>
    <m/>
    <m/>
    <s v="femmes_50_ans"/>
    <n v="0"/>
    <n v="0"/>
    <n v="0"/>
    <n v="0"/>
    <n v="1"/>
    <n v="0"/>
    <n v="0"/>
    <m/>
    <s v="oui"/>
    <s v="contribution_mensuelabonnement"/>
    <m/>
    <m/>
    <n v="4000"/>
    <m/>
    <m/>
    <m/>
    <m/>
    <m/>
    <m/>
    <m/>
    <m/>
    <m/>
    <m/>
    <m/>
    <m/>
    <m/>
    <m/>
    <m/>
    <m/>
    <m/>
    <s v="oui"/>
    <s v="nous sommes habitués déjà à payé l'eau"/>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1"/>
    <n v="0"/>
    <n v="0"/>
    <n v="0"/>
    <n v="0"/>
    <n v="0"/>
    <m/>
    <s v="oui"/>
    <s v="payer une somme d'argent auprès de la COGEP, achat des matériels, payement de la M.O,..."/>
    <n v="1"/>
    <n v="1"/>
    <n v="0"/>
    <n v="0"/>
    <m/>
    <n v="0"/>
    <n v="0"/>
    <n v="0"/>
    <n v="0"/>
    <n v="0"/>
    <n v="0"/>
    <n v="1"/>
    <n v="0"/>
    <s v="nous puisons chez le voisin nous sommes à une borne public"/>
    <s v="non"/>
    <m/>
    <m/>
    <x v="0"/>
    <m/>
    <m/>
    <m/>
    <m/>
    <m/>
    <s v="non"/>
    <s v="non"/>
    <m/>
    <m/>
    <m/>
    <m/>
    <m/>
    <m/>
    <m/>
    <m/>
    <m/>
    <m/>
    <m/>
    <m/>
    <m/>
    <m/>
    <m/>
    <n v="0"/>
    <m/>
    <m/>
    <n v="6"/>
    <s v="grande confiance"/>
    <n v="0"/>
    <n v="0"/>
    <n v="0"/>
    <n v="0"/>
    <n v="0"/>
    <n v="0"/>
    <n v="0"/>
    <s v="Aucun"/>
    <n v="1"/>
    <n v="0"/>
    <n v="0"/>
    <m/>
    <s v="oui"/>
    <s v="oui"/>
    <s v="oui_il_y_en_a"/>
    <s v="oui"/>
    <n v="0"/>
    <n v="1"/>
    <n v="1"/>
    <n v="0"/>
    <n v="0"/>
    <n v="0"/>
    <n v="0"/>
    <m/>
    <n v="1"/>
    <n v="1"/>
    <n v="0"/>
    <n v="0"/>
    <n v="0"/>
    <n v="0"/>
    <n v="0"/>
    <n v="0"/>
    <m/>
    <m/>
    <s v="aux membres de la COGEKA"/>
    <n v="1"/>
    <n v="1"/>
    <n v="0"/>
    <n v="0"/>
    <n v="0"/>
    <n v="0"/>
    <n v="0"/>
    <n v="1"/>
    <n v="1"/>
    <n v="0"/>
    <s v="radio maendeleo"/>
    <n v="0"/>
    <n v="0"/>
    <n v="0"/>
    <n v="0"/>
    <n v="1"/>
    <n v="0"/>
    <s v="nous ne sommes pas à une borne fontaine"/>
    <s v="5-6"/>
    <m/>
    <s v="neutre"/>
    <s v="non"/>
    <s v="oui"/>
    <s v="neutre"/>
    <s v="non"/>
    <m/>
    <m/>
    <m/>
    <m/>
    <m/>
    <s v="rarement_implique"/>
    <s v="non"/>
    <m/>
    <m/>
    <m/>
    <m/>
    <m/>
    <m/>
    <m/>
    <m/>
    <m/>
    <m/>
    <m/>
    <m/>
    <m/>
    <m/>
    <m/>
    <s v="aucun"/>
    <s v="non"/>
    <s v="un tuyau à côté de ma maison mais pas de raccordement dans ma parcelle"/>
    <s v="nous n'avons pas de robinet public à côté de nous, quand nous puissions chez nos voisins ils en profitent pour la sirfacturation à notre défaveur,nous lui payons la totalité dela facture qui lui est soumis en bref nous subissons l'arrogance de nos bailleurs à l'eau du faite que nous n'avons des BF"/>
    <s v="oui"/>
    <s v="la surfacturation, l'arognce de nos bailleur à l'eau, intimidation, stress à tout moment,..."/>
    <s v="non"/>
    <n v="-2.2744700999999998"/>
    <n v="28.817235799999999"/>
    <n v="1715"/>
    <n v="4.55"/>
    <n v="6"/>
    <n v="44964.392731481479"/>
    <n v="44964.362430555557"/>
    <s v="bbk05"/>
    <n v="44964.392754629633"/>
    <s v="https://www.commcarehq.org/a/swassa/reports/form_data/bef08a4c-f4fe-425a-a303-06c560c86540/"/>
    <s v="bbk05"/>
    <s v="Femme"/>
    <x v="0"/>
    <n v="3"/>
    <x v="1"/>
    <n v="4"/>
    <n v="2"/>
    <n v="9"/>
    <n v="15"/>
    <x v="1"/>
    <n v="19.047619047619047"/>
    <s v="Non, elle n'est pas capable"/>
    <s v="améliorée"/>
    <s v="Non"/>
    <s v="accès basique"/>
    <x v="0"/>
    <n v="2"/>
    <n v="2"/>
    <n v="4"/>
    <s v="Connaissance moyenne"/>
    <n v="0"/>
    <n v="2"/>
    <s v="Pas de confiance"/>
    <n v="0"/>
    <n v="0"/>
  </r>
  <r>
    <s v="147"/>
    <s v="341e8698-5750-4a4d-9160-e6c2e5f5e8b7"/>
    <n v="44964"/>
    <s v="consentement_oui"/>
    <s v="sud_kivu"/>
    <s v="sud_kivu"/>
    <s v="kabare"/>
    <x v="1"/>
    <x v="7"/>
    <s v="non"/>
    <s v="KUMBUKA NDAHERWA"/>
    <s v="kadj_1"/>
    <s v="1"/>
    <s v="kadju_1"/>
    <s v="masculin"/>
    <n v="18"/>
    <n v="976580865"/>
    <s v="secondaire_complet"/>
    <s v="non"/>
    <s v="fils"/>
    <m/>
    <s v="masculin"/>
    <x v="1"/>
    <s v="ROSETTE"/>
    <s v="enseignante"/>
    <m/>
    <s v="restreint"/>
    <n v="0"/>
    <n v="0"/>
    <n v="0"/>
    <n v="0"/>
    <n v="1"/>
    <n v="0"/>
    <n v="1"/>
    <n v="0"/>
    <n v="0"/>
    <n v="0"/>
    <n v="0"/>
    <n v="2"/>
    <n v="1"/>
    <n v="0"/>
    <n v="0"/>
    <n v="0"/>
    <n v="5"/>
    <s v="non"/>
    <n v="0"/>
    <n v="0"/>
    <n v="0"/>
    <n v="0"/>
    <n v="0"/>
    <n v="0"/>
    <n v="0"/>
    <n v="0"/>
    <n v="0"/>
    <n v="0"/>
    <n v="0"/>
    <n v="0"/>
    <s v="non"/>
    <m/>
    <m/>
    <m/>
    <m/>
    <m/>
    <m/>
    <m/>
    <m/>
    <m/>
    <m/>
    <m/>
    <m/>
    <s v="non"/>
    <m/>
    <m/>
    <m/>
    <m/>
    <m/>
    <m/>
    <m/>
    <m/>
    <m/>
    <m/>
    <m/>
    <m/>
    <s v="puits_creus"/>
    <m/>
    <s v="puits_non_protg"/>
    <m/>
    <m/>
    <m/>
    <s v="puits_non_protg"/>
    <x v="1"/>
    <m/>
    <s v="oui"/>
    <m/>
    <m/>
    <m/>
    <m/>
    <m/>
    <m/>
    <m/>
    <s v="en_dehors_de_la_parcelle"/>
    <n v="5"/>
    <n v="4"/>
    <n v="9"/>
    <n v="18"/>
    <m/>
    <m/>
    <m/>
    <s v="oui"/>
    <x v="2"/>
    <m/>
    <m/>
    <m/>
    <m/>
    <m/>
    <m/>
    <m/>
    <m/>
    <m/>
    <m/>
    <m/>
    <m/>
    <m/>
    <m/>
    <m/>
    <m/>
    <m/>
    <m/>
    <m/>
    <m/>
    <m/>
    <m/>
    <m/>
    <m/>
    <m/>
    <m/>
    <m/>
    <n v="5"/>
    <n v="5"/>
    <n v="500"/>
    <m/>
    <m/>
    <n v="0"/>
    <n v="14.285714285714286"/>
    <s v="non"/>
    <m/>
    <m/>
    <m/>
    <m/>
    <m/>
    <m/>
    <m/>
    <m/>
    <m/>
    <m/>
    <s v="femmesfilles_15-19_ans"/>
    <n v="0"/>
    <n v="0"/>
    <n v="0"/>
    <n v="0"/>
    <n v="1"/>
    <n v="0"/>
    <n v="0"/>
    <m/>
    <s v="non"/>
    <m/>
    <m/>
    <m/>
    <m/>
    <m/>
    <m/>
    <m/>
    <m/>
    <m/>
    <m/>
    <m/>
    <m/>
    <m/>
    <m/>
    <m/>
    <m/>
    <m/>
    <m/>
    <m/>
    <m/>
    <m/>
    <s v="non"/>
    <s v="nous avons l'eau donner par Dieu"/>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m/>
    <n v="0"/>
    <n v="1"/>
    <n v="0"/>
    <n v="0"/>
    <m/>
    <n v="0"/>
    <n v="0"/>
    <n v="0"/>
    <n v="0"/>
    <n v="1"/>
    <n v="0"/>
    <n v="0"/>
    <n v="0"/>
    <m/>
    <s v="non"/>
    <m/>
    <m/>
    <x v="0"/>
    <m/>
    <m/>
    <m/>
    <m/>
    <m/>
    <s v="non"/>
    <s v="non"/>
    <m/>
    <m/>
    <m/>
    <m/>
    <m/>
    <m/>
    <m/>
    <m/>
    <m/>
    <m/>
    <m/>
    <m/>
    <m/>
    <m/>
    <m/>
    <n v="0"/>
    <m/>
    <m/>
    <n v="0"/>
    <s v="pas de confiance"/>
    <n v="0"/>
    <n v="0"/>
    <n v="0"/>
    <n v="0"/>
    <n v="0"/>
    <n v="0"/>
    <n v="0"/>
    <s v="Aucun"/>
    <n v="1"/>
    <n v="0"/>
    <n v="0"/>
    <m/>
    <s v="oui"/>
    <s v="non_jen_ai_pas_encore_bnficie"/>
    <m/>
    <m/>
    <m/>
    <m/>
    <m/>
    <m/>
    <m/>
    <m/>
    <m/>
    <m/>
    <m/>
    <m/>
    <m/>
    <m/>
    <m/>
    <m/>
    <m/>
    <m/>
    <m/>
    <m/>
    <s v="personne"/>
    <n v="0"/>
    <n v="0"/>
    <n v="1"/>
    <n v="0"/>
    <n v="0"/>
    <n v="0"/>
    <n v="0"/>
    <n v="0"/>
    <n v="0"/>
    <n v="0"/>
    <m/>
    <n v="0"/>
    <n v="0"/>
    <n v="0"/>
    <n v="0"/>
    <n v="1"/>
    <n v="0"/>
    <s v="rien"/>
    <s v="1-2"/>
    <m/>
    <s v="neutre"/>
    <s v="non"/>
    <s v="non"/>
    <s v="neutre"/>
    <s v="non"/>
    <m/>
    <m/>
    <m/>
    <m/>
    <m/>
    <s v="je_ne_suis_jamais_impliqu"/>
    <s v="non"/>
    <m/>
    <m/>
    <m/>
    <m/>
    <m/>
    <m/>
    <m/>
    <m/>
    <m/>
    <m/>
    <m/>
    <m/>
    <m/>
    <m/>
    <m/>
    <s v="pas des recommandations"/>
    <s v="non"/>
    <s v="présence d'une source avec de l'eau de Bonne qualité"/>
    <s v="pas"/>
    <s v="non"/>
    <m/>
    <m/>
    <n v="-2.1653292"/>
    <n v="28.8864804"/>
    <n v="1578.8"/>
    <n v="14"/>
    <n v="5"/>
    <n v="44964.402743055558"/>
    <n v="44964.389710648153"/>
    <s v="bbk04"/>
    <n v="44964.402800925927"/>
    <s v="https://www.commcarehq.org/a/swassa/reports/form_data/341e8698-5750-4a4d-9160-e6c2e5f5e8b7/"/>
    <s v="bbk04"/>
    <s v=""/>
    <x v="2"/>
    <s v=""/>
    <x v="2"/>
    <s v=""/>
    <s v=""/>
    <s v=""/>
    <s v=""/>
    <x v="2"/>
    <s v=""/>
    <s v=""/>
    <s v=""/>
    <s v=""/>
    <s v=""/>
    <x v="1"/>
    <s v=""/>
    <s v=""/>
    <s v=""/>
    <s v=""/>
    <s v=""/>
    <s v=""/>
    <s v=""/>
    <s v=""/>
    <s v=""/>
  </r>
  <r>
    <s v="148"/>
    <s v="8adfa2fc-2b63-4647-9b13-1f979e2ea2e3"/>
    <n v="44964"/>
    <s v="consentement_oui"/>
    <s v="sud_kivu"/>
    <s v="sud_kivu"/>
    <s v="kabare"/>
    <x v="1"/>
    <x v="7"/>
    <s v="oui"/>
    <s v="Ariane kalenga"/>
    <s v="kadj_8"/>
    <s v="8"/>
    <s v="kadju_8"/>
    <s v="feminin"/>
    <n v="23"/>
    <n v="999999999"/>
    <s v="secondaire_interrompu"/>
    <s v="non"/>
    <s v="pre"/>
    <m/>
    <s v="masculin"/>
    <x v="1"/>
    <s v="Bahati kalenga"/>
    <s v="agriculteur"/>
    <m/>
    <s v="restreint"/>
    <n v="0"/>
    <n v="1"/>
    <n v="3"/>
    <n v="1"/>
    <n v="0"/>
    <n v="0"/>
    <n v="1"/>
    <n v="0"/>
    <n v="1"/>
    <n v="0"/>
    <n v="0"/>
    <n v="0"/>
    <n v="1"/>
    <n v="0"/>
    <n v="0"/>
    <n v="1"/>
    <n v="9"/>
    <s v="non"/>
    <n v="0"/>
    <n v="0"/>
    <n v="0"/>
    <n v="0"/>
    <n v="0"/>
    <n v="0"/>
    <n v="0"/>
    <n v="0"/>
    <n v="0"/>
    <n v="0"/>
    <n v="0"/>
    <n v="0"/>
    <s v="non"/>
    <m/>
    <m/>
    <m/>
    <m/>
    <m/>
    <m/>
    <m/>
    <m/>
    <m/>
    <m/>
    <m/>
    <m/>
    <s v="oui"/>
    <n v="0"/>
    <n v="0"/>
    <n v="1"/>
    <n v="0"/>
    <n v="0"/>
    <n v="0"/>
    <n v="0"/>
    <n v="0"/>
    <n v="0"/>
    <n v="0"/>
    <n v="0"/>
    <m/>
    <s v="eau_de_source"/>
    <m/>
    <m/>
    <s v="source_non_protg"/>
    <m/>
    <m/>
    <s v="source_non_protg"/>
    <x v="1"/>
    <m/>
    <s v="oui"/>
    <m/>
    <m/>
    <m/>
    <m/>
    <m/>
    <m/>
    <m/>
    <s v="en_dehors_de_la_parcelle"/>
    <n v="30"/>
    <n v="10"/>
    <n v="45"/>
    <n v="85"/>
    <m/>
    <m/>
    <m/>
    <s v="oui"/>
    <x v="2"/>
    <m/>
    <m/>
    <m/>
    <m/>
    <m/>
    <m/>
    <m/>
    <m/>
    <m/>
    <m/>
    <m/>
    <m/>
    <m/>
    <m/>
    <m/>
    <m/>
    <m/>
    <m/>
    <m/>
    <m/>
    <m/>
    <m/>
    <m/>
    <m/>
    <m/>
    <m/>
    <m/>
    <n v="4"/>
    <n v="5"/>
    <n v="400"/>
    <m/>
    <m/>
    <n v="0"/>
    <n v="6.3492063492063489"/>
    <s v="non"/>
    <m/>
    <m/>
    <m/>
    <m/>
    <m/>
    <m/>
    <m/>
    <m/>
    <m/>
    <m/>
    <s v="femmesfilles_15-19_ans"/>
    <n v="0"/>
    <n v="0"/>
    <n v="0"/>
    <n v="0"/>
    <n v="1"/>
    <n v="0"/>
    <n v="0"/>
    <m/>
    <s v="non"/>
    <m/>
    <m/>
    <m/>
    <m/>
    <m/>
    <m/>
    <m/>
    <m/>
    <m/>
    <m/>
    <m/>
    <m/>
    <m/>
    <m/>
    <m/>
    <m/>
    <m/>
    <m/>
    <m/>
    <m/>
    <m/>
    <s v="non"/>
    <s v="pas d'argent"/>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m/>
    <n v="0"/>
    <n v="1"/>
    <n v="0"/>
    <n v="0"/>
    <m/>
    <n v="0"/>
    <n v="0"/>
    <n v="0"/>
    <n v="1"/>
    <n v="0"/>
    <n v="0"/>
    <n v="0"/>
    <n v="0"/>
    <m/>
    <s v="non"/>
    <m/>
    <m/>
    <x v="0"/>
    <m/>
    <m/>
    <m/>
    <m/>
    <m/>
    <s v="non"/>
    <s v="non"/>
    <m/>
    <m/>
    <m/>
    <m/>
    <m/>
    <m/>
    <m/>
    <m/>
    <m/>
    <m/>
    <m/>
    <m/>
    <m/>
    <m/>
    <m/>
    <n v="0"/>
    <m/>
    <m/>
    <n v="0"/>
    <s v="pas de confiance"/>
    <n v="0"/>
    <n v="0"/>
    <n v="0"/>
    <n v="0"/>
    <n v="0"/>
    <n v="0"/>
    <n v="0"/>
    <s v="Aucun"/>
    <n v="1"/>
    <n v="0"/>
    <n v="0"/>
    <m/>
    <s v="oui"/>
    <s v="non_jen_ai_pas_encore_bnficie"/>
    <m/>
    <m/>
    <m/>
    <m/>
    <m/>
    <m/>
    <m/>
    <m/>
    <m/>
    <m/>
    <m/>
    <m/>
    <m/>
    <m/>
    <m/>
    <m/>
    <m/>
    <m/>
    <m/>
    <m/>
    <s v="les relais commutaire"/>
    <n v="0"/>
    <n v="0"/>
    <n v="0"/>
    <n v="0"/>
    <n v="0"/>
    <n v="0"/>
    <n v="0"/>
    <n v="0"/>
    <n v="1"/>
    <n v="0"/>
    <s v="radio maendeleo"/>
    <n v="0"/>
    <n v="0"/>
    <n v="0"/>
    <n v="0"/>
    <n v="1"/>
    <n v="0"/>
    <s v="relais commautaire"/>
    <s v="1-2"/>
    <m/>
    <s v="neutre"/>
    <s v="non"/>
    <s v="non"/>
    <s v="neutre"/>
    <s v="non"/>
    <m/>
    <m/>
    <m/>
    <m/>
    <m/>
    <s v="je_ne_suis_jamais_impliqu"/>
    <s v="non"/>
    <m/>
    <m/>
    <m/>
    <m/>
    <m/>
    <m/>
    <m/>
    <m/>
    <m/>
    <m/>
    <m/>
    <m/>
    <m/>
    <m/>
    <m/>
    <s v="pas des recommandations"/>
    <s v="non"/>
    <s v="présence d'une source"/>
    <s v="manque de l'eau dans tous le village"/>
    <s v="non"/>
    <m/>
    <m/>
    <n v="-2.1643032999999998"/>
    <n v="28.888770000000001"/>
    <n v="1613.6"/>
    <n v="3.9"/>
    <n v="9"/>
    <n v="44964.419710648152"/>
    <n v="44964.402951388889"/>
    <s v="bbk04"/>
    <n v="44964.419768518521"/>
    <s v="https://www.commcarehq.org/a/swassa/reports/form_data/8adfa2fc-2b63-4647-9b13-1f979e2ea2e3/"/>
    <s v="bbk04"/>
    <s v=""/>
    <x v="2"/>
    <s v=""/>
    <x v="2"/>
    <s v=""/>
    <s v=""/>
    <s v=""/>
    <s v=""/>
    <x v="2"/>
    <s v=""/>
    <s v=""/>
    <s v=""/>
    <s v=""/>
    <s v=""/>
    <x v="1"/>
    <s v=""/>
    <s v=""/>
    <s v=""/>
    <s v=""/>
    <s v=""/>
    <s v=""/>
    <s v=""/>
    <s v=""/>
    <s v=""/>
  </r>
  <r>
    <s v="149"/>
    <s v="7125a05a-a763-4e21-944a-b33959be21a9"/>
    <n v="44964"/>
    <s v="consentement_oui"/>
    <s v="sud_kivu"/>
    <s v="sud_kivu"/>
    <s v="kabare"/>
    <x v="1"/>
    <x v="4"/>
    <s v="oui"/>
    <s v="Clémence nyakahanzi"/>
    <s v="mwan_5"/>
    <s v="5"/>
    <s v="mwand_5"/>
    <s v="feminin"/>
    <n v="20"/>
    <n v="995085029"/>
    <s v="secondaire_complet"/>
    <s v="non"/>
    <s v="pre"/>
    <m/>
    <s v="masculin"/>
    <x v="1"/>
    <s v="ndimubanzi nyakahanzi"/>
    <s v="agent_de_letat"/>
    <m/>
    <s v="restreint"/>
    <n v="0"/>
    <n v="0"/>
    <n v="1"/>
    <n v="1"/>
    <n v="1"/>
    <n v="0"/>
    <n v="1"/>
    <n v="0"/>
    <n v="0"/>
    <n v="1"/>
    <n v="1"/>
    <n v="0"/>
    <n v="0"/>
    <n v="0"/>
    <n v="0"/>
    <n v="1"/>
    <n v="7"/>
    <s v="oui"/>
    <n v="0"/>
    <n v="0"/>
    <n v="0"/>
    <n v="1"/>
    <n v="0"/>
    <n v="0"/>
    <n v="0"/>
    <n v="0"/>
    <n v="0"/>
    <n v="0"/>
    <n v="0"/>
    <n v="0"/>
    <s v="non"/>
    <m/>
    <m/>
    <m/>
    <m/>
    <m/>
    <m/>
    <m/>
    <m/>
    <m/>
    <m/>
    <m/>
    <m/>
    <s v="oui"/>
    <n v="0"/>
    <n v="0"/>
    <n v="1"/>
    <n v="0"/>
    <n v="1"/>
    <n v="0"/>
    <n v="0"/>
    <n v="0"/>
    <n v="0"/>
    <n v="0"/>
    <n v="0"/>
    <m/>
    <s v="eau_courante"/>
    <s v="robinet_priv"/>
    <m/>
    <m/>
    <m/>
    <m/>
    <s v="eau_courante"/>
    <x v="0"/>
    <m/>
    <s v="oui"/>
    <m/>
    <m/>
    <m/>
    <m/>
    <m/>
    <m/>
    <m/>
    <s v="en_dehors_de_la_parcelle"/>
    <n v="1"/>
    <n v="1"/>
    <n v="1"/>
    <n v="3"/>
    <m/>
    <m/>
    <m/>
    <s v="non"/>
    <x v="2"/>
    <n v="0"/>
    <n v="0"/>
    <n v="0"/>
    <n v="0"/>
    <n v="0"/>
    <n v="1"/>
    <n v="1"/>
    <n v="1"/>
    <n v="0"/>
    <n v="0"/>
    <n v="0"/>
    <n v="0"/>
    <n v="0"/>
    <m/>
    <m/>
    <m/>
    <m/>
    <m/>
    <m/>
    <m/>
    <m/>
    <m/>
    <m/>
    <m/>
    <m/>
    <m/>
    <m/>
    <n v="7"/>
    <n v="6"/>
    <n v="840"/>
    <m/>
    <m/>
    <n v="0"/>
    <n v="17.142857142857142"/>
    <s v="non"/>
    <m/>
    <m/>
    <m/>
    <m/>
    <m/>
    <m/>
    <m/>
    <m/>
    <m/>
    <m/>
    <s v="femmesfilles_15-19_ans"/>
    <n v="0"/>
    <n v="0"/>
    <n v="0"/>
    <n v="0"/>
    <n v="1"/>
    <n v="0"/>
    <n v="0"/>
    <m/>
    <s v="oui"/>
    <s v="contribution_mensuelabonnement"/>
    <m/>
    <m/>
    <n v="1000"/>
    <m/>
    <m/>
    <m/>
    <m/>
    <m/>
    <m/>
    <m/>
    <m/>
    <m/>
    <m/>
    <m/>
    <m/>
    <m/>
    <m/>
    <m/>
    <m/>
    <m/>
    <s v="non"/>
    <s v="pas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1"/>
    <n v="2"/>
    <n v="3"/>
    <s v="connaissance basique"/>
    <n v="0"/>
    <n v="0"/>
    <n v="0"/>
    <m/>
    <n v="0"/>
    <n v="1"/>
    <n v="0"/>
    <n v="0"/>
    <n v="0"/>
    <n v="0"/>
    <m/>
    <s v="non"/>
    <s v="je ne sais pas"/>
    <n v="1"/>
    <n v="1"/>
    <n v="0"/>
    <n v="0"/>
    <m/>
    <n v="0"/>
    <n v="1"/>
    <n v="0"/>
    <n v="0"/>
    <n v="0"/>
    <n v="0"/>
    <n v="0"/>
    <n v="0"/>
    <m/>
    <s v="non"/>
    <m/>
    <m/>
    <x v="0"/>
    <m/>
    <m/>
    <m/>
    <m/>
    <m/>
    <s v="oui"/>
    <s v="oui"/>
    <n v="1"/>
    <n v="0"/>
    <n v="0"/>
    <n v="0"/>
    <n v="0"/>
    <m/>
    <n v="1"/>
    <n v="0"/>
    <n v="0"/>
    <n v="0"/>
    <n v="0"/>
    <n v="0"/>
    <n v="0"/>
    <n v="0"/>
    <m/>
    <n v="1"/>
    <s v="non_je_navais_pas_eu_des_reponses__mes_proccupations"/>
    <m/>
    <n v="9"/>
    <s v="grande confiance"/>
    <m/>
    <m/>
    <m/>
    <m/>
    <m/>
    <n v="0"/>
    <n v="1"/>
    <s v="Au moins un"/>
    <m/>
    <m/>
    <m/>
    <m/>
    <s v="oui"/>
    <s v="non_jen_ai_pas_encore_bnficie"/>
    <m/>
    <m/>
    <m/>
    <m/>
    <m/>
    <m/>
    <m/>
    <m/>
    <m/>
    <m/>
    <m/>
    <m/>
    <m/>
    <m/>
    <m/>
    <m/>
    <m/>
    <m/>
    <m/>
    <m/>
    <s v="le propriétaire du robinet"/>
    <n v="0"/>
    <n v="1"/>
    <n v="1"/>
    <n v="0"/>
    <n v="0"/>
    <n v="0"/>
    <n v="0"/>
    <n v="0"/>
    <n v="0"/>
    <n v="0"/>
    <m/>
    <n v="0"/>
    <n v="0"/>
    <n v="0"/>
    <n v="0"/>
    <n v="1"/>
    <n v="0"/>
    <s v="le propriétaire"/>
    <s v="5-6"/>
    <m/>
    <s v="tres_satisfaite"/>
    <s v="non"/>
    <s v="non"/>
    <s v="extrmement_satisfaite"/>
    <s v="non"/>
    <m/>
    <m/>
    <m/>
    <m/>
    <m/>
    <s v="rarement_implique"/>
    <s v="parfois"/>
    <n v="0"/>
    <n v="1"/>
    <n v="0"/>
    <n v="0"/>
    <n v="0"/>
    <n v="0"/>
    <n v="0"/>
    <n v="0"/>
    <n v="0"/>
    <n v="0"/>
    <n v="0"/>
    <n v="0"/>
    <m/>
    <s v="face à face"/>
    <s v="parfois"/>
    <s v="face à face"/>
    <s v="parfois"/>
    <s v="plusieurs sources"/>
    <s v="coupure de l'eau"/>
    <s v="non"/>
    <m/>
    <m/>
    <n v="-2.2237935000000002"/>
    <n v="28.834050900000001"/>
    <n v="1601.4"/>
    <n v="3.95"/>
    <n v="7"/>
    <n v="44964.427569444437"/>
    <n v="44964.386157407411"/>
    <s v="bbk03"/>
    <n v="44964.427604166667"/>
    <s v="https://www.commcarehq.org/a/swassa/reports/form_data/7125a05a-a763-4e21-944a-b33959be21a9/"/>
    <s v="bbk03"/>
    <s v="Homme"/>
    <x v="0"/>
    <n v="3"/>
    <x v="0"/>
    <n v="1"/>
    <n v="1"/>
    <n v="1"/>
    <n v="3"/>
    <x v="1"/>
    <n v="26.666666666666668"/>
    <s v="Non, elle n'est pas capable"/>
    <s v="non amélioré"/>
    <s v="Non"/>
    <s v="pas d'accès"/>
    <x v="0"/>
    <n v="1"/>
    <n v="2"/>
    <n v="3"/>
    <s v="Connaissance moyenne"/>
    <n v="0"/>
    <n v="4"/>
    <s v="Pas de confiance"/>
    <n v="0"/>
    <n v="0"/>
  </r>
  <r>
    <s v="150"/>
    <s v="9493daae-1c57-4c3c-b604-0a6564817569"/>
    <n v="44964"/>
    <s v="consentement_oui"/>
    <s v="sud_kivu"/>
    <s v="sud_kivu"/>
    <s v="kabare"/>
    <x v="1"/>
    <x v="7"/>
    <s v="oui"/>
    <s v="FIDELE NKOZI"/>
    <s v="kadj_4"/>
    <s v="4"/>
    <s v="kadju_4"/>
    <s v="masculin"/>
    <n v="62"/>
    <n v="999999999"/>
    <s v="primaire_interrompu"/>
    <s v="oui"/>
    <m/>
    <m/>
    <m/>
    <x v="1"/>
    <s v="veuve"/>
    <s v="agriculteur"/>
    <m/>
    <s v="restreint"/>
    <n v="0"/>
    <n v="0"/>
    <n v="0"/>
    <n v="0"/>
    <n v="0"/>
    <n v="0"/>
    <n v="0"/>
    <n v="0"/>
    <n v="0"/>
    <n v="0"/>
    <n v="1"/>
    <n v="0"/>
    <n v="0"/>
    <n v="0"/>
    <n v="0"/>
    <n v="1"/>
    <n v="2"/>
    <s v="non"/>
    <n v="0"/>
    <n v="0"/>
    <n v="0"/>
    <n v="0"/>
    <n v="0"/>
    <n v="0"/>
    <n v="0"/>
    <n v="0"/>
    <n v="0"/>
    <n v="0"/>
    <n v="0"/>
    <n v="0"/>
    <s v="non"/>
    <m/>
    <m/>
    <m/>
    <m/>
    <m/>
    <m/>
    <m/>
    <m/>
    <m/>
    <m/>
    <m/>
    <m/>
    <s v="non"/>
    <m/>
    <m/>
    <m/>
    <m/>
    <m/>
    <m/>
    <m/>
    <m/>
    <m/>
    <m/>
    <m/>
    <m/>
    <s v="eau_de_source"/>
    <m/>
    <m/>
    <s v="source_non_protg"/>
    <m/>
    <m/>
    <s v="source_non_protg"/>
    <x v="1"/>
    <m/>
    <s v="oui"/>
    <m/>
    <m/>
    <m/>
    <m/>
    <m/>
    <m/>
    <m/>
    <s v="en_dehors_de_la_parcelle"/>
    <n v="45"/>
    <n v="10"/>
    <n v="50"/>
    <n v="105"/>
    <m/>
    <m/>
    <m/>
    <s v="oui"/>
    <x v="2"/>
    <m/>
    <m/>
    <m/>
    <m/>
    <m/>
    <m/>
    <m/>
    <m/>
    <m/>
    <m/>
    <m/>
    <m/>
    <m/>
    <m/>
    <m/>
    <m/>
    <m/>
    <m/>
    <m/>
    <m/>
    <m/>
    <m/>
    <m/>
    <m/>
    <m/>
    <m/>
    <m/>
    <n v="2"/>
    <n v="2"/>
    <n v="80"/>
    <m/>
    <m/>
    <n v="0"/>
    <n v="5.7142857142857144"/>
    <s v="non"/>
    <m/>
    <m/>
    <m/>
    <m/>
    <m/>
    <m/>
    <m/>
    <m/>
    <m/>
    <m/>
    <s v="garons_10-14_ans"/>
    <n v="0"/>
    <n v="0"/>
    <n v="0"/>
    <n v="0"/>
    <n v="1"/>
    <n v="0"/>
    <n v="0"/>
    <m/>
    <s v="non"/>
    <m/>
    <m/>
    <m/>
    <m/>
    <m/>
    <m/>
    <m/>
    <m/>
    <m/>
    <m/>
    <m/>
    <m/>
    <m/>
    <m/>
    <m/>
    <m/>
    <m/>
    <m/>
    <m/>
    <m/>
    <m/>
    <s v="non"/>
    <s v="je ne pas d'argent"/>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m/>
    <n v="0"/>
    <n v="0"/>
    <n v="1"/>
    <n v="0"/>
    <s v="ne sais pas"/>
    <n v="0"/>
    <n v="0"/>
    <n v="0"/>
    <n v="0"/>
    <n v="1"/>
    <n v="0"/>
    <n v="0"/>
    <n v="0"/>
    <m/>
    <s v="non"/>
    <m/>
    <m/>
    <x v="0"/>
    <m/>
    <m/>
    <m/>
    <m/>
    <m/>
    <s v="non"/>
    <s v="non"/>
    <m/>
    <m/>
    <m/>
    <m/>
    <m/>
    <m/>
    <m/>
    <m/>
    <m/>
    <m/>
    <m/>
    <m/>
    <m/>
    <m/>
    <m/>
    <n v="0"/>
    <m/>
    <m/>
    <n v="0"/>
    <s v="pas de confiance"/>
    <n v="0"/>
    <n v="0"/>
    <n v="0"/>
    <n v="0"/>
    <n v="0"/>
    <n v="0"/>
    <n v="0"/>
    <s v="Aucun"/>
    <n v="1"/>
    <n v="0"/>
    <n v="0"/>
    <m/>
    <s v="non"/>
    <s v="non_jen_ai_pas_encore_bnficie"/>
    <m/>
    <m/>
    <m/>
    <m/>
    <m/>
    <m/>
    <m/>
    <m/>
    <m/>
    <m/>
    <m/>
    <m/>
    <m/>
    <m/>
    <m/>
    <m/>
    <m/>
    <m/>
    <m/>
    <m/>
    <s v="personne"/>
    <n v="0"/>
    <n v="0"/>
    <n v="0"/>
    <n v="0"/>
    <n v="0"/>
    <n v="0"/>
    <n v="0"/>
    <n v="0"/>
    <n v="1"/>
    <n v="0"/>
    <s v="aucune"/>
    <n v="0"/>
    <n v="0"/>
    <n v="0"/>
    <n v="0"/>
    <n v="1"/>
    <n v="0"/>
    <s v="ne sais pas"/>
    <s v="1-2"/>
    <m/>
    <s v="neutre"/>
    <s v="non"/>
    <s v="non"/>
    <s v="neutre"/>
    <s v="non"/>
    <m/>
    <m/>
    <m/>
    <m/>
    <m/>
    <s v="je_ne_suis_jamais_impliqu"/>
    <s v="non"/>
    <m/>
    <m/>
    <m/>
    <m/>
    <m/>
    <m/>
    <m/>
    <m/>
    <m/>
    <m/>
    <m/>
    <m/>
    <m/>
    <m/>
    <m/>
    <s v="pas dea recommandations"/>
    <s v="non"/>
    <s v="la source"/>
    <s v="pas de l'eau en permanence et au près de nous"/>
    <s v="non"/>
    <m/>
    <m/>
    <n v="-2.1643050000000001"/>
    <n v="28.8892183"/>
    <n v="1633"/>
    <n v="3.9"/>
    <n v="2"/>
    <n v="44964.429201388892"/>
    <n v="44964.420138888891"/>
    <s v="bbk04"/>
    <n v="44964.429247685177"/>
    <s v="https://www.commcarehq.org/a/swassa/reports/form_data/9493daae-1c57-4c3c-b604-0a6564817569/"/>
    <s v="bbk04"/>
    <s v="Homme"/>
    <x v="0"/>
    <n v="7"/>
    <x v="0"/>
    <n v="15"/>
    <n v="20"/>
    <n v="30"/>
    <n v="65"/>
    <x v="1"/>
    <n v="12.244897959183673"/>
    <s v="Non, elle n'est pas capable"/>
    <s v="non amélioré"/>
    <s v="Non"/>
    <s v="pas d'accès"/>
    <x v="0"/>
    <n v="1"/>
    <n v="1"/>
    <n v="2"/>
    <s v="Connaissance faible"/>
    <n v="1"/>
    <n v="8"/>
    <s v="Grande confiance"/>
    <n v="1"/>
    <n v="1"/>
  </r>
  <r>
    <s v="151"/>
    <s v="37ae8ade-d973-4db9-9468-4f2aad2bd6df"/>
    <n v="44964"/>
    <s v="consentement_oui"/>
    <s v="sud_kivu"/>
    <s v="sud_kivu"/>
    <s v="kabare"/>
    <x v="1"/>
    <x v="4"/>
    <s v="oui"/>
    <s v="mapenzi zihindula"/>
    <s v="mwan_9"/>
    <s v="9"/>
    <s v="mwand_9"/>
    <s v="feminin"/>
    <n v="23"/>
    <n v="9703432274"/>
    <s v="secondaire_interrompu"/>
    <s v="non"/>
    <s v="epoux"/>
    <m/>
    <s v="masculin"/>
    <x v="1"/>
    <m/>
    <s v="travail_journalier"/>
    <m/>
    <s v="restreint"/>
    <n v="0"/>
    <n v="0"/>
    <n v="1"/>
    <n v="0"/>
    <n v="1"/>
    <n v="0"/>
    <n v="0"/>
    <n v="0"/>
    <n v="2"/>
    <n v="0"/>
    <n v="0"/>
    <n v="0"/>
    <n v="0"/>
    <n v="1"/>
    <n v="0"/>
    <n v="0"/>
    <n v="5"/>
    <s v="non"/>
    <n v="0"/>
    <n v="0"/>
    <n v="0"/>
    <n v="0"/>
    <n v="0"/>
    <n v="0"/>
    <n v="0"/>
    <n v="0"/>
    <n v="0"/>
    <n v="0"/>
    <n v="0"/>
    <n v="0"/>
    <s v="non"/>
    <m/>
    <m/>
    <m/>
    <m/>
    <m/>
    <m/>
    <m/>
    <m/>
    <m/>
    <m/>
    <m/>
    <m/>
    <s v="oui"/>
    <n v="0"/>
    <n v="0"/>
    <n v="1"/>
    <n v="0"/>
    <n v="0"/>
    <n v="0"/>
    <n v="0"/>
    <n v="0"/>
    <n v="0"/>
    <n v="0"/>
    <n v="0"/>
    <m/>
    <s v="eau_courante"/>
    <s v="robinet_public__borne-fontaine"/>
    <m/>
    <m/>
    <m/>
    <m/>
    <s v="eau_courante"/>
    <x v="0"/>
    <m/>
    <s v="oui"/>
    <m/>
    <m/>
    <m/>
    <m/>
    <m/>
    <m/>
    <m/>
    <s v="en_dehors_de_la_parcelle"/>
    <n v="2"/>
    <n v="2"/>
    <n v="3"/>
    <n v="7"/>
    <m/>
    <m/>
    <m/>
    <s v="oui"/>
    <x v="1"/>
    <m/>
    <m/>
    <m/>
    <m/>
    <m/>
    <m/>
    <m/>
    <m/>
    <m/>
    <m/>
    <m/>
    <m/>
    <m/>
    <m/>
    <m/>
    <m/>
    <m/>
    <m/>
    <m/>
    <m/>
    <m/>
    <m/>
    <m/>
    <m/>
    <m/>
    <m/>
    <m/>
    <n v="7"/>
    <n v="2"/>
    <n v="280"/>
    <m/>
    <m/>
    <n v="0"/>
    <n v="8"/>
    <s v="non"/>
    <m/>
    <m/>
    <m/>
    <m/>
    <m/>
    <m/>
    <m/>
    <m/>
    <m/>
    <m/>
    <s v="filles_10-14_ans"/>
    <n v="1"/>
    <n v="0"/>
    <n v="0"/>
    <n v="0"/>
    <n v="0"/>
    <n v="0"/>
    <n v="0"/>
    <m/>
    <s v="oui"/>
    <s v="contribution_mensuelabonnement"/>
    <m/>
    <m/>
    <n v="500"/>
    <m/>
    <m/>
    <m/>
    <m/>
    <m/>
    <m/>
    <m/>
    <m/>
    <m/>
    <m/>
    <m/>
    <m/>
    <m/>
    <m/>
    <m/>
    <m/>
    <m/>
    <s v="oui"/>
    <s v="parce que l'eau sera disponible et suffisan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s v="je ne sais pas"/>
    <n v="1"/>
    <n v="1"/>
    <n v="0"/>
    <n v="0"/>
    <m/>
    <n v="0"/>
    <n v="1"/>
    <n v="0"/>
    <n v="0"/>
    <n v="0"/>
    <n v="0"/>
    <n v="0"/>
    <n v="0"/>
    <m/>
    <s v="non"/>
    <m/>
    <m/>
    <x v="0"/>
    <m/>
    <m/>
    <m/>
    <m/>
    <m/>
    <s v="non"/>
    <s v="non"/>
    <m/>
    <m/>
    <m/>
    <m/>
    <m/>
    <m/>
    <m/>
    <m/>
    <m/>
    <m/>
    <m/>
    <m/>
    <m/>
    <m/>
    <m/>
    <n v="0"/>
    <m/>
    <m/>
    <n v="7"/>
    <s v="grande confiance"/>
    <n v="1"/>
    <n v="0"/>
    <n v="0"/>
    <n v="0"/>
    <n v="0"/>
    <n v="1"/>
    <n v="1"/>
    <s v="Au moins un"/>
    <n v="0"/>
    <n v="0"/>
    <n v="0"/>
    <m/>
    <s v="oui"/>
    <s v="non_jen_ai_pas_encore_bnficie"/>
    <m/>
    <m/>
    <m/>
    <m/>
    <m/>
    <m/>
    <m/>
    <m/>
    <m/>
    <m/>
    <m/>
    <m/>
    <m/>
    <m/>
    <m/>
    <m/>
    <m/>
    <m/>
    <m/>
    <m/>
    <s v="chef de quartier"/>
    <n v="0"/>
    <n v="0"/>
    <n v="1"/>
    <n v="0"/>
    <n v="0"/>
    <n v="0"/>
    <n v="0"/>
    <n v="0"/>
    <n v="0"/>
    <n v="0"/>
    <m/>
    <n v="0"/>
    <n v="0"/>
    <n v="0"/>
    <n v="1"/>
    <n v="0"/>
    <n v="0"/>
    <m/>
    <s v="5-6"/>
    <m/>
    <s v="tres_satisfaite"/>
    <s v="oui"/>
    <s v="oui"/>
    <s v="tres_satisfaite"/>
    <s v="oui"/>
    <s v="non"/>
    <m/>
    <s v="les_membres_du_village"/>
    <m/>
    <s v="b_le_groupe_le_plus_nombreux_prend_la_dcision_pour_tous"/>
    <s v="je_ne_suis_jamais_impliqu"/>
    <s v="non"/>
    <m/>
    <m/>
    <m/>
    <m/>
    <m/>
    <m/>
    <m/>
    <m/>
    <m/>
    <m/>
    <m/>
    <m/>
    <m/>
    <m/>
    <m/>
    <s v="face à face"/>
    <s v="non"/>
    <s v="nous avons une grande source"/>
    <s v="quelque foie on ferme le robinet du BF"/>
    <s v="non"/>
    <m/>
    <m/>
    <n v="-2.2235887999999999"/>
    <n v="28.833683099999998"/>
    <n v="1574.4"/>
    <n v="5"/>
    <n v="5"/>
    <n v="44964.450138888889"/>
    <n v="44964.433379629627"/>
    <s v="bbk03"/>
    <n v="44964.450162037043"/>
    <s v="https://www.commcarehq.org/a/swassa/reports/form_data/37ae8ade-d973-4db9-9468-4f2aad2bd6df/"/>
    <s v="bbk03"/>
    <s v="Homme"/>
    <x v="0"/>
    <n v="3"/>
    <x v="0"/>
    <n v="5"/>
    <n v="8"/>
    <n v="6"/>
    <n v="19"/>
    <x v="1"/>
    <n v="14.285714285714285"/>
    <s v="Non, elle n'est pas capable"/>
    <s v="non amélioré"/>
    <s v="Oui"/>
    <s v="pas d'accès"/>
    <x v="0"/>
    <n v="1"/>
    <n v="1"/>
    <n v="2"/>
    <s v="Connaissance faible"/>
    <n v="0"/>
    <n v="4"/>
    <s v="Pas de confiance"/>
    <n v="0"/>
    <n v="0"/>
  </r>
  <r>
    <s v="153"/>
    <s v="0038c32e-77a0-4b4d-92cc-5f2fb4db7e56"/>
    <n v="44964"/>
    <s v="consentement_oui"/>
    <s v="sud_kivu"/>
    <s v="sud_kivu"/>
    <s v="kabare"/>
    <x v="1"/>
    <x v="7"/>
    <s v="oui"/>
    <s v="NSIMIRE AHADI"/>
    <s v="kadju_3"/>
    <s v="3"/>
    <s v="kadju_3"/>
    <s v="feminin"/>
    <n v="22"/>
    <n v="999999999"/>
    <s v="secondaire_interrompu"/>
    <s v="non"/>
    <s v="pre"/>
    <m/>
    <s v="masculin"/>
    <x v="1"/>
    <s v="refus de donner le nom"/>
    <s v="agriculteur"/>
    <m/>
    <s v="restreint"/>
    <n v="0"/>
    <n v="0"/>
    <n v="2"/>
    <n v="1"/>
    <n v="0"/>
    <n v="0"/>
    <n v="1"/>
    <n v="0"/>
    <n v="10"/>
    <n v="0"/>
    <n v="0"/>
    <n v="1"/>
    <n v="0"/>
    <n v="0"/>
    <n v="0"/>
    <n v="1"/>
    <n v="16"/>
    <s v="non"/>
    <n v="0"/>
    <n v="0"/>
    <n v="0"/>
    <n v="0"/>
    <n v="0"/>
    <n v="0"/>
    <n v="0"/>
    <n v="0"/>
    <n v="0"/>
    <n v="0"/>
    <n v="0"/>
    <n v="0"/>
    <s v="non"/>
    <m/>
    <m/>
    <m/>
    <m/>
    <m/>
    <m/>
    <m/>
    <m/>
    <m/>
    <m/>
    <m/>
    <m/>
    <s v="oui"/>
    <n v="0"/>
    <n v="0"/>
    <n v="0"/>
    <n v="1"/>
    <n v="0"/>
    <n v="0"/>
    <n v="0"/>
    <n v="0"/>
    <n v="0"/>
    <n v="0"/>
    <n v="0"/>
    <m/>
    <s v="eau_de_source"/>
    <m/>
    <m/>
    <s v="source_non_protg"/>
    <m/>
    <m/>
    <s v="source_non_protg"/>
    <x v="1"/>
    <m/>
    <s v="oui"/>
    <m/>
    <m/>
    <m/>
    <m/>
    <m/>
    <m/>
    <m/>
    <s v="en_dehors_de_la_parcelle"/>
    <n v="50"/>
    <n v="10"/>
    <n v="60"/>
    <n v="120"/>
    <m/>
    <m/>
    <m/>
    <s v="oui"/>
    <x v="2"/>
    <m/>
    <m/>
    <m/>
    <m/>
    <m/>
    <m/>
    <m/>
    <m/>
    <m/>
    <m/>
    <m/>
    <m/>
    <m/>
    <m/>
    <m/>
    <m/>
    <m/>
    <m/>
    <m/>
    <m/>
    <m/>
    <m/>
    <m/>
    <m/>
    <m/>
    <m/>
    <m/>
    <n v="3"/>
    <n v="5"/>
    <n v="300"/>
    <m/>
    <m/>
    <n v="0"/>
    <n v="2.6785714285714284"/>
    <s v="non"/>
    <m/>
    <m/>
    <m/>
    <m/>
    <m/>
    <m/>
    <m/>
    <m/>
    <m/>
    <m/>
    <s v="filles_10-14_ans"/>
    <n v="0"/>
    <n v="0"/>
    <n v="0"/>
    <n v="0"/>
    <n v="1"/>
    <n v="0"/>
    <n v="0"/>
    <m/>
    <s v="non"/>
    <m/>
    <m/>
    <m/>
    <m/>
    <m/>
    <m/>
    <m/>
    <m/>
    <m/>
    <m/>
    <m/>
    <m/>
    <m/>
    <m/>
    <m/>
    <m/>
    <m/>
    <m/>
    <m/>
    <m/>
    <m/>
    <s v="oui"/>
    <s v="pour nous rapprocher de"/>
    <s v="non"/>
    <m/>
    <m/>
    <m/>
    <m/>
    <m/>
    <m/>
    <m/>
    <m/>
    <m/>
    <m/>
    <m/>
    <m/>
    <m/>
    <m/>
    <m/>
    <m/>
    <m/>
    <m/>
    <m/>
    <m/>
    <m/>
    <m/>
    <m/>
    <m/>
    <m/>
    <m/>
    <m/>
    <m/>
    <m/>
    <m/>
    <m/>
    <m/>
    <m/>
    <m/>
    <s v="oui"/>
    <n v="0"/>
    <n v="1"/>
    <n v="1"/>
    <n v="0"/>
    <n v="0"/>
    <n v="0"/>
    <n v="0"/>
    <n v="0"/>
    <n v="0"/>
    <n v="0"/>
    <m/>
    <m/>
    <m/>
    <s v="fausse_daouble_avec_dalle"/>
    <m/>
    <n v="0"/>
    <n v="0"/>
    <n v="0"/>
    <n v="1"/>
    <n v="0"/>
    <m/>
    <n v="0"/>
    <n v="1"/>
    <n v="0"/>
    <m/>
    <m/>
    <m/>
    <m/>
    <s v="toilette améliorée"/>
    <s v="non"/>
    <x v="1"/>
    <x v="0"/>
    <x v="0"/>
    <x v="0"/>
    <x v="0"/>
    <m/>
    <m/>
    <m/>
    <m/>
    <m/>
    <m/>
    <m/>
    <m/>
    <m/>
    <m/>
    <m/>
    <m/>
    <m/>
    <m/>
    <m/>
    <m/>
    <m/>
    <m/>
    <m/>
    <m/>
    <m/>
    <m/>
    <m/>
    <m/>
    <m/>
    <m/>
    <m/>
    <s v="non"/>
    <m/>
    <m/>
    <m/>
    <n v="0"/>
    <m/>
    <m/>
    <m/>
    <m/>
    <m/>
    <m/>
    <m/>
    <n v="0"/>
    <n v="0"/>
    <s v="connaissance faible"/>
    <m/>
    <m/>
    <m/>
    <m/>
    <n v="0"/>
    <n v="0"/>
    <n v="0"/>
    <n v="0"/>
    <n v="1"/>
    <n v="0"/>
    <s v="on ne paie pas"/>
    <s v="non"/>
    <m/>
    <n v="0"/>
    <n v="1"/>
    <n v="0"/>
    <n v="0"/>
    <m/>
    <n v="0"/>
    <n v="0"/>
    <n v="0"/>
    <n v="0"/>
    <n v="1"/>
    <n v="0"/>
    <n v="0"/>
    <n v="0"/>
    <m/>
    <s v="non"/>
    <m/>
    <m/>
    <x v="0"/>
    <m/>
    <m/>
    <m/>
    <m/>
    <m/>
    <s v="non"/>
    <s v="oui"/>
    <n v="0"/>
    <n v="1"/>
    <n v="0"/>
    <n v="0"/>
    <n v="0"/>
    <m/>
    <n v="1"/>
    <n v="0"/>
    <n v="0"/>
    <n v="0"/>
    <n v="0"/>
    <n v="0"/>
    <n v="0"/>
    <n v="0"/>
    <m/>
    <n v="1"/>
    <s v="non_je_navais_pas_eu_des_reponses__mes_proccupations"/>
    <m/>
    <n v="3"/>
    <s v="pas de confiance"/>
    <n v="1"/>
    <n v="0"/>
    <n v="0"/>
    <n v="0"/>
    <n v="0"/>
    <n v="1"/>
    <n v="2"/>
    <s v="Au moins un"/>
    <n v="0"/>
    <n v="0"/>
    <n v="0"/>
    <m/>
    <s v="oui"/>
    <s v="non_jen_ai_pas_encore_bnficie"/>
    <m/>
    <m/>
    <m/>
    <m/>
    <m/>
    <m/>
    <m/>
    <m/>
    <m/>
    <m/>
    <m/>
    <m/>
    <m/>
    <m/>
    <m/>
    <m/>
    <m/>
    <m/>
    <m/>
    <m/>
    <s v="relais communautaire"/>
    <n v="1"/>
    <n v="0"/>
    <n v="0"/>
    <n v="0"/>
    <n v="0"/>
    <n v="0"/>
    <n v="0"/>
    <n v="0"/>
    <n v="0"/>
    <n v="0"/>
    <m/>
    <n v="0"/>
    <n v="0"/>
    <n v="0"/>
    <n v="0"/>
    <n v="1"/>
    <n v="0"/>
    <s v="personne"/>
    <s v="3-4"/>
    <m/>
    <s v="neutre"/>
    <s v="non"/>
    <s v="non"/>
    <s v="neutre"/>
    <s v="non"/>
    <m/>
    <m/>
    <m/>
    <m/>
    <m/>
    <s v="je_ne_suis_jamais_impliqu"/>
    <s v="non"/>
    <m/>
    <m/>
    <m/>
    <m/>
    <m/>
    <m/>
    <m/>
    <m/>
    <m/>
    <m/>
    <m/>
    <m/>
    <m/>
    <m/>
    <m/>
    <s v="pas des recommandations"/>
    <s v="non"/>
    <s v="la source"/>
    <s v="le Long distance de la source"/>
    <s v="non"/>
    <m/>
    <m/>
    <n v="-2.1637358999999998"/>
    <n v="28.8892694"/>
    <n v="1631.8"/>
    <n v="3.9"/>
    <n v="16"/>
    <n v="44964.451886574083"/>
    <n v="44964.431435185194"/>
    <s v="bbk04"/>
    <n v="44964.451932870368"/>
    <s v="https://www.commcarehq.org/a/swassa/reports/form_data/0038c32e-77a0-4b4d-92cc-5f2fb4db7e56/"/>
    <s v="bbk04"/>
    <s v="Homme"/>
    <x v="1"/>
    <n v="13"/>
    <x v="0"/>
    <n v="45"/>
    <n v="3"/>
    <n v="25"/>
    <n v="73"/>
    <x v="1"/>
    <n v="6.1538461538461542"/>
    <s v="Non, elle n'est pas capable"/>
    <s v="non amélioré"/>
    <s v="Non"/>
    <s v="pas d'accès"/>
    <x v="0"/>
    <n v="1"/>
    <n v="1"/>
    <n v="2"/>
    <s v="Connaissance faible"/>
    <n v="1"/>
    <n v="5"/>
    <s v="Confiance moyenne"/>
    <n v="1"/>
    <n v="1"/>
  </r>
  <r>
    <s v="154"/>
    <s v="c199d2b0-e3e8-449e-9fbc-224cafb28494"/>
    <n v="44964"/>
    <s v="consentement_oui"/>
    <s v="sud_kivu"/>
    <s v="sud_kivu"/>
    <s v="kabare"/>
    <x v="0"/>
    <x v="1"/>
    <s v="oui"/>
    <s v="Cikuru babunga nyamuhara"/>
    <s v="nyama_5"/>
    <s v="5"/>
    <s v="nyama_5"/>
    <s v="feminin"/>
    <n v="22"/>
    <n v="0"/>
    <s v="secondaire_interrompu"/>
    <s v="non"/>
    <s v="mre"/>
    <m/>
    <s v="feminin"/>
    <x v="0"/>
    <s v="florida M'kazibaziba"/>
    <s v="colporteur"/>
    <m/>
    <s v="elargi"/>
    <n v="1"/>
    <n v="0"/>
    <n v="0"/>
    <n v="0"/>
    <n v="2"/>
    <n v="0"/>
    <n v="0"/>
    <n v="1"/>
    <n v="1"/>
    <n v="7"/>
    <n v="0"/>
    <n v="0"/>
    <n v="0"/>
    <n v="0"/>
    <n v="0"/>
    <n v="0"/>
    <n v="12"/>
    <s v="non"/>
    <n v="0"/>
    <n v="0"/>
    <n v="0"/>
    <n v="0"/>
    <n v="0"/>
    <n v="0"/>
    <n v="0"/>
    <n v="0"/>
    <n v="0"/>
    <n v="0"/>
    <n v="0"/>
    <n v="0"/>
    <s v="oui"/>
    <n v="1"/>
    <n v="0"/>
    <n v="0"/>
    <n v="0"/>
    <n v="1"/>
    <n v="1"/>
    <n v="0"/>
    <n v="0"/>
    <n v="0"/>
    <n v="0"/>
    <n v="0"/>
    <m/>
    <s v="oui"/>
    <n v="0"/>
    <n v="1"/>
    <n v="1"/>
    <n v="1"/>
    <n v="1"/>
    <n v="0"/>
    <n v="0"/>
    <n v="0"/>
    <n v="0"/>
    <n v="0"/>
    <n v="0"/>
    <m/>
    <s v="eau_courante"/>
    <s v="canalisation_vers_un_voisin"/>
    <m/>
    <m/>
    <m/>
    <m/>
    <s v="eau_courante"/>
    <x v="0"/>
    <m/>
    <s v="oui"/>
    <m/>
    <m/>
    <m/>
    <m/>
    <m/>
    <m/>
    <m/>
    <s v="en_dehors_de_la_parcelle"/>
    <n v="2"/>
    <n v="3"/>
    <n v="5"/>
    <n v="10"/>
    <m/>
    <m/>
    <m/>
    <s v="oui"/>
    <x v="1"/>
    <m/>
    <m/>
    <m/>
    <m/>
    <m/>
    <m/>
    <m/>
    <m/>
    <m/>
    <m/>
    <m/>
    <m/>
    <m/>
    <m/>
    <m/>
    <m/>
    <m/>
    <m/>
    <m/>
    <m/>
    <m/>
    <m/>
    <m/>
    <m/>
    <m/>
    <m/>
    <m/>
    <n v="7"/>
    <n v="5"/>
    <n v="700"/>
    <m/>
    <m/>
    <n v="0"/>
    <n v="8.3333333333333339"/>
    <s v="non"/>
    <m/>
    <m/>
    <m/>
    <m/>
    <m/>
    <m/>
    <m/>
    <m/>
    <m/>
    <m/>
    <s v="femmes_20-24_ans"/>
    <n v="0"/>
    <n v="0"/>
    <n v="0"/>
    <n v="0"/>
    <n v="1"/>
    <n v="0"/>
    <n v="0"/>
    <m/>
    <s v="oui"/>
    <s v="contribution_mensuelabonnement"/>
    <m/>
    <m/>
    <n v="500"/>
    <m/>
    <m/>
    <m/>
    <m/>
    <m/>
    <m/>
    <m/>
    <m/>
    <m/>
    <m/>
    <m/>
    <m/>
    <m/>
    <m/>
    <m/>
    <m/>
    <m/>
    <s v="oui"/>
    <s v="parceque j'aurais accès facile à l'eau Propre à temps voulu"/>
    <s v="non"/>
    <m/>
    <m/>
    <m/>
    <m/>
    <m/>
    <m/>
    <m/>
    <m/>
    <m/>
    <m/>
    <m/>
    <m/>
    <m/>
    <m/>
    <m/>
    <m/>
    <m/>
    <m/>
    <m/>
    <m/>
    <m/>
    <m/>
    <m/>
    <m/>
    <m/>
    <m/>
    <m/>
    <m/>
    <m/>
    <m/>
    <m/>
    <m/>
    <m/>
    <m/>
    <s v="oui"/>
    <n v="0"/>
    <n v="1"/>
    <n v="0"/>
    <n v="0"/>
    <n v="0"/>
    <n v="0"/>
    <n v="0"/>
    <n v="0"/>
    <n v="0"/>
    <n v="0"/>
    <m/>
    <m/>
    <m/>
    <s v="autre_toilette__composte"/>
    <m/>
    <n v="0"/>
    <n v="0"/>
    <n v="0"/>
    <n v="1"/>
    <n v="0"/>
    <m/>
    <m/>
    <m/>
    <m/>
    <m/>
    <m/>
    <m/>
    <m/>
    <s v="toilette améliorée"/>
    <s v="non"/>
    <x v="1"/>
    <x v="1"/>
    <x v="1"/>
    <x v="0"/>
    <x v="1"/>
    <n v="0"/>
    <n v="1"/>
    <n v="0"/>
    <n v="0"/>
    <n v="0"/>
    <n v="1"/>
    <n v="0"/>
    <n v="0"/>
    <n v="0"/>
    <n v="0"/>
    <m/>
    <s v="non"/>
    <m/>
    <m/>
    <m/>
    <m/>
    <m/>
    <m/>
    <m/>
    <m/>
    <m/>
    <m/>
    <m/>
    <m/>
    <m/>
    <m/>
    <m/>
    <s v="oui"/>
    <n v="1"/>
    <n v="1"/>
    <n v="1"/>
    <n v="3"/>
    <n v="0"/>
    <n v="0"/>
    <n v="0"/>
    <m/>
    <n v="1"/>
    <n v="1"/>
    <n v="1"/>
    <n v="3"/>
    <n v="6"/>
    <s v="connaissance basique"/>
    <n v="0"/>
    <n v="0"/>
    <n v="0"/>
    <m/>
    <n v="0"/>
    <n v="0"/>
    <n v="0"/>
    <n v="0"/>
    <n v="1"/>
    <n v="0"/>
    <s v="le propriétaire du robinet"/>
    <s v="non"/>
    <s v="ne sais pas"/>
    <n v="1"/>
    <n v="1"/>
    <n v="0"/>
    <n v="0"/>
    <m/>
    <n v="0"/>
    <n v="0"/>
    <n v="0"/>
    <n v="0"/>
    <n v="0"/>
    <n v="0"/>
    <n v="1"/>
    <n v="0"/>
    <s v="payé des amandes une tomber en panne réparer les pannes"/>
    <s v="non"/>
    <m/>
    <m/>
    <x v="0"/>
    <m/>
    <m/>
    <m/>
    <m/>
    <m/>
    <s v="non"/>
    <s v="oui"/>
    <n v="1"/>
    <n v="0"/>
    <n v="0"/>
    <n v="0"/>
    <n v="0"/>
    <m/>
    <n v="1"/>
    <n v="0"/>
    <n v="0"/>
    <n v="0"/>
    <n v="0"/>
    <n v="0"/>
    <n v="0"/>
    <n v="0"/>
    <m/>
    <n v="1"/>
    <s v="non_je_navais_pas_eu_des_reponses__mes_proccupations"/>
    <m/>
    <n v="4"/>
    <s v="pas de confiance"/>
    <n v="1"/>
    <n v="1"/>
    <n v="0"/>
    <n v="0"/>
    <n v="0"/>
    <n v="2"/>
    <n v="3"/>
    <s v="Au moins un"/>
    <n v="0"/>
    <n v="0"/>
    <n v="0"/>
    <m/>
    <s v="oui"/>
    <s v="oui"/>
    <s v="oui_il_y_en_a"/>
    <s v="oui"/>
    <n v="0"/>
    <n v="1"/>
    <n v="0"/>
    <n v="0"/>
    <n v="0"/>
    <n v="0"/>
    <n v="0"/>
    <m/>
    <n v="1"/>
    <n v="0"/>
    <n v="1"/>
    <n v="0"/>
    <n v="0"/>
    <n v="0"/>
    <n v="0"/>
    <n v="0"/>
    <m/>
    <m/>
    <s v="au responsable du robinet lui à son tour s'adresse au membres de la COGEKA"/>
    <n v="1"/>
    <n v="0"/>
    <n v="0"/>
    <n v="0"/>
    <n v="0"/>
    <n v="0"/>
    <n v="0"/>
    <n v="1"/>
    <n v="1"/>
    <n v="0"/>
    <s v="Maendeleo"/>
    <n v="0"/>
    <n v="1"/>
    <n v="0"/>
    <n v="0"/>
    <n v="0"/>
    <n v="0"/>
    <m/>
    <s v="3-4"/>
    <m/>
    <s v="neutre"/>
    <s v="non"/>
    <s v="non"/>
    <s v="neutre"/>
    <s v="non"/>
    <m/>
    <m/>
    <m/>
    <m/>
    <m/>
    <s v="rarement_implique"/>
    <s v="non"/>
    <m/>
    <m/>
    <m/>
    <m/>
    <m/>
    <m/>
    <m/>
    <m/>
    <m/>
    <m/>
    <m/>
    <m/>
    <m/>
    <m/>
    <m/>
    <s v="aucun"/>
    <s v="non"/>
    <s v="nous avons sources de captage d'eau"/>
    <s v="seulement nous dépendons des autres pour accéder à l'eau et le trajet à parcourir pour en avoir et aussi nous n'avons pas de robinets public"/>
    <s v="non"/>
    <m/>
    <m/>
    <n v="-2.2735763000000002"/>
    <n v="28.816703400000002"/>
    <n v="1686.2"/>
    <n v="4.9000000000000004"/>
    <n v="12"/>
    <n v="44964.458402777767"/>
    <n v="44964.424583333333"/>
    <s v="bbk05"/>
    <n v="44964.458425925928"/>
    <s v="https://www.commcarehq.org/a/swassa/reports/form_data/c199d2b0-e3e8-449e-9fbc-224cafb28494/"/>
    <s v="bbk05"/>
    <s v="Homme"/>
    <x v="0"/>
    <n v="3"/>
    <x v="0"/>
    <n v="4"/>
    <n v="1"/>
    <n v="4"/>
    <n v="9"/>
    <x v="3"/>
    <n v="40"/>
    <s v="Oui, elle est capable"/>
    <s v="non amélioré"/>
    <s v="Non"/>
    <s v="pas d'accès"/>
    <x v="0"/>
    <n v="2"/>
    <n v="2"/>
    <n v="5"/>
    <s v="Connaissance bonne"/>
    <n v="1"/>
    <n v="4"/>
    <s v="Pas de confiance"/>
    <n v="1"/>
    <n v="1"/>
  </r>
  <r>
    <s v="155"/>
    <s v="ae10509a-4d09-4ee6-87e6-66221cf6b30d"/>
    <n v="44964"/>
    <s v="consentement_oui"/>
    <s v="sud_kivu"/>
    <s v="sud_kivu"/>
    <s v="kabare"/>
    <x v="1"/>
    <x v="4"/>
    <s v="oui"/>
    <s v="Francine mudeka"/>
    <s v="mwan_47"/>
    <s v="47"/>
    <s v="mwand_47"/>
    <s v="feminin"/>
    <n v="20"/>
    <n v="0"/>
    <s v="secondaire_interrompu"/>
    <s v="non"/>
    <s v="epoux"/>
    <m/>
    <s v="masculin"/>
    <x v="1"/>
    <m/>
    <s v="travail_journalier"/>
    <m/>
    <s v="restreint"/>
    <n v="1"/>
    <n v="0"/>
    <n v="1"/>
    <n v="0"/>
    <n v="1"/>
    <n v="0"/>
    <n v="0"/>
    <n v="0"/>
    <n v="0"/>
    <n v="0"/>
    <n v="0"/>
    <n v="0"/>
    <n v="0"/>
    <n v="1"/>
    <n v="0"/>
    <n v="0"/>
    <n v="4"/>
    <s v="non"/>
    <n v="0"/>
    <n v="0"/>
    <n v="0"/>
    <n v="0"/>
    <n v="0"/>
    <n v="0"/>
    <n v="0"/>
    <n v="0"/>
    <n v="0"/>
    <n v="0"/>
    <n v="0"/>
    <n v="0"/>
    <s v="non"/>
    <m/>
    <m/>
    <m/>
    <m/>
    <m/>
    <m/>
    <m/>
    <m/>
    <m/>
    <m/>
    <m/>
    <m/>
    <s v="oui"/>
    <n v="0"/>
    <n v="0"/>
    <n v="0"/>
    <n v="0"/>
    <n v="0"/>
    <n v="0"/>
    <n v="0"/>
    <n v="0"/>
    <n v="0"/>
    <n v="1"/>
    <n v="0"/>
    <s v="formation"/>
    <s v="eau_courante"/>
    <s v="robinet_public__borne-fontaine"/>
    <m/>
    <m/>
    <m/>
    <m/>
    <s v="eau_courante"/>
    <x v="0"/>
    <m/>
    <s v="oui"/>
    <m/>
    <m/>
    <m/>
    <m/>
    <m/>
    <m/>
    <m/>
    <s v="en_dehors_de_la_parcelle"/>
    <n v="5"/>
    <n v="2"/>
    <n v="5"/>
    <n v="12"/>
    <m/>
    <m/>
    <m/>
    <s v="oui"/>
    <x v="1"/>
    <m/>
    <m/>
    <m/>
    <m/>
    <m/>
    <m/>
    <m/>
    <m/>
    <m/>
    <m/>
    <m/>
    <m/>
    <m/>
    <m/>
    <m/>
    <m/>
    <m/>
    <m/>
    <m/>
    <m/>
    <m/>
    <m/>
    <m/>
    <m/>
    <m/>
    <m/>
    <m/>
    <n v="7"/>
    <n v="2"/>
    <n v="280"/>
    <m/>
    <m/>
    <n v="0"/>
    <n v="10"/>
    <s v="non"/>
    <m/>
    <m/>
    <m/>
    <m/>
    <m/>
    <m/>
    <m/>
    <m/>
    <m/>
    <m/>
    <s v="filles_10-14_ans"/>
    <n v="0"/>
    <n v="0"/>
    <n v="0"/>
    <n v="0"/>
    <n v="1"/>
    <n v="0"/>
    <n v="0"/>
    <m/>
    <s v="oui"/>
    <s v="contribution_mensuelabonnement"/>
    <m/>
    <m/>
    <n v="500"/>
    <m/>
    <m/>
    <m/>
    <m/>
    <m/>
    <m/>
    <m/>
    <m/>
    <m/>
    <m/>
    <m/>
    <m/>
    <m/>
    <m/>
    <m/>
    <m/>
    <m/>
    <s v="non"/>
    <s v="pas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1"/>
    <n v="0"/>
    <n v="0"/>
    <n v="0"/>
    <n v="0"/>
    <m/>
    <s v="non"/>
    <s v="je ne sais pas"/>
    <n v="1"/>
    <n v="1"/>
    <n v="0"/>
    <n v="0"/>
    <m/>
    <n v="0"/>
    <n v="1"/>
    <n v="0"/>
    <n v="0"/>
    <n v="0"/>
    <n v="0"/>
    <n v="0"/>
    <n v="0"/>
    <m/>
    <s v="non"/>
    <m/>
    <m/>
    <x v="0"/>
    <m/>
    <m/>
    <m/>
    <m/>
    <m/>
    <s v="non"/>
    <s v="non"/>
    <m/>
    <m/>
    <m/>
    <m/>
    <m/>
    <m/>
    <m/>
    <m/>
    <m/>
    <m/>
    <m/>
    <m/>
    <m/>
    <m/>
    <m/>
    <n v="0"/>
    <m/>
    <m/>
    <n v="8"/>
    <s v="grande confiance"/>
    <n v="1"/>
    <n v="0"/>
    <n v="0"/>
    <n v="0"/>
    <n v="0"/>
    <n v="1"/>
    <n v="1"/>
    <s v="Au moins un"/>
    <n v="0"/>
    <n v="0"/>
    <n v="0"/>
    <m/>
    <s v="oui"/>
    <s v="non_jen_ai_pas_encore_bnficie"/>
    <m/>
    <m/>
    <m/>
    <m/>
    <m/>
    <m/>
    <m/>
    <m/>
    <m/>
    <m/>
    <m/>
    <m/>
    <m/>
    <m/>
    <m/>
    <m/>
    <m/>
    <m/>
    <m/>
    <m/>
    <s v="chef de quartier"/>
    <n v="0"/>
    <n v="0"/>
    <n v="0"/>
    <n v="0"/>
    <n v="0"/>
    <n v="0"/>
    <n v="0"/>
    <n v="0"/>
    <n v="1"/>
    <n v="0"/>
    <s v="maedeleo"/>
    <n v="0"/>
    <n v="0"/>
    <n v="0"/>
    <n v="1"/>
    <n v="0"/>
    <n v="0"/>
    <m/>
    <s v="5-6"/>
    <m/>
    <s v="tres_satisfaite"/>
    <s v="oui"/>
    <s v="oui"/>
    <s v="tres_satisfaite"/>
    <s v="oui"/>
    <s v="non"/>
    <m/>
    <s v="les_membres_du_village"/>
    <m/>
    <s v="b_le_groupe_le_plus_nombreux_prend_la_dcision_pour_tous"/>
    <s v="je_ne_suis_jamais_impliqu"/>
    <s v="non"/>
    <m/>
    <m/>
    <m/>
    <m/>
    <m/>
    <m/>
    <m/>
    <m/>
    <m/>
    <m/>
    <m/>
    <m/>
    <m/>
    <m/>
    <m/>
    <s v="face à face"/>
    <s v="non"/>
    <s v="des sources"/>
    <s v="coupure de l'eau sur le BF"/>
    <s v="non"/>
    <m/>
    <m/>
    <n v="-2.2224636000000002"/>
    <n v="28.834638399999999"/>
    <n v="1588"/>
    <n v="3.54"/>
    <n v="4"/>
    <n v="44964.464131944442"/>
    <n v="44964.450300925928"/>
    <s v="bbk03"/>
    <n v="44964.464201388888"/>
    <s v="https://www.commcarehq.org/a/swassa/reports/form_data/ae10509a-4d09-4ee6-87e6-66221cf6b30d/"/>
    <s v="bbk03"/>
    <s v=""/>
    <x v="2"/>
    <s v=""/>
    <x v="2"/>
    <s v=""/>
    <s v=""/>
    <s v=""/>
    <s v=""/>
    <x v="2"/>
    <s v=""/>
    <s v=""/>
    <s v=""/>
    <s v=""/>
    <s v=""/>
    <x v="1"/>
    <s v=""/>
    <s v=""/>
    <s v=""/>
    <s v=""/>
    <s v=""/>
    <s v=""/>
    <s v=""/>
    <s v=""/>
    <s v=""/>
  </r>
  <r>
    <s v="156"/>
    <s v="040890a9-7b33-4d65-a785-8b2330299dc1"/>
    <n v="44964"/>
    <s v="consentement_oui"/>
    <s v="sud_kivu"/>
    <s v="sud_kivu"/>
    <s v="kabare"/>
    <x v="0"/>
    <x v="1"/>
    <s v="oui"/>
    <s v="Espérance M'mpangirwa"/>
    <s v="nyama_47"/>
    <s v="47"/>
    <s v="nyama_47"/>
    <s v="feminin"/>
    <n v="38"/>
    <n v="977041222"/>
    <s v="sans_niveau"/>
    <s v="non"/>
    <s v="epoux"/>
    <m/>
    <s v="masculin"/>
    <x v="1"/>
    <m/>
    <s v="agriculteur"/>
    <m/>
    <s v="elargi"/>
    <n v="2"/>
    <n v="0"/>
    <n v="1"/>
    <n v="1"/>
    <n v="0"/>
    <n v="0"/>
    <n v="1"/>
    <n v="1"/>
    <n v="0"/>
    <n v="2"/>
    <n v="1"/>
    <n v="1"/>
    <n v="0"/>
    <n v="0"/>
    <n v="1"/>
    <n v="0"/>
    <n v="11"/>
    <s v="oui"/>
    <n v="0"/>
    <n v="0"/>
    <n v="0"/>
    <n v="0"/>
    <n v="0"/>
    <n v="0"/>
    <n v="0"/>
    <n v="0"/>
    <n v="0"/>
    <n v="1"/>
    <n v="0"/>
    <s v="CECI"/>
    <s v="oui"/>
    <n v="1"/>
    <n v="0"/>
    <n v="0"/>
    <n v="0"/>
    <n v="0"/>
    <n v="0"/>
    <n v="1"/>
    <n v="0"/>
    <n v="0"/>
    <n v="0"/>
    <n v="0"/>
    <m/>
    <s v="oui"/>
    <n v="1"/>
    <n v="0"/>
    <n v="1"/>
    <n v="1"/>
    <n v="1"/>
    <n v="1"/>
    <n v="0"/>
    <n v="0"/>
    <n v="0"/>
    <n v="0"/>
    <n v="0"/>
    <m/>
    <s v="eau_courante"/>
    <s v="robinet_public__borne-fontaine"/>
    <m/>
    <m/>
    <m/>
    <m/>
    <s v="eau_courante"/>
    <x v="0"/>
    <m/>
    <s v="oui"/>
    <m/>
    <m/>
    <m/>
    <m/>
    <m/>
    <m/>
    <m/>
    <s v="en_dehors_de_la_parcelle"/>
    <n v="30"/>
    <n v="5"/>
    <n v="35"/>
    <n v="70"/>
    <m/>
    <m/>
    <m/>
    <s v="non"/>
    <x v="2"/>
    <n v="0"/>
    <n v="0"/>
    <n v="0"/>
    <n v="0"/>
    <n v="0"/>
    <n v="1"/>
    <n v="1"/>
    <n v="0"/>
    <n v="1"/>
    <n v="1"/>
    <n v="1"/>
    <n v="0"/>
    <n v="0"/>
    <m/>
    <m/>
    <m/>
    <m/>
    <m/>
    <m/>
    <m/>
    <m/>
    <m/>
    <m/>
    <m/>
    <m/>
    <m/>
    <m/>
    <n v="7"/>
    <n v="5"/>
    <n v="700"/>
    <m/>
    <m/>
    <n v="0"/>
    <n v="9.0909090909090899"/>
    <s v="non"/>
    <m/>
    <m/>
    <m/>
    <m/>
    <m/>
    <m/>
    <m/>
    <m/>
    <m/>
    <m/>
    <s v="femmesfilles_15-19_ans"/>
    <n v="0"/>
    <n v="0"/>
    <n v="0"/>
    <n v="0"/>
    <n v="1"/>
    <n v="0"/>
    <n v="0"/>
    <m/>
    <s v="non"/>
    <m/>
    <m/>
    <m/>
    <m/>
    <m/>
    <m/>
    <m/>
    <m/>
    <m/>
    <m/>
    <m/>
    <m/>
    <m/>
    <m/>
    <m/>
    <m/>
    <m/>
    <m/>
    <m/>
    <m/>
    <m/>
    <s v="oui"/>
    <s v="parce que nous serons garantis d'une eau potable à tout moment"/>
    <s v="non"/>
    <m/>
    <m/>
    <m/>
    <m/>
    <m/>
    <m/>
    <m/>
    <m/>
    <m/>
    <m/>
    <m/>
    <m/>
    <m/>
    <m/>
    <m/>
    <m/>
    <m/>
    <m/>
    <m/>
    <m/>
    <m/>
    <m/>
    <m/>
    <m/>
    <m/>
    <m/>
    <m/>
    <m/>
    <m/>
    <m/>
    <m/>
    <m/>
    <m/>
    <m/>
    <s v="oui"/>
    <n v="0"/>
    <n v="1"/>
    <n v="0"/>
    <n v="0"/>
    <n v="0"/>
    <n v="0"/>
    <n v="0"/>
    <n v="0"/>
    <n v="0"/>
    <n v="0"/>
    <m/>
    <m/>
    <m/>
    <s v="fausse_daouble_avec_dalle"/>
    <m/>
    <n v="0"/>
    <n v="0"/>
    <n v="0"/>
    <n v="1"/>
    <n v="0"/>
    <m/>
    <m/>
    <m/>
    <m/>
    <m/>
    <m/>
    <m/>
    <m/>
    <s v="toilette améliorée"/>
    <s v="non"/>
    <x v="1"/>
    <x v="1"/>
    <x v="1"/>
    <x v="0"/>
    <x v="1"/>
    <n v="0"/>
    <n v="1"/>
    <n v="0"/>
    <n v="0"/>
    <n v="0"/>
    <n v="1"/>
    <n v="0"/>
    <n v="0"/>
    <n v="0"/>
    <n v="0"/>
    <m/>
    <s v="oui"/>
    <n v="0"/>
    <n v="0"/>
    <n v="1"/>
    <n v="0"/>
    <n v="0"/>
    <n v="0"/>
    <n v="0"/>
    <m/>
    <s v="oui"/>
    <m/>
    <m/>
    <m/>
    <m/>
    <m/>
    <m/>
    <s v="oui"/>
    <n v="1"/>
    <n v="1"/>
    <n v="1"/>
    <n v="3"/>
    <n v="0"/>
    <n v="0"/>
    <n v="0"/>
    <m/>
    <n v="0"/>
    <n v="1"/>
    <n v="1"/>
    <n v="2"/>
    <n v="5"/>
    <s v="connaissance basique"/>
    <n v="0"/>
    <n v="0"/>
    <n v="0"/>
    <m/>
    <n v="1"/>
    <n v="1"/>
    <n v="0"/>
    <n v="0"/>
    <n v="0"/>
    <n v="0"/>
    <m/>
    <s v="non"/>
    <s v="je ne sais pas"/>
    <n v="1"/>
    <n v="1"/>
    <n v="0"/>
    <n v="0"/>
    <m/>
    <n v="0"/>
    <n v="0"/>
    <n v="0"/>
    <n v="0"/>
    <n v="0"/>
    <n v="0"/>
    <n v="1"/>
    <n v="0"/>
    <s v="une fois attrapé le comité fait paye des amendes au concerné"/>
    <s v="oui"/>
    <s v="réparation de panne cusé une fois attrapé et payer des amandes"/>
    <n v="0"/>
    <x v="1"/>
    <n v="0"/>
    <n v="1"/>
    <n v="0"/>
    <n v="0"/>
    <s v="aucun"/>
    <s v="non"/>
    <s v="non"/>
    <m/>
    <m/>
    <m/>
    <m/>
    <m/>
    <m/>
    <m/>
    <m/>
    <m/>
    <m/>
    <m/>
    <m/>
    <m/>
    <m/>
    <m/>
    <n v="0"/>
    <m/>
    <m/>
    <n v="5"/>
    <s v="confiance moyenne"/>
    <n v="1"/>
    <n v="1"/>
    <n v="0"/>
    <n v="0"/>
    <n v="0"/>
    <n v="2"/>
    <n v="2"/>
    <s v="Au moins un"/>
    <n v="0"/>
    <n v="0"/>
    <n v="0"/>
    <m/>
    <s v="oui"/>
    <s v="oui"/>
    <s v="non_il_y_en_a_pas"/>
    <m/>
    <m/>
    <m/>
    <m/>
    <m/>
    <m/>
    <m/>
    <m/>
    <m/>
    <m/>
    <m/>
    <m/>
    <m/>
    <m/>
    <m/>
    <m/>
    <m/>
    <m/>
    <m/>
    <s v="aux chefs locaux puis eux meme cherchent le comité de gestion"/>
    <n v="1"/>
    <n v="0"/>
    <n v="1"/>
    <n v="0"/>
    <n v="0"/>
    <n v="1"/>
    <n v="0"/>
    <n v="1"/>
    <n v="0"/>
    <n v="0"/>
    <m/>
    <n v="0"/>
    <n v="1"/>
    <n v="0"/>
    <n v="0"/>
    <n v="0"/>
    <n v="0"/>
    <m/>
    <s v="3-4"/>
    <m/>
    <s v="peu_insatisfaisant"/>
    <s v="oui"/>
    <s v="oui"/>
    <s v="neutre"/>
    <s v="oui"/>
    <s v="non"/>
    <m/>
    <s v="les_membres_du_village"/>
    <m/>
    <s v="b_le_groupe_le_plus_nombreux_prend_la_dcision_pour_tous"/>
    <s v="rarement_implique"/>
    <s v="non"/>
    <m/>
    <m/>
    <m/>
    <m/>
    <m/>
    <m/>
    <m/>
    <m/>
    <m/>
    <m/>
    <m/>
    <m/>
    <m/>
    <m/>
    <m/>
    <s v="aucun"/>
    <s v="non"/>
    <s v="plusieurs sources non aménagés et abandonnées"/>
    <s v="une seule BF ne peut pas nous satisfaire en eau, les besoins sont plus nombreux que les bornes, en de coupure par exemple pendant le mois que j'ai cité si haut nous souffrons beaucoup pour accéder à l'eau."/>
    <s v="non"/>
    <m/>
    <m/>
    <n v="-2.2740966"/>
    <n v="28.817034499999998"/>
    <n v="1687.8"/>
    <n v="4.96"/>
    <n v="11"/>
    <n v="44964.510358796288"/>
    <n v="44964.485949074071"/>
    <s v="bbk05"/>
    <n v="44964.510393518518"/>
    <s v="https://www.commcarehq.org/a/swassa/reports/form_data/040890a9-7b33-4d65-a785-8b2330299dc1/"/>
    <s v="bbk05"/>
    <s v="Homme"/>
    <x v="0"/>
    <n v="8"/>
    <x v="1"/>
    <n v="10"/>
    <n v="12"/>
    <n v="1"/>
    <n v="23"/>
    <x v="1"/>
    <n v="7.5"/>
    <s v="Oui, elle est capable"/>
    <s v="améliorée"/>
    <s v="Non"/>
    <s v="accès basique"/>
    <x v="0"/>
    <n v="1"/>
    <n v="1"/>
    <n v="2"/>
    <s v="Connaissance faible"/>
    <n v="0"/>
    <n v="4"/>
    <s v="Pas de confiance"/>
    <n v="0"/>
    <n v="0"/>
  </r>
  <r>
    <s v="157"/>
    <s v="0abc1dac-b687-4582-a78b-0406d177c7d9"/>
    <n v="44964"/>
    <s v="consentement_oui"/>
    <s v="sud_kivu"/>
    <s v="sud_kivu"/>
    <s v="kabare"/>
    <x v="1"/>
    <x v="4"/>
    <s v="oui"/>
    <s v="Ferdiane Balemba"/>
    <s v="mwan_26"/>
    <s v="26"/>
    <s v="mwand_26"/>
    <s v="feminin"/>
    <n v="44"/>
    <n v="0"/>
    <s v="secondaire_interrompu"/>
    <s v="non"/>
    <s v="epoux"/>
    <m/>
    <s v="masculin"/>
    <x v="1"/>
    <m/>
    <s v="agent_de_letat"/>
    <m/>
    <s v="restreint"/>
    <n v="1"/>
    <n v="0"/>
    <n v="1"/>
    <n v="0"/>
    <n v="1"/>
    <n v="0"/>
    <n v="1"/>
    <n v="0"/>
    <n v="1"/>
    <n v="1"/>
    <n v="1"/>
    <n v="1"/>
    <n v="0"/>
    <n v="0"/>
    <n v="0"/>
    <n v="1"/>
    <n v="9"/>
    <s v="oui"/>
    <n v="0"/>
    <n v="0"/>
    <n v="0"/>
    <n v="0"/>
    <n v="1"/>
    <n v="0"/>
    <n v="0"/>
    <n v="0"/>
    <n v="0"/>
    <n v="0"/>
    <n v="0"/>
    <n v="0"/>
    <s v="non"/>
    <m/>
    <m/>
    <m/>
    <m/>
    <m/>
    <m/>
    <m/>
    <m/>
    <m/>
    <m/>
    <m/>
    <m/>
    <s v="oui"/>
    <n v="1"/>
    <n v="0"/>
    <n v="0"/>
    <n v="0"/>
    <n v="0"/>
    <n v="1"/>
    <n v="0"/>
    <n v="0"/>
    <n v="0"/>
    <n v="0"/>
    <n v="0"/>
    <m/>
    <s v="eau_courante"/>
    <s v="robinet_priv"/>
    <m/>
    <m/>
    <m/>
    <m/>
    <s v="eau_courante"/>
    <x v="0"/>
    <m/>
    <s v="oui"/>
    <m/>
    <m/>
    <m/>
    <m/>
    <m/>
    <m/>
    <m/>
    <s v="en_dehors_de_la_parcelle"/>
    <n v="3"/>
    <n v="10"/>
    <n v="4"/>
    <n v="17"/>
    <m/>
    <m/>
    <m/>
    <s v="oui"/>
    <x v="1"/>
    <m/>
    <m/>
    <m/>
    <m/>
    <m/>
    <m/>
    <m/>
    <m/>
    <m/>
    <m/>
    <m/>
    <m/>
    <m/>
    <m/>
    <m/>
    <m/>
    <m/>
    <m/>
    <m/>
    <m/>
    <m/>
    <m/>
    <m/>
    <m/>
    <m/>
    <m/>
    <m/>
    <n v="7"/>
    <n v="5"/>
    <n v="700"/>
    <m/>
    <m/>
    <n v="0"/>
    <n v="11.111111111111111"/>
    <s v="non"/>
    <m/>
    <m/>
    <m/>
    <m/>
    <m/>
    <m/>
    <m/>
    <m/>
    <m/>
    <m/>
    <s v="hommesgarons_15-19_ans"/>
    <n v="0"/>
    <n v="0"/>
    <n v="0"/>
    <n v="0"/>
    <n v="1"/>
    <n v="0"/>
    <n v="0"/>
    <m/>
    <s v="oui"/>
    <s v="contribution_mensuelabonnement"/>
    <m/>
    <m/>
    <n v="500"/>
    <m/>
    <m/>
    <m/>
    <m/>
    <m/>
    <m/>
    <m/>
    <m/>
    <m/>
    <m/>
    <m/>
    <m/>
    <m/>
    <m/>
    <m/>
    <m/>
    <m/>
    <s v="oui"/>
    <s v="Il est difficile de vivre sans eaux"/>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1"/>
    <n v="0"/>
    <n v="0"/>
    <m/>
    <s v="non"/>
    <m/>
    <m/>
    <m/>
    <m/>
    <m/>
    <m/>
    <m/>
    <m/>
    <m/>
    <m/>
    <m/>
    <m/>
    <m/>
    <m/>
    <m/>
    <s v="oui"/>
    <n v="1"/>
    <n v="0"/>
    <n v="1"/>
    <n v="2"/>
    <n v="0"/>
    <n v="0"/>
    <n v="0"/>
    <m/>
    <n v="1"/>
    <n v="1"/>
    <n v="1"/>
    <n v="3"/>
    <n v="5"/>
    <s v="connaissance basique"/>
    <n v="0"/>
    <n v="0"/>
    <n v="0"/>
    <m/>
    <n v="1"/>
    <n v="0"/>
    <n v="0"/>
    <n v="0"/>
    <n v="1"/>
    <n v="0"/>
    <s v="le propriétaire de la BF"/>
    <s v="non"/>
    <s v="Faire l'adhésion dans le comité  et introduire sa demande moyennant 140$"/>
    <n v="0"/>
    <n v="1"/>
    <n v="0"/>
    <n v="0"/>
    <m/>
    <n v="0"/>
    <n v="0"/>
    <n v="0"/>
    <n v="0"/>
    <n v="0"/>
    <n v="0"/>
    <n v="1"/>
    <n v="0"/>
    <s v="Blâme et contraite à réparer"/>
    <s v="oui"/>
    <s v="Des vulgarisations dans des églises, lors des travaux communautaires"/>
    <n v="0"/>
    <x v="1"/>
    <n v="0"/>
    <n v="1"/>
    <n v="0"/>
    <n v="0"/>
    <s v="Aucun autre"/>
    <s v="oui"/>
    <s v="non"/>
    <n v="0"/>
    <n v="1"/>
    <n v="0"/>
    <n v="0"/>
    <n v="0"/>
    <m/>
    <n v="1"/>
    <n v="0"/>
    <n v="0"/>
    <n v="0"/>
    <n v="0"/>
    <n v="0"/>
    <n v="1"/>
    <n v="0"/>
    <s v="Moyennant une lettre de demande"/>
    <n v="1"/>
    <m/>
    <m/>
    <n v="6"/>
    <s v="grande confiance"/>
    <n v="1"/>
    <n v="1"/>
    <n v="0"/>
    <n v="0"/>
    <n v="0"/>
    <n v="2"/>
    <n v="3"/>
    <s v="Au moins un"/>
    <n v="0"/>
    <n v="0"/>
    <n v="0"/>
    <m/>
    <s v="oui"/>
    <s v="non_jen_ai_pas_encore_bnficie"/>
    <m/>
    <m/>
    <m/>
    <m/>
    <m/>
    <m/>
    <m/>
    <m/>
    <m/>
    <m/>
    <m/>
    <m/>
    <m/>
    <m/>
    <m/>
    <m/>
    <m/>
    <m/>
    <m/>
    <m/>
    <s v="Au comité"/>
    <n v="1"/>
    <n v="0"/>
    <n v="0"/>
    <n v="0"/>
    <n v="0"/>
    <n v="1"/>
    <n v="0"/>
    <n v="0"/>
    <n v="1"/>
    <n v="0"/>
    <s v="Maendeleo"/>
    <n v="0"/>
    <n v="0"/>
    <n v="1"/>
    <n v="0"/>
    <n v="0"/>
    <n v="0"/>
    <m/>
    <s v="3-4"/>
    <m/>
    <s v="neutre"/>
    <s v="oui"/>
    <s v="oui"/>
    <s v="neutre"/>
    <s v="oui"/>
    <s v="non"/>
    <m/>
    <s v="les_membres_du_village"/>
    <m/>
    <s v="un_sous-groupe_moins_nombreux_prend_la_dcision_pour_tous"/>
    <s v="je_ne_suis_jamais_impliqu"/>
    <s v="parfois"/>
    <n v="0"/>
    <n v="1"/>
    <n v="0"/>
    <n v="0"/>
    <n v="0"/>
    <n v="1"/>
    <n v="0"/>
    <n v="0"/>
    <n v="0"/>
    <n v="0"/>
    <n v="0"/>
    <n v="0"/>
    <m/>
    <s v="Bouche à oreille"/>
    <s v="rarement"/>
    <s v="Bouche à oreille"/>
    <s v="parfois"/>
    <s v="Nous avons quantité suffisante qui peut permettre d'amenager d'autres bornes. Aussi, il y a d'autres sources"/>
    <s v="La lenteur dans la reponse aux demandes de raccordement"/>
    <s v="non"/>
    <m/>
    <m/>
    <n v="-2.2270227999999999"/>
    <n v="28.8356861"/>
    <n v="1585.3"/>
    <n v="4.84"/>
    <n v="9"/>
    <n v="44964.360821759263"/>
    <n v="44964.344664351847"/>
    <s v="bbk08"/>
    <n v="44964.550486111111"/>
    <s v="https://www.commcarehq.org/a/swassa/reports/form_data/0abc1dac-b687-4582-a78b-0406d177c7d9/"/>
    <s v="bbk08"/>
    <s v="Homme"/>
    <x v="0"/>
    <n v="7"/>
    <x v="0"/>
    <n v="7"/>
    <n v="3"/>
    <n v="7"/>
    <n v="17"/>
    <x v="3"/>
    <n v="11.428571428571429"/>
    <s v="Oui, elle est capable"/>
    <s v="non amélioré"/>
    <s v="Non"/>
    <s v="pas d'accès"/>
    <x v="0"/>
    <n v="2"/>
    <n v="2"/>
    <n v="4"/>
    <s v="Connaissance moyenne"/>
    <n v="0"/>
    <n v="9"/>
    <s v="Grande confiance"/>
    <n v="0"/>
    <n v="0"/>
  </r>
  <r>
    <s v="158"/>
    <s v="0e891783-723d-4de4-963a-c1ea60ee5b21"/>
    <n v="44964"/>
    <s v="consentement_oui"/>
    <s v="sud_kivu"/>
    <s v="sud_kivu"/>
    <s v="kabare"/>
    <x v="1"/>
    <x v="4"/>
    <s v="oui"/>
    <s v="Audrey Amagwari"/>
    <s v="mwan_35"/>
    <s v="35"/>
    <s v="mwand_35"/>
    <s v="masculin"/>
    <n v="18"/>
    <n v="978364572"/>
    <s v="secondaire_complet"/>
    <s v="non"/>
    <s v="pre"/>
    <m/>
    <s v="masculin"/>
    <x v="1"/>
    <s v="Pascasie Runonoka"/>
    <s v="agriculteur"/>
    <m/>
    <s v="elargi"/>
    <n v="0"/>
    <n v="2"/>
    <n v="0"/>
    <n v="0"/>
    <n v="0"/>
    <n v="0"/>
    <n v="1"/>
    <n v="0"/>
    <n v="2"/>
    <n v="1"/>
    <n v="2"/>
    <n v="2"/>
    <n v="0"/>
    <n v="0"/>
    <n v="1"/>
    <n v="0"/>
    <n v="11"/>
    <s v="oui"/>
    <n v="0"/>
    <n v="0"/>
    <n v="0"/>
    <n v="1"/>
    <n v="0"/>
    <n v="0"/>
    <n v="0"/>
    <n v="0"/>
    <n v="0"/>
    <n v="0"/>
    <n v="0"/>
    <n v="0"/>
    <s v="oui"/>
    <n v="0"/>
    <n v="0"/>
    <n v="0"/>
    <n v="0"/>
    <n v="1"/>
    <n v="0"/>
    <n v="0"/>
    <n v="0"/>
    <n v="0"/>
    <n v="0"/>
    <n v="0"/>
    <m/>
    <s v="oui"/>
    <n v="1"/>
    <n v="0"/>
    <n v="0"/>
    <n v="0"/>
    <n v="0"/>
    <n v="1"/>
    <n v="0"/>
    <n v="0"/>
    <n v="0"/>
    <n v="0"/>
    <n v="0"/>
    <m/>
    <s v="eau_courante"/>
    <s v="robinet_priv"/>
    <m/>
    <m/>
    <m/>
    <m/>
    <s v="eau_courante"/>
    <x v="0"/>
    <m/>
    <s v="oui"/>
    <m/>
    <m/>
    <m/>
    <m/>
    <m/>
    <m/>
    <m/>
    <s v="dans_la_parcelle_ou_la_maison"/>
    <n v="0"/>
    <n v="1"/>
    <n v="0"/>
    <n v="1"/>
    <m/>
    <m/>
    <m/>
    <s v="oui"/>
    <x v="1"/>
    <m/>
    <m/>
    <m/>
    <m/>
    <m/>
    <m/>
    <m/>
    <m/>
    <m/>
    <m/>
    <m/>
    <m/>
    <m/>
    <m/>
    <m/>
    <m/>
    <m/>
    <m/>
    <m/>
    <m/>
    <m/>
    <m/>
    <m/>
    <m/>
    <m/>
    <m/>
    <m/>
    <n v="7"/>
    <n v="5"/>
    <n v="700"/>
    <m/>
    <m/>
    <n v="0"/>
    <n v="9.0909090909090899"/>
    <s v="non"/>
    <m/>
    <m/>
    <m/>
    <m/>
    <m/>
    <m/>
    <m/>
    <m/>
    <m/>
    <m/>
    <s v="garons_10-14_ans"/>
    <n v="0"/>
    <n v="0"/>
    <n v="0"/>
    <n v="0"/>
    <n v="1"/>
    <n v="0"/>
    <n v="0"/>
    <m/>
    <s v="oui"/>
    <s v="contribution_mensuelabonnement"/>
    <m/>
    <m/>
    <n v="6000"/>
    <m/>
    <m/>
    <m/>
    <m/>
    <m/>
    <m/>
    <m/>
    <m/>
    <m/>
    <m/>
    <m/>
    <m/>
    <m/>
    <m/>
    <m/>
    <m/>
    <m/>
    <s v="oui"/>
    <s v="L'eau c'est la vie, il faut donc bien l'entretenir pour sa sa durabilité"/>
    <s v="non"/>
    <m/>
    <m/>
    <m/>
    <m/>
    <m/>
    <m/>
    <m/>
    <m/>
    <m/>
    <m/>
    <m/>
    <m/>
    <m/>
    <m/>
    <m/>
    <m/>
    <m/>
    <m/>
    <m/>
    <m/>
    <m/>
    <m/>
    <m/>
    <m/>
    <m/>
    <m/>
    <m/>
    <m/>
    <m/>
    <m/>
    <m/>
    <m/>
    <m/>
    <m/>
    <s v="oui"/>
    <n v="0"/>
    <n v="0"/>
    <n v="0"/>
    <n v="0"/>
    <n v="0"/>
    <n v="0"/>
    <n v="1"/>
    <n v="0"/>
    <n v="0"/>
    <n v="0"/>
    <m/>
    <m/>
    <m/>
    <m/>
    <m/>
    <n v="0"/>
    <n v="0"/>
    <n v="0"/>
    <n v="1"/>
    <n v="0"/>
    <m/>
    <m/>
    <m/>
    <m/>
    <m/>
    <m/>
    <m/>
    <m/>
    <s v="toilette non améliorée"/>
    <s v="non"/>
    <x v="0"/>
    <x v="1"/>
    <x v="2"/>
    <x v="1"/>
    <x v="1"/>
    <n v="0"/>
    <n v="1"/>
    <n v="0"/>
    <n v="0"/>
    <n v="0"/>
    <n v="0"/>
    <n v="0"/>
    <n v="0"/>
    <n v="1"/>
    <n v="0"/>
    <s v="Les relais communautaires"/>
    <s v="oui"/>
    <n v="0"/>
    <n v="0"/>
    <n v="0"/>
    <n v="0"/>
    <n v="1"/>
    <n v="0"/>
    <n v="0"/>
    <m/>
    <s v="oui"/>
    <m/>
    <m/>
    <m/>
    <m/>
    <m/>
    <m/>
    <s v="oui"/>
    <n v="1"/>
    <n v="1"/>
    <n v="1"/>
    <n v="3"/>
    <n v="0"/>
    <n v="0"/>
    <n v="0"/>
    <m/>
    <n v="1"/>
    <n v="1"/>
    <n v="1"/>
    <n v="3"/>
    <n v="6"/>
    <s v="connaissance basique"/>
    <n v="0"/>
    <n v="0"/>
    <n v="0"/>
    <m/>
    <n v="1"/>
    <n v="0"/>
    <n v="0"/>
    <n v="0"/>
    <n v="0"/>
    <n v="0"/>
    <m/>
    <s v="oui"/>
    <s v="On s'inscrit au près des concernés càd le comité, puis ils passent pour communiquer les frais d'adhesion."/>
    <n v="1"/>
    <n v="1"/>
    <n v="0"/>
    <n v="0"/>
    <m/>
    <n v="0"/>
    <n v="0"/>
    <n v="0"/>
    <n v="0"/>
    <n v="0"/>
    <n v="0"/>
    <n v="1"/>
    <n v="0"/>
    <s v="Reparation du dommage causé"/>
    <s v="oui"/>
    <s v="Des communiqués de sensibilisation, des sanctions à l'égard des destructeur."/>
    <n v="0"/>
    <x v="1"/>
    <n v="0"/>
    <n v="1"/>
    <n v="0"/>
    <n v="0"/>
    <s v="Aucun"/>
    <s v="non"/>
    <s v="non"/>
    <m/>
    <m/>
    <m/>
    <m/>
    <m/>
    <m/>
    <m/>
    <m/>
    <m/>
    <m/>
    <m/>
    <m/>
    <m/>
    <m/>
    <m/>
    <n v="0"/>
    <m/>
    <m/>
    <n v="6"/>
    <s v="grande confiance"/>
    <n v="1"/>
    <n v="1"/>
    <n v="0"/>
    <n v="0"/>
    <n v="0"/>
    <n v="2"/>
    <n v="2"/>
    <s v="Au moins un"/>
    <n v="0"/>
    <n v="0"/>
    <n v="0"/>
    <m/>
    <s v="oui"/>
    <s v="oui"/>
    <s v="non_il_y_en_a_pas"/>
    <m/>
    <m/>
    <m/>
    <m/>
    <m/>
    <m/>
    <m/>
    <m/>
    <m/>
    <m/>
    <m/>
    <m/>
    <m/>
    <m/>
    <m/>
    <m/>
    <m/>
    <m/>
    <m/>
    <s v="Au chef du village qui à son tour s'adresse au comité"/>
    <n v="0"/>
    <n v="0"/>
    <n v="0"/>
    <n v="0"/>
    <n v="0"/>
    <n v="0"/>
    <n v="0"/>
    <n v="0"/>
    <n v="1"/>
    <n v="0"/>
    <s v="Maendeleo"/>
    <n v="0"/>
    <n v="0"/>
    <n v="1"/>
    <n v="0"/>
    <n v="0"/>
    <n v="0"/>
    <m/>
    <s v="3-4"/>
    <m/>
    <s v="tres_satisfaite"/>
    <s v="oui"/>
    <s v="oui"/>
    <s v="tres_satisfaite"/>
    <s v="non"/>
    <m/>
    <m/>
    <m/>
    <m/>
    <m/>
    <s v="je_ne_suis_jamais_impliqu"/>
    <s v="non"/>
    <m/>
    <m/>
    <m/>
    <m/>
    <m/>
    <m/>
    <m/>
    <m/>
    <m/>
    <m/>
    <m/>
    <m/>
    <m/>
    <m/>
    <m/>
    <s v="Aucun"/>
    <s v="parfois"/>
    <s v="Il y a moyen d'améliorer en renforçant d'autres BF"/>
    <s v="Le nombre des BF insuffisant par rapport à la population consommatrice"/>
    <s v="non"/>
    <m/>
    <m/>
    <n v="-2.2274435000000001"/>
    <n v="28.835739700000001"/>
    <n v="1606.4"/>
    <n v="4.4000000000000004"/>
    <n v="11"/>
    <n v="44964.378761574073"/>
    <n v="44964.363043981481"/>
    <s v="bbk08"/>
    <n v="44964.550810185188"/>
    <s v="https://www.commcarehq.org/a/swassa/reports/form_data/0e891783-723d-4de4-963a-c1ea60ee5b21/"/>
    <s v="bbk08"/>
    <s v="Homme"/>
    <x v="0"/>
    <n v="9"/>
    <x v="0"/>
    <n v="5"/>
    <n v="7"/>
    <n v="10"/>
    <n v="22"/>
    <x v="3"/>
    <n v="7.6190476190476186"/>
    <s v="Oui, elle est capable"/>
    <s v="non amélioré"/>
    <s v="Non"/>
    <s v="pas d'accès"/>
    <x v="0"/>
    <n v="0"/>
    <n v="1"/>
    <n v="1"/>
    <s v="Connaissance faible"/>
    <n v="0"/>
    <n v="6"/>
    <s v="Grande confiance"/>
    <n v="0"/>
    <n v="0"/>
  </r>
  <r>
    <s v="159"/>
    <s v="37e5d59c-ea72-4a15-99cb-ecd4f287d3ca"/>
    <n v="44964"/>
    <s v="consentement_oui"/>
    <s v="sud_kivu"/>
    <s v="sud_kivu"/>
    <s v="kabare"/>
    <x v="1"/>
    <x v="4"/>
    <s v="non"/>
    <s v="Marceline"/>
    <s v="mwan_38"/>
    <s v="38"/>
    <s v="mwand_38"/>
    <s v="feminin"/>
    <n v="21"/>
    <n v="975072756"/>
    <s v="secondaire_complet"/>
    <s v="non"/>
    <s v="pre"/>
    <m/>
    <s v="masculin"/>
    <x v="1"/>
    <s v="Julienne"/>
    <s v="agriculteur"/>
    <m/>
    <s v="elargi"/>
    <n v="0"/>
    <n v="0"/>
    <n v="0"/>
    <n v="0"/>
    <n v="1"/>
    <n v="0"/>
    <n v="0"/>
    <n v="1"/>
    <n v="0"/>
    <n v="0"/>
    <n v="0"/>
    <n v="0"/>
    <n v="2"/>
    <n v="0"/>
    <n v="0"/>
    <n v="1"/>
    <n v="5"/>
    <s v="oui"/>
    <n v="0"/>
    <n v="0"/>
    <n v="0"/>
    <n v="0"/>
    <n v="1"/>
    <n v="0"/>
    <n v="0"/>
    <n v="0"/>
    <n v="0"/>
    <n v="0"/>
    <n v="0"/>
    <n v="0"/>
    <s v="non"/>
    <m/>
    <m/>
    <m/>
    <m/>
    <m/>
    <m/>
    <m/>
    <m/>
    <m/>
    <m/>
    <m/>
    <m/>
    <s v="oui"/>
    <n v="0"/>
    <n v="0"/>
    <n v="0"/>
    <n v="1"/>
    <n v="0"/>
    <n v="0"/>
    <n v="0"/>
    <n v="0"/>
    <n v="1"/>
    <n v="0"/>
    <n v="0"/>
    <m/>
    <s v="eau_courante"/>
    <s v="robinet_priv"/>
    <m/>
    <m/>
    <m/>
    <m/>
    <s v="eau_courante"/>
    <x v="0"/>
    <m/>
    <s v="oui"/>
    <m/>
    <m/>
    <m/>
    <m/>
    <m/>
    <m/>
    <m/>
    <s v="dans_la_parcelle_ou_la_maison"/>
    <n v="0"/>
    <n v="2"/>
    <n v="0"/>
    <n v="2"/>
    <m/>
    <m/>
    <m/>
    <s v="oui"/>
    <x v="1"/>
    <m/>
    <m/>
    <m/>
    <m/>
    <m/>
    <m/>
    <m/>
    <m/>
    <m/>
    <m/>
    <m/>
    <m/>
    <m/>
    <m/>
    <m/>
    <m/>
    <m/>
    <m/>
    <m/>
    <m/>
    <m/>
    <m/>
    <m/>
    <m/>
    <m/>
    <m/>
    <m/>
    <n v="7"/>
    <n v="5"/>
    <n v="700"/>
    <m/>
    <m/>
    <n v="0"/>
    <n v="20"/>
    <s v="non"/>
    <m/>
    <m/>
    <m/>
    <m/>
    <m/>
    <m/>
    <m/>
    <m/>
    <m/>
    <m/>
    <s v="femmes_20-24_ans"/>
    <n v="0"/>
    <n v="0"/>
    <n v="0"/>
    <n v="0"/>
    <n v="1"/>
    <n v="0"/>
    <n v="0"/>
    <m/>
    <s v="oui"/>
    <s v="contribution_mensuelabonnement"/>
    <m/>
    <m/>
    <n v="5000"/>
    <m/>
    <m/>
    <m/>
    <m/>
    <m/>
    <m/>
    <m/>
    <m/>
    <m/>
    <m/>
    <m/>
    <m/>
    <m/>
    <m/>
    <m/>
    <m/>
    <m/>
    <s v="oui"/>
    <s v="Pour assurer une permanence en eau."/>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1"/>
    <n v="1"/>
    <n v="0"/>
    <n v="2"/>
    <n v="3"/>
    <s v="connaissance basique"/>
    <n v="0"/>
    <n v="0"/>
    <n v="0"/>
    <m/>
    <n v="1"/>
    <n v="0"/>
    <n v="0"/>
    <n v="0"/>
    <n v="0"/>
    <n v="0"/>
    <m/>
    <s v="non"/>
    <s v="Je ne sais pas comment mes parents avaient fait"/>
    <n v="0"/>
    <n v="1"/>
    <n v="0"/>
    <n v="0"/>
    <m/>
    <n v="0"/>
    <n v="0"/>
    <n v="0"/>
    <n v="0"/>
    <n v="0"/>
    <n v="0"/>
    <n v="1"/>
    <n v="0"/>
    <s v="Je sais qu'on demande à l'auteur de réparer"/>
    <s v="oui"/>
    <s v="Souvent ils construisent des clôtures autour des BF, et interdisent d'envoyer les enfants pour puiser."/>
    <n v="0"/>
    <x v="1"/>
    <n v="0"/>
    <n v="1"/>
    <n v="0"/>
    <n v="0"/>
    <s v="Je n'en sais plus autre"/>
    <s v="non"/>
    <s v="non"/>
    <m/>
    <m/>
    <m/>
    <m/>
    <m/>
    <m/>
    <m/>
    <m/>
    <m/>
    <m/>
    <m/>
    <m/>
    <m/>
    <m/>
    <m/>
    <n v="0"/>
    <m/>
    <m/>
    <n v="7"/>
    <s v="grande confiance"/>
    <n v="1"/>
    <n v="0"/>
    <n v="0"/>
    <n v="0"/>
    <n v="0"/>
    <n v="1"/>
    <n v="1"/>
    <s v="Au moins un"/>
    <n v="0"/>
    <n v="0"/>
    <n v="0"/>
    <m/>
    <s v="oui"/>
    <s v="non_jen_ai_pas_encore_bnficie"/>
    <m/>
    <m/>
    <m/>
    <m/>
    <m/>
    <m/>
    <m/>
    <m/>
    <m/>
    <m/>
    <m/>
    <m/>
    <m/>
    <m/>
    <m/>
    <m/>
    <m/>
    <m/>
    <m/>
    <m/>
    <s v="Au comité et au chef de village"/>
    <n v="0"/>
    <n v="0"/>
    <n v="0"/>
    <n v="0"/>
    <n v="0"/>
    <n v="0"/>
    <n v="0"/>
    <n v="1"/>
    <n v="1"/>
    <n v="0"/>
    <s v="Cikala, Maendeleo"/>
    <n v="0"/>
    <n v="0"/>
    <n v="1"/>
    <n v="0"/>
    <n v="0"/>
    <n v="0"/>
    <m/>
    <s v="3-4"/>
    <m/>
    <s v="neutre"/>
    <s v="oui"/>
    <s v="oui"/>
    <s v="tres_satisfaite"/>
    <s v="non"/>
    <m/>
    <m/>
    <m/>
    <m/>
    <m/>
    <s v="rarement_implique"/>
    <s v="non"/>
    <m/>
    <m/>
    <m/>
    <m/>
    <m/>
    <m/>
    <m/>
    <m/>
    <m/>
    <m/>
    <m/>
    <m/>
    <m/>
    <m/>
    <m/>
    <s v="Aucun car je n'en ai jamais formulé."/>
    <s v="non"/>
    <s v="Je n'en sais rien"/>
    <s v="Je n'en sais rien"/>
    <s v="non"/>
    <m/>
    <m/>
    <n v="-2.2255074000000001"/>
    <n v="28.836902500000001"/>
    <n v="1606.4"/>
    <n v="4.4000000000000004"/>
    <n v="5"/>
    <n v="44964.410104166673"/>
    <n v="44964.378958333327"/>
    <s v="bbk08"/>
    <n v="44964.550821759258"/>
    <s v="https://www.commcarehq.org/a/swassa/reports/form_data/37e5d59c-ea72-4a15-99cb-ecd4f287d3ca/"/>
    <s v="bbk08"/>
    <s v=""/>
    <x v="2"/>
    <s v=""/>
    <x v="2"/>
    <s v=""/>
    <s v=""/>
    <s v=""/>
    <s v=""/>
    <x v="2"/>
    <s v=""/>
    <s v=""/>
    <s v=""/>
    <s v=""/>
    <s v=""/>
    <x v="1"/>
    <s v=""/>
    <s v=""/>
    <s v=""/>
    <s v=""/>
    <s v=""/>
    <s v=""/>
    <s v=""/>
    <s v=""/>
    <s v=""/>
  </r>
  <r>
    <s v="160"/>
    <s v="787ec0f1-5fe4-4d9c-a5d7-996d8c3ed50d"/>
    <n v="44964"/>
    <s v="consentement_oui"/>
    <s v="sud_kivu"/>
    <s v="sud_kivu"/>
    <s v="kabare"/>
    <x v="1"/>
    <x v="4"/>
    <s v="oui"/>
    <s v="Zawadi Kitumaini"/>
    <s v="mwan_68"/>
    <s v="68"/>
    <s v="mwand_68"/>
    <s v="feminin"/>
    <n v="22"/>
    <n v="997208593"/>
    <s v="universitaire"/>
    <s v="non"/>
    <s v="pre"/>
    <m/>
    <s v="masculin"/>
    <x v="1"/>
    <s v="Valentine"/>
    <s v="sans_emploi"/>
    <m/>
    <s v="elargi"/>
    <n v="0"/>
    <n v="0"/>
    <n v="0"/>
    <n v="0"/>
    <n v="2"/>
    <n v="0"/>
    <n v="0"/>
    <n v="1"/>
    <n v="0"/>
    <n v="0"/>
    <n v="1"/>
    <n v="1"/>
    <n v="1"/>
    <n v="0"/>
    <n v="0"/>
    <n v="1"/>
    <n v="7"/>
    <s v="non"/>
    <n v="0"/>
    <n v="0"/>
    <n v="0"/>
    <n v="0"/>
    <n v="0"/>
    <n v="0"/>
    <n v="0"/>
    <n v="0"/>
    <n v="0"/>
    <n v="0"/>
    <n v="0"/>
    <n v="0"/>
    <s v="non"/>
    <m/>
    <m/>
    <m/>
    <m/>
    <m/>
    <m/>
    <m/>
    <m/>
    <m/>
    <m/>
    <m/>
    <m/>
    <s v="oui"/>
    <n v="0"/>
    <n v="0"/>
    <n v="1"/>
    <n v="0"/>
    <n v="0"/>
    <n v="0"/>
    <n v="0"/>
    <n v="0"/>
    <n v="0"/>
    <n v="0"/>
    <n v="0"/>
    <m/>
    <s v="eau_courante"/>
    <s v="robinet_priv"/>
    <m/>
    <m/>
    <m/>
    <m/>
    <s v="eau_courante"/>
    <x v="0"/>
    <m/>
    <s v="oui"/>
    <m/>
    <m/>
    <m/>
    <m/>
    <m/>
    <m/>
    <m/>
    <s v="dans_la_parcelle_ou_la_maison"/>
    <n v="0"/>
    <n v="1"/>
    <n v="0"/>
    <n v="1"/>
    <m/>
    <m/>
    <m/>
    <s v="oui"/>
    <x v="1"/>
    <m/>
    <m/>
    <m/>
    <m/>
    <m/>
    <m/>
    <m/>
    <m/>
    <m/>
    <m/>
    <m/>
    <m/>
    <m/>
    <m/>
    <m/>
    <m/>
    <m/>
    <m/>
    <m/>
    <m/>
    <m/>
    <m/>
    <m/>
    <m/>
    <m/>
    <m/>
    <m/>
    <n v="7"/>
    <n v="10"/>
    <n v="1400"/>
    <m/>
    <m/>
    <n v="0"/>
    <n v="28.571428571428573"/>
    <s v="non"/>
    <m/>
    <m/>
    <m/>
    <m/>
    <m/>
    <m/>
    <m/>
    <m/>
    <m/>
    <m/>
    <s v="femmes_20-24_ans"/>
    <n v="0"/>
    <n v="0"/>
    <n v="0"/>
    <n v="0"/>
    <n v="1"/>
    <n v="0"/>
    <n v="0"/>
    <m/>
    <s v="oui"/>
    <s v="contribution_mensuelabonnement"/>
    <m/>
    <m/>
    <n v="6000"/>
    <m/>
    <m/>
    <m/>
    <m/>
    <m/>
    <m/>
    <m/>
    <m/>
    <m/>
    <m/>
    <m/>
    <m/>
    <m/>
    <m/>
    <m/>
    <m/>
    <m/>
    <s v="oui"/>
    <s v="Parce que l'eau sera permanente et disponible"/>
    <s v="non"/>
    <m/>
    <m/>
    <m/>
    <m/>
    <m/>
    <m/>
    <m/>
    <m/>
    <m/>
    <m/>
    <m/>
    <m/>
    <m/>
    <m/>
    <m/>
    <m/>
    <m/>
    <m/>
    <m/>
    <m/>
    <m/>
    <m/>
    <m/>
    <m/>
    <m/>
    <m/>
    <m/>
    <m/>
    <m/>
    <m/>
    <m/>
    <m/>
    <m/>
    <m/>
    <s v="oui"/>
    <n v="0"/>
    <n v="0"/>
    <n v="0"/>
    <n v="0"/>
    <n v="0"/>
    <n v="0"/>
    <n v="0"/>
    <n v="1"/>
    <n v="0"/>
    <n v="0"/>
    <m/>
    <m/>
    <m/>
    <m/>
    <m/>
    <n v="0"/>
    <n v="0"/>
    <n v="0"/>
    <n v="1"/>
    <n v="0"/>
    <m/>
    <m/>
    <m/>
    <m/>
    <m/>
    <m/>
    <m/>
    <m/>
    <s v="toilette améliorée"/>
    <s v="non"/>
    <x v="1"/>
    <x v="1"/>
    <x v="2"/>
    <x v="1"/>
    <x v="1"/>
    <n v="0"/>
    <n v="1"/>
    <n v="0"/>
    <n v="0"/>
    <n v="0"/>
    <n v="0"/>
    <n v="0"/>
    <n v="1"/>
    <n v="0"/>
    <n v="0"/>
    <m/>
    <s v="non"/>
    <m/>
    <m/>
    <m/>
    <m/>
    <m/>
    <m/>
    <m/>
    <m/>
    <m/>
    <m/>
    <m/>
    <m/>
    <m/>
    <m/>
    <m/>
    <s v="oui"/>
    <n v="1"/>
    <n v="1"/>
    <n v="1"/>
    <n v="3"/>
    <n v="0"/>
    <n v="0"/>
    <n v="0"/>
    <m/>
    <n v="1"/>
    <n v="1"/>
    <n v="1"/>
    <n v="3"/>
    <n v="6"/>
    <s v="connaissance basique"/>
    <n v="0"/>
    <n v="0"/>
    <n v="0"/>
    <m/>
    <n v="1"/>
    <n v="1"/>
    <n v="0"/>
    <n v="0"/>
    <n v="0"/>
    <n v="0"/>
    <m/>
    <s v="non"/>
    <s v="On achète du matériel puis on dresse une demande au comité"/>
    <n v="0"/>
    <n v="1"/>
    <n v="0"/>
    <n v="0"/>
    <m/>
    <n v="0"/>
    <n v="0"/>
    <n v="0"/>
    <n v="1"/>
    <n v="0"/>
    <n v="0"/>
    <n v="0"/>
    <n v="0"/>
    <m/>
    <s v="oui"/>
    <s v="Il y a des sanctions prevues"/>
    <n v="0"/>
    <x v="1"/>
    <n v="0"/>
    <n v="1"/>
    <n v="0"/>
    <n v="0"/>
    <s v="Aucun autre"/>
    <s v="non"/>
    <s v="non"/>
    <m/>
    <m/>
    <m/>
    <m/>
    <m/>
    <m/>
    <m/>
    <m/>
    <m/>
    <m/>
    <m/>
    <m/>
    <m/>
    <m/>
    <m/>
    <n v="0"/>
    <m/>
    <m/>
    <n v="7"/>
    <s v="grande confiance"/>
    <n v="0"/>
    <n v="0"/>
    <n v="1"/>
    <n v="0"/>
    <n v="0"/>
    <n v="1"/>
    <n v="1"/>
    <s v="Au moins un"/>
    <n v="0"/>
    <n v="0"/>
    <n v="0"/>
    <m/>
    <s v="oui"/>
    <s v="non_jen_ai_pas_encore_bnficie"/>
    <m/>
    <m/>
    <m/>
    <m/>
    <m/>
    <m/>
    <m/>
    <m/>
    <m/>
    <m/>
    <m/>
    <m/>
    <m/>
    <m/>
    <m/>
    <m/>
    <m/>
    <m/>
    <m/>
    <m/>
    <s v="Chez les techniciens du réseau"/>
    <n v="0"/>
    <n v="0"/>
    <n v="0"/>
    <n v="0"/>
    <n v="0"/>
    <n v="0"/>
    <n v="0"/>
    <n v="0"/>
    <n v="1"/>
    <n v="0"/>
    <s v="Maendeleo, Cikala"/>
    <n v="0"/>
    <n v="0"/>
    <n v="1"/>
    <n v="0"/>
    <n v="0"/>
    <n v="0"/>
    <m/>
    <s v="3-4"/>
    <m/>
    <s v="tres_satisfaite"/>
    <s v="oui"/>
    <s v="oui"/>
    <s v="tres_satisfaite"/>
    <s v="non"/>
    <m/>
    <m/>
    <m/>
    <m/>
    <m/>
    <s v="je_ne_suis_jamais_impliqu"/>
    <s v="non"/>
    <m/>
    <m/>
    <m/>
    <m/>
    <m/>
    <m/>
    <m/>
    <m/>
    <m/>
    <m/>
    <m/>
    <m/>
    <m/>
    <m/>
    <m/>
    <s v="Aucun, je n'en ai jamais fait"/>
    <s v="non"/>
    <s v="Aucune"/>
    <s v="Aucun"/>
    <s v="non"/>
    <m/>
    <m/>
    <n v="-2.2256360000000002"/>
    <n v="28.8376202"/>
    <n v="1576.3"/>
    <n v="4.54"/>
    <n v="7"/>
    <n v="44964.435520833344"/>
    <n v="44964.415312500001"/>
    <s v="bbk08"/>
    <n v="44964.550856481481"/>
    <s v="https://www.commcarehq.org/a/swassa/reports/form_data/787ec0f1-5fe4-4d9c-a5d7-996d8c3ed50d/"/>
    <s v="bbk08"/>
    <s v="Homme"/>
    <x v="0"/>
    <n v="12"/>
    <x v="0"/>
    <n v="5"/>
    <n v="2"/>
    <n v="5"/>
    <n v="12"/>
    <x v="3"/>
    <n v="10"/>
    <s v="Oui, elle est capable"/>
    <s v="non amélioré"/>
    <s v="Non"/>
    <s v="pas d'accès"/>
    <x v="0"/>
    <n v="2"/>
    <n v="2"/>
    <n v="4"/>
    <s v="Connaissance moyenne"/>
    <n v="0"/>
    <n v="8"/>
    <s v="Grande confiance"/>
    <n v="0"/>
    <n v="0"/>
  </r>
  <r>
    <s v="161"/>
    <s v="a33b5df1-763f-4fdb-8904-0c002ec7c80d"/>
    <n v="44964"/>
    <s v="consentement_oui"/>
    <s v="sud_kivu"/>
    <s v="sud_kivu"/>
    <s v="kabare"/>
    <x v="1"/>
    <x v="4"/>
    <s v="oui"/>
    <s v="Furaha Masumbuko Clarisse"/>
    <s v="mwa_54"/>
    <s v="54"/>
    <s v="mwand_54"/>
    <s v="feminin"/>
    <n v="27"/>
    <n v="998629358"/>
    <s v="secondaire_interrompu"/>
    <s v="oui"/>
    <m/>
    <m/>
    <m/>
    <x v="0"/>
    <s v="Steve Borabaluge"/>
    <s v="agriculteur"/>
    <m/>
    <s v="elargi"/>
    <n v="2"/>
    <n v="1"/>
    <n v="0"/>
    <n v="1"/>
    <n v="0"/>
    <n v="1"/>
    <n v="0"/>
    <n v="0"/>
    <n v="2"/>
    <n v="0"/>
    <n v="1"/>
    <n v="0"/>
    <n v="0"/>
    <n v="1"/>
    <n v="0"/>
    <n v="0"/>
    <n v="9"/>
    <s v="oui"/>
    <n v="1"/>
    <n v="0"/>
    <n v="0"/>
    <n v="0"/>
    <n v="1"/>
    <n v="0"/>
    <n v="0"/>
    <n v="0"/>
    <n v="0"/>
    <n v="0"/>
    <n v="0"/>
    <n v="0"/>
    <s v="oui"/>
    <n v="0"/>
    <n v="0"/>
    <n v="0"/>
    <n v="0"/>
    <n v="0"/>
    <n v="0"/>
    <n v="1"/>
    <n v="0"/>
    <n v="0"/>
    <n v="0"/>
    <n v="0"/>
    <m/>
    <s v="oui"/>
    <n v="1"/>
    <n v="0"/>
    <n v="0"/>
    <n v="0"/>
    <n v="1"/>
    <n v="0"/>
    <n v="0"/>
    <n v="0"/>
    <n v="0"/>
    <n v="0"/>
    <n v="0"/>
    <m/>
    <s v="eau_courante"/>
    <s v="robinet_public__borne-fontaine"/>
    <m/>
    <m/>
    <m/>
    <m/>
    <s v="eau_courante"/>
    <x v="0"/>
    <m/>
    <s v="non"/>
    <s v="eau_de_source"/>
    <m/>
    <m/>
    <s v="source_non_protg"/>
    <m/>
    <m/>
    <m/>
    <s v="en_dehors_de_la_parcelle"/>
    <n v="6"/>
    <n v="75"/>
    <n v="6"/>
    <n v="87"/>
    <n v="10"/>
    <n v="0"/>
    <n v="10"/>
    <s v="non"/>
    <x v="2"/>
    <n v="0"/>
    <n v="0"/>
    <n v="0"/>
    <n v="0"/>
    <n v="0"/>
    <n v="1"/>
    <n v="1"/>
    <n v="1"/>
    <n v="0"/>
    <n v="0"/>
    <n v="0"/>
    <n v="0"/>
    <n v="0"/>
    <s v="oui"/>
    <m/>
    <m/>
    <m/>
    <m/>
    <m/>
    <m/>
    <m/>
    <m/>
    <m/>
    <m/>
    <m/>
    <m/>
    <m/>
    <n v="7"/>
    <n v="3"/>
    <n v="420"/>
    <n v="3"/>
    <n v="6"/>
    <n v="840"/>
    <n v="20"/>
    <s v="oui"/>
    <n v="1"/>
    <n v="0"/>
    <n v="0"/>
    <n v="0"/>
    <n v="0"/>
    <n v="0"/>
    <n v="0"/>
    <n v="0"/>
    <n v="0"/>
    <m/>
    <s v="femmesfilles_15-19_ans"/>
    <n v="0"/>
    <n v="0"/>
    <n v="1"/>
    <n v="0"/>
    <n v="0"/>
    <n v="0"/>
    <n v="0"/>
    <m/>
    <s v="oui"/>
    <s v="contribution_mensuelabonnement"/>
    <m/>
    <m/>
    <n v="500"/>
    <n v="1"/>
    <n v="1"/>
    <n v="1"/>
    <n v="0"/>
    <n v="0"/>
    <n v="0"/>
    <n v="0"/>
    <m/>
    <s v="non"/>
    <m/>
    <m/>
    <m/>
    <m/>
    <m/>
    <m/>
    <m/>
    <s v="oui"/>
    <s v="oui"/>
    <s v="Parce que nous souffrons pour en avoir suite à la quasi absence des BF"/>
    <s v="oui"/>
    <n v="1"/>
    <n v="0"/>
    <n v="0"/>
    <n v="0"/>
    <n v="0"/>
    <n v="0"/>
    <n v="0"/>
    <m/>
    <s v="non"/>
    <m/>
    <m/>
    <m/>
    <m/>
    <m/>
    <m/>
    <m/>
    <m/>
    <n v="1"/>
    <n v="0"/>
    <n v="0"/>
    <n v="0"/>
    <n v="0"/>
    <n v="0"/>
    <n v="0"/>
    <n v="0"/>
    <n v="1"/>
    <n v="0"/>
    <n v="0"/>
    <n v="0"/>
    <n v="0"/>
    <n v="0"/>
    <n v="0"/>
    <n v="0"/>
    <n v="0"/>
    <s v="oui"/>
    <n v="0"/>
    <n v="0"/>
    <n v="0"/>
    <n v="0"/>
    <n v="0"/>
    <n v="0"/>
    <n v="1"/>
    <n v="0"/>
    <n v="0"/>
    <n v="0"/>
    <m/>
    <m/>
    <m/>
    <m/>
    <m/>
    <n v="1"/>
    <n v="0"/>
    <n v="0"/>
    <n v="0"/>
    <n v="0"/>
    <n v="2"/>
    <m/>
    <m/>
    <m/>
    <m/>
    <m/>
    <m/>
    <m/>
    <s v="toilette non améliorée"/>
    <s v="oui"/>
    <x v="0"/>
    <x v="1"/>
    <x v="2"/>
    <x v="1"/>
    <x v="1"/>
    <n v="0"/>
    <n v="1"/>
    <n v="1"/>
    <n v="0"/>
    <n v="0"/>
    <n v="1"/>
    <n v="0"/>
    <n v="0"/>
    <n v="0"/>
    <n v="0"/>
    <m/>
    <s v="oui"/>
    <n v="0"/>
    <n v="0"/>
    <n v="0"/>
    <n v="0"/>
    <n v="1"/>
    <n v="0"/>
    <n v="0"/>
    <m/>
    <s v="oui"/>
    <m/>
    <m/>
    <m/>
    <m/>
    <m/>
    <m/>
    <s v="oui"/>
    <n v="1"/>
    <n v="0"/>
    <n v="0"/>
    <n v="1"/>
    <n v="0"/>
    <n v="0"/>
    <n v="0"/>
    <m/>
    <n v="1"/>
    <n v="1"/>
    <n v="0"/>
    <n v="2"/>
    <n v="3"/>
    <s v="connaissance basique"/>
    <n v="0"/>
    <n v="0"/>
    <n v="0"/>
    <m/>
    <n v="0"/>
    <n v="1"/>
    <n v="0"/>
    <n v="0"/>
    <n v="0"/>
    <n v="0"/>
    <m/>
    <s v="non"/>
    <s v="On cherche d'abord l'argent pour s'abonner, puis on contacte les responsables"/>
    <n v="0"/>
    <n v="1"/>
    <n v="0"/>
    <n v="0"/>
    <m/>
    <n v="1"/>
    <n v="0"/>
    <n v="0"/>
    <n v="0"/>
    <n v="0"/>
    <n v="0"/>
    <n v="1"/>
    <n v="0"/>
    <s v="On l'interpelle avec dernier avertissement et contrainte à reparer"/>
    <s v="oui"/>
    <s v="Deja l'existance d'un comité est un moyen"/>
    <n v="0"/>
    <x v="1"/>
    <n v="0"/>
    <n v="0"/>
    <n v="0"/>
    <n v="0"/>
    <s v="Aucun"/>
    <s v="non"/>
    <s v="non"/>
    <m/>
    <m/>
    <m/>
    <m/>
    <m/>
    <m/>
    <m/>
    <m/>
    <m/>
    <m/>
    <m/>
    <m/>
    <m/>
    <m/>
    <m/>
    <n v="0"/>
    <m/>
    <m/>
    <n v="5"/>
    <s v="confiance moyenne"/>
    <n v="1"/>
    <n v="0"/>
    <n v="1"/>
    <n v="0"/>
    <n v="0"/>
    <n v="2"/>
    <n v="2"/>
    <s v="Au moins un"/>
    <n v="0"/>
    <n v="0"/>
    <n v="0"/>
    <m/>
    <s v="oui"/>
    <s v="oui"/>
    <s v="oui_il_y_en_a"/>
    <s v="non"/>
    <m/>
    <m/>
    <m/>
    <m/>
    <m/>
    <m/>
    <m/>
    <m/>
    <m/>
    <m/>
    <m/>
    <m/>
    <m/>
    <m/>
    <m/>
    <m/>
    <m/>
    <s v="Par crainte, frustration"/>
    <s v="Chef local"/>
    <n v="0"/>
    <n v="0"/>
    <n v="1"/>
    <n v="0"/>
    <n v="0"/>
    <n v="0"/>
    <n v="0"/>
    <n v="0"/>
    <n v="1"/>
    <n v="0"/>
    <s v="Cikala"/>
    <n v="0"/>
    <n v="0"/>
    <n v="1"/>
    <n v="0"/>
    <n v="0"/>
    <n v="0"/>
    <m/>
    <s v="3-4"/>
    <m/>
    <s v="tres_insatisfaisante"/>
    <s v="non"/>
    <s v="non"/>
    <s v="peu_insatisfaisant"/>
    <s v="oui"/>
    <s v="non"/>
    <m/>
    <s v="les_membres_du_village"/>
    <m/>
    <s v="un_sous-groupe_moins_nombreux_prend_la_dcision_pour_tous"/>
    <s v="je_ne_suis_jamais_impliqu"/>
    <s v="souvent"/>
    <n v="1"/>
    <n v="0"/>
    <n v="1"/>
    <n v="0"/>
    <n v="0"/>
    <n v="1"/>
    <n v="0"/>
    <n v="0"/>
    <n v="0"/>
    <n v="0"/>
    <n v="0"/>
    <n v="0"/>
    <m/>
    <s v="Dans des réunions"/>
    <s v="rarement"/>
    <s v="Lors des réunions"/>
    <s v="non"/>
    <s v="Il y a une grande communauté qui serait disposée  à faire des travaux communautaires, pour vue que'elle qoit desservie en eaux"/>
    <s v="Nous avons une seule BF autour de plis de 50 ménages zt ça semble insuffisant."/>
    <s v="non"/>
    <m/>
    <m/>
    <n v="-2.2287154999999998"/>
    <n v="28.838954000000001"/>
    <n v="1575"/>
    <n v="4.3"/>
    <n v="9"/>
    <n v="44964.479050925933"/>
    <n v="44964.455578703702"/>
    <s v="bbk08"/>
    <n v="44964.550879629627"/>
    <s v="https://www.commcarehq.org/a/swassa/reports/form_data/a33b5df1-763f-4fdb-8904-0c002ec7c80d/"/>
    <s v="bbk08"/>
    <s v="Homme"/>
    <x v="0"/>
    <n v="11"/>
    <x v="0"/>
    <n v="1"/>
    <n v="1"/>
    <n v="1"/>
    <n v="3"/>
    <x v="3"/>
    <n v="10.909090909090908"/>
    <s v="Oui, elle est capable"/>
    <s v="non amélioré"/>
    <s v="Non"/>
    <s v="pas d'accès"/>
    <x v="0"/>
    <n v="2"/>
    <n v="2"/>
    <n v="4"/>
    <s v="Connaissance moyenne"/>
    <n v="0"/>
    <n v="7"/>
    <s v="Grande confiance"/>
    <n v="0"/>
    <n v="0"/>
  </r>
  <r>
    <s v="162"/>
    <s v="99372e13-2204-4666-82cd-e11eb6fc9ffc"/>
    <n v="44964"/>
    <s v="consentement_oui"/>
    <s v="sud_kivu"/>
    <s v="sud_kivu"/>
    <s v="kabare"/>
    <x v="1"/>
    <x v="4"/>
    <s v="oui"/>
    <s v="Martine Mapendo"/>
    <s v="mwan_70"/>
    <s v="70"/>
    <s v="mwand_70"/>
    <s v="feminin"/>
    <n v="35"/>
    <n v="0"/>
    <s v="secondaire_complet"/>
    <s v="non"/>
    <s v="epoux"/>
    <m/>
    <s v="masculin"/>
    <x v="1"/>
    <m/>
    <s v="main_duvre"/>
    <m/>
    <s v="elargi"/>
    <n v="1"/>
    <n v="0"/>
    <n v="1"/>
    <n v="0"/>
    <n v="0"/>
    <n v="0"/>
    <n v="1"/>
    <n v="0"/>
    <n v="1"/>
    <n v="1"/>
    <n v="0"/>
    <n v="0"/>
    <n v="0"/>
    <n v="0"/>
    <n v="1"/>
    <n v="0"/>
    <n v="6"/>
    <s v="oui"/>
    <n v="0"/>
    <n v="0"/>
    <n v="0"/>
    <n v="0"/>
    <n v="1"/>
    <n v="0"/>
    <n v="0"/>
    <n v="0"/>
    <n v="0"/>
    <n v="0"/>
    <n v="0"/>
    <n v="0"/>
    <s v="oui"/>
    <n v="0"/>
    <n v="0"/>
    <n v="0"/>
    <n v="0"/>
    <n v="0"/>
    <n v="0"/>
    <n v="1"/>
    <n v="0"/>
    <n v="0"/>
    <n v="0"/>
    <n v="0"/>
    <m/>
    <s v="oui"/>
    <n v="0"/>
    <n v="0"/>
    <n v="0"/>
    <n v="1"/>
    <n v="1"/>
    <n v="0"/>
    <n v="0"/>
    <n v="0"/>
    <n v="1"/>
    <n v="0"/>
    <n v="0"/>
    <m/>
    <s v="eau_courante"/>
    <s v="robinet_priv"/>
    <m/>
    <m/>
    <m/>
    <m/>
    <s v="eau_courante"/>
    <x v="0"/>
    <m/>
    <s v="oui"/>
    <m/>
    <m/>
    <m/>
    <m/>
    <m/>
    <m/>
    <m/>
    <s v="dans_la_parcelle_ou_la_maison"/>
    <n v="3"/>
    <n v="10"/>
    <n v="3"/>
    <n v="16"/>
    <m/>
    <m/>
    <m/>
    <s v="oui"/>
    <x v="1"/>
    <m/>
    <m/>
    <m/>
    <m/>
    <m/>
    <m/>
    <m/>
    <m/>
    <m/>
    <m/>
    <m/>
    <m/>
    <m/>
    <m/>
    <m/>
    <m/>
    <m/>
    <m/>
    <m/>
    <m/>
    <m/>
    <m/>
    <m/>
    <m/>
    <m/>
    <m/>
    <m/>
    <n v="7"/>
    <n v="3"/>
    <n v="420"/>
    <m/>
    <m/>
    <n v="0"/>
    <n v="10"/>
    <s v="oui"/>
    <n v="1"/>
    <n v="0"/>
    <n v="0"/>
    <n v="0"/>
    <n v="0"/>
    <n v="0"/>
    <n v="0"/>
    <n v="0"/>
    <n v="0"/>
    <m/>
    <s v="filles_10-14_ans"/>
    <n v="0"/>
    <n v="0"/>
    <n v="0"/>
    <n v="0"/>
    <n v="1"/>
    <n v="0"/>
    <n v="0"/>
    <m/>
    <s v="oui"/>
    <s v="contribution_mensuelabonnement"/>
    <m/>
    <m/>
    <n v="500"/>
    <m/>
    <m/>
    <m/>
    <m/>
    <m/>
    <m/>
    <m/>
    <m/>
    <m/>
    <m/>
    <m/>
    <m/>
    <m/>
    <m/>
    <m/>
    <m/>
    <m/>
    <s v="oui"/>
    <s v="Pour assurer notre santé et notre survi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1"/>
    <n v="0"/>
    <n v="0"/>
    <m/>
    <s v="non"/>
    <m/>
    <m/>
    <m/>
    <m/>
    <m/>
    <m/>
    <m/>
    <m/>
    <m/>
    <m/>
    <m/>
    <m/>
    <m/>
    <m/>
    <m/>
    <s v="oui"/>
    <n v="1"/>
    <n v="0"/>
    <n v="1"/>
    <n v="2"/>
    <n v="0"/>
    <n v="0"/>
    <n v="0"/>
    <m/>
    <n v="1"/>
    <n v="1"/>
    <n v="1"/>
    <n v="3"/>
    <n v="5"/>
    <s v="connaissance basique"/>
    <n v="0"/>
    <n v="0"/>
    <n v="0"/>
    <m/>
    <n v="0"/>
    <n v="0"/>
    <n v="0"/>
    <n v="0"/>
    <n v="1"/>
    <n v="0"/>
    <s v="Le propriétaire su robinet privé"/>
    <s v="oui"/>
    <s v="On envoi une demande au comite et ce dernier statue et donne la suite du processus par rappoet aux frais d'adhésion et les matériels nécessaires"/>
    <n v="0"/>
    <n v="1"/>
    <n v="0"/>
    <n v="0"/>
    <m/>
    <n v="0"/>
    <n v="0"/>
    <n v="0"/>
    <n v="0"/>
    <n v="0"/>
    <n v="0"/>
    <n v="1"/>
    <n v="0"/>
    <s v="Blâme, paiement des pénalités, contraintes pour réparation."/>
    <s v="oui"/>
    <s v="Des conscientisations dans des réunions"/>
    <n v="0"/>
    <x v="1"/>
    <n v="1"/>
    <n v="1"/>
    <n v="0"/>
    <n v="0"/>
    <s v="Aucun"/>
    <s v="non"/>
    <s v="non"/>
    <m/>
    <m/>
    <m/>
    <m/>
    <m/>
    <m/>
    <m/>
    <m/>
    <m/>
    <m/>
    <m/>
    <m/>
    <m/>
    <m/>
    <m/>
    <n v="0"/>
    <m/>
    <m/>
    <n v="7"/>
    <s v="grande confiance"/>
    <n v="1"/>
    <n v="0"/>
    <n v="0"/>
    <n v="0"/>
    <n v="0"/>
    <n v="1"/>
    <n v="1"/>
    <s v="Au moins un"/>
    <n v="0"/>
    <n v="0"/>
    <n v="0"/>
    <m/>
    <s v="oui"/>
    <s v="oui"/>
    <s v="non_il_y_en_a_pas"/>
    <m/>
    <m/>
    <m/>
    <m/>
    <m/>
    <m/>
    <m/>
    <m/>
    <m/>
    <m/>
    <m/>
    <m/>
    <m/>
    <m/>
    <m/>
    <m/>
    <m/>
    <m/>
    <m/>
    <s v="Je ke l'ai jamais fait"/>
    <n v="0"/>
    <n v="0"/>
    <n v="0"/>
    <n v="0"/>
    <n v="0"/>
    <n v="0"/>
    <n v="0"/>
    <n v="0"/>
    <n v="1"/>
    <n v="0"/>
    <s v="Maendeleo"/>
    <n v="0"/>
    <n v="0"/>
    <n v="1"/>
    <n v="0"/>
    <n v="0"/>
    <n v="0"/>
    <m/>
    <s v="5-6"/>
    <m/>
    <s v="tres_satisfaite"/>
    <s v="oui"/>
    <s v="oui"/>
    <s v="tres_satisfaite"/>
    <s v="non"/>
    <m/>
    <m/>
    <m/>
    <m/>
    <m/>
    <s v="quelque_fois_impliqu"/>
    <s v="souvent"/>
    <n v="0"/>
    <n v="0"/>
    <n v="1"/>
    <n v="0"/>
    <n v="1"/>
    <n v="1"/>
    <n v="0"/>
    <n v="0"/>
    <n v="0"/>
    <n v="0"/>
    <n v="0"/>
    <n v="0"/>
    <m/>
    <s v="Dans des reunions avec les membres du comité"/>
    <s v="parfois"/>
    <s v="Toujours dans des réunions"/>
    <s v="rarement"/>
    <s v="Il faudrait augmenter les points d'eau, mettre aussi régulièrement les medicaments"/>
    <s v="Les points d'eau semblent être insuffisants par rapport à la population"/>
    <s v="non"/>
    <m/>
    <m/>
    <n v="-2.2257927"/>
    <n v="28.8390378"/>
    <n v="1581.2"/>
    <n v="4"/>
    <n v="6"/>
    <n v="44964.509293981479"/>
    <n v="44964.493807870371"/>
    <s v="bbk08"/>
    <n v="44964.550902777781"/>
    <s v="https://www.commcarehq.org/a/swassa/reports/form_data/99372e13-2204-4666-82cd-e11eb6fc9ffc/"/>
    <s v="bbk08"/>
    <s v="Homme"/>
    <x v="0"/>
    <n v="10"/>
    <x v="0"/>
    <n v="1"/>
    <n v="1"/>
    <n v="1"/>
    <n v="3"/>
    <x v="3"/>
    <n v="16"/>
    <s v="Oui, elle est capable"/>
    <s v="améliorée"/>
    <s v="Oui"/>
    <s v="accès limité"/>
    <x v="3"/>
    <n v="2"/>
    <n v="2"/>
    <n v="4"/>
    <s v="Connaissance moyenne"/>
    <n v="0"/>
    <n v="5"/>
    <s v="Confiance moyenne"/>
    <n v="0"/>
    <n v="0"/>
  </r>
  <r>
    <s v="163"/>
    <s v="7bca7d23-a082-4d61-948b-e3ca750b43de"/>
    <n v="44964"/>
    <s v="consentement_oui"/>
    <s v="sud_kivu"/>
    <s v="sud_kivu"/>
    <s v="kabare"/>
    <x v="1"/>
    <x v="4"/>
    <s v="oui"/>
    <s v="bazibuhe ruvuha"/>
    <s v="mwan_46"/>
    <s v="46"/>
    <s v="mwand_46"/>
    <s v="masculin"/>
    <n v="29"/>
    <n v="977754636"/>
    <s v="secondaire_interrompu"/>
    <s v="oui"/>
    <m/>
    <m/>
    <m/>
    <x v="1"/>
    <s v="clarisse"/>
    <s v="travail_journalier"/>
    <m/>
    <s v="restreint"/>
    <n v="0"/>
    <n v="1"/>
    <n v="1"/>
    <n v="0"/>
    <n v="1"/>
    <n v="0"/>
    <n v="0"/>
    <n v="0"/>
    <n v="2"/>
    <n v="0"/>
    <n v="0"/>
    <n v="0"/>
    <n v="0"/>
    <n v="1"/>
    <n v="0"/>
    <n v="0"/>
    <n v="6"/>
    <s v="non"/>
    <n v="0"/>
    <n v="0"/>
    <n v="0"/>
    <n v="0"/>
    <n v="0"/>
    <n v="0"/>
    <n v="0"/>
    <n v="0"/>
    <n v="0"/>
    <n v="0"/>
    <n v="0"/>
    <n v="0"/>
    <s v="non"/>
    <m/>
    <m/>
    <m/>
    <m/>
    <m/>
    <m/>
    <m/>
    <m/>
    <m/>
    <m/>
    <m/>
    <m/>
    <s v="oui"/>
    <n v="0"/>
    <n v="0"/>
    <n v="1"/>
    <n v="0"/>
    <n v="1"/>
    <n v="0"/>
    <n v="0"/>
    <n v="0"/>
    <n v="0"/>
    <n v="0"/>
    <n v="0"/>
    <m/>
    <s v="eau_courante"/>
    <s v="robinet_public__borne-fontaine"/>
    <m/>
    <m/>
    <m/>
    <m/>
    <s v="eau_courante"/>
    <x v="0"/>
    <m/>
    <s v="oui"/>
    <m/>
    <m/>
    <m/>
    <m/>
    <m/>
    <m/>
    <m/>
    <s v="dans_la_parcelle_ou_la_maison"/>
    <n v="1"/>
    <n v="1"/>
    <n v="1"/>
    <n v="3"/>
    <m/>
    <m/>
    <m/>
    <s v="oui"/>
    <x v="1"/>
    <m/>
    <m/>
    <m/>
    <m/>
    <m/>
    <m/>
    <m/>
    <m/>
    <m/>
    <m/>
    <m/>
    <m/>
    <m/>
    <m/>
    <m/>
    <m/>
    <m/>
    <m/>
    <m/>
    <m/>
    <m/>
    <m/>
    <m/>
    <m/>
    <m/>
    <m/>
    <m/>
    <n v="7"/>
    <n v="2"/>
    <n v="280"/>
    <m/>
    <m/>
    <n v="0"/>
    <n v="6.6666666666666661"/>
    <s v="non"/>
    <m/>
    <m/>
    <m/>
    <m/>
    <m/>
    <m/>
    <m/>
    <m/>
    <m/>
    <m/>
    <s v="filles_10-14_ans"/>
    <n v="0"/>
    <n v="0"/>
    <n v="0"/>
    <n v="0"/>
    <n v="1"/>
    <n v="0"/>
    <n v="0"/>
    <m/>
    <s v="oui"/>
    <s v="contribution_mensuelabonnement"/>
    <m/>
    <m/>
    <n v="500"/>
    <m/>
    <m/>
    <m/>
    <m/>
    <m/>
    <m/>
    <m/>
    <m/>
    <m/>
    <m/>
    <m/>
    <m/>
    <m/>
    <m/>
    <m/>
    <m/>
    <m/>
    <s v="non"/>
    <s v="l'eau doit etre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1"/>
    <n v="2"/>
    <n v="3"/>
    <s v="connaissance basique"/>
    <n v="0"/>
    <n v="0"/>
    <n v="0"/>
    <m/>
    <n v="1"/>
    <n v="0"/>
    <n v="0"/>
    <n v="0"/>
    <n v="0"/>
    <n v="0"/>
    <m/>
    <s v="non"/>
    <s v="achat de matériel payé les frais d'abonnement"/>
    <n v="1"/>
    <n v="1"/>
    <n v="0"/>
    <n v="0"/>
    <m/>
    <n v="0"/>
    <n v="1"/>
    <n v="0"/>
    <n v="0"/>
    <n v="0"/>
    <n v="0"/>
    <n v="0"/>
    <n v="0"/>
    <m/>
    <s v="non"/>
    <m/>
    <m/>
    <x v="0"/>
    <m/>
    <m/>
    <m/>
    <m/>
    <m/>
    <s v="non"/>
    <s v="non"/>
    <m/>
    <m/>
    <m/>
    <m/>
    <m/>
    <m/>
    <m/>
    <m/>
    <m/>
    <m/>
    <m/>
    <m/>
    <m/>
    <m/>
    <m/>
    <n v="0"/>
    <m/>
    <m/>
    <n v="8"/>
    <s v="grande confiance"/>
    <n v="1"/>
    <n v="0"/>
    <n v="0"/>
    <n v="0"/>
    <n v="0"/>
    <n v="1"/>
    <n v="1"/>
    <s v="Au moins un"/>
    <n v="0"/>
    <n v="0"/>
    <n v="0"/>
    <m/>
    <s v="oui"/>
    <s v="non_jen_ai_pas_encore_bnficie"/>
    <m/>
    <m/>
    <m/>
    <m/>
    <m/>
    <m/>
    <m/>
    <m/>
    <m/>
    <m/>
    <m/>
    <m/>
    <m/>
    <m/>
    <m/>
    <m/>
    <m/>
    <m/>
    <m/>
    <m/>
    <s v="chef de quartier"/>
    <n v="0"/>
    <n v="1"/>
    <n v="1"/>
    <n v="0"/>
    <n v="0"/>
    <n v="0"/>
    <n v="1"/>
    <n v="0"/>
    <n v="0"/>
    <n v="0"/>
    <m/>
    <n v="0"/>
    <n v="0"/>
    <n v="0"/>
    <n v="1"/>
    <n v="0"/>
    <n v="0"/>
    <m/>
    <s v="5-6"/>
    <m/>
    <s v="tres_satisfaite"/>
    <s v="oui"/>
    <s v="oui"/>
    <s v="tres_satisfaite"/>
    <s v="oui"/>
    <s v="non"/>
    <m/>
    <s v="les_membres_du_village"/>
    <m/>
    <s v="b_le_groupe_le_plus_nombreux_prend_la_dcision_pour_tous"/>
    <s v="je_ne_suis_jamais_impliqu"/>
    <s v="non"/>
    <m/>
    <m/>
    <m/>
    <m/>
    <m/>
    <m/>
    <m/>
    <m/>
    <m/>
    <m/>
    <m/>
    <m/>
    <m/>
    <m/>
    <m/>
    <s v="face à face"/>
    <s v="non"/>
    <s v="les sources d'eau"/>
    <s v="coupure de l'eau sur la BF"/>
    <s v="non"/>
    <m/>
    <m/>
    <n v="-2.2256890999999999"/>
    <n v="28.8324687"/>
    <n v="1595.5"/>
    <n v="3"/>
    <n v="6"/>
    <n v="44964.572210648148"/>
    <n v="44964.467939814807"/>
    <s v="bbk03"/>
    <n v="44964.589814814812"/>
    <s v="https://www.commcarehq.org/a/swassa/reports/form_data/7bca7d23-a082-4d61-948b-e3ca750b43de/"/>
    <s v="bbk03"/>
    <s v="Homme"/>
    <x v="0"/>
    <n v="2"/>
    <x v="0"/>
    <n v="3"/>
    <n v="10"/>
    <n v="4"/>
    <n v="17"/>
    <x v="3"/>
    <n v="25.714285714285715"/>
    <s v="Oui, elle est capable"/>
    <s v="non amélioré"/>
    <s v="Non"/>
    <s v="pas d'accès"/>
    <x v="0"/>
    <n v="1"/>
    <n v="0"/>
    <n v="1"/>
    <s v="Connaissance faible"/>
    <n v="0"/>
    <n v="4"/>
    <s v="Pas de confiance"/>
    <n v="0"/>
    <n v="0"/>
  </r>
  <r>
    <s v="164"/>
    <s v="92fef538-358d-431c-9abb-13617e7f30a7"/>
    <n v="44964"/>
    <s v="consentement_oui"/>
    <s v="sud_kivu"/>
    <s v="sud_kivu"/>
    <s v="kabare"/>
    <x v="0"/>
    <x v="1"/>
    <s v="oui"/>
    <s v="M' Mudahama Pascasie"/>
    <s v="nyama_45"/>
    <s v="45"/>
    <s v="nyama_45"/>
    <s v="feminin"/>
    <n v="56"/>
    <n v="0"/>
    <s v="sans_niveau"/>
    <s v="non"/>
    <s v="epoux"/>
    <m/>
    <s v="masculin"/>
    <x v="1"/>
    <m/>
    <s v="agent_de_letat"/>
    <m/>
    <s v="elargi"/>
    <n v="2"/>
    <n v="0"/>
    <n v="0"/>
    <n v="0"/>
    <n v="0"/>
    <n v="0"/>
    <n v="0"/>
    <n v="1"/>
    <n v="1"/>
    <n v="1"/>
    <n v="1"/>
    <n v="1"/>
    <n v="1"/>
    <n v="0"/>
    <n v="0"/>
    <n v="1"/>
    <n v="9"/>
    <s v="non"/>
    <n v="0"/>
    <n v="0"/>
    <n v="0"/>
    <n v="0"/>
    <n v="0"/>
    <n v="0"/>
    <n v="0"/>
    <n v="0"/>
    <n v="0"/>
    <n v="0"/>
    <n v="0"/>
    <n v="0"/>
    <s v="oui"/>
    <n v="1"/>
    <n v="0"/>
    <n v="0"/>
    <n v="1"/>
    <n v="1"/>
    <n v="0"/>
    <n v="0"/>
    <n v="0"/>
    <n v="0"/>
    <n v="0"/>
    <n v="0"/>
    <m/>
    <s v="oui"/>
    <n v="0"/>
    <n v="1"/>
    <n v="1"/>
    <n v="1"/>
    <n v="1"/>
    <n v="0"/>
    <n v="0"/>
    <n v="0"/>
    <n v="0"/>
    <n v="0"/>
    <n v="0"/>
    <m/>
    <s v="eau_courante"/>
    <s v="robinet_public__borne-fontaine"/>
    <m/>
    <m/>
    <m/>
    <m/>
    <s v="eau_courante"/>
    <x v="0"/>
    <m/>
    <s v="oui"/>
    <m/>
    <m/>
    <m/>
    <m/>
    <m/>
    <m/>
    <m/>
    <s v="en_dehors_de_la_parcelle"/>
    <n v="40"/>
    <n v="10"/>
    <n v="45"/>
    <n v="95"/>
    <m/>
    <m/>
    <m/>
    <s v="non"/>
    <x v="2"/>
    <n v="0"/>
    <n v="0"/>
    <n v="0"/>
    <n v="0"/>
    <n v="1"/>
    <n v="1"/>
    <n v="0"/>
    <n v="0"/>
    <n v="1"/>
    <n v="1"/>
    <n v="1"/>
    <n v="1"/>
    <n v="0"/>
    <m/>
    <m/>
    <m/>
    <m/>
    <m/>
    <m/>
    <m/>
    <m/>
    <m/>
    <m/>
    <m/>
    <m/>
    <m/>
    <m/>
    <n v="7"/>
    <n v="3"/>
    <n v="420"/>
    <m/>
    <m/>
    <n v="0"/>
    <n v="6.6666666666666661"/>
    <s v="non"/>
    <m/>
    <m/>
    <m/>
    <m/>
    <m/>
    <m/>
    <m/>
    <m/>
    <m/>
    <m/>
    <s v="filles_10-14_ans"/>
    <n v="0"/>
    <n v="0"/>
    <n v="0"/>
    <n v="0"/>
    <n v="1"/>
    <n v="0"/>
    <n v="0"/>
    <m/>
    <s v="oui"/>
    <s v="contribution_mensuelabonnement"/>
    <m/>
    <m/>
    <n v="1000"/>
    <m/>
    <m/>
    <m/>
    <m/>
    <m/>
    <m/>
    <m/>
    <m/>
    <m/>
    <m/>
    <m/>
    <m/>
    <m/>
    <m/>
    <m/>
    <m/>
    <m/>
    <s v="oui"/>
    <s v="patce que nous aurons accès facile"/>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non"/>
    <m/>
    <m/>
    <m/>
    <n v="0"/>
    <m/>
    <m/>
    <m/>
    <m/>
    <m/>
    <m/>
    <m/>
    <n v="0"/>
    <n v="0"/>
    <s v="connaissance faible"/>
    <m/>
    <m/>
    <m/>
    <m/>
    <n v="1"/>
    <n v="1"/>
    <n v="0"/>
    <n v="0"/>
    <n v="0"/>
    <n v="0"/>
    <m/>
    <s v="non"/>
    <s v="ne sais pas"/>
    <n v="1"/>
    <n v="1"/>
    <n v="0"/>
    <n v="0"/>
    <m/>
    <n v="0"/>
    <n v="0"/>
    <n v="0"/>
    <n v="0"/>
    <n v="0"/>
    <n v="0"/>
    <n v="1"/>
    <n v="0"/>
    <s v="n'as jamais entendu"/>
    <s v="oui"/>
    <s v="réparation des dégâts une fois attrapé"/>
    <n v="0"/>
    <x v="1"/>
    <n v="0"/>
    <n v="1"/>
    <n v="0"/>
    <n v="0"/>
    <s v="aucun"/>
    <s v="non"/>
    <s v="non"/>
    <m/>
    <m/>
    <m/>
    <m/>
    <m/>
    <m/>
    <m/>
    <m/>
    <m/>
    <m/>
    <m/>
    <m/>
    <m/>
    <m/>
    <m/>
    <n v="0"/>
    <m/>
    <m/>
    <n v="3"/>
    <s v="pas de confiance"/>
    <n v="1"/>
    <n v="1"/>
    <n v="1"/>
    <n v="0"/>
    <n v="0"/>
    <n v="3"/>
    <n v="3"/>
    <s v="Au moins un"/>
    <n v="0"/>
    <n v="0"/>
    <n v="0"/>
    <m/>
    <s v="oui"/>
    <s v="non_jen_ai_pas_encore_bnficie"/>
    <m/>
    <m/>
    <m/>
    <m/>
    <m/>
    <m/>
    <m/>
    <m/>
    <m/>
    <m/>
    <m/>
    <m/>
    <m/>
    <m/>
    <m/>
    <m/>
    <m/>
    <m/>
    <m/>
    <m/>
    <s v="au chef locaux"/>
    <n v="1"/>
    <n v="0"/>
    <n v="0"/>
    <n v="0"/>
    <n v="0"/>
    <n v="1"/>
    <n v="0"/>
    <n v="1"/>
    <n v="0"/>
    <n v="0"/>
    <m/>
    <n v="0"/>
    <n v="1"/>
    <n v="0"/>
    <n v="0"/>
    <n v="0"/>
    <n v="0"/>
    <m/>
    <s v="3-4"/>
    <m/>
    <s v="neutre"/>
    <s v="oui"/>
    <s v="oui"/>
    <s v="neutre"/>
    <s v="oui"/>
    <s v="non"/>
    <m/>
    <s v="les_membres_du_village"/>
    <m/>
    <s v="b_le_groupe_le_plus_nombreux_prend_la_dcision_pour_tous"/>
    <s v="rarement_implique"/>
    <s v="non"/>
    <m/>
    <m/>
    <m/>
    <m/>
    <m/>
    <m/>
    <m/>
    <m/>
    <m/>
    <m/>
    <m/>
    <m/>
    <m/>
    <m/>
    <m/>
    <s v="aucun"/>
    <s v="non"/>
    <s v="nous vons une bornes mais malheureusement ne nous satisfait pas"/>
    <s v="accès difficile à l'eau, un trager très long pour accéder à l'eau, une seule borne ne couvrent pas les besoins de la population car nous sommes très nombreux"/>
    <s v="non"/>
    <m/>
    <m/>
    <n v="-2.2733062999999998"/>
    <n v="28.817544399999999"/>
    <n v="1734.9"/>
    <n v="4.8099999999999996"/>
    <n v="9"/>
    <n v="44964.540381944447"/>
    <n v="44964.522465277783"/>
    <s v="bbk05"/>
    <n v="44964.590196759258"/>
    <s v="https://www.commcarehq.org/a/swassa/reports/form_data/92fef538-358d-431c-9abb-13617e7f30a7/"/>
    <s v="bbk05"/>
    <s v="Homme"/>
    <x v="1"/>
    <n v="6"/>
    <x v="0"/>
    <n v="10"/>
    <n v="2"/>
    <n v="12"/>
    <n v="24"/>
    <x v="3"/>
    <n v="20"/>
    <s v="Oui, elle est capable"/>
    <s v="améliorée"/>
    <s v="Non"/>
    <s v="accès basique"/>
    <x v="0"/>
    <n v="3"/>
    <n v="3"/>
    <n v="6"/>
    <s v="Connaissance bonne"/>
    <n v="0"/>
    <n v="1"/>
    <s v="Pas de confiance"/>
    <n v="0"/>
    <n v="0"/>
  </r>
  <r>
    <s v="165"/>
    <s v="c6aeb73d-4600-48c4-94be-621cbe3b8148"/>
    <n v="44964"/>
    <s v="consentement_oui"/>
    <s v="sud_kivu"/>
    <s v="sud_kivu"/>
    <s v="kabare"/>
    <x v="1"/>
    <x v="4"/>
    <s v="oui"/>
    <s v="NABINTU KITUMAINI claudine"/>
    <s v="mwan_69"/>
    <s v="69"/>
    <s v="mwand_69"/>
    <s v="feminin"/>
    <n v="26"/>
    <n v="973233513"/>
    <s v="primaire_interrompu"/>
    <s v="oui"/>
    <m/>
    <m/>
    <m/>
    <x v="0"/>
    <s v="BIENFAIT KANYWENGE"/>
    <s v="motard"/>
    <m/>
    <s v="elargi"/>
    <n v="2"/>
    <n v="0"/>
    <n v="2"/>
    <n v="0"/>
    <n v="1"/>
    <n v="1"/>
    <n v="0"/>
    <n v="0"/>
    <n v="0"/>
    <n v="1"/>
    <n v="1"/>
    <n v="0"/>
    <n v="0"/>
    <n v="1"/>
    <n v="0"/>
    <n v="0"/>
    <n v="9"/>
    <s v="non"/>
    <n v="0"/>
    <n v="0"/>
    <n v="0"/>
    <n v="0"/>
    <n v="0"/>
    <n v="0"/>
    <n v="0"/>
    <n v="0"/>
    <n v="0"/>
    <n v="0"/>
    <n v="0"/>
    <n v="0"/>
    <s v="non"/>
    <m/>
    <m/>
    <m/>
    <m/>
    <m/>
    <m/>
    <m/>
    <m/>
    <m/>
    <m/>
    <m/>
    <m/>
    <s v="oui"/>
    <n v="0"/>
    <n v="0"/>
    <n v="0"/>
    <n v="1"/>
    <n v="0"/>
    <n v="0"/>
    <n v="0"/>
    <n v="1"/>
    <n v="0"/>
    <n v="0"/>
    <n v="0"/>
    <m/>
    <s v="eau_courante"/>
    <s v="robinet_public__borne-fontaine"/>
    <m/>
    <m/>
    <m/>
    <m/>
    <s v="eau_courante"/>
    <x v="0"/>
    <m/>
    <s v="oui"/>
    <m/>
    <m/>
    <m/>
    <m/>
    <m/>
    <m/>
    <m/>
    <s v="en_dehors_de_la_parcelle"/>
    <n v="5"/>
    <n v="7"/>
    <n v="7"/>
    <n v="19"/>
    <m/>
    <m/>
    <m/>
    <s v="oui"/>
    <x v="1"/>
    <m/>
    <m/>
    <m/>
    <m/>
    <m/>
    <m/>
    <m/>
    <m/>
    <m/>
    <m/>
    <m/>
    <m/>
    <m/>
    <m/>
    <m/>
    <m/>
    <m/>
    <m/>
    <m/>
    <m/>
    <m/>
    <m/>
    <m/>
    <m/>
    <m/>
    <m/>
    <m/>
    <n v="7"/>
    <n v="3"/>
    <n v="420"/>
    <m/>
    <m/>
    <n v="0"/>
    <n v="6.6666666666666661"/>
    <s v="non"/>
    <m/>
    <m/>
    <m/>
    <m/>
    <m/>
    <m/>
    <m/>
    <m/>
    <m/>
    <m/>
    <s v="garons_6-9_ans"/>
    <n v="0"/>
    <n v="0"/>
    <n v="0"/>
    <n v="1"/>
    <n v="0"/>
    <n v="0"/>
    <n v="0"/>
    <m/>
    <s v="oui"/>
    <s v="contribution_mensuelabonnement"/>
    <m/>
    <m/>
    <n v="500"/>
    <m/>
    <m/>
    <m/>
    <m/>
    <m/>
    <m/>
    <m/>
    <m/>
    <m/>
    <m/>
    <m/>
    <m/>
    <m/>
    <m/>
    <m/>
    <m/>
    <m/>
    <s v="oui"/>
    <s v="leau nous aide beaucoup, c'est le moteur de tout"/>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0"/>
    <n v="0"/>
    <n v="0"/>
    <n v="0"/>
    <n v="1"/>
    <n v="0"/>
    <s v="le propriétaire du robinet"/>
    <s v="non"/>
    <s v="voir le plombier.s.aboner"/>
    <n v="1"/>
    <n v="1"/>
    <n v="0"/>
    <n v="0"/>
    <m/>
    <n v="0"/>
    <n v="0"/>
    <n v="0"/>
    <n v="0"/>
    <n v="1"/>
    <n v="0"/>
    <n v="0"/>
    <n v="0"/>
    <m/>
    <s v="non"/>
    <m/>
    <m/>
    <x v="0"/>
    <m/>
    <m/>
    <m/>
    <m/>
    <m/>
    <s v="non"/>
    <s v="non"/>
    <m/>
    <m/>
    <m/>
    <m/>
    <m/>
    <m/>
    <m/>
    <m/>
    <m/>
    <m/>
    <m/>
    <m/>
    <m/>
    <m/>
    <m/>
    <n v="0"/>
    <m/>
    <m/>
    <n v="1"/>
    <s v="pas de confiance"/>
    <n v="0"/>
    <n v="0"/>
    <n v="0"/>
    <n v="0"/>
    <n v="0"/>
    <n v="0"/>
    <n v="0"/>
    <s v="Aucun"/>
    <n v="1"/>
    <n v="0"/>
    <n v="0"/>
    <m/>
    <s v="oui"/>
    <s v="non_jen_ai_pas_encore_bnficie"/>
    <m/>
    <m/>
    <m/>
    <m/>
    <m/>
    <m/>
    <m/>
    <m/>
    <m/>
    <m/>
    <m/>
    <m/>
    <m/>
    <m/>
    <m/>
    <m/>
    <m/>
    <m/>
    <m/>
    <m/>
    <s v="au propriétaire du robinet"/>
    <n v="0"/>
    <n v="0"/>
    <n v="0"/>
    <n v="0"/>
    <n v="0"/>
    <n v="1"/>
    <n v="0"/>
    <n v="1"/>
    <n v="0"/>
    <n v="0"/>
    <m/>
    <n v="0"/>
    <n v="0"/>
    <n v="0"/>
    <n v="0"/>
    <n v="1"/>
    <n v="0"/>
    <s v="source Nyabirhe"/>
    <s v="1-2"/>
    <m/>
    <s v="peu_insatisfaisant"/>
    <s v="non"/>
    <s v="non"/>
    <s v="peu_insatisfaisant"/>
    <s v="non"/>
    <m/>
    <m/>
    <m/>
    <m/>
    <m/>
    <s v="je_ne_suis_jamais_impliqu"/>
    <s v="non"/>
    <m/>
    <m/>
    <m/>
    <m/>
    <m/>
    <m/>
    <m/>
    <m/>
    <m/>
    <m/>
    <m/>
    <m/>
    <m/>
    <m/>
    <m/>
    <s v="jamais fait"/>
    <s v="non"/>
    <s v="je ne sais pas"/>
    <s v="meme pas"/>
    <s v="non"/>
    <m/>
    <m/>
    <n v="-2.2257099"/>
    <n v="28.839771200000001"/>
    <n v="1510.9"/>
    <n v="6.75"/>
    <n v="9"/>
    <n v="44964.36347222222"/>
    <n v="44964.339571759258"/>
    <s v="bbk06"/>
    <n v="44964.593032407407"/>
    <s v="https://www.commcarehq.org/a/swassa/reports/form_data/c6aeb73d-4600-48c4-94be-621cbe3b8148/"/>
    <s v="bbk06"/>
    <s v="Homme"/>
    <x v="0"/>
    <n v="5"/>
    <x v="1"/>
    <n v="5"/>
    <n v="10"/>
    <n v="5"/>
    <n v="20"/>
    <x v="1"/>
    <n v="16"/>
    <s v="Oui, elle est capable"/>
    <s v="non amélioré"/>
    <s v="Non"/>
    <s v="pas d'accès"/>
    <x v="0"/>
    <n v="1"/>
    <n v="1"/>
    <n v="2"/>
    <s v="Connaissance faible"/>
    <n v="0"/>
    <n v="7"/>
    <s v="Grande confiance"/>
    <n v="0"/>
    <n v="0"/>
  </r>
  <r>
    <s v="166"/>
    <s v="7ae5ee67-c378-45f8-a051-4409cf4f7d7a"/>
    <n v="44964"/>
    <s v="consentement_oui"/>
    <s v="sud_kivu"/>
    <s v="sud_kivu"/>
    <s v="kabare"/>
    <x v="1"/>
    <x v="4"/>
    <s v="oui"/>
    <s v="ASIFIWE ITEGWAJustin"/>
    <s v="mwan_48"/>
    <s v="48"/>
    <s v="mwand_48"/>
    <s v="masculin"/>
    <n v="30"/>
    <n v="993481751"/>
    <s v="universit_interompue"/>
    <s v="oui"/>
    <m/>
    <m/>
    <m/>
    <x v="1"/>
    <n v="0"/>
    <s v="artisan"/>
    <m/>
    <s v="restreint"/>
    <n v="0"/>
    <n v="0"/>
    <n v="0"/>
    <n v="0"/>
    <n v="0"/>
    <n v="0"/>
    <n v="0"/>
    <n v="0"/>
    <n v="0"/>
    <n v="0"/>
    <n v="0"/>
    <n v="0"/>
    <n v="0"/>
    <n v="1"/>
    <n v="0"/>
    <n v="0"/>
    <n v="1"/>
    <s v="oui"/>
    <n v="0"/>
    <n v="0"/>
    <n v="0"/>
    <n v="0"/>
    <n v="1"/>
    <n v="0"/>
    <n v="0"/>
    <n v="0"/>
    <n v="0"/>
    <n v="0"/>
    <n v="0"/>
    <n v="0"/>
    <s v="oui"/>
    <n v="0"/>
    <n v="0"/>
    <n v="1"/>
    <n v="0"/>
    <n v="0"/>
    <n v="0"/>
    <n v="0"/>
    <n v="0"/>
    <n v="0"/>
    <n v="0"/>
    <n v="0"/>
    <m/>
    <s v="oui"/>
    <n v="1"/>
    <n v="0"/>
    <n v="0"/>
    <n v="0"/>
    <n v="0"/>
    <n v="0"/>
    <n v="0"/>
    <n v="0"/>
    <n v="0"/>
    <n v="0"/>
    <n v="0"/>
    <m/>
    <s v="eau_courante"/>
    <s v="robinet_priv"/>
    <m/>
    <m/>
    <m/>
    <m/>
    <s v="eau_courante"/>
    <x v="0"/>
    <m/>
    <s v="oui"/>
    <m/>
    <m/>
    <m/>
    <m/>
    <m/>
    <m/>
    <m/>
    <s v="dans_la_parcelle_ou_la_maison"/>
    <n v="1"/>
    <n v="2"/>
    <n v="2"/>
    <n v="5"/>
    <m/>
    <m/>
    <m/>
    <s v="oui"/>
    <x v="1"/>
    <m/>
    <m/>
    <m/>
    <m/>
    <m/>
    <m/>
    <m/>
    <m/>
    <m/>
    <m/>
    <m/>
    <m/>
    <m/>
    <m/>
    <m/>
    <m/>
    <m/>
    <m/>
    <m/>
    <m/>
    <m/>
    <m/>
    <m/>
    <m/>
    <m/>
    <m/>
    <m/>
    <n v="7"/>
    <n v="1"/>
    <n v="140"/>
    <m/>
    <m/>
    <n v="0"/>
    <n v="20"/>
    <s v="non"/>
    <m/>
    <m/>
    <m/>
    <m/>
    <m/>
    <m/>
    <m/>
    <m/>
    <m/>
    <m/>
    <s v="hommes_25-34_ans"/>
    <n v="0"/>
    <n v="0"/>
    <n v="0"/>
    <n v="1"/>
    <n v="0"/>
    <n v="0"/>
    <n v="0"/>
    <m/>
    <s v="oui"/>
    <s v="contribution_mensuelabonnement"/>
    <m/>
    <m/>
    <n v="1000"/>
    <m/>
    <m/>
    <m/>
    <m/>
    <m/>
    <m/>
    <m/>
    <m/>
    <m/>
    <m/>
    <m/>
    <m/>
    <m/>
    <m/>
    <m/>
    <m/>
    <m/>
    <s v="oui"/>
    <s v="Avoir un service meilleur. prévenir au différente maladies"/>
    <s v="non"/>
    <m/>
    <m/>
    <m/>
    <m/>
    <m/>
    <m/>
    <m/>
    <m/>
    <m/>
    <m/>
    <m/>
    <m/>
    <m/>
    <m/>
    <m/>
    <m/>
    <m/>
    <m/>
    <m/>
    <m/>
    <m/>
    <m/>
    <m/>
    <m/>
    <m/>
    <m/>
    <m/>
    <m/>
    <m/>
    <m/>
    <m/>
    <m/>
    <m/>
    <m/>
    <s v="oui"/>
    <n v="0"/>
    <n v="0"/>
    <n v="0"/>
    <n v="0"/>
    <n v="1"/>
    <n v="0"/>
    <n v="0"/>
    <n v="0"/>
    <n v="0"/>
    <n v="0"/>
    <m/>
    <m/>
    <m/>
    <m/>
    <m/>
    <n v="0"/>
    <n v="0"/>
    <n v="0"/>
    <n v="1"/>
    <n v="0"/>
    <m/>
    <m/>
    <m/>
    <m/>
    <m/>
    <m/>
    <m/>
    <m/>
    <s v="toilette non améliorée"/>
    <s v="non"/>
    <x v="0"/>
    <x v="1"/>
    <x v="1"/>
    <x v="0"/>
    <x v="1"/>
    <n v="1"/>
    <n v="0"/>
    <n v="0"/>
    <n v="0"/>
    <n v="0"/>
    <n v="1"/>
    <n v="0"/>
    <n v="0"/>
    <n v="0"/>
    <n v="0"/>
    <m/>
    <s v="non"/>
    <m/>
    <m/>
    <m/>
    <m/>
    <m/>
    <m/>
    <m/>
    <m/>
    <m/>
    <m/>
    <m/>
    <m/>
    <m/>
    <m/>
    <m/>
    <s v="oui"/>
    <n v="1"/>
    <n v="1"/>
    <n v="1"/>
    <n v="3"/>
    <n v="0"/>
    <n v="0"/>
    <n v="0"/>
    <m/>
    <n v="1"/>
    <n v="1"/>
    <n v="1"/>
    <n v="3"/>
    <n v="6"/>
    <s v="connaissance basique"/>
    <n v="0"/>
    <n v="0"/>
    <n v="0"/>
    <m/>
    <n v="0"/>
    <n v="0"/>
    <n v="0"/>
    <n v="0"/>
    <n v="1"/>
    <n v="0"/>
    <s v="paroisse catholique"/>
    <s v="non"/>
    <s v="Demande àla paroisse"/>
    <n v="1"/>
    <n v="1"/>
    <n v="0"/>
    <n v="0"/>
    <m/>
    <n v="0"/>
    <n v="0"/>
    <n v="1"/>
    <n v="0"/>
    <n v="0"/>
    <n v="0"/>
    <n v="0"/>
    <n v="0"/>
    <m/>
    <s v="oui"/>
    <s v="arrestation"/>
    <n v="0"/>
    <x v="2"/>
    <n v="0"/>
    <n v="0"/>
    <n v="1"/>
    <n v="0"/>
    <s v="paroisse de mwanda"/>
    <s v="non"/>
    <s v="non"/>
    <m/>
    <m/>
    <m/>
    <m/>
    <m/>
    <m/>
    <m/>
    <m/>
    <m/>
    <m/>
    <m/>
    <m/>
    <m/>
    <m/>
    <m/>
    <n v="0"/>
    <m/>
    <m/>
    <n v="5"/>
    <s v="confiance moyenne"/>
    <n v="1"/>
    <n v="0"/>
    <n v="0"/>
    <n v="0"/>
    <n v="0"/>
    <n v="1"/>
    <n v="1"/>
    <s v="Au moins un"/>
    <n v="0"/>
    <n v="0"/>
    <n v="0"/>
    <m/>
    <s v="oui"/>
    <s v="non_jen_ai_pas_encore_bnficie"/>
    <m/>
    <m/>
    <m/>
    <m/>
    <m/>
    <m/>
    <m/>
    <m/>
    <m/>
    <m/>
    <m/>
    <m/>
    <m/>
    <m/>
    <m/>
    <m/>
    <m/>
    <m/>
    <m/>
    <m/>
    <s v="àla paroisse"/>
    <n v="0"/>
    <n v="0"/>
    <n v="0"/>
    <n v="0"/>
    <n v="0"/>
    <n v="1"/>
    <n v="1"/>
    <n v="0"/>
    <n v="0"/>
    <n v="0"/>
    <m/>
    <n v="0"/>
    <n v="0"/>
    <n v="0"/>
    <n v="0"/>
    <n v="1"/>
    <n v="0"/>
    <s v="source choga"/>
    <s v="3-4"/>
    <m/>
    <s v="tres_satisfaite"/>
    <s v="non"/>
    <s v="non"/>
    <s v="tres_satisfaite"/>
    <s v="oui"/>
    <s v="non"/>
    <m/>
    <s v="autres__prciser"/>
    <s v="la paroit sencharge"/>
    <s v="un_sous-groupe_moins_nombreux_prend_la_dcision_pour_tous"/>
    <s v="je_ne_suis_jamais_impliqu"/>
    <s v="non"/>
    <m/>
    <m/>
    <m/>
    <m/>
    <m/>
    <m/>
    <m/>
    <m/>
    <m/>
    <m/>
    <m/>
    <m/>
    <m/>
    <m/>
    <m/>
    <s v="organisation dune réunion"/>
    <s v="non"/>
    <s v="multiplication des bornes fontaines.ameliorer les source d'eaux. organisation dun comité deau et chercher comment le donner quelque chose chaque fin du mois ..."/>
    <s v="Ne pas construire au enlantour des source, la paroisse ne s'impli pas bcp"/>
    <s v="non"/>
    <m/>
    <m/>
    <n v="-2.2259262"/>
    <n v="28.840943500000002"/>
    <n v="1567.6"/>
    <n v="6.95"/>
    <n v="1"/>
    <n v="44964.405312499999"/>
    <n v="44964.37222222222"/>
    <s v="bbk06"/>
    <n v="44964.593043981477"/>
    <s v="https://www.commcarehq.org/a/swassa/reports/form_data/7ae5ee67-c378-45f8-a051-4409cf4f7d7a/"/>
    <s v="bbk06"/>
    <s v="Homme"/>
    <x v="0"/>
    <n v="8"/>
    <x v="0"/>
    <n v="1"/>
    <n v="1"/>
    <n v="1"/>
    <n v="3"/>
    <x v="3"/>
    <n v="5"/>
    <s v="Oui, elle est capable"/>
    <s v="non amélioré"/>
    <s v="Non"/>
    <s v="pas d'accès"/>
    <x v="0"/>
    <n v="1"/>
    <n v="1"/>
    <n v="2"/>
    <s v="Connaissance faible"/>
    <n v="0"/>
    <n v="8"/>
    <s v="Grande confiance"/>
    <n v="0"/>
    <n v="0"/>
  </r>
  <r>
    <s v="167"/>
    <s v="c925415a-c7dd-445b-be40-21aa338fa122"/>
    <n v="44964"/>
    <s v="consentement_oui"/>
    <s v="sud_kivu"/>
    <s v="sud_kivu"/>
    <s v="kabare"/>
    <x v="1"/>
    <x v="4"/>
    <s v="oui"/>
    <s v="Nyamuto bayongwa Antoinette"/>
    <s v="mwan_39"/>
    <s v="39"/>
    <s v="mwand_39"/>
    <s v="feminin"/>
    <n v="43"/>
    <n v="978659237"/>
    <s v="primaire_interrompu"/>
    <s v="oui"/>
    <m/>
    <m/>
    <m/>
    <x v="0"/>
    <n v="0"/>
    <s v="colporteur"/>
    <m/>
    <s v="restreint"/>
    <n v="0"/>
    <n v="0"/>
    <n v="0"/>
    <n v="1"/>
    <n v="0"/>
    <n v="0"/>
    <n v="1"/>
    <n v="0"/>
    <n v="0"/>
    <n v="0"/>
    <n v="0"/>
    <n v="1"/>
    <n v="0"/>
    <n v="0"/>
    <n v="0"/>
    <n v="0"/>
    <n v="3"/>
    <s v="oui"/>
    <n v="0"/>
    <n v="0"/>
    <n v="0"/>
    <n v="0"/>
    <n v="1"/>
    <n v="0"/>
    <n v="0"/>
    <n v="0"/>
    <n v="0"/>
    <n v="0"/>
    <n v="0"/>
    <n v="0"/>
    <s v="oui"/>
    <n v="1"/>
    <n v="0"/>
    <n v="0"/>
    <n v="0"/>
    <n v="0"/>
    <n v="0"/>
    <n v="0"/>
    <n v="0"/>
    <n v="0"/>
    <n v="0"/>
    <n v="0"/>
    <m/>
    <s v="oui"/>
    <n v="0"/>
    <n v="0"/>
    <n v="0"/>
    <n v="1"/>
    <n v="0"/>
    <n v="0"/>
    <n v="0"/>
    <n v="0"/>
    <n v="0"/>
    <n v="0"/>
    <n v="0"/>
    <m/>
    <s v="eau_courante"/>
    <s v="robinet_public__borne-fontaine"/>
    <m/>
    <m/>
    <m/>
    <m/>
    <s v="eau_courante"/>
    <x v="0"/>
    <m/>
    <s v="oui"/>
    <m/>
    <m/>
    <m/>
    <m/>
    <m/>
    <m/>
    <m/>
    <s v="en_dehors_de_la_parcelle"/>
    <n v="2"/>
    <n v="3"/>
    <n v="3"/>
    <n v="8"/>
    <m/>
    <m/>
    <m/>
    <s v="oui"/>
    <x v="1"/>
    <m/>
    <m/>
    <m/>
    <m/>
    <m/>
    <m/>
    <m/>
    <m/>
    <m/>
    <m/>
    <m/>
    <m/>
    <m/>
    <m/>
    <m/>
    <m/>
    <m/>
    <m/>
    <m/>
    <m/>
    <m/>
    <m/>
    <m/>
    <m/>
    <m/>
    <m/>
    <m/>
    <n v="7"/>
    <n v="2"/>
    <n v="280"/>
    <m/>
    <m/>
    <n v="0"/>
    <n v="13.333333333333332"/>
    <s v="non"/>
    <m/>
    <m/>
    <m/>
    <m/>
    <m/>
    <m/>
    <m/>
    <m/>
    <m/>
    <m/>
    <s v="femmesfilles_15-19_ans"/>
    <n v="0"/>
    <n v="0"/>
    <n v="0"/>
    <n v="1"/>
    <n v="0"/>
    <n v="0"/>
    <n v="0"/>
    <m/>
    <s v="oui"/>
    <s v="contribution_mensuelabonnement"/>
    <m/>
    <m/>
    <n v="500"/>
    <m/>
    <m/>
    <m/>
    <m/>
    <m/>
    <m/>
    <m/>
    <m/>
    <m/>
    <m/>
    <m/>
    <m/>
    <m/>
    <m/>
    <m/>
    <m/>
    <m/>
    <s v="non"/>
    <s v="pas dargent et je suis veuv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1"/>
    <n v="1"/>
    <n v="0"/>
    <n v="0"/>
    <n v="0"/>
    <n v="0"/>
    <m/>
    <s v="non"/>
    <s v="je ne sais pas"/>
    <n v="1"/>
    <n v="1"/>
    <n v="0"/>
    <n v="0"/>
    <m/>
    <n v="0"/>
    <n v="0"/>
    <n v="1"/>
    <n v="0"/>
    <n v="0"/>
    <n v="0"/>
    <n v="0"/>
    <n v="0"/>
    <m/>
    <s v="oui"/>
    <s v="lamande de 5$"/>
    <n v="0"/>
    <x v="1"/>
    <n v="0"/>
    <n v="0"/>
    <n v="0"/>
    <n v="0"/>
    <s v="organiser un rencontre"/>
    <s v="non"/>
    <s v="non"/>
    <m/>
    <m/>
    <m/>
    <m/>
    <m/>
    <m/>
    <m/>
    <m/>
    <m/>
    <m/>
    <m/>
    <m/>
    <m/>
    <m/>
    <m/>
    <n v="0"/>
    <m/>
    <m/>
    <n v="5"/>
    <s v="confiance moyenne"/>
    <n v="1"/>
    <n v="0"/>
    <n v="0"/>
    <n v="0"/>
    <n v="0"/>
    <n v="1"/>
    <n v="1"/>
    <s v="Au moins un"/>
    <n v="0"/>
    <n v="0"/>
    <n v="0"/>
    <m/>
    <s v="non"/>
    <s v="non_jen_ai_pas_encore_bnficie"/>
    <m/>
    <m/>
    <m/>
    <m/>
    <m/>
    <m/>
    <m/>
    <m/>
    <m/>
    <m/>
    <m/>
    <m/>
    <m/>
    <m/>
    <m/>
    <m/>
    <m/>
    <m/>
    <m/>
    <m/>
    <s v="chef du village"/>
    <n v="0"/>
    <n v="0"/>
    <n v="0"/>
    <n v="0"/>
    <n v="0"/>
    <n v="1"/>
    <n v="1"/>
    <n v="0"/>
    <n v="0"/>
    <n v="0"/>
    <m/>
    <n v="0"/>
    <n v="0"/>
    <n v="0"/>
    <n v="0"/>
    <n v="1"/>
    <n v="0"/>
    <s v="source  nyabirhehe.source Chandaku"/>
    <s v="3-4"/>
    <m/>
    <s v="tres_satisfaite"/>
    <s v="oui"/>
    <s v="oui"/>
    <s v="tres_satisfaite"/>
    <s v="oui"/>
    <s v="non"/>
    <m/>
    <s v="les_membres_du_village"/>
    <m/>
    <s v="b_le_groupe_le_plus_nombreux_prend_la_dcision_pour_tous"/>
    <s v="je_ne_suis_jamais_impliqu"/>
    <s v="non"/>
    <m/>
    <m/>
    <m/>
    <m/>
    <m/>
    <m/>
    <m/>
    <m/>
    <m/>
    <m/>
    <m/>
    <m/>
    <m/>
    <m/>
    <m/>
    <s v="reunion"/>
    <s v="non"/>
    <s v="payer leau enfin d'améliorer nos source et metre le medicament dans leau prendre les plombiers en charge"/>
    <s v="les plombier ne travaille pas comme il faut"/>
    <s v="non"/>
    <m/>
    <m/>
    <n v="-2.2234082000000002"/>
    <n v="28.8402718"/>
    <n v="1518.9"/>
    <n v="4.82"/>
    <n v="3"/>
    <n v="44964.417812500003"/>
    <n v="44964.405636574083"/>
    <s v="bbk06"/>
    <n v="44964.593055555553"/>
    <s v="https://www.commcarehq.org/a/swassa/reports/form_data/c925415a-c7dd-445b-be40-21aa338fa122/"/>
    <s v="bbk06"/>
    <s v="Homme"/>
    <x v="0"/>
    <n v="10"/>
    <x v="0"/>
    <n v="15"/>
    <n v="8"/>
    <n v="15"/>
    <n v="38"/>
    <x v="0"/>
    <n v="16"/>
    <s v="Oui, elle est capable"/>
    <s v="non amélioré"/>
    <s v="Non"/>
    <s v="pas d'accès"/>
    <x v="0"/>
    <n v="1"/>
    <n v="1"/>
    <n v="2"/>
    <s v="Connaissance faible"/>
    <n v="0"/>
    <n v="8"/>
    <s v="Grande confiance"/>
    <n v="0"/>
    <n v="0"/>
  </r>
  <r>
    <s v="168"/>
    <s v="c5f65d40-8e90-4d86-95c4-457e8fd272ca"/>
    <n v="44964"/>
    <s v="consentement_oui"/>
    <s v="sud_kivu"/>
    <s v="sud_kivu"/>
    <s v="kabare"/>
    <x v="1"/>
    <x v="4"/>
    <s v="oui"/>
    <s v="Rulinabo Shagala Pascasie"/>
    <s v="mwan_30"/>
    <s v="30"/>
    <s v="mwand_30"/>
    <s v="feminin"/>
    <n v="34"/>
    <n v="817025267"/>
    <s v="primaire_interrompu"/>
    <s v="non"/>
    <s v="epoux"/>
    <m/>
    <s v="masculin"/>
    <x v="1"/>
    <m/>
    <s v="arme"/>
    <m/>
    <s v="elargi"/>
    <n v="2"/>
    <n v="1"/>
    <n v="1"/>
    <n v="0"/>
    <n v="0"/>
    <n v="1"/>
    <n v="0"/>
    <n v="0"/>
    <n v="0"/>
    <n v="0"/>
    <n v="0"/>
    <n v="1"/>
    <n v="0"/>
    <n v="0"/>
    <n v="0"/>
    <n v="1"/>
    <n v="7"/>
    <s v="oui"/>
    <n v="0"/>
    <n v="0"/>
    <n v="0"/>
    <n v="0"/>
    <n v="1"/>
    <n v="0"/>
    <n v="0"/>
    <n v="0"/>
    <n v="0"/>
    <n v="1"/>
    <n v="0"/>
    <s v="Mercy corps"/>
    <s v="oui"/>
    <n v="1"/>
    <n v="0"/>
    <n v="1"/>
    <n v="0"/>
    <n v="0"/>
    <n v="0"/>
    <n v="0"/>
    <n v="0"/>
    <n v="0"/>
    <n v="1"/>
    <n v="0"/>
    <s v="ong"/>
    <s v="oui"/>
    <n v="1"/>
    <n v="0"/>
    <n v="0"/>
    <n v="1"/>
    <n v="0"/>
    <n v="0"/>
    <n v="0"/>
    <n v="0"/>
    <n v="0"/>
    <n v="1"/>
    <n v="0"/>
    <s v="Mercy corps"/>
    <s v="eau_de_source"/>
    <m/>
    <m/>
    <s v="source_protg"/>
    <m/>
    <m/>
    <s v="source_protg"/>
    <x v="0"/>
    <m/>
    <s v="oui"/>
    <m/>
    <m/>
    <m/>
    <m/>
    <m/>
    <m/>
    <m/>
    <s v="en_dehors_de_la_parcelle"/>
    <n v="5"/>
    <n v="7"/>
    <n v="7"/>
    <n v="19"/>
    <m/>
    <m/>
    <m/>
    <s v="oui"/>
    <x v="1"/>
    <m/>
    <m/>
    <m/>
    <m/>
    <m/>
    <m/>
    <m/>
    <m/>
    <m/>
    <m/>
    <m/>
    <m/>
    <m/>
    <m/>
    <m/>
    <m/>
    <m/>
    <m/>
    <m/>
    <m/>
    <m/>
    <m/>
    <m/>
    <m/>
    <m/>
    <m/>
    <m/>
    <n v="7"/>
    <n v="4"/>
    <n v="560"/>
    <m/>
    <m/>
    <n v="0"/>
    <n v="11.428571428571429"/>
    <s v="non"/>
    <m/>
    <m/>
    <m/>
    <m/>
    <m/>
    <m/>
    <m/>
    <m/>
    <m/>
    <m/>
    <s v="femmesfilles_15-19_ans"/>
    <n v="0"/>
    <n v="0"/>
    <n v="0"/>
    <n v="1"/>
    <n v="0"/>
    <n v="0"/>
    <n v="0"/>
    <m/>
    <s v="oui"/>
    <s v="contribution_mensuelabonnement"/>
    <m/>
    <m/>
    <n v="500"/>
    <m/>
    <m/>
    <m/>
    <m/>
    <m/>
    <m/>
    <m/>
    <m/>
    <m/>
    <m/>
    <m/>
    <m/>
    <m/>
    <m/>
    <m/>
    <m/>
    <m/>
    <s v="non"/>
    <s v="leau est propre et nous suffit"/>
    <s v="non"/>
    <m/>
    <m/>
    <m/>
    <m/>
    <m/>
    <m/>
    <m/>
    <m/>
    <m/>
    <m/>
    <m/>
    <m/>
    <m/>
    <m/>
    <m/>
    <m/>
    <m/>
    <m/>
    <m/>
    <m/>
    <m/>
    <m/>
    <m/>
    <m/>
    <m/>
    <m/>
    <m/>
    <m/>
    <m/>
    <m/>
    <m/>
    <m/>
    <m/>
    <m/>
    <s v="oui"/>
    <n v="0"/>
    <n v="0"/>
    <n v="1"/>
    <n v="0"/>
    <n v="0"/>
    <n v="0"/>
    <n v="0"/>
    <n v="0"/>
    <n v="0"/>
    <n v="0"/>
    <m/>
    <m/>
    <s v="latrines__fosse_sans_dalle"/>
    <m/>
    <m/>
    <n v="1"/>
    <n v="0"/>
    <n v="0"/>
    <n v="0"/>
    <n v="0"/>
    <n v="3"/>
    <n v="1"/>
    <n v="0"/>
    <n v="0"/>
    <s v="enterr_dans_une_fosse_couverte"/>
    <m/>
    <s v="id_par_un_mnage"/>
    <m/>
    <s v="toilette non améliorée"/>
    <s v="oui"/>
    <x v="0"/>
    <x v="0"/>
    <x v="0"/>
    <x v="0"/>
    <x v="0"/>
    <m/>
    <m/>
    <m/>
    <m/>
    <m/>
    <m/>
    <m/>
    <m/>
    <m/>
    <m/>
    <m/>
    <m/>
    <m/>
    <m/>
    <m/>
    <m/>
    <m/>
    <m/>
    <m/>
    <m/>
    <m/>
    <m/>
    <m/>
    <m/>
    <m/>
    <m/>
    <m/>
    <s v="non"/>
    <m/>
    <m/>
    <m/>
    <n v="0"/>
    <m/>
    <m/>
    <m/>
    <m/>
    <m/>
    <m/>
    <m/>
    <n v="0"/>
    <n v="0"/>
    <s v="connaissance faible"/>
    <m/>
    <m/>
    <m/>
    <m/>
    <n v="1"/>
    <n v="0"/>
    <n v="0"/>
    <n v="0"/>
    <n v="0"/>
    <n v="0"/>
    <m/>
    <s v="non"/>
    <m/>
    <n v="1"/>
    <n v="1"/>
    <n v="0"/>
    <n v="0"/>
    <m/>
    <n v="0"/>
    <n v="0"/>
    <n v="1"/>
    <n v="0"/>
    <n v="0"/>
    <n v="0"/>
    <n v="0"/>
    <n v="0"/>
    <m/>
    <s v="oui"/>
    <s v="amande"/>
    <n v="0"/>
    <x v="1"/>
    <n v="0"/>
    <n v="0"/>
    <n v="0"/>
    <n v="0"/>
    <s v="amande de 5$"/>
    <s v="non"/>
    <s v="non"/>
    <m/>
    <m/>
    <m/>
    <m/>
    <m/>
    <m/>
    <m/>
    <m/>
    <m/>
    <m/>
    <m/>
    <m/>
    <m/>
    <m/>
    <m/>
    <n v="0"/>
    <m/>
    <m/>
    <n v="5"/>
    <s v="confiance moyenne"/>
    <n v="1"/>
    <n v="0"/>
    <n v="0"/>
    <n v="0"/>
    <n v="0"/>
    <n v="1"/>
    <n v="1"/>
    <s v="Au moins un"/>
    <n v="0"/>
    <n v="0"/>
    <n v="0"/>
    <m/>
    <s v="non"/>
    <s v="non_jen_ai_pas_encore_bnficie"/>
    <m/>
    <m/>
    <m/>
    <m/>
    <m/>
    <m/>
    <m/>
    <m/>
    <m/>
    <m/>
    <m/>
    <m/>
    <m/>
    <m/>
    <m/>
    <m/>
    <m/>
    <m/>
    <m/>
    <m/>
    <s v="personne"/>
    <n v="0"/>
    <n v="0"/>
    <n v="0"/>
    <n v="0"/>
    <n v="0"/>
    <n v="1"/>
    <n v="1"/>
    <n v="0"/>
    <n v="0"/>
    <n v="0"/>
    <m/>
    <n v="0"/>
    <n v="0"/>
    <n v="0"/>
    <n v="0"/>
    <n v="1"/>
    <n v="0"/>
    <s v="source Nyabirhehe"/>
    <s v="3-4"/>
    <m/>
    <s v="peu_insatisfaisant"/>
    <s v="oui"/>
    <s v="oui"/>
    <s v="peu_insatisfaisant"/>
    <s v="oui"/>
    <s v="non"/>
    <m/>
    <s v="les_membres_du_village"/>
    <m/>
    <s v="b_le_groupe_le_plus_nombreux_prend_la_dcision_pour_tous"/>
    <s v="je_ne_suis_jamais_impliqu"/>
    <s v="non"/>
    <m/>
    <m/>
    <m/>
    <m/>
    <m/>
    <m/>
    <m/>
    <m/>
    <m/>
    <m/>
    <m/>
    <m/>
    <m/>
    <m/>
    <m/>
    <s v="recontre avec les chef et le comité deau"/>
    <s v="rarement"/>
    <s v="organiser un comité deau, faire des salongo.les autorité s'impliquer .et demande d'aide aux Ong"/>
    <s v="pas de comité"/>
    <s v="non"/>
    <m/>
    <m/>
    <n v="-2.2889414000000001"/>
    <n v="28.803262700000001"/>
    <n v="1784.5"/>
    <n v="4.88"/>
    <n v="7"/>
    <n v="44964.588993055557"/>
    <n v="44964.419675925928"/>
    <s v="bbk06"/>
    <n v="44964.59306712963"/>
    <s v="https://www.commcarehq.org/a/swassa/reports/form_data/c5f65d40-8e90-4d86-95c4-457e8fd272ca/"/>
    <s v="bbk06"/>
    <s v="Homme"/>
    <x v="0"/>
    <n v="13"/>
    <x v="1"/>
    <n v="5"/>
    <n v="10"/>
    <n v="5"/>
    <n v="20"/>
    <x v="1"/>
    <n v="4.615384615384615"/>
    <s v="Oui, elle est capable"/>
    <s v="non amélioré"/>
    <s v="Non"/>
    <s v="pas d'accès"/>
    <x v="0"/>
    <n v="1"/>
    <n v="1"/>
    <n v="3"/>
    <s v="Connaissance moyenne"/>
    <n v="1"/>
    <n v="8"/>
    <s v="Grande confiance"/>
    <n v="1"/>
    <n v="1"/>
  </r>
  <r>
    <s v="169"/>
    <s v="59d3102d-cef2-408b-88cf-ab9821cfd062"/>
    <n v="44964"/>
    <s v="consentement_oui"/>
    <s v="sud_kivu"/>
    <s v="sud_kivu"/>
    <s v="kabare"/>
    <x v="1"/>
    <x v="8"/>
    <s v="oui"/>
    <s v="Fidèle Bushahira"/>
    <s v="kaba_15"/>
    <s v="15"/>
    <s v="kabam_15"/>
    <s v="masculin"/>
    <n v="19"/>
    <n v="971937945"/>
    <s v="secondaire_complet"/>
    <s v="non"/>
    <s v="fils"/>
    <m/>
    <s v="masculin"/>
    <x v="1"/>
    <s v="Pascal chimanuka"/>
    <s v="agent_de_letat"/>
    <m/>
    <s v="elargi"/>
    <n v="2"/>
    <n v="3"/>
    <n v="1"/>
    <n v="0"/>
    <n v="0"/>
    <n v="0"/>
    <n v="0"/>
    <n v="1"/>
    <n v="0"/>
    <n v="0"/>
    <n v="1"/>
    <n v="2"/>
    <n v="0"/>
    <n v="2"/>
    <n v="0"/>
    <n v="0"/>
    <n v="12"/>
    <s v="oui"/>
    <n v="0"/>
    <n v="0"/>
    <n v="0"/>
    <n v="0"/>
    <n v="0"/>
    <n v="0"/>
    <n v="0"/>
    <n v="0"/>
    <n v="0"/>
    <n v="1"/>
    <n v="0"/>
    <s v="organisation de l'église"/>
    <s v="non"/>
    <m/>
    <m/>
    <m/>
    <m/>
    <m/>
    <m/>
    <m/>
    <m/>
    <m/>
    <m/>
    <m/>
    <m/>
    <s v="oui"/>
    <n v="0"/>
    <n v="0"/>
    <n v="0"/>
    <n v="0"/>
    <n v="0"/>
    <n v="0"/>
    <n v="0"/>
    <n v="0"/>
    <n v="0"/>
    <n v="1"/>
    <n v="0"/>
    <s v="Téléphone"/>
    <s v="eau_courante"/>
    <s v="canalisation_dans_lhabitation__branchement_dans_lenceinte_la_cour_ou_le_ter"/>
    <m/>
    <m/>
    <m/>
    <m/>
    <s v="eau_courante"/>
    <x v="0"/>
    <m/>
    <s v="oui"/>
    <m/>
    <m/>
    <m/>
    <m/>
    <m/>
    <m/>
    <m/>
    <s v="dans_la_parcelle_ou_la_maison"/>
    <n v="0"/>
    <n v="1"/>
    <n v="0"/>
    <n v="1"/>
    <m/>
    <m/>
    <m/>
    <s v="non"/>
    <x v="2"/>
    <n v="0"/>
    <n v="0"/>
    <n v="0"/>
    <n v="0"/>
    <n v="0"/>
    <n v="1"/>
    <n v="1"/>
    <n v="1"/>
    <n v="0"/>
    <n v="0"/>
    <n v="0"/>
    <n v="0"/>
    <n v="0"/>
    <m/>
    <m/>
    <m/>
    <m/>
    <m/>
    <m/>
    <m/>
    <m/>
    <m/>
    <m/>
    <m/>
    <m/>
    <m/>
    <m/>
    <n v="7"/>
    <n v="9"/>
    <n v="1260"/>
    <m/>
    <m/>
    <n v="0"/>
    <n v="15"/>
    <s v="oui"/>
    <n v="1"/>
    <n v="0"/>
    <n v="0"/>
    <n v="0"/>
    <n v="0"/>
    <n v="0"/>
    <n v="0"/>
    <n v="0"/>
    <n v="0"/>
    <m/>
    <s v="hommesgarons_15-19_ans"/>
    <n v="0"/>
    <n v="0"/>
    <n v="0"/>
    <n v="0"/>
    <n v="1"/>
    <n v="0"/>
    <n v="0"/>
    <m/>
    <s v="oui"/>
    <s v="contribution_mensuelabonnement"/>
    <m/>
    <m/>
    <n v="10000"/>
    <m/>
    <m/>
    <m/>
    <m/>
    <m/>
    <m/>
    <m/>
    <m/>
    <m/>
    <m/>
    <m/>
    <m/>
    <m/>
    <m/>
    <m/>
    <m/>
    <m/>
    <s v="non"/>
    <s v="parceque l'eau est permanente chez nous"/>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0"/>
    <n v="1"/>
    <n v="0"/>
    <n v="0"/>
    <n v="0"/>
    <m/>
    <n v="0"/>
    <n v="1"/>
    <n v="0"/>
    <n v="1"/>
    <n v="2"/>
    <s v="connaissance faible"/>
    <n v="0"/>
    <n v="0"/>
    <n v="0"/>
    <m/>
    <n v="1"/>
    <n v="0"/>
    <n v="0"/>
    <n v="0"/>
    <n v="0"/>
    <n v="0"/>
    <m/>
    <s v="non"/>
    <s v="payement de frais de raccordement et les techniciens"/>
    <n v="0"/>
    <n v="1"/>
    <n v="0"/>
    <n v="0"/>
    <m/>
    <n v="0"/>
    <n v="1"/>
    <n v="0"/>
    <n v="0"/>
    <n v="0"/>
    <n v="0"/>
    <n v="0"/>
    <n v="0"/>
    <m/>
    <s v="oui"/>
    <s v="Amande"/>
    <n v="0"/>
    <x v="2"/>
    <n v="0"/>
    <n v="1"/>
    <n v="0"/>
    <n v="0"/>
    <s v="pas d'autr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0"/>
    <n v="1"/>
    <n v="0"/>
    <s v="Chikala et Maendeleo"/>
    <n v="0"/>
    <n v="0"/>
    <n v="0"/>
    <n v="0"/>
    <n v="1"/>
    <n v="0"/>
    <s v="le particulier"/>
    <s v="3-4"/>
    <m/>
    <s v="tres_satisfaite"/>
    <s v="oui"/>
    <s v="oui"/>
    <s v="tres_satisfaite"/>
    <s v="oui"/>
    <s v="non"/>
    <m/>
    <s v="les_membres_du_village"/>
    <m/>
    <s v="b_le_groupe_le_plus_nombreux_prend_la_dcision_pour_tous"/>
    <s v="rarement_implique"/>
    <s v="non"/>
    <m/>
    <m/>
    <m/>
    <m/>
    <m/>
    <m/>
    <m/>
    <m/>
    <m/>
    <m/>
    <m/>
    <m/>
    <m/>
    <m/>
    <m/>
    <s v="pas de réponse"/>
    <s v="non"/>
    <s v="présence de Source"/>
    <s v="Aucun"/>
    <s v="non"/>
    <m/>
    <m/>
    <n v="-2.1949516999999998"/>
    <n v="28.855268299999999"/>
    <n v="1597"/>
    <n v="3.9"/>
    <n v="12"/>
    <n v="44964.393865740742"/>
    <n v="44964.375879629632"/>
    <s v="bbk07"/>
    <n v="44964.593900462962"/>
    <s v="https://www.commcarehq.org/a/swassa/reports/form_data/59d3102d-cef2-408b-88cf-ab9821cfd062/"/>
    <s v="bbk07"/>
    <s v="Homme"/>
    <x v="0"/>
    <n v="9"/>
    <x v="0"/>
    <n v="6"/>
    <n v="8"/>
    <n v="10"/>
    <n v="24"/>
    <x v="1"/>
    <n v="6.666666666666667"/>
    <s v="Non, elle n'est pas capable"/>
    <s v="non amélioré"/>
    <s v="Non"/>
    <s v="pas d'accès"/>
    <x v="4"/>
    <n v="1"/>
    <n v="1"/>
    <n v="2"/>
    <s v="Connaissance faible"/>
    <n v="0"/>
    <n v="4"/>
    <s v="Pas de confiance"/>
    <n v="0"/>
    <n v="0"/>
  </r>
  <r>
    <s v="170"/>
    <s v="65a950d0-818f-463d-9c57-f58263d7846c"/>
    <n v="44964"/>
    <s v="consentement_oui"/>
    <s v="sud_kivu"/>
    <s v="sud_kivu"/>
    <s v="kabare"/>
    <x v="1"/>
    <x v="8"/>
    <s v="oui"/>
    <s v="Amani Mudumbi"/>
    <s v="kaba_5"/>
    <s v="5"/>
    <s v="kabam_5"/>
    <s v="masculin"/>
    <n v="29"/>
    <n v="992971270"/>
    <s v="primaire_interrompu"/>
    <s v="oui"/>
    <m/>
    <m/>
    <m/>
    <x v="1"/>
    <s v="Aline M'muhumiri"/>
    <s v="autre_prciser"/>
    <s v="commerçant"/>
    <s v="elargi"/>
    <n v="2"/>
    <n v="0"/>
    <n v="0"/>
    <n v="0"/>
    <n v="1"/>
    <n v="0"/>
    <n v="0"/>
    <n v="0"/>
    <n v="2"/>
    <n v="0"/>
    <n v="0"/>
    <n v="0"/>
    <n v="0"/>
    <n v="1"/>
    <n v="0"/>
    <n v="0"/>
    <n v="6"/>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2"/>
    <n v="120"/>
    <n v="2"/>
    <n v="124"/>
    <m/>
    <m/>
    <m/>
    <s v="non"/>
    <x v="2"/>
    <n v="0"/>
    <n v="0"/>
    <n v="0"/>
    <n v="0"/>
    <n v="0"/>
    <n v="1"/>
    <n v="1"/>
    <n v="1"/>
    <n v="0"/>
    <n v="0"/>
    <n v="0"/>
    <n v="0"/>
    <n v="0"/>
    <m/>
    <m/>
    <m/>
    <m/>
    <m/>
    <m/>
    <m/>
    <m/>
    <m/>
    <m/>
    <m/>
    <m/>
    <m/>
    <m/>
    <n v="7"/>
    <n v="6"/>
    <n v="840"/>
    <m/>
    <m/>
    <n v="0"/>
    <n v="20"/>
    <s v="non"/>
    <m/>
    <m/>
    <m/>
    <m/>
    <m/>
    <m/>
    <m/>
    <m/>
    <m/>
    <m/>
    <s v="femmes_20-24_ans"/>
    <n v="1"/>
    <n v="0"/>
    <n v="0"/>
    <n v="0"/>
    <n v="0"/>
    <n v="0"/>
    <n v="0"/>
    <m/>
    <s v="oui"/>
    <s v="contribution_mensuelabonnement"/>
    <m/>
    <m/>
    <n v="1000"/>
    <m/>
    <m/>
    <m/>
    <m/>
    <m/>
    <m/>
    <m/>
    <m/>
    <m/>
    <m/>
    <m/>
    <m/>
    <m/>
    <m/>
    <m/>
    <m/>
    <m/>
    <s v="oui"/>
    <s v="C un bon développement"/>
    <s v="non"/>
    <m/>
    <m/>
    <m/>
    <m/>
    <m/>
    <m/>
    <m/>
    <m/>
    <m/>
    <m/>
    <m/>
    <m/>
    <m/>
    <m/>
    <m/>
    <m/>
    <m/>
    <m/>
    <m/>
    <m/>
    <m/>
    <m/>
    <m/>
    <m/>
    <m/>
    <m/>
    <m/>
    <m/>
    <m/>
    <m/>
    <m/>
    <m/>
    <m/>
    <m/>
    <s v="non"/>
    <m/>
    <m/>
    <m/>
    <m/>
    <m/>
    <m/>
    <m/>
    <m/>
    <m/>
    <m/>
    <m/>
    <m/>
    <m/>
    <m/>
    <m/>
    <m/>
    <m/>
    <m/>
    <m/>
    <m/>
    <m/>
    <m/>
    <m/>
    <m/>
    <m/>
    <m/>
    <m/>
    <m/>
    <s v="toilette non améliorée"/>
    <s v="non"/>
    <x v="0"/>
    <x v="0"/>
    <x v="0"/>
    <x v="0"/>
    <x v="0"/>
    <m/>
    <m/>
    <m/>
    <m/>
    <m/>
    <m/>
    <m/>
    <m/>
    <m/>
    <m/>
    <m/>
    <m/>
    <m/>
    <m/>
    <m/>
    <m/>
    <m/>
    <m/>
    <m/>
    <m/>
    <m/>
    <m/>
    <m/>
    <m/>
    <m/>
    <m/>
    <m/>
    <s v="oui"/>
    <n v="1"/>
    <n v="0"/>
    <n v="0"/>
    <n v="1"/>
    <n v="0"/>
    <n v="0"/>
    <n v="0"/>
    <m/>
    <n v="1"/>
    <n v="0"/>
    <n v="0"/>
    <n v="1"/>
    <n v="2"/>
    <s v="connaissance faible"/>
    <n v="0"/>
    <n v="0"/>
    <n v="0"/>
    <m/>
    <n v="1"/>
    <n v="0"/>
    <n v="0"/>
    <n v="0"/>
    <n v="0"/>
    <n v="0"/>
    <m/>
    <s v="non"/>
    <s v="payement de frais de raccordement"/>
    <n v="1"/>
    <n v="1"/>
    <n v="0"/>
    <n v="0"/>
    <m/>
    <n v="0"/>
    <n v="1"/>
    <n v="0"/>
    <n v="0"/>
    <n v="0"/>
    <n v="0"/>
    <n v="0"/>
    <n v="0"/>
    <m/>
    <s v="oui"/>
    <s v="Amande"/>
    <n v="0"/>
    <x v="2"/>
    <n v="0"/>
    <n v="1"/>
    <n v="0"/>
    <n v="0"/>
    <s v="pas d'autre réponse"/>
    <s v="non"/>
    <s v="non"/>
    <m/>
    <m/>
    <m/>
    <m/>
    <m/>
    <m/>
    <m/>
    <m/>
    <m/>
    <m/>
    <m/>
    <m/>
    <m/>
    <m/>
    <m/>
    <n v="0"/>
    <m/>
    <m/>
    <n v="5"/>
    <s v="confiance moyenne"/>
    <n v="1"/>
    <n v="0"/>
    <n v="0"/>
    <n v="0"/>
    <n v="0"/>
    <n v="1"/>
    <n v="1"/>
    <s v="Au moins un"/>
    <n v="0"/>
    <n v="0"/>
    <n v="0"/>
    <m/>
    <s v="oui"/>
    <s v="non_jen_ai_pas_encore_bnficie"/>
    <m/>
    <m/>
    <m/>
    <m/>
    <m/>
    <m/>
    <m/>
    <m/>
    <m/>
    <m/>
    <m/>
    <m/>
    <m/>
    <m/>
    <m/>
    <m/>
    <m/>
    <m/>
    <m/>
    <m/>
    <s v="Comité d'eau"/>
    <n v="0"/>
    <n v="0"/>
    <n v="0"/>
    <n v="0"/>
    <n v="0"/>
    <n v="0"/>
    <n v="0"/>
    <n v="0"/>
    <n v="1"/>
    <n v="0"/>
    <s v="Chikala"/>
    <n v="0"/>
    <n v="0"/>
    <n v="0"/>
    <n v="0"/>
    <n v="1"/>
    <n v="0"/>
    <s v="Particulier"/>
    <s v="3-4"/>
    <m/>
    <s v="neutre"/>
    <s v="non"/>
    <s v="non"/>
    <s v="peu_insatisfaisant"/>
    <s v="non"/>
    <m/>
    <m/>
    <m/>
    <m/>
    <m/>
    <s v="je_ne_suis_jamais_impliqu"/>
    <s v="non"/>
    <m/>
    <m/>
    <m/>
    <m/>
    <m/>
    <m/>
    <m/>
    <m/>
    <m/>
    <m/>
    <m/>
    <m/>
    <m/>
    <m/>
    <m/>
    <s v="pas d'autre réponse"/>
    <s v="non"/>
    <s v="Présence des techniciens"/>
    <s v="L'heure d'ouverture et de fermeture pas bonne"/>
    <s v="non"/>
    <m/>
    <m/>
    <n v="-2.1959292000000001"/>
    <n v="28.855994800000001"/>
    <n v="1583.2"/>
    <n v="3.36"/>
    <n v="6"/>
    <n v="44964.420578703714"/>
    <n v="44964.402870370373"/>
    <s v="bbk07"/>
    <n v="44964.593912037039"/>
    <s v="https://www.commcarehq.org/a/swassa/reports/form_data/65a950d0-818f-463d-9c57-f58263d7846c/"/>
    <s v="bbk07"/>
    <s v=""/>
    <x v="2"/>
    <s v=""/>
    <x v="2"/>
    <s v=""/>
    <s v=""/>
    <s v=""/>
    <s v=""/>
    <x v="2"/>
    <s v=""/>
    <s v=""/>
    <s v=""/>
    <s v=""/>
    <s v=""/>
    <x v="1"/>
    <s v=""/>
    <s v=""/>
    <s v=""/>
    <s v=""/>
    <s v=""/>
    <s v=""/>
    <s v=""/>
    <s v=""/>
    <s v=""/>
  </r>
  <r>
    <s v="171"/>
    <s v="025f4519-0ae9-482f-88c8-8863b11b5a62"/>
    <n v="44964"/>
    <s v="consentement_oui"/>
    <s v="sud_kivu"/>
    <s v="sud_kivu"/>
    <s v="kabare"/>
    <x v="1"/>
    <x v="8"/>
    <s v="oui"/>
    <s v="Kamungu Karunzi"/>
    <s v="kaba_7"/>
    <s v="7"/>
    <s v="kabam_7"/>
    <s v="masculin"/>
    <n v="59"/>
    <n v="995175815"/>
    <s v="primaire_interrompu"/>
    <s v="oui"/>
    <m/>
    <m/>
    <m/>
    <x v="1"/>
    <s v="Feza M'mbogombogo"/>
    <s v="agriculteur"/>
    <m/>
    <s v="elargi"/>
    <n v="0"/>
    <n v="2"/>
    <n v="0"/>
    <n v="2"/>
    <n v="0"/>
    <n v="0"/>
    <n v="0"/>
    <n v="2"/>
    <n v="0"/>
    <n v="0"/>
    <n v="1"/>
    <n v="0"/>
    <n v="0"/>
    <n v="0"/>
    <n v="0"/>
    <n v="1"/>
    <n v="8"/>
    <s v="oui"/>
    <n v="0"/>
    <n v="0"/>
    <n v="0"/>
    <n v="0"/>
    <n v="1"/>
    <n v="0"/>
    <n v="0"/>
    <n v="0"/>
    <n v="0"/>
    <n v="0"/>
    <n v="0"/>
    <n v="0"/>
    <s v="oui"/>
    <n v="1"/>
    <n v="0"/>
    <n v="0"/>
    <n v="0"/>
    <n v="0"/>
    <n v="0"/>
    <n v="0"/>
    <n v="0"/>
    <n v="0"/>
    <n v="0"/>
    <n v="0"/>
    <m/>
    <s v="oui"/>
    <n v="0"/>
    <n v="0"/>
    <n v="0"/>
    <n v="1"/>
    <n v="0"/>
    <n v="0"/>
    <n v="0"/>
    <n v="0"/>
    <n v="0"/>
    <n v="0"/>
    <n v="0"/>
    <m/>
    <s v="eau_courante"/>
    <s v="robinet_public__borne-fontaine"/>
    <m/>
    <m/>
    <m/>
    <m/>
    <s v="eau_courante"/>
    <x v="0"/>
    <m/>
    <s v="oui"/>
    <m/>
    <m/>
    <m/>
    <m/>
    <m/>
    <m/>
    <m/>
    <s v="en_dehors_de_la_parcelle"/>
    <n v="5"/>
    <n v="5"/>
    <n v="5"/>
    <n v="15"/>
    <m/>
    <m/>
    <m/>
    <s v="oui"/>
    <x v="1"/>
    <m/>
    <m/>
    <m/>
    <m/>
    <m/>
    <m/>
    <m/>
    <m/>
    <m/>
    <m/>
    <m/>
    <m/>
    <m/>
    <m/>
    <m/>
    <m/>
    <m/>
    <m/>
    <m/>
    <m/>
    <m/>
    <m/>
    <m/>
    <m/>
    <m/>
    <m/>
    <m/>
    <n v="7"/>
    <n v="10"/>
    <n v="1400"/>
    <m/>
    <m/>
    <n v="0"/>
    <n v="25"/>
    <s v="non"/>
    <m/>
    <m/>
    <m/>
    <m/>
    <m/>
    <m/>
    <m/>
    <m/>
    <m/>
    <m/>
    <s v="femmesfilles_15-19_ans"/>
    <n v="0"/>
    <n v="0"/>
    <n v="0"/>
    <n v="0"/>
    <n v="1"/>
    <n v="0"/>
    <n v="0"/>
    <m/>
    <s v="oui"/>
    <s v="contribution_mensuelabonnement"/>
    <m/>
    <m/>
    <n v="5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1"/>
    <x v="2"/>
    <x v="1"/>
    <x v="1"/>
    <n v="0"/>
    <n v="1"/>
    <n v="0"/>
    <n v="0"/>
    <n v="0"/>
    <n v="1"/>
    <n v="0"/>
    <n v="0"/>
    <n v="0"/>
    <n v="0"/>
    <m/>
    <s v="non"/>
    <m/>
    <m/>
    <m/>
    <m/>
    <m/>
    <m/>
    <m/>
    <m/>
    <m/>
    <m/>
    <m/>
    <m/>
    <m/>
    <m/>
    <m/>
    <s v="oui"/>
    <n v="1"/>
    <n v="0"/>
    <n v="0"/>
    <n v="1"/>
    <n v="0"/>
    <n v="0"/>
    <n v="0"/>
    <m/>
    <n v="1"/>
    <n v="0"/>
    <n v="0"/>
    <n v="1"/>
    <n v="2"/>
    <s v="connaissance faible"/>
    <n v="0"/>
    <n v="0"/>
    <n v="0"/>
    <m/>
    <n v="1"/>
    <n v="0"/>
    <n v="0"/>
    <n v="0"/>
    <n v="0"/>
    <n v="0"/>
    <m/>
    <s v="non"/>
    <s v="payement de frais de raccordement et accessoires"/>
    <n v="0"/>
    <n v="1"/>
    <n v="0"/>
    <n v="0"/>
    <m/>
    <n v="1"/>
    <n v="0"/>
    <n v="0"/>
    <n v="0"/>
    <n v="0"/>
    <n v="0"/>
    <n v="0"/>
    <n v="0"/>
    <m/>
    <s v="oui"/>
    <s v="Amande"/>
    <n v="0"/>
    <x v="2"/>
    <n v="0"/>
    <n v="1"/>
    <n v="0"/>
    <n v="0"/>
    <s v="pas d'autre réponse"/>
    <s v="non"/>
    <s v="non"/>
    <m/>
    <m/>
    <m/>
    <m/>
    <m/>
    <m/>
    <m/>
    <m/>
    <m/>
    <m/>
    <m/>
    <m/>
    <m/>
    <m/>
    <m/>
    <n v="0"/>
    <m/>
    <m/>
    <n v="8"/>
    <s v="grande confiance"/>
    <n v="1"/>
    <n v="0"/>
    <n v="0"/>
    <n v="0"/>
    <n v="0"/>
    <n v="1"/>
    <n v="1"/>
    <s v="Au moins un"/>
    <n v="0"/>
    <n v="0"/>
    <n v="0"/>
    <m/>
    <s v="oui"/>
    <s v="non_jen_ai_pas_encore_bnficie"/>
    <m/>
    <m/>
    <m/>
    <m/>
    <m/>
    <m/>
    <m/>
    <m/>
    <m/>
    <m/>
    <m/>
    <m/>
    <m/>
    <m/>
    <m/>
    <m/>
    <m/>
    <m/>
    <m/>
    <m/>
    <s v="comité d'eau"/>
    <n v="0"/>
    <n v="0"/>
    <n v="0"/>
    <n v="0"/>
    <n v="0"/>
    <n v="0"/>
    <n v="0"/>
    <n v="0"/>
    <n v="1"/>
    <n v="0"/>
    <s v="Kalinga ,Chikala"/>
    <n v="0"/>
    <n v="0"/>
    <n v="0"/>
    <n v="0"/>
    <n v="1"/>
    <n v="0"/>
    <s v="particulier"/>
    <s v="3-4"/>
    <m/>
    <s v="tres_satisfaite"/>
    <s v="oui"/>
    <s v="oui"/>
    <s v="tres_satisfaite"/>
    <s v="oui"/>
    <s v="non"/>
    <m/>
    <s v="les_membres_du_village"/>
    <m/>
    <s v="b_le_groupe_le_plus_nombreux_prend_la_dcision_pour_tous"/>
    <s v="rarement_implique"/>
    <s v="non"/>
    <m/>
    <m/>
    <m/>
    <m/>
    <m/>
    <m/>
    <m/>
    <m/>
    <m/>
    <m/>
    <m/>
    <m/>
    <m/>
    <m/>
    <m/>
    <s v="pas d'autre réponse"/>
    <s v="non"/>
    <s v="présence des sources"/>
    <s v="Coupure d'eau à tout moment"/>
    <s v="oui"/>
    <s v="payement de facture d'eau sans eau."/>
    <s v="non"/>
    <n v="-2.1971072"/>
    <n v="28.8565945"/>
    <n v="1601.6"/>
    <n v="4"/>
    <n v="8"/>
    <n v="44964.454039351847"/>
    <n v="44964.428541666668"/>
    <s v="bbk07"/>
    <n v="44964.593923611108"/>
    <s v="https://www.commcarehq.org/a/swassa/reports/form_data/025f4519-0ae9-482f-88c8-8863b11b5a62/"/>
    <s v="bbk07"/>
    <s v="Homme"/>
    <x v="0"/>
    <n v="9"/>
    <x v="3"/>
    <n v="6"/>
    <n v="6"/>
    <n v="10"/>
    <n v="22"/>
    <x v="1"/>
    <n v="6.666666666666667"/>
    <s v="Oui, elle est capable"/>
    <s v="non amélioré"/>
    <s v="Non"/>
    <s v="pas d'accès"/>
    <x v="0"/>
    <n v="1"/>
    <n v="1"/>
    <n v="3"/>
    <s v="Connaissance moyenne"/>
    <n v="1"/>
    <n v="5"/>
    <s v="Confiance moyenne"/>
    <n v="1"/>
    <n v="1"/>
  </r>
  <r>
    <s v="172"/>
    <s v="250496a2-d9ab-48b9-8572-0f6b3369cf36"/>
    <n v="44964"/>
    <s v="consentement_oui"/>
    <s v="sud_kivu"/>
    <s v="sud_kivu"/>
    <s v="kabare"/>
    <x v="1"/>
    <x v="8"/>
    <s v="oui"/>
    <s v="Demitila M'masumbuko"/>
    <s v="kaba_2"/>
    <s v="2"/>
    <s v="kabam_2"/>
    <s v="feminin"/>
    <n v="50"/>
    <n v="0"/>
    <s v="sans_niveau"/>
    <s v="oui"/>
    <m/>
    <m/>
    <m/>
    <x v="0"/>
    <s v="Ishara"/>
    <s v="autre_prciser"/>
    <s v="commerçant"/>
    <s v="restreint"/>
    <n v="0"/>
    <n v="0"/>
    <n v="0"/>
    <n v="1"/>
    <n v="0"/>
    <n v="0"/>
    <n v="0"/>
    <n v="1"/>
    <n v="0"/>
    <n v="0"/>
    <n v="0"/>
    <n v="0"/>
    <n v="0"/>
    <n v="0"/>
    <n v="0"/>
    <n v="0"/>
    <n v="2"/>
    <s v="oui"/>
    <n v="0"/>
    <n v="0"/>
    <n v="0"/>
    <n v="0"/>
    <n v="1"/>
    <n v="0"/>
    <n v="0"/>
    <n v="0"/>
    <n v="0"/>
    <n v="0"/>
    <n v="0"/>
    <n v="0"/>
    <s v="non"/>
    <m/>
    <m/>
    <m/>
    <m/>
    <m/>
    <m/>
    <m/>
    <m/>
    <m/>
    <m/>
    <m/>
    <m/>
    <s v="oui"/>
    <n v="0"/>
    <n v="0"/>
    <n v="0"/>
    <n v="1"/>
    <n v="0"/>
    <n v="0"/>
    <n v="0"/>
    <n v="0"/>
    <n v="0"/>
    <n v="0"/>
    <n v="0"/>
    <m/>
    <s v="eau_courante"/>
    <s v="robinet_public__borne-fontaine"/>
    <m/>
    <m/>
    <m/>
    <m/>
    <s v="eau_courante"/>
    <x v="0"/>
    <m/>
    <s v="oui"/>
    <m/>
    <m/>
    <m/>
    <m/>
    <m/>
    <m/>
    <m/>
    <s v="en_dehors_de_la_parcelle"/>
    <n v="3"/>
    <n v="30"/>
    <n v="3"/>
    <n v="36"/>
    <m/>
    <m/>
    <m/>
    <s v="non"/>
    <x v="2"/>
    <n v="1"/>
    <n v="1"/>
    <n v="0"/>
    <n v="0"/>
    <n v="0"/>
    <n v="1"/>
    <n v="1"/>
    <n v="1"/>
    <n v="0"/>
    <n v="0"/>
    <n v="0"/>
    <n v="0"/>
    <n v="0"/>
    <m/>
    <m/>
    <m/>
    <m/>
    <m/>
    <m/>
    <m/>
    <m/>
    <m/>
    <m/>
    <m/>
    <m/>
    <m/>
    <m/>
    <n v="7"/>
    <n v="2"/>
    <n v="280"/>
    <m/>
    <m/>
    <n v="0"/>
    <n v="20"/>
    <s v="non"/>
    <m/>
    <m/>
    <m/>
    <m/>
    <m/>
    <m/>
    <m/>
    <m/>
    <m/>
    <m/>
    <s v="femmesfilles_15-19_ans"/>
    <n v="0"/>
    <n v="0"/>
    <n v="0"/>
    <n v="0"/>
    <n v="1"/>
    <n v="0"/>
    <n v="0"/>
    <m/>
    <s v="oui"/>
    <s v="contribution_mensuelabonnement"/>
    <m/>
    <m/>
    <n v="5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Tuyaux, frais d'adhésion"/>
    <n v="1"/>
    <n v="1"/>
    <n v="0"/>
    <n v="0"/>
    <m/>
    <n v="1"/>
    <n v="0"/>
    <n v="0"/>
    <n v="0"/>
    <n v="0"/>
    <n v="0"/>
    <n v="0"/>
    <n v="0"/>
    <m/>
    <s v="oui"/>
    <s v="Amande"/>
    <n v="0"/>
    <x v="2"/>
    <n v="0"/>
    <n v="1"/>
    <n v="0"/>
    <n v="0"/>
    <s v="pas d'autre réponse"/>
    <s v="non"/>
    <s v="non"/>
    <m/>
    <m/>
    <m/>
    <m/>
    <m/>
    <m/>
    <m/>
    <m/>
    <m/>
    <m/>
    <m/>
    <m/>
    <m/>
    <m/>
    <m/>
    <n v="0"/>
    <m/>
    <m/>
    <n v="7"/>
    <s v="grande confiance"/>
    <n v="1"/>
    <n v="0"/>
    <n v="0"/>
    <n v="0"/>
    <n v="0"/>
    <n v="1"/>
    <n v="1"/>
    <s v="Au moins un"/>
    <n v="0"/>
    <n v="0"/>
    <n v="0"/>
    <m/>
    <s v="non"/>
    <s v="non_jen_ai_pas_encore_bnficie"/>
    <m/>
    <m/>
    <m/>
    <m/>
    <m/>
    <m/>
    <m/>
    <m/>
    <m/>
    <m/>
    <m/>
    <m/>
    <m/>
    <m/>
    <m/>
    <m/>
    <m/>
    <m/>
    <m/>
    <m/>
    <s v="comité d'eau"/>
    <n v="0"/>
    <n v="0"/>
    <n v="0"/>
    <n v="0"/>
    <n v="0"/>
    <n v="0"/>
    <n v="0"/>
    <n v="1"/>
    <n v="1"/>
    <n v="0"/>
    <s v="Maendeleo,RCTK"/>
    <n v="0"/>
    <n v="0"/>
    <n v="0"/>
    <n v="0"/>
    <n v="1"/>
    <n v="0"/>
    <s v="Particulier"/>
    <s v="3-4"/>
    <m/>
    <s v="peu_insatisfaisant"/>
    <s v="oui"/>
    <s v="oui"/>
    <s v="tres_satisfaite"/>
    <s v="oui"/>
    <s v="non"/>
    <m/>
    <s v="les_membres_du_village"/>
    <m/>
    <s v="b_le_groupe_le_plus_nombreux_prend_la_dcision_pour_tous"/>
    <s v="je_ne_suis_jamais_impliqu"/>
    <s v="non"/>
    <m/>
    <m/>
    <m/>
    <m/>
    <m/>
    <m/>
    <m/>
    <m/>
    <m/>
    <m/>
    <m/>
    <m/>
    <m/>
    <m/>
    <m/>
    <s v="pas d'autre réponse"/>
    <s v="non"/>
    <s v="Présence des sources et Techniciens"/>
    <s v="Manque d'eau au robinet"/>
    <s v="oui"/>
    <s v="Escroquerie d'argent de contribution( membres de c comité),perte des bidons."/>
    <s v="oui"/>
    <n v="-2.1910759999999998"/>
    <n v="28.855572899999999"/>
    <n v="1578.7"/>
    <n v="4.71"/>
    <n v="2"/>
    <n v="44964.510347222233"/>
    <n v="44964.494386574072"/>
    <s v="bbk07"/>
    <n v="44964.593935185178"/>
    <s v="https://www.commcarehq.org/a/swassa/reports/form_data/250496a2-d9ab-48b9-8572-0f6b3369cf36/"/>
    <s v="bbk07"/>
    <s v="Femme"/>
    <x v="0"/>
    <n v="13"/>
    <x v="1"/>
    <n v="5"/>
    <n v="3"/>
    <n v="3"/>
    <n v="11"/>
    <x v="1"/>
    <n v="10.76923076923077"/>
    <s v="Oui, elle est capable"/>
    <s v="non amélioré"/>
    <s v="Non"/>
    <s v="pas d'accès"/>
    <x v="0"/>
    <n v="0"/>
    <n v="0"/>
    <n v="0"/>
    <s v="Connaissance faible"/>
    <n v="1"/>
    <n v="5"/>
    <s v="Confiance moyenne"/>
    <n v="1"/>
    <n v="1"/>
  </r>
  <r>
    <s v="173"/>
    <s v="3ff54d97-5774-4c17-a4fe-fc0c66da8ae4"/>
    <n v="44964"/>
    <s v="consentement_oui"/>
    <s v="sud_kivu"/>
    <s v="sud_kivu"/>
    <s v="kabare"/>
    <x v="1"/>
    <x v="8"/>
    <s v="oui"/>
    <s v="Bitakuya Muhizi"/>
    <s v="kaba_13"/>
    <s v="13"/>
    <s v="kabam_13"/>
    <s v="masculin"/>
    <n v="39"/>
    <n v="974663826"/>
    <s v="secondaire_interrompu"/>
    <s v="oui"/>
    <m/>
    <m/>
    <m/>
    <x v="1"/>
    <s v="Zawadi Nyamukonoza"/>
    <s v="agriculteur"/>
    <m/>
    <s v="restreint"/>
    <n v="2"/>
    <n v="1"/>
    <n v="0"/>
    <n v="0"/>
    <n v="1"/>
    <n v="0"/>
    <n v="0"/>
    <n v="0"/>
    <n v="2"/>
    <n v="0"/>
    <n v="1"/>
    <n v="0"/>
    <n v="0"/>
    <n v="0"/>
    <n v="1"/>
    <n v="0"/>
    <n v="8"/>
    <s v="non"/>
    <n v="0"/>
    <n v="0"/>
    <n v="0"/>
    <n v="0"/>
    <n v="0"/>
    <n v="0"/>
    <n v="0"/>
    <n v="0"/>
    <n v="0"/>
    <n v="0"/>
    <n v="0"/>
    <n v="0"/>
    <s v="oui"/>
    <n v="1"/>
    <n v="0"/>
    <n v="0"/>
    <n v="0"/>
    <n v="0"/>
    <n v="0"/>
    <n v="0"/>
    <n v="0"/>
    <n v="0"/>
    <n v="0"/>
    <n v="0"/>
    <m/>
    <s v="oui"/>
    <n v="0"/>
    <n v="0"/>
    <n v="0"/>
    <n v="0"/>
    <n v="0"/>
    <n v="1"/>
    <n v="0"/>
    <n v="0"/>
    <n v="0"/>
    <n v="0"/>
    <n v="0"/>
    <m/>
    <s v="eau_courante"/>
    <s v="robinet_public__borne-fontaine"/>
    <m/>
    <m/>
    <m/>
    <m/>
    <s v="eau_courante"/>
    <x v="0"/>
    <m/>
    <s v="oui"/>
    <m/>
    <m/>
    <m/>
    <m/>
    <m/>
    <m/>
    <m/>
    <s v="en_dehors_de_la_parcelle"/>
    <n v="3"/>
    <n v="240"/>
    <n v="3"/>
    <n v="246"/>
    <m/>
    <m/>
    <m/>
    <s v="non"/>
    <x v="2"/>
    <n v="0"/>
    <n v="1"/>
    <n v="0"/>
    <n v="0"/>
    <n v="0"/>
    <n v="1"/>
    <n v="1"/>
    <n v="1"/>
    <n v="0"/>
    <n v="0"/>
    <n v="0"/>
    <n v="0"/>
    <n v="0"/>
    <m/>
    <m/>
    <m/>
    <m/>
    <m/>
    <m/>
    <m/>
    <m/>
    <m/>
    <m/>
    <m/>
    <m/>
    <m/>
    <m/>
    <n v="7"/>
    <n v="5"/>
    <n v="700"/>
    <m/>
    <m/>
    <n v="0"/>
    <n v="12.5"/>
    <s v="non"/>
    <m/>
    <m/>
    <m/>
    <m/>
    <m/>
    <m/>
    <m/>
    <m/>
    <m/>
    <m/>
    <s v="femmes_20-24_ans"/>
    <n v="0"/>
    <n v="0"/>
    <n v="0"/>
    <n v="0"/>
    <n v="1"/>
    <n v="0"/>
    <n v="0"/>
    <m/>
    <s v="oui"/>
    <s v="contribution_mensuelabonnement"/>
    <m/>
    <m/>
    <n v="500"/>
    <m/>
    <m/>
    <m/>
    <m/>
    <m/>
    <m/>
    <m/>
    <m/>
    <m/>
    <m/>
    <m/>
    <m/>
    <m/>
    <m/>
    <m/>
    <m/>
    <m/>
    <s v="oui"/>
    <s v="Parceque nous souffrons beaucoup à cause de l'eau"/>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0"/>
    <n v="0"/>
    <n v="1"/>
    <n v="2"/>
    <s v="connaissance faible"/>
    <n v="0"/>
    <n v="0"/>
    <n v="0"/>
    <m/>
    <n v="1"/>
    <n v="0"/>
    <n v="0"/>
    <n v="0"/>
    <n v="0"/>
    <n v="0"/>
    <m/>
    <s v="non"/>
    <s v="Frais de raccordement et tuyaux"/>
    <n v="0"/>
    <n v="1"/>
    <n v="0"/>
    <n v="0"/>
    <m/>
    <n v="1"/>
    <n v="0"/>
    <n v="0"/>
    <n v="0"/>
    <n v="0"/>
    <n v="0"/>
    <n v="0"/>
    <n v="0"/>
    <m/>
    <s v="oui"/>
    <s v="Amande"/>
    <n v="0"/>
    <x v="2"/>
    <n v="0"/>
    <n v="1"/>
    <n v="0"/>
    <n v="0"/>
    <s v="pas d'autre réponse"/>
    <s v="oui"/>
    <s v="non"/>
    <n v="0"/>
    <n v="0"/>
    <n v="0"/>
    <n v="1"/>
    <n v="0"/>
    <s v="BCZD"/>
    <n v="0"/>
    <n v="0"/>
    <n v="0"/>
    <n v="0"/>
    <n v="0"/>
    <n v="0"/>
    <n v="1"/>
    <n v="0"/>
    <s v="Relais communautaire"/>
    <n v="0"/>
    <m/>
    <m/>
    <n v="0"/>
    <s v="pas de confiance"/>
    <n v="1"/>
    <n v="0"/>
    <n v="0"/>
    <n v="0"/>
    <n v="0"/>
    <n v="1"/>
    <n v="1"/>
    <s v="Au moins un"/>
    <n v="0"/>
    <n v="1"/>
    <n v="0"/>
    <s v="pas de réponse"/>
    <s v="oui"/>
    <s v="non_jen_ai_pas_encore_bnficie"/>
    <m/>
    <m/>
    <m/>
    <m/>
    <m/>
    <m/>
    <m/>
    <m/>
    <m/>
    <m/>
    <m/>
    <m/>
    <m/>
    <m/>
    <m/>
    <m/>
    <m/>
    <m/>
    <m/>
    <m/>
    <s v="Nous même (la population)"/>
    <n v="0"/>
    <n v="0"/>
    <n v="0"/>
    <n v="0"/>
    <n v="0"/>
    <n v="0"/>
    <n v="0"/>
    <n v="0"/>
    <n v="1"/>
    <n v="0"/>
    <s v="Maendeleo"/>
    <n v="0"/>
    <n v="0"/>
    <n v="0"/>
    <n v="0"/>
    <n v="1"/>
    <n v="0"/>
    <s v="Particulier"/>
    <s v="3-4"/>
    <m/>
    <s v="estremement_insatisfaisante"/>
    <s v="oui"/>
    <s v="oui"/>
    <s v="estremement_insatisfaisante"/>
    <s v="oui"/>
    <s v="non"/>
    <m/>
    <s v="les_membres_du_village"/>
    <m/>
    <s v="b_le_groupe_le_plus_nombreux_prend_la_dcision_pour_tous"/>
    <s v="je_ne_suis_jamais_impliqu"/>
    <s v="non"/>
    <m/>
    <m/>
    <m/>
    <m/>
    <m/>
    <m/>
    <m/>
    <m/>
    <m/>
    <m/>
    <m/>
    <m/>
    <m/>
    <m/>
    <m/>
    <s v="pas d'autre réponse"/>
    <s v="non"/>
    <s v="presence de Source"/>
    <s v="Manque d'eau, l'heure d'ouverture et de fermeture pas bonne."/>
    <s v="oui"/>
    <s v="Augmentation de prix par mois, l'injustice......"/>
    <s v="non"/>
    <n v="-2.1945350000000001"/>
    <n v="28.854374100000001"/>
    <n v="1581.7"/>
    <n v="4.25"/>
    <n v="8"/>
    <n v="44964.546446759261"/>
    <n v="44964.524236111109"/>
    <s v="bbk07"/>
    <n v="44964.593981481477"/>
    <s v="https://www.commcarehq.org/a/swassa/reports/form_data/3ff54d97-5774-4c17-a4fe-fc0c66da8ae4/"/>
    <s v="bbk07"/>
    <s v="Femme"/>
    <x v="0"/>
    <n v="3"/>
    <x v="1"/>
    <n v="3"/>
    <n v="3"/>
    <n v="5"/>
    <n v="11"/>
    <x v="1"/>
    <n v="5.7142857142857144"/>
    <s v="Non, elle n'est pas capable"/>
    <s v="non amélioré"/>
    <s v="Non"/>
    <s v="pas d'accès"/>
    <x v="0"/>
    <n v="0"/>
    <n v="0"/>
    <n v="0"/>
    <s v="Connaissance faible"/>
    <n v="0"/>
    <n v="5"/>
    <s v="Confiance moyenne"/>
    <n v="0"/>
    <n v="0"/>
  </r>
  <r>
    <s v="174"/>
    <s v="8f2c3d58-8684-4b68-8af0-10c0c3977576"/>
    <n v="44965"/>
    <s v="consentement_oui"/>
    <s v="sud_kivu"/>
    <s v="sud_kivu"/>
    <s v="kabare"/>
    <x v="1"/>
    <x v="7"/>
    <s v="oui"/>
    <s v="Namadama Nyakahama"/>
    <s v="kadj_6"/>
    <s v="6"/>
    <s v="kadju_6"/>
    <s v="feminin"/>
    <n v="70"/>
    <n v="0"/>
    <s v="sans_niveau"/>
    <s v="oui"/>
    <m/>
    <m/>
    <m/>
    <x v="0"/>
    <s v="Personne"/>
    <s v="agriculteur"/>
    <m/>
    <s v="restreint"/>
    <n v="0"/>
    <n v="0"/>
    <n v="0"/>
    <n v="0"/>
    <n v="0"/>
    <n v="0"/>
    <n v="0"/>
    <n v="1"/>
    <n v="0"/>
    <n v="0"/>
    <n v="0"/>
    <n v="0"/>
    <n v="0"/>
    <n v="0"/>
    <n v="0"/>
    <n v="0"/>
    <n v="1"/>
    <s v="oui"/>
    <n v="1"/>
    <n v="0"/>
    <n v="0"/>
    <n v="0"/>
    <n v="0"/>
    <n v="0"/>
    <n v="0"/>
    <n v="0"/>
    <n v="0"/>
    <n v="0"/>
    <n v="0"/>
    <n v="0"/>
    <s v="oui"/>
    <n v="0"/>
    <n v="0"/>
    <n v="0"/>
    <n v="0"/>
    <n v="0"/>
    <n v="0"/>
    <n v="1"/>
    <n v="0"/>
    <n v="0"/>
    <n v="0"/>
    <n v="0"/>
    <m/>
    <s v="oui"/>
    <n v="0"/>
    <n v="0"/>
    <n v="0"/>
    <n v="0"/>
    <n v="1"/>
    <n v="0"/>
    <n v="0"/>
    <n v="0"/>
    <n v="0"/>
    <n v="0"/>
    <n v="0"/>
    <m/>
    <s v="eau_courante"/>
    <s v="robinet_public__borne-fontaine"/>
    <m/>
    <m/>
    <m/>
    <m/>
    <s v="eau_courante"/>
    <x v="0"/>
    <m/>
    <s v="oui"/>
    <m/>
    <m/>
    <m/>
    <m/>
    <m/>
    <m/>
    <m/>
    <s v="en_dehors_de_la_parcelle"/>
    <n v="15"/>
    <n v="30"/>
    <n v="15"/>
    <n v="60"/>
    <m/>
    <m/>
    <m/>
    <s v="oui"/>
    <x v="0"/>
    <m/>
    <m/>
    <m/>
    <m/>
    <m/>
    <m/>
    <m/>
    <m/>
    <m/>
    <m/>
    <m/>
    <m/>
    <m/>
    <m/>
    <m/>
    <m/>
    <m/>
    <m/>
    <m/>
    <m/>
    <m/>
    <m/>
    <m/>
    <m/>
    <m/>
    <m/>
    <m/>
    <n v="7"/>
    <n v="2"/>
    <n v="280"/>
    <m/>
    <m/>
    <n v="0"/>
    <n v="40"/>
    <s v="non"/>
    <m/>
    <m/>
    <m/>
    <m/>
    <m/>
    <m/>
    <m/>
    <m/>
    <m/>
    <m/>
    <s v="femmes_50_ans"/>
    <n v="0"/>
    <n v="0"/>
    <n v="0"/>
    <n v="0"/>
    <n v="1"/>
    <n v="0"/>
    <n v="0"/>
    <m/>
    <s v="non"/>
    <m/>
    <m/>
    <m/>
    <m/>
    <m/>
    <m/>
    <m/>
    <m/>
    <m/>
    <m/>
    <m/>
    <m/>
    <m/>
    <m/>
    <m/>
    <m/>
    <m/>
    <m/>
    <m/>
    <m/>
    <m/>
    <s v="oui"/>
    <s v="Pour le maintien et l'entretien de la BF"/>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0"/>
    <n v="0"/>
    <n v="1"/>
    <n v="2"/>
    <s v="connaissance faible"/>
    <n v="0"/>
    <n v="0"/>
    <n v="0"/>
    <m/>
    <n v="0"/>
    <n v="1"/>
    <n v="0"/>
    <n v="0"/>
    <n v="1"/>
    <n v="0"/>
    <s v="Le propriétaire de la BF si elle est privée"/>
    <s v="non"/>
    <s v="Je ne sais pas"/>
    <n v="0"/>
    <n v="1"/>
    <n v="0"/>
    <n v="0"/>
    <m/>
    <n v="0"/>
    <n v="0"/>
    <n v="0"/>
    <n v="0"/>
    <n v="0"/>
    <n v="0"/>
    <n v="1"/>
    <n v="0"/>
    <s v="Souvent on demande qu'il y ait réparation"/>
    <s v="non"/>
    <m/>
    <m/>
    <x v="0"/>
    <m/>
    <m/>
    <m/>
    <m/>
    <m/>
    <s v="non"/>
    <s v="non"/>
    <m/>
    <m/>
    <m/>
    <m/>
    <m/>
    <m/>
    <m/>
    <m/>
    <m/>
    <m/>
    <m/>
    <m/>
    <m/>
    <m/>
    <m/>
    <n v="0"/>
    <m/>
    <m/>
    <n v="8"/>
    <s v="grande confiance"/>
    <n v="1"/>
    <n v="0"/>
    <n v="0"/>
    <n v="0"/>
    <n v="0"/>
    <n v="1"/>
    <n v="1"/>
    <s v="Au moins un"/>
    <n v="0"/>
    <n v="0"/>
    <n v="0"/>
    <m/>
    <s v="non"/>
    <s v="non_jen_ai_pas_encore_bnficie"/>
    <m/>
    <m/>
    <m/>
    <m/>
    <m/>
    <m/>
    <m/>
    <m/>
    <m/>
    <m/>
    <m/>
    <m/>
    <m/>
    <m/>
    <m/>
    <m/>
    <m/>
    <m/>
    <m/>
    <m/>
    <s v="Au gestionnaire de la BF"/>
    <n v="0"/>
    <n v="0"/>
    <n v="0"/>
    <n v="0"/>
    <n v="0"/>
    <n v="0"/>
    <n v="0"/>
    <n v="0"/>
    <n v="1"/>
    <n v="0"/>
    <s v="Les radios de Kalehe, mais non précisées"/>
    <n v="0"/>
    <n v="0"/>
    <n v="0"/>
    <n v="0"/>
    <n v="1"/>
    <n v="0"/>
    <s v="Sans précision, mais la BF se trouve chez le chef de sous village."/>
    <s v="5-6"/>
    <m/>
    <s v="tres_satisfaite"/>
    <s v="non"/>
    <s v="non"/>
    <s v="neutre"/>
    <s v="non"/>
    <m/>
    <m/>
    <m/>
    <m/>
    <m/>
    <s v="je_ne_suis_jamais_impliqu"/>
    <s v="non"/>
    <m/>
    <m/>
    <m/>
    <m/>
    <m/>
    <m/>
    <m/>
    <m/>
    <m/>
    <m/>
    <m/>
    <m/>
    <m/>
    <m/>
    <m/>
    <s v="Aucun canal"/>
    <s v="non"/>
    <s v="Il y a oa main d'oeuvre qui pourrait facilement s'engager au cas où on trouve possibilité d'amenager d'autres sources"/>
    <s v="Le long trajet pour atteindre le lieu de puisage, l'insuffisance des BF"/>
    <s v="non"/>
    <m/>
    <m/>
    <n v="-2.1581467000000001"/>
    <n v="28.883880000000001"/>
    <n v="1640.8"/>
    <n v="4.7"/>
    <n v="1"/>
    <n v="44965.376817129632"/>
    <n v="44965.359513888892"/>
    <s v="bbk08"/>
    <n v="44965.377199074072"/>
    <s v="https://www.commcarehq.org/a/swassa/reports/form_data/8f2c3d58-8684-4b68-8af0-10c0c3977576/"/>
    <s v="bbk08"/>
    <s v="Homme"/>
    <x v="0"/>
    <n v="9"/>
    <x v="0"/>
    <n v="25"/>
    <n v="1"/>
    <n v="30"/>
    <n v="56"/>
    <x v="0"/>
    <n v="11.111111111111111"/>
    <s v="Oui, elle est capable"/>
    <s v="non amélioré"/>
    <n v="0"/>
    <s v="pas d'accès"/>
    <x v="0"/>
    <n v="1"/>
    <n v="2"/>
    <n v="3"/>
    <s v="Connaissance moyenne"/>
    <n v="1"/>
    <n v="6"/>
    <s v="Grande confiance"/>
    <n v="1"/>
    <n v="1"/>
  </r>
  <r>
    <s v="175"/>
    <s v="3c7ba961-4f35-4cf0-991c-c6d1fa9b8e83"/>
    <n v="44965"/>
    <s v="consentement_oui"/>
    <s v="sud_kivu"/>
    <s v="sud_kivu"/>
    <s v="kabare"/>
    <x v="1"/>
    <x v="7"/>
    <s v="non"/>
    <s v="M' Mubira Solange"/>
    <s v="kadju__14"/>
    <s v="14"/>
    <s v="kadju_14"/>
    <s v="feminin"/>
    <n v="60"/>
    <n v="999999999"/>
    <s v="sans_niveau"/>
    <s v="oui"/>
    <m/>
    <m/>
    <m/>
    <x v="0"/>
    <s v="veuve"/>
    <s v="agriculteur"/>
    <m/>
    <s v="restreint"/>
    <n v="0"/>
    <n v="1"/>
    <n v="2"/>
    <n v="0"/>
    <n v="0"/>
    <n v="0"/>
    <n v="0"/>
    <n v="1"/>
    <n v="0"/>
    <n v="0"/>
    <n v="0"/>
    <n v="1"/>
    <n v="0"/>
    <n v="0"/>
    <n v="0"/>
    <n v="0"/>
    <n v="5"/>
    <s v="non"/>
    <n v="0"/>
    <n v="0"/>
    <n v="0"/>
    <n v="0"/>
    <n v="0"/>
    <n v="0"/>
    <n v="0"/>
    <n v="0"/>
    <n v="0"/>
    <n v="0"/>
    <n v="0"/>
    <n v="0"/>
    <s v="non"/>
    <m/>
    <m/>
    <m/>
    <m/>
    <m/>
    <m/>
    <m/>
    <m/>
    <m/>
    <m/>
    <m/>
    <m/>
    <s v="non"/>
    <m/>
    <m/>
    <m/>
    <m/>
    <m/>
    <m/>
    <m/>
    <m/>
    <m/>
    <m/>
    <m/>
    <m/>
    <s v="forage_ou_puits_tubulaire"/>
    <m/>
    <m/>
    <m/>
    <m/>
    <m/>
    <s v="forage_ou_puits_tubulaire"/>
    <x v="0"/>
    <m/>
    <s v="oui"/>
    <m/>
    <m/>
    <m/>
    <m/>
    <m/>
    <m/>
    <m/>
    <s v="en_dehors_de_la_parcelle"/>
    <n v="30"/>
    <n v="10"/>
    <n v="30"/>
    <n v="70"/>
    <m/>
    <m/>
    <m/>
    <s v="oui"/>
    <x v="0"/>
    <m/>
    <m/>
    <m/>
    <m/>
    <m/>
    <m/>
    <m/>
    <m/>
    <m/>
    <m/>
    <m/>
    <m/>
    <m/>
    <m/>
    <m/>
    <m/>
    <m/>
    <m/>
    <m/>
    <m/>
    <m/>
    <m/>
    <m/>
    <m/>
    <m/>
    <m/>
    <m/>
    <n v="7"/>
    <n v="3"/>
    <n v="420"/>
    <m/>
    <m/>
    <n v="0"/>
    <n v="12"/>
    <s v="non"/>
    <m/>
    <m/>
    <m/>
    <m/>
    <m/>
    <m/>
    <m/>
    <m/>
    <m/>
    <m/>
    <s v="filles_10-14_ans"/>
    <n v="0"/>
    <n v="0"/>
    <n v="0"/>
    <n v="0"/>
    <n v="1"/>
    <n v="0"/>
    <n v="0"/>
    <m/>
    <s v="non"/>
    <m/>
    <m/>
    <m/>
    <m/>
    <m/>
    <m/>
    <m/>
    <m/>
    <m/>
    <m/>
    <m/>
    <m/>
    <m/>
    <m/>
    <m/>
    <m/>
    <m/>
    <m/>
    <m/>
    <m/>
    <m/>
    <s v="non"/>
    <s v="je ne peux pas payé"/>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les membres du village"/>
    <s v="non"/>
    <m/>
    <n v="0"/>
    <n v="1"/>
    <n v="0"/>
    <n v="0"/>
    <m/>
    <n v="0"/>
    <n v="0"/>
    <n v="0"/>
    <n v="0"/>
    <n v="1"/>
    <n v="0"/>
    <n v="0"/>
    <n v="0"/>
    <m/>
    <s v="non"/>
    <m/>
    <m/>
    <x v="0"/>
    <m/>
    <m/>
    <m/>
    <m/>
    <m/>
    <s v="non"/>
    <s v="non"/>
    <m/>
    <m/>
    <m/>
    <m/>
    <m/>
    <m/>
    <m/>
    <m/>
    <m/>
    <m/>
    <m/>
    <m/>
    <m/>
    <m/>
    <m/>
    <n v="0"/>
    <m/>
    <m/>
    <n v="0"/>
    <s v="pas de confiance"/>
    <n v="0"/>
    <n v="0"/>
    <n v="0"/>
    <n v="0"/>
    <n v="0"/>
    <n v="0"/>
    <n v="0"/>
    <s v="Aucun"/>
    <n v="1"/>
    <n v="0"/>
    <n v="0"/>
    <m/>
    <s v="non"/>
    <s v="non_jen_ai_pas_encore_bnficie"/>
    <m/>
    <m/>
    <m/>
    <m/>
    <m/>
    <m/>
    <m/>
    <m/>
    <m/>
    <m/>
    <m/>
    <m/>
    <m/>
    <m/>
    <m/>
    <m/>
    <m/>
    <m/>
    <m/>
    <m/>
    <s v="personne"/>
    <n v="1"/>
    <n v="0"/>
    <n v="0"/>
    <n v="0"/>
    <n v="0"/>
    <n v="0"/>
    <n v="0"/>
    <n v="0"/>
    <n v="0"/>
    <n v="0"/>
    <m/>
    <n v="0"/>
    <n v="0"/>
    <n v="0"/>
    <n v="0"/>
    <n v="1"/>
    <n v="0"/>
    <s v="membre du village"/>
    <s v="1-2"/>
    <m/>
    <s v="neutre"/>
    <s v="non"/>
    <s v="non"/>
    <s v="neutre"/>
    <s v="non"/>
    <m/>
    <m/>
    <m/>
    <m/>
    <m/>
    <s v="rarement_implique"/>
    <s v="non"/>
    <m/>
    <m/>
    <m/>
    <m/>
    <m/>
    <m/>
    <m/>
    <m/>
    <m/>
    <m/>
    <m/>
    <m/>
    <m/>
    <m/>
    <m/>
    <s v="pas des recommandations"/>
    <s v="parfois"/>
    <s v="présence de la source"/>
    <s v="pas"/>
    <s v="non"/>
    <m/>
    <m/>
    <n v="-2.1662911"/>
    <n v="28.885422299999998"/>
    <n v="1560.3"/>
    <n v="5.13"/>
    <n v="5"/>
    <n v="44965.387928240743"/>
    <n v="44965.37804398148"/>
    <s v="bbk04"/>
    <n v="44965.388090277767"/>
    <s v="https://www.commcarehq.org/a/swassa/reports/form_data/3c7ba961-4f35-4cf0-991c-c6d1fa9b8e83/"/>
    <s v="bbk04"/>
    <s v=""/>
    <x v="2"/>
    <s v=""/>
    <x v="2"/>
    <s v=""/>
    <s v=""/>
    <s v=""/>
    <s v=""/>
    <x v="2"/>
    <s v=""/>
    <s v=""/>
    <s v=""/>
    <s v=""/>
    <s v=""/>
    <x v="1"/>
    <s v=""/>
    <s v=""/>
    <s v=""/>
    <s v=""/>
    <s v=""/>
    <s v=""/>
    <s v=""/>
    <s v=""/>
    <s v=""/>
  </r>
  <r>
    <s v="176"/>
    <s v="0bb4d49e-15b1-4344-9911-763a9c9f5b50"/>
    <n v="44965"/>
    <s v="consentement_oui"/>
    <s v="sud_kivu"/>
    <s v="sud_kivu"/>
    <s v="kabare"/>
    <x v="1"/>
    <x v="7"/>
    <s v="non"/>
    <s v="Eliya Cimonge"/>
    <s v="kadj_15"/>
    <s v="15"/>
    <s v="kadju_15"/>
    <s v="masculin"/>
    <n v="19"/>
    <n v="0"/>
    <s v="primaire_interrompu"/>
    <s v="non"/>
    <s v="pre"/>
    <m/>
    <s v="masculin"/>
    <x v="1"/>
    <s v="Agnes M'Lusheke"/>
    <s v="agriculteur"/>
    <m/>
    <s v="elargi"/>
    <n v="0"/>
    <n v="0"/>
    <n v="1"/>
    <n v="0"/>
    <n v="0"/>
    <n v="0"/>
    <n v="0"/>
    <n v="2"/>
    <n v="0"/>
    <n v="0"/>
    <n v="0"/>
    <n v="2"/>
    <n v="0"/>
    <n v="0"/>
    <n v="0"/>
    <n v="1"/>
    <n v="6"/>
    <s v="oui"/>
    <n v="0"/>
    <n v="0"/>
    <n v="0"/>
    <n v="0"/>
    <n v="1"/>
    <n v="0"/>
    <n v="0"/>
    <n v="0"/>
    <n v="0"/>
    <n v="0"/>
    <n v="0"/>
    <n v="0"/>
    <s v="oui"/>
    <n v="0"/>
    <n v="0"/>
    <n v="0"/>
    <n v="0"/>
    <n v="0"/>
    <n v="0"/>
    <n v="0"/>
    <n v="0"/>
    <n v="0"/>
    <n v="1"/>
    <n v="0"/>
    <s v="Les politiciens (FONDAPRO)"/>
    <s v="oui"/>
    <n v="1"/>
    <n v="0"/>
    <n v="0"/>
    <n v="0"/>
    <n v="0"/>
    <n v="1"/>
    <n v="0"/>
    <n v="0"/>
    <n v="0"/>
    <n v="0"/>
    <n v="0"/>
    <m/>
    <s v="eau_courante"/>
    <s v="robinet_public__borne-fontaine"/>
    <m/>
    <m/>
    <m/>
    <m/>
    <s v="eau_courante"/>
    <x v="0"/>
    <m/>
    <s v="oui"/>
    <m/>
    <m/>
    <m/>
    <m/>
    <m/>
    <m/>
    <m/>
    <s v="en_dehors_de_la_parcelle"/>
    <n v="10"/>
    <n v="120"/>
    <n v="10"/>
    <n v="140"/>
    <m/>
    <m/>
    <m/>
    <s v="non"/>
    <x v="2"/>
    <n v="0"/>
    <n v="0"/>
    <n v="1"/>
    <n v="1"/>
    <n v="0"/>
    <n v="0"/>
    <n v="0"/>
    <n v="0"/>
    <n v="0"/>
    <n v="1"/>
    <n v="0"/>
    <n v="0"/>
    <n v="0"/>
    <m/>
    <m/>
    <m/>
    <m/>
    <m/>
    <m/>
    <m/>
    <m/>
    <m/>
    <m/>
    <m/>
    <m/>
    <m/>
    <m/>
    <n v="7"/>
    <n v="2"/>
    <n v="280"/>
    <m/>
    <m/>
    <n v="0"/>
    <n v="6.6666666666666661"/>
    <s v="non"/>
    <m/>
    <m/>
    <m/>
    <m/>
    <m/>
    <m/>
    <m/>
    <m/>
    <m/>
    <m/>
    <s v="filles_10-14_ans"/>
    <n v="0"/>
    <n v="0"/>
    <n v="0"/>
    <n v="0"/>
    <n v="1"/>
    <n v="0"/>
    <n v="0"/>
    <m/>
    <s v="non"/>
    <m/>
    <m/>
    <m/>
    <m/>
    <m/>
    <m/>
    <m/>
    <m/>
    <m/>
    <m/>
    <m/>
    <m/>
    <m/>
    <m/>
    <m/>
    <m/>
    <m/>
    <m/>
    <m/>
    <m/>
    <m/>
    <s v="oui"/>
    <s v="Pour vu qu'elle soit disponible et access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0"/>
    <n v="1"/>
    <n v="0"/>
    <s v="Personne car nous ne payons pas"/>
    <s v="non"/>
    <s v="On s'adresse au chef de sous village pour les modalités pratiques"/>
    <n v="0"/>
    <n v="1"/>
    <n v="0"/>
    <n v="0"/>
    <m/>
    <n v="0"/>
    <n v="0"/>
    <n v="0"/>
    <n v="0"/>
    <n v="0"/>
    <n v="0"/>
    <n v="1"/>
    <n v="0"/>
    <s v="Oui, le risque d'être taxé des pénalités pour reparation"/>
    <s v="oui"/>
    <s v="Des dennonciations de auteurs de vandalisme"/>
    <n v="0"/>
    <x v="1"/>
    <n v="0"/>
    <n v="0"/>
    <n v="0"/>
    <n v="0"/>
    <s v="Rien"/>
    <s v="non"/>
    <s v="non"/>
    <m/>
    <m/>
    <m/>
    <m/>
    <m/>
    <m/>
    <m/>
    <m/>
    <m/>
    <m/>
    <m/>
    <m/>
    <m/>
    <m/>
    <m/>
    <n v="0"/>
    <m/>
    <m/>
    <n v="5"/>
    <s v="confiance moyenne"/>
    <n v="1"/>
    <n v="0"/>
    <n v="0"/>
    <n v="0"/>
    <n v="0"/>
    <n v="1"/>
    <n v="1"/>
    <s v="Au moins un"/>
    <n v="0"/>
    <n v="0"/>
    <n v="0"/>
    <m/>
    <s v="oui"/>
    <s v="oui"/>
    <s v="non_il_y_en_a_pas"/>
    <m/>
    <m/>
    <m/>
    <m/>
    <m/>
    <m/>
    <m/>
    <m/>
    <m/>
    <m/>
    <m/>
    <m/>
    <m/>
    <m/>
    <m/>
    <m/>
    <m/>
    <m/>
    <m/>
    <s v="Au chef de sous village"/>
    <n v="1"/>
    <n v="0"/>
    <n v="0"/>
    <n v="0"/>
    <n v="0"/>
    <n v="0"/>
    <n v="0"/>
    <n v="0"/>
    <n v="1"/>
    <n v="0"/>
    <s v="RTCK"/>
    <n v="0"/>
    <n v="0"/>
    <n v="0"/>
    <n v="0"/>
    <n v="1"/>
    <n v="0"/>
    <s v="Le chef car la BF se trouve lui"/>
    <s v="3-4"/>
    <m/>
    <s v="neutre"/>
    <s v="non"/>
    <s v="non"/>
    <s v="tres_satisfaite"/>
    <s v="non"/>
    <m/>
    <m/>
    <m/>
    <m/>
    <m/>
    <s v="je_ne_suis_jamais_impliqu"/>
    <s v="non"/>
    <m/>
    <m/>
    <m/>
    <m/>
    <m/>
    <m/>
    <m/>
    <m/>
    <m/>
    <m/>
    <m/>
    <m/>
    <m/>
    <m/>
    <m/>
    <s v="Aucun"/>
    <s v="non"/>
    <s v="Je pense qu'il faut des assices et des réflexions communautaires afin de permettre à tous d'accéder à l'eau"/>
    <s v="Insuffisance des sources, on fait même plus de deux heures sur la file d'attente à la BF"/>
    <s v="non"/>
    <m/>
    <m/>
    <n v="-2.1587893999999999"/>
    <n v="28.884868000000001"/>
    <n v="1643.4"/>
    <n v="4.3"/>
    <n v="6"/>
    <n v="44965.401319444441"/>
    <n v="44965.382951388892"/>
    <s v="bbk08"/>
    <n v="44965.401701388888"/>
    <s v="https://www.commcarehq.org/a/swassa/reports/form_data/0bb4d49e-15b1-4344-9911-763a9c9f5b50/"/>
    <s v="bbk08"/>
    <s v=""/>
    <x v="2"/>
    <s v=""/>
    <x v="2"/>
    <s v=""/>
    <s v=""/>
    <s v=""/>
    <s v=""/>
    <x v="2"/>
    <s v=""/>
    <s v=""/>
    <s v=""/>
    <s v=""/>
    <s v=""/>
    <x v="1"/>
    <s v=""/>
    <s v=""/>
    <s v=""/>
    <s v=""/>
    <s v=""/>
    <s v=""/>
    <s v=""/>
    <s v=""/>
    <s v=""/>
  </r>
  <r>
    <s v="177"/>
    <s v="e8334db3-a8a5-4759-ae54-81ce68aab64d"/>
    <n v="44965"/>
    <s v="consentement_oui"/>
    <s v="sud_kivu"/>
    <s v="sud_kivu"/>
    <s v="kabare"/>
    <x v="1"/>
    <x v="7"/>
    <s v="oui"/>
    <s v="BAHATI MUVUNYI"/>
    <s v="kadj_18"/>
    <s v="18"/>
    <s v="kadju_18"/>
    <s v="masculin"/>
    <n v="63"/>
    <n v="999999999"/>
    <s v="secondaire_interrompu"/>
    <s v="oui"/>
    <m/>
    <m/>
    <m/>
    <x v="1"/>
    <s v="NZIGIRE M' CERU"/>
    <s v="agriculteur"/>
    <m/>
    <s v="restreint"/>
    <n v="1"/>
    <n v="1"/>
    <n v="0"/>
    <n v="1"/>
    <n v="0"/>
    <n v="0"/>
    <n v="1"/>
    <n v="0"/>
    <n v="0"/>
    <n v="2"/>
    <n v="1"/>
    <n v="1"/>
    <n v="0"/>
    <n v="0"/>
    <n v="0"/>
    <n v="1"/>
    <n v="9"/>
    <s v="non"/>
    <n v="0"/>
    <n v="0"/>
    <n v="0"/>
    <n v="0"/>
    <n v="0"/>
    <n v="0"/>
    <n v="0"/>
    <n v="0"/>
    <n v="0"/>
    <n v="0"/>
    <n v="0"/>
    <n v="0"/>
    <s v="non"/>
    <m/>
    <m/>
    <m/>
    <m/>
    <m/>
    <m/>
    <m/>
    <m/>
    <m/>
    <m/>
    <m/>
    <m/>
    <s v="non"/>
    <m/>
    <m/>
    <m/>
    <m/>
    <m/>
    <m/>
    <m/>
    <m/>
    <m/>
    <m/>
    <m/>
    <m/>
    <s v="eau_de_source"/>
    <m/>
    <m/>
    <s v="source_protg"/>
    <m/>
    <m/>
    <s v="source_protg"/>
    <x v="0"/>
    <m/>
    <s v="oui"/>
    <m/>
    <m/>
    <m/>
    <m/>
    <m/>
    <m/>
    <m/>
    <s v="en_dehors_de_la_parcelle"/>
    <n v="3"/>
    <n v="20"/>
    <n v="10"/>
    <n v="33"/>
    <m/>
    <m/>
    <m/>
    <s v="oui"/>
    <x v="0"/>
    <m/>
    <m/>
    <m/>
    <m/>
    <m/>
    <m/>
    <m/>
    <m/>
    <m/>
    <m/>
    <m/>
    <m/>
    <m/>
    <m/>
    <m/>
    <m/>
    <m/>
    <m/>
    <m/>
    <m/>
    <m/>
    <m/>
    <m/>
    <m/>
    <m/>
    <m/>
    <m/>
    <n v="7"/>
    <n v="4"/>
    <n v="560"/>
    <m/>
    <m/>
    <n v="0"/>
    <n v="8.8888888888888893"/>
    <s v="non"/>
    <m/>
    <m/>
    <m/>
    <m/>
    <m/>
    <m/>
    <m/>
    <m/>
    <m/>
    <m/>
    <s v="filles_10-14_ans"/>
    <n v="0"/>
    <n v="0"/>
    <n v="0"/>
    <n v="0"/>
    <n v="1"/>
    <n v="0"/>
    <n v="0"/>
    <m/>
    <s v="non"/>
    <m/>
    <m/>
    <m/>
    <m/>
    <m/>
    <m/>
    <m/>
    <m/>
    <m/>
    <m/>
    <m/>
    <m/>
    <m/>
    <m/>
    <m/>
    <m/>
    <m/>
    <m/>
    <m/>
    <m/>
    <m/>
    <s v="oui"/>
    <s v="pour en avoir en disponibilité"/>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oui"/>
    <n v="1"/>
    <n v="0"/>
    <n v="0"/>
    <n v="1"/>
    <n v="0"/>
    <n v="0"/>
    <n v="0"/>
    <m/>
    <n v="0"/>
    <n v="1"/>
    <n v="0"/>
    <n v="1"/>
    <n v="2"/>
    <s v="connaissance faible"/>
    <n v="0"/>
    <n v="0"/>
    <n v="0"/>
    <m/>
    <n v="0"/>
    <n v="0"/>
    <n v="0"/>
    <n v="0"/>
    <n v="1"/>
    <n v="0"/>
    <s v="on ne paie pas"/>
    <s v="oui"/>
    <m/>
    <n v="0"/>
    <n v="1"/>
    <n v="0"/>
    <n v="0"/>
    <m/>
    <n v="0"/>
    <n v="0"/>
    <n v="0"/>
    <n v="0"/>
    <n v="1"/>
    <n v="0"/>
    <n v="0"/>
    <n v="0"/>
    <m/>
    <s v="oui"/>
    <s v="priver les services et mettre les agents de l'ordre"/>
    <n v="0"/>
    <x v="1"/>
    <n v="0"/>
    <n v="0"/>
    <n v="0"/>
    <n v="0"/>
    <s v="pas"/>
    <s v="non"/>
    <s v="non"/>
    <m/>
    <m/>
    <m/>
    <m/>
    <m/>
    <m/>
    <m/>
    <m/>
    <m/>
    <m/>
    <m/>
    <m/>
    <m/>
    <m/>
    <m/>
    <n v="0"/>
    <m/>
    <m/>
    <n v="2"/>
    <s v="pas de confiance"/>
    <n v="1"/>
    <n v="0"/>
    <n v="0"/>
    <n v="0"/>
    <n v="0"/>
    <n v="1"/>
    <n v="1"/>
    <s v="Au moins un"/>
    <n v="0"/>
    <n v="0"/>
    <n v="0"/>
    <m/>
    <s v="oui"/>
    <s v="non_jen_ai_pas_encore_bnficie"/>
    <m/>
    <m/>
    <m/>
    <m/>
    <m/>
    <m/>
    <m/>
    <m/>
    <m/>
    <m/>
    <m/>
    <m/>
    <m/>
    <m/>
    <m/>
    <m/>
    <m/>
    <m/>
    <m/>
    <m/>
    <s v="les relais"/>
    <n v="0"/>
    <n v="0"/>
    <n v="1"/>
    <n v="0"/>
    <n v="0"/>
    <n v="0"/>
    <n v="0"/>
    <n v="0"/>
    <n v="0"/>
    <n v="0"/>
    <m/>
    <n v="0"/>
    <n v="0"/>
    <n v="0"/>
    <n v="0"/>
    <n v="1"/>
    <n v="0"/>
    <s v="les relais"/>
    <s v="1-2"/>
    <m/>
    <s v="peu_insatisfaisant"/>
    <s v="oui"/>
    <s v="oui"/>
    <s v="neutre"/>
    <s v="non"/>
    <m/>
    <m/>
    <m/>
    <m/>
    <m/>
    <s v="rarement_implique"/>
    <s v="parfois"/>
    <n v="0"/>
    <n v="0"/>
    <n v="1"/>
    <n v="0"/>
    <n v="0"/>
    <n v="0"/>
    <n v="0"/>
    <n v="0"/>
    <n v="0"/>
    <n v="0"/>
    <n v="0"/>
    <n v="0"/>
    <m/>
    <s v="face à face"/>
    <s v="parfois"/>
    <s v="face à face"/>
    <s v="parfois"/>
    <s v="présence d'une Source"/>
    <s v="pas de l'eau dans tout kadjucu"/>
    <s v="non"/>
    <m/>
    <m/>
    <n v="-2.1628894000000001"/>
    <n v="28.888775299999999"/>
    <n v="1650.5"/>
    <n v="3.83"/>
    <n v="9"/>
    <n v="44965.426134259258"/>
    <n v="44965.410416666673"/>
    <s v="bbk04"/>
    <n v="44965.427673611113"/>
    <s v="https://www.commcarehq.org/a/swassa/reports/form_data/e8334db3-a8a5-4759-ae54-81ce68aab64d/"/>
    <s v="bbk04"/>
    <s v="Homme"/>
    <x v="0"/>
    <n v="12"/>
    <x v="0"/>
    <n v="2"/>
    <n v="1"/>
    <n v="5"/>
    <n v="8"/>
    <x v="3"/>
    <n v="8.3333333333333339"/>
    <s v="Non, elle n'est pas capable"/>
    <s v="non amélioré"/>
    <n v="0"/>
    <s v="pas d'accès"/>
    <x v="0"/>
    <n v="2"/>
    <n v="2"/>
    <n v="4"/>
    <s v="Connaissance moyenne"/>
    <n v="1"/>
    <n v="4"/>
    <s v="Pas de confiance"/>
    <n v="1"/>
    <n v="1"/>
  </r>
  <r>
    <s v="178"/>
    <s v="d1157d12-ba57-47ca-ba8a-7b1acc8eb180"/>
    <n v="44965"/>
    <s v="consentement_oui"/>
    <s v="sud_kivu"/>
    <s v="sud_kivu"/>
    <s v="kabare"/>
    <x v="1"/>
    <x v="7"/>
    <s v="oui"/>
    <s v="Kasasara Théophile"/>
    <s v="kadj_2"/>
    <s v="2"/>
    <s v="kadju_2"/>
    <s v="masculin"/>
    <n v="78"/>
    <n v="0"/>
    <s v="sans_niveau"/>
    <s v="oui"/>
    <m/>
    <m/>
    <m/>
    <x v="1"/>
    <s v="Cirezi M'Rwabonana"/>
    <s v="agriculteur"/>
    <m/>
    <s v="restreint"/>
    <n v="0"/>
    <n v="0"/>
    <n v="0"/>
    <n v="0"/>
    <n v="0"/>
    <n v="0"/>
    <n v="0"/>
    <n v="1"/>
    <n v="0"/>
    <n v="0"/>
    <n v="0"/>
    <n v="0"/>
    <n v="0"/>
    <n v="0"/>
    <n v="0"/>
    <n v="1"/>
    <n v="2"/>
    <s v="non"/>
    <n v="0"/>
    <n v="0"/>
    <n v="0"/>
    <n v="0"/>
    <n v="0"/>
    <n v="0"/>
    <n v="0"/>
    <n v="0"/>
    <n v="0"/>
    <n v="0"/>
    <n v="0"/>
    <n v="0"/>
    <s v="oui"/>
    <n v="0"/>
    <n v="0"/>
    <n v="0"/>
    <n v="0"/>
    <n v="0"/>
    <n v="0"/>
    <n v="0"/>
    <n v="1"/>
    <n v="0"/>
    <n v="0"/>
    <n v="0"/>
    <m/>
    <s v="oui"/>
    <n v="0"/>
    <n v="0"/>
    <n v="0"/>
    <n v="0"/>
    <n v="0"/>
    <n v="0"/>
    <n v="0"/>
    <n v="0"/>
    <n v="1"/>
    <n v="0"/>
    <n v="0"/>
    <m/>
    <s v="eau_courante"/>
    <s v="robinet_public__borne-fontaine"/>
    <m/>
    <m/>
    <m/>
    <m/>
    <s v="eau_courante"/>
    <x v="0"/>
    <m/>
    <s v="non"/>
    <s v="puits_creus"/>
    <m/>
    <s v="puits_non_protg"/>
    <m/>
    <m/>
    <m/>
    <m/>
    <s v="en_dehors_de_la_parcelle"/>
    <n v="5"/>
    <n v="60"/>
    <n v="5"/>
    <n v="70"/>
    <n v="35"/>
    <n v="2"/>
    <n v="55"/>
    <s v="oui"/>
    <x v="0"/>
    <m/>
    <m/>
    <m/>
    <m/>
    <m/>
    <m/>
    <m/>
    <m/>
    <m/>
    <m/>
    <m/>
    <m/>
    <m/>
    <s v="oui"/>
    <m/>
    <m/>
    <m/>
    <m/>
    <m/>
    <m/>
    <m/>
    <m/>
    <m/>
    <m/>
    <m/>
    <m/>
    <m/>
    <n v="7"/>
    <n v="2"/>
    <n v="280"/>
    <n v="7"/>
    <n v="2"/>
    <n v="280"/>
    <n v="40"/>
    <s v="non"/>
    <m/>
    <m/>
    <m/>
    <m/>
    <m/>
    <m/>
    <m/>
    <m/>
    <m/>
    <m/>
    <s v="femmes_50_ans"/>
    <n v="0"/>
    <n v="0"/>
    <n v="0"/>
    <n v="0"/>
    <n v="1"/>
    <n v="0"/>
    <n v="0"/>
    <m/>
    <s v="non"/>
    <m/>
    <m/>
    <m/>
    <m/>
    <n v="0"/>
    <n v="0"/>
    <n v="0"/>
    <n v="0"/>
    <n v="1"/>
    <n v="0"/>
    <n v="0"/>
    <m/>
    <s v="non"/>
    <m/>
    <m/>
    <m/>
    <m/>
    <m/>
    <m/>
    <m/>
    <s v="non"/>
    <s v="non"/>
    <s v="Parce que cette pratique n'hexiste pas ici"/>
    <s v="non"/>
    <m/>
    <m/>
    <m/>
    <m/>
    <m/>
    <m/>
    <m/>
    <m/>
    <s v="non"/>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0"/>
    <n v="0"/>
    <n v="0"/>
    <n v="1"/>
    <n v="0"/>
    <s v="Nous ne payons pas"/>
    <s v="non"/>
    <s v="Je ne sais pas"/>
    <n v="0"/>
    <n v="1"/>
    <n v="0"/>
    <n v="0"/>
    <m/>
    <n v="0"/>
    <n v="0"/>
    <n v="0"/>
    <n v="0"/>
    <n v="0"/>
    <n v="0"/>
    <n v="1"/>
    <n v="0"/>
    <s v="Je n'en sais rien"/>
    <s v="non"/>
    <m/>
    <m/>
    <x v="0"/>
    <m/>
    <m/>
    <m/>
    <m/>
    <m/>
    <s v="non"/>
    <s v="non"/>
    <m/>
    <m/>
    <m/>
    <m/>
    <m/>
    <m/>
    <m/>
    <m/>
    <m/>
    <m/>
    <m/>
    <m/>
    <m/>
    <m/>
    <m/>
    <n v="0"/>
    <m/>
    <m/>
    <n v="5"/>
    <s v="confiance moyenne"/>
    <n v="1"/>
    <n v="0"/>
    <n v="0"/>
    <n v="0"/>
    <n v="0"/>
    <n v="1"/>
    <n v="1"/>
    <s v="Au moins un"/>
    <n v="0"/>
    <n v="0"/>
    <n v="0"/>
    <m/>
    <s v="non"/>
    <s v="non_jen_ai_pas_encore_bnficie"/>
    <m/>
    <m/>
    <m/>
    <m/>
    <m/>
    <m/>
    <m/>
    <m/>
    <m/>
    <m/>
    <m/>
    <m/>
    <m/>
    <m/>
    <m/>
    <m/>
    <m/>
    <m/>
    <m/>
    <m/>
    <s v="Au chef de village"/>
    <n v="0"/>
    <n v="0"/>
    <n v="0"/>
    <n v="0"/>
    <n v="0"/>
    <n v="0"/>
    <n v="0"/>
    <n v="0"/>
    <n v="1"/>
    <n v="0"/>
    <s v="Je mets seulement sans savoir c'est quelle chaîne"/>
    <n v="0"/>
    <n v="0"/>
    <n v="0"/>
    <n v="0"/>
    <n v="1"/>
    <n v="0"/>
    <s v="Aucun"/>
    <s v="3-4"/>
    <m/>
    <s v="neutre"/>
    <s v="non"/>
    <s v="non"/>
    <s v="neutre"/>
    <s v="non"/>
    <m/>
    <m/>
    <m/>
    <m/>
    <m/>
    <s v="je_ne_suis_jamais_impliqu"/>
    <s v="non"/>
    <m/>
    <m/>
    <m/>
    <m/>
    <m/>
    <m/>
    <m/>
    <m/>
    <m/>
    <m/>
    <m/>
    <m/>
    <m/>
    <m/>
    <m/>
    <s v="Aucun"/>
    <s v="non"/>
    <s v="Je n'en sais rien, je suiq un vieux"/>
    <s v="Je ne sais pas."/>
    <s v="non"/>
    <m/>
    <m/>
    <n v="-2.1612056000000002"/>
    <n v="28.887094699999999"/>
    <n v="1604"/>
    <n v="4.1500000000000004"/>
    <n v="2"/>
    <n v="44965.427789351852"/>
    <n v="44965.412638888891"/>
    <s v="bbk08"/>
    <n v="44965.428113425929"/>
    <s v="https://www.commcarehq.org/a/swassa/reports/form_data/d1157d12-ba57-47ca-ba8a-7b1acc8eb180/"/>
    <s v="bbk08"/>
    <s v=""/>
    <x v="2"/>
    <s v=""/>
    <x v="2"/>
    <s v=""/>
    <s v=""/>
    <s v=""/>
    <s v=""/>
    <x v="2"/>
    <s v=""/>
    <s v=""/>
    <s v=""/>
    <s v=""/>
    <s v=""/>
    <x v="1"/>
    <s v=""/>
    <s v=""/>
    <s v=""/>
    <s v=""/>
    <s v=""/>
    <s v=""/>
    <s v=""/>
    <s v=""/>
    <s v=""/>
  </r>
  <r>
    <s v="179"/>
    <s v="34d7f339-3197-4872-a5c2-444a9d069c41"/>
    <n v="44965"/>
    <s v="consentement_oui"/>
    <s v="sud_kivu"/>
    <s v="sud_kivu"/>
    <s v="kabare"/>
    <x v="1"/>
    <x v="7"/>
    <s v="oui"/>
    <s v="Espoir nyamikungu"/>
    <s v="kadj_17"/>
    <s v="17"/>
    <s v="kadju_17"/>
    <s v="masculin"/>
    <n v="23"/>
    <n v="971983126"/>
    <s v="secondaire_complet"/>
    <s v="oui"/>
    <m/>
    <m/>
    <m/>
    <x v="1"/>
    <s v="Nsimire m' muhura"/>
    <s v="enseignante"/>
    <m/>
    <s v="restreint"/>
    <n v="1"/>
    <n v="0"/>
    <n v="0"/>
    <n v="0"/>
    <n v="0"/>
    <n v="1"/>
    <n v="0"/>
    <n v="1"/>
    <n v="2"/>
    <n v="0"/>
    <n v="0"/>
    <n v="0"/>
    <n v="1"/>
    <n v="0"/>
    <n v="0"/>
    <n v="0"/>
    <n v="6"/>
    <s v="non"/>
    <n v="0"/>
    <n v="0"/>
    <n v="0"/>
    <n v="0"/>
    <n v="0"/>
    <n v="0"/>
    <n v="0"/>
    <n v="0"/>
    <n v="0"/>
    <n v="0"/>
    <n v="0"/>
    <n v="0"/>
    <s v="non"/>
    <m/>
    <m/>
    <m/>
    <m/>
    <m/>
    <m/>
    <m/>
    <m/>
    <m/>
    <m/>
    <m/>
    <m/>
    <s v="oui"/>
    <n v="0"/>
    <n v="0"/>
    <n v="0"/>
    <n v="1"/>
    <n v="0"/>
    <n v="0"/>
    <n v="0"/>
    <n v="0"/>
    <n v="0"/>
    <n v="0"/>
    <n v="0"/>
    <m/>
    <s v="eau_de_source"/>
    <m/>
    <m/>
    <s v="source_protg"/>
    <m/>
    <m/>
    <s v="source_protg"/>
    <x v="0"/>
    <m/>
    <s v="oui"/>
    <m/>
    <m/>
    <m/>
    <m/>
    <m/>
    <m/>
    <m/>
    <s v="en_dehors_de_la_parcelle"/>
    <n v="5"/>
    <n v="5"/>
    <n v="6"/>
    <n v="16"/>
    <m/>
    <m/>
    <m/>
    <s v="oui"/>
    <x v="1"/>
    <m/>
    <m/>
    <m/>
    <m/>
    <m/>
    <m/>
    <m/>
    <m/>
    <m/>
    <m/>
    <m/>
    <m/>
    <m/>
    <m/>
    <m/>
    <m/>
    <m/>
    <m/>
    <m/>
    <m/>
    <m/>
    <m/>
    <m/>
    <m/>
    <m/>
    <m/>
    <m/>
    <n v="7"/>
    <n v="4"/>
    <n v="560"/>
    <m/>
    <m/>
    <n v="0"/>
    <n v="13.333333333333332"/>
    <s v="non"/>
    <m/>
    <m/>
    <m/>
    <m/>
    <m/>
    <m/>
    <m/>
    <m/>
    <m/>
    <m/>
    <s v="femmes_20-24_ans"/>
    <n v="0"/>
    <n v="0"/>
    <n v="0"/>
    <n v="0"/>
    <n v="1"/>
    <n v="0"/>
    <n v="0"/>
    <m/>
    <s v="non"/>
    <m/>
    <m/>
    <m/>
    <m/>
    <m/>
    <m/>
    <m/>
    <m/>
    <m/>
    <m/>
    <m/>
    <m/>
    <m/>
    <m/>
    <m/>
    <m/>
    <m/>
    <m/>
    <m/>
    <m/>
    <m/>
    <s v="oui"/>
    <s v="car le débit est très insignifiant"/>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oui"/>
    <n v="1"/>
    <n v="0"/>
    <n v="0"/>
    <n v="1"/>
    <n v="0"/>
    <n v="0"/>
    <n v="0"/>
    <m/>
    <n v="0"/>
    <n v="1"/>
    <n v="0"/>
    <n v="1"/>
    <n v="2"/>
    <s v="connaissance faible"/>
    <n v="0"/>
    <n v="0"/>
    <n v="0"/>
    <m/>
    <n v="0"/>
    <n v="0"/>
    <n v="0"/>
    <n v="1"/>
    <n v="1"/>
    <n v="0"/>
    <s v="on ne paie pas"/>
    <s v="oui"/>
    <m/>
    <n v="0"/>
    <n v="1"/>
    <n v="0"/>
    <n v="0"/>
    <m/>
    <n v="0"/>
    <n v="0"/>
    <n v="0"/>
    <n v="0"/>
    <n v="1"/>
    <n v="0"/>
    <n v="0"/>
    <n v="0"/>
    <m/>
    <s v="oui"/>
    <s v="donner rapport à la famille de destructeur"/>
    <n v="0"/>
    <x v="1"/>
    <n v="0"/>
    <n v="0"/>
    <n v="0"/>
    <n v="0"/>
    <s v="pas"/>
    <s v="non"/>
    <s v="non"/>
    <m/>
    <m/>
    <m/>
    <m/>
    <m/>
    <m/>
    <m/>
    <m/>
    <m/>
    <m/>
    <m/>
    <m/>
    <m/>
    <m/>
    <m/>
    <n v="0"/>
    <m/>
    <m/>
    <n v="3"/>
    <s v="pas de confiance"/>
    <n v="0"/>
    <n v="0"/>
    <n v="0"/>
    <n v="0"/>
    <n v="0"/>
    <n v="0"/>
    <n v="0"/>
    <s v="Aucun"/>
    <n v="1"/>
    <n v="0"/>
    <n v="0"/>
    <m/>
    <s v="oui"/>
    <s v="non_jen_ai_pas_encore_bnficie"/>
    <m/>
    <m/>
    <m/>
    <m/>
    <m/>
    <m/>
    <m/>
    <m/>
    <m/>
    <m/>
    <m/>
    <m/>
    <m/>
    <m/>
    <m/>
    <m/>
    <m/>
    <m/>
    <m/>
    <m/>
    <s v="Relais commutateur et chef de village"/>
    <n v="0"/>
    <n v="0"/>
    <n v="0"/>
    <n v="0"/>
    <n v="0"/>
    <n v="0"/>
    <n v="0"/>
    <n v="0"/>
    <n v="1"/>
    <n v="0"/>
    <s v="maendeleo"/>
    <n v="0"/>
    <n v="0"/>
    <n v="0"/>
    <n v="0"/>
    <n v="1"/>
    <n v="0"/>
    <s v="pas des gestionnaires seulement les relais communautaires"/>
    <s v="1-2"/>
    <m/>
    <s v="neutre"/>
    <s v="non"/>
    <s v="non"/>
    <s v="neutre"/>
    <s v="oui"/>
    <s v="non"/>
    <m/>
    <s v="les_membres_du_village"/>
    <m/>
    <s v="b_le_groupe_le_plus_nombreux_prend_la_dcision_pour_tous"/>
    <s v="quelque_fois_impliqu"/>
    <s v="parfois"/>
    <n v="0"/>
    <n v="0"/>
    <n v="0"/>
    <n v="0"/>
    <n v="0"/>
    <n v="1"/>
    <n v="0"/>
    <n v="0"/>
    <n v="0"/>
    <n v="0"/>
    <n v="0"/>
    <n v="0"/>
    <m/>
    <s v="dans la réunion"/>
    <s v="parfois"/>
    <s v="face à face"/>
    <s v="parfois"/>
    <s v="présence d'une Source"/>
    <s v="carence des BF  et indisponibilité de l'eau dans la zone"/>
    <s v="non"/>
    <m/>
    <m/>
    <n v="-2.1625804999999998"/>
    <n v="28.8851254"/>
    <n v="1607.8"/>
    <n v="3.3"/>
    <n v="6"/>
    <n v="44965.450891203713"/>
    <n v="44965.436562499999"/>
    <s v="bbk04"/>
    <n v="44965.450972222221"/>
    <s v="https://www.commcarehq.org/a/swassa/reports/form_data/34d7f339-3197-4872-a5c2-444a9d069c41/"/>
    <s v="bbk04"/>
    <s v="Femme"/>
    <x v="0"/>
    <n v="6"/>
    <x v="1"/>
    <n v="60"/>
    <n v="20"/>
    <n v="70"/>
    <n v="150"/>
    <x v="1"/>
    <n v="10"/>
    <s v="Non, elle n'est pas capable"/>
    <s v="non amélioré"/>
    <s v="Non"/>
    <s v="pas d'accès"/>
    <x v="0"/>
    <n v="0"/>
    <n v="0"/>
    <n v="0"/>
    <s v="Connaissance faible"/>
    <n v="0"/>
    <n v="2"/>
    <s v="Pas de confiance"/>
    <n v="0"/>
    <n v="0"/>
  </r>
  <r>
    <s v="180"/>
    <s v="92dc50c4-d798-46df-b023-2b533a3f409e"/>
    <n v="44965"/>
    <s v="consentement_oui"/>
    <s v="sud_kivu"/>
    <s v="sud_kivu"/>
    <s v="kabare"/>
    <x v="1"/>
    <x v="7"/>
    <s v="oui"/>
    <s v="Babwiriza Ceru Judith"/>
    <s v="kadj_9"/>
    <s v="9"/>
    <s v="kadju_9"/>
    <s v="feminin"/>
    <n v="28"/>
    <n v="841055184"/>
    <s v="secondaire_complet"/>
    <s v="non"/>
    <s v="epoux"/>
    <m/>
    <s v="masculin"/>
    <x v="1"/>
    <m/>
    <s v="enseignante"/>
    <m/>
    <s v="restreint"/>
    <n v="2"/>
    <n v="0"/>
    <n v="0"/>
    <n v="0"/>
    <n v="0"/>
    <n v="1"/>
    <n v="0"/>
    <n v="0"/>
    <n v="0"/>
    <n v="1"/>
    <n v="1"/>
    <n v="0"/>
    <n v="0"/>
    <n v="1"/>
    <n v="0"/>
    <n v="0"/>
    <n v="6"/>
    <s v="oui"/>
    <n v="0"/>
    <n v="0"/>
    <n v="0"/>
    <n v="0"/>
    <n v="1"/>
    <n v="0"/>
    <n v="0"/>
    <n v="0"/>
    <n v="0"/>
    <n v="1"/>
    <n v="0"/>
    <s v="FFA(Mercy Corps)"/>
    <s v="oui"/>
    <n v="0"/>
    <n v="0"/>
    <n v="0"/>
    <n v="0"/>
    <n v="0"/>
    <n v="0"/>
    <n v="1"/>
    <n v="1"/>
    <n v="0"/>
    <n v="0"/>
    <n v="0"/>
    <m/>
    <s v="oui"/>
    <n v="0"/>
    <n v="0"/>
    <n v="0"/>
    <n v="0"/>
    <n v="0"/>
    <n v="0"/>
    <n v="0"/>
    <n v="0"/>
    <n v="1"/>
    <n v="0"/>
    <n v="0"/>
    <m/>
    <s v="puits_creus"/>
    <m/>
    <s v="puits_non_protg"/>
    <m/>
    <m/>
    <m/>
    <s v="puits_non_protg"/>
    <x v="1"/>
    <m/>
    <s v="oui"/>
    <m/>
    <m/>
    <m/>
    <m/>
    <m/>
    <m/>
    <m/>
    <s v="en_dehors_de_la_parcelle"/>
    <n v="30"/>
    <n v="120"/>
    <n v="60"/>
    <n v="210"/>
    <m/>
    <m/>
    <m/>
    <s v="non"/>
    <x v="2"/>
    <n v="0"/>
    <n v="0"/>
    <n v="0"/>
    <n v="0"/>
    <n v="1"/>
    <n v="1"/>
    <n v="1"/>
    <n v="1"/>
    <n v="0"/>
    <n v="0"/>
    <n v="0"/>
    <n v="0"/>
    <n v="0"/>
    <m/>
    <m/>
    <m/>
    <m/>
    <m/>
    <m/>
    <m/>
    <m/>
    <m/>
    <m/>
    <m/>
    <m/>
    <m/>
    <m/>
    <n v="7"/>
    <n v="2"/>
    <n v="280"/>
    <m/>
    <m/>
    <n v="0"/>
    <n v="6.6666666666666661"/>
    <s v="non"/>
    <m/>
    <m/>
    <m/>
    <m/>
    <m/>
    <m/>
    <m/>
    <m/>
    <m/>
    <m/>
    <s v="femmes_25-34_ans"/>
    <n v="0"/>
    <n v="0"/>
    <n v="1"/>
    <n v="0"/>
    <n v="0"/>
    <n v="0"/>
    <n v="0"/>
    <m/>
    <s v="non"/>
    <m/>
    <m/>
    <m/>
    <m/>
    <m/>
    <m/>
    <m/>
    <m/>
    <m/>
    <m/>
    <m/>
    <m/>
    <m/>
    <m/>
    <m/>
    <m/>
    <m/>
    <m/>
    <m/>
    <m/>
    <m/>
    <s v="oui"/>
    <s v="Ces services nous auront aidé à accéder à l'eau en quantité et en qualité"/>
    <s v="oui"/>
    <n v="0"/>
    <n v="0"/>
    <n v="1"/>
    <n v="1"/>
    <n v="0"/>
    <n v="0"/>
    <n v="0"/>
    <m/>
    <m/>
    <m/>
    <m/>
    <m/>
    <m/>
    <m/>
    <m/>
    <m/>
    <m/>
    <n v="1"/>
    <n v="0"/>
    <n v="0"/>
    <n v="0"/>
    <n v="0"/>
    <n v="0"/>
    <n v="0"/>
    <n v="0"/>
    <n v="0"/>
    <n v="0"/>
    <n v="0"/>
    <n v="0"/>
    <n v="0"/>
    <n v="0"/>
    <n v="0"/>
    <n v="0"/>
    <n v="0"/>
    <s v="oui"/>
    <n v="0"/>
    <n v="0"/>
    <n v="0"/>
    <n v="0"/>
    <n v="0"/>
    <n v="0"/>
    <n v="1"/>
    <n v="0"/>
    <n v="0"/>
    <n v="0"/>
    <m/>
    <m/>
    <m/>
    <m/>
    <m/>
    <n v="0"/>
    <n v="0"/>
    <n v="0"/>
    <n v="1"/>
    <n v="0"/>
    <m/>
    <m/>
    <m/>
    <m/>
    <m/>
    <m/>
    <m/>
    <m/>
    <s v="toilette non améliorée"/>
    <s v="non"/>
    <x v="0"/>
    <x v="0"/>
    <x v="0"/>
    <x v="0"/>
    <x v="1"/>
    <n v="0"/>
    <n v="1"/>
    <n v="0"/>
    <n v="0"/>
    <n v="0"/>
    <n v="1"/>
    <n v="0"/>
    <n v="1"/>
    <n v="0"/>
    <n v="0"/>
    <m/>
    <s v="non"/>
    <m/>
    <m/>
    <m/>
    <m/>
    <m/>
    <m/>
    <m/>
    <m/>
    <m/>
    <m/>
    <m/>
    <m/>
    <m/>
    <m/>
    <m/>
    <s v="oui"/>
    <n v="1"/>
    <n v="0"/>
    <n v="1"/>
    <n v="2"/>
    <n v="0"/>
    <n v="0"/>
    <n v="0"/>
    <m/>
    <n v="0"/>
    <n v="1"/>
    <n v="1"/>
    <n v="2"/>
    <n v="4"/>
    <s v="connaissance basique"/>
    <n v="0"/>
    <n v="0"/>
    <n v="0"/>
    <m/>
    <n v="0"/>
    <n v="0"/>
    <n v="0"/>
    <n v="0"/>
    <n v="1"/>
    <n v="0"/>
    <s v="Personne car on ne paye pas"/>
    <s v="non"/>
    <m/>
    <n v="0"/>
    <n v="1"/>
    <n v="0"/>
    <n v="0"/>
    <m/>
    <n v="1"/>
    <n v="0"/>
    <n v="1"/>
    <n v="1"/>
    <n v="0"/>
    <n v="0"/>
    <n v="0"/>
    <n v="0"/>
    <m/>
    <s v="oui"/>
    <s v="On fait des sensibilisations communautaires, et on sanctionne les coupables"/>
    <n v="0"/>
    <x v="1"/>
    <n v="0"/>
    <n v="0"/>
    <n v="0"/>
    <n v="0"/>
    <s v="Souvent aussi dans des réunions"/>
    <s v="non"/>
    <s v="oui"/>
    <n v="1"/>
    <n v="1"/>
    <n v="0"/>
    <n v="0"/>
    <n v="0"/>
    <m/>
    <n v="1"/>
    <n v="0"/>
    <n v="0"/>
    <n v="0"/>
    <n v="0"/>
    <n v="0"/>
    <n v="0"/>
    <n v="0"/>
    <m/>
    <n v="1"/>
    <s v="oui"/>
    <s v="oui_jetais_satisfait"/>
    <n v="7"/>
    <s v="grande confiance"/>
    <n v="1"/>
    <n v="0"/>
    <n v="0"/>
    <n v="0"/>
    <n v="0"/>
    <n v="1"/>
    <n v="2"/>
    <s v="Au moins un"/>
    <n v="0"/>
    <n v="0"/>
    <n v="0"/>
    <m/>
    <s v="oui"/>
    <s v="oui"/>
    <s v="non_il_y_en_a_pas"/>
    <m/>
    <m/>
    <m/>
    <m/>
    <m/>
    <m/>
    <m/>
    <m/>
    <m/>
    <m/>
    <m/>
    <m/>
    <m/>
    <m/>
    <m/>
    <m/>
    <m/>
    <m/>
    <m/>
    <s v="Au chef de sous village"/>
    <n v="0"/>
    <n v="0"/>
    <n v="0"/>
    <n v="0"/>
    <n v="0"/>
    <n v="0"/>
    <n v="0"/>
    <n v="0"/>
    <n v="1"/>
    <n v="0"/>
    <s v="RTCK et Maendeleo"/>
    <n v="0"/>
    <n v="0"/>
    <n v="0"/>
    <n v="0"/>
    <n v="1"/>
    <n v="0"/>
    <s v="Aucun comité"/>
    <s v="3-4"/>
    <m/>
    <s v="neutre"/>
    <s v="non"/>
    <s v="non"/>
    <s v="neutre"/>
    <s v="non"/>
    <m/>
    <m/>
    <m/>
    <m/>
    <m/>
    <s v="je_ne_suis_jamais_impliqu"/>
    <s v="parfois"/>
    <n v="0"/>
    <n v="1"/>
    <n v="1"/>
    <n v="0"/>
    <n v="0"/>
    <n v="0"/>
    <n v="0"/>
    <n v="0"/>
    <n v="0"/>
    <n v="0"/>
    <n v="0"/>
    <n v="0"/>
    <m/>
    <s v="Face à face"/>
    <s v="souvent"/>
    <s v="Face à face"/>
    <s v="souvent"/>
    <s v="Cette source si elle est aménagée, elle peut desservir en eau potable."/>
    <s v="La distance parcourue pour atteindre le lieu d'approvisionnement est très longue, inexistance des Bornes et sources aménagées"/>
    <s v="non"/>
    <m/>
    <m/>
    <n v="-2.1603325"/>
    <n v="28.888877300000001"/>
    <n v="1638.6"/>
    <n v="4.71"/>
    <n v="6"/>
    <n v="44965.465740740743"/>
    <n v="44965.445844907408"/>
    <s v="bbk08"/>
    <n v="44965.466122685182"/>
    <s v="https://www.commcarehq.org/a/swassa/reports/form_data/92dc50c4-d798-46df-b023-2b533a3f409e/"/>
    <s v="bbk08"/>
    <s v="Homme"/>
    <x v="0"/>
    <n v="10"/>
    <x v="0"/>
    <n v="10"/>
    <n v="5"/>
    <n v="20"/>
    <n v="35"/>
    <x v="0"/>
    <n v="12"/>
    <s v="Oui, elle est capable"/>
    <s v="non amélioré"/>
    <s v="Oui"/>
    <s v="pas d'accès"/>
    <x v="0"/>
    <n v="1"/>
    <n v="2"/>
    <n v="3"/>
    <s v="Connaissance moyenne"/>
    <n v="1"/>
    <n v="5"/>
    <s v="Confiance moyenne"/>
    <n v="1"/>
    <n v="1"/>
  </r>
  <r>
    <s v="181"/>
    <s v="653227c9-8951-4eb3-8fde-081e014ec2ff"/>
    <n v="44965"/>
    <s v="consentement_oui"/>
    <s v="sud_kivu"/>
    <s v="sud_kivu"/>
    <s v="kabare"/>
    <x v="0"/>
    <x v="6"/>
    <s v="oui"/>
    <s v="shanyorha hagate"/>
    <s v="cira_22"/>
    <s v="22"/>
    <s v="chira_22"/>
    <s v="feminin"/>
    <n v="30"/>
    <n v="0"/>
    <s v="primaire_interrompu"/>
    <s v="non"/>
    <s v="epoux"/>
    <m/>
    <s v="masculin"/>
    <x v="1"/>
    <m/>
    <s v="main_duvre"/>
    <m/>
    <s v="elargi"/>
    <n v="1"/>
    <n v="1"/>
    <n v="1"/>
    <n v="0"/>
    <n v="0"/>
    <n v="0"/>
    <n v="1"/>
    <n v="0"/>
    <n v="2"/>
    <n v="0"/>
    <n v="2"/>
    <n v="1"/>
    <n v="0"/>
    <n v="0"/>
    <n v="1"/>
    <n v="0"/>
    <n v="10"/>
    <s v="oui"/>
    <n v="1"/>
    <n v="0"/>
    <n v="0"/>
    <n v="0"/>
    <n v="0"/>
    <n v="0"/>
    <n v="0"/>
    <n v="0"/>
    <n v="0"/>
    <n v="0"/>
    <n v="0"/>
    <n v="0"/>
    <s v="oui"/>
    <n v="0"/>
    <n v="0"/>
    <n v="0"/>
    <n v="0"/>
    <n v="1"/>
    <n v="0"/>
    <n v="0"/>
    <n v="0"/>
    <n v="0"/>
    <n v="0"/>
    <n v="0"/>
    <m/>
    <s v="oui"/>
    <n v="1"/>
    <n v="0"/>
    <n v="1"/>
    <n v="1"/>
    <n v="1"/>
    <n v="0"/>
    <n v="0"/>
    <n v="0"/>
    <n v="0"/>
    <n v="0"/>
    <n v="0"/>
    <m/>
    <s v="eau_courante"/>
    <s v="robinet_priv"/>
    <m/>
    <m/>
    <m/>
    <m/>
    <s v="eau_courante"/>
    <x v="0"/>
    <m/>
    <s v="non"/>
    <s v="puits_creus"/>
    <m/>
    <s v="puits_non_protg"/>
    <m/>
    <m/>
    <m/>
    <m/>
    <s v="en_dehors_de_la_parcelle"/>
    <n v="5"/>
    <n v="3"/>
    <n v="5"/>
    <n v="13"/>
    <n v="7"/>
    <n v="2"/>
    <n v="7"/>
    <s v="non"/>
    <x v="2"/>
    <n v="0"/>
    <n v="0"/>
    <n v="0"/>
    <n v="0"/>
    <n v="0"/>
    <n v="0"/>
    <n v="1"/>
    <n v="1"/>
    <n v="0"/>
    <n v="0"/>
    <n v="0"/>
    <n v="0"/>
    <n v="0"/>
    <s v="non"/>
    <n v="0"/>
    <n v="0"/>
    <n v="0"/>
    <n v="0"/>
    <n v="0"/>
    <n v="0"/>
    <n v="1"/>
    <n v="1"/>
    <n v="0"/>
    <n v="0"/>
    <n v="0"/>
    <n v="0"/>
    <n v="0"/>
    <n v="3"/>
    <n v="5"/>
    <n v="300"/>
    <n v="4"/>
    <n v="3"/>
    <n v="180"/>
    <n v="6.8571428571428568"/>
    <s v="non"/>
    <m/>
    <m/>
    <m/>
    <m/>
    <m/>
    <m/>
    <m/>
    <m/>
    <m/>
    <m/>
    <s v="hommesgarons_15-19_ans"/>
    <n v="0"/>
    <n v="0"/>
    <n v="0"/>
    <n v="0"/>
    <n v="1"/>
    <n v="0"/>
    <n v="0"/>
    <m/>
    <s v="oui"/>
    <s v="contribution_mensuelabonnement"/>
    <m/>
    <m/>
    <n v="500"/>
    <n v="0"/>
    <n v="0"/>
    <n v="1"/>
    <n v="0"/>
    <n v="0"/>
    <n v="0"/>
    <n v="0"/>
    <m/>
    <s v="non"/>
    <m/>
    <m/>
    <m/>
    <m/>
    <m/>
    <m/>
    <m/>
    <s v="oui"/>
    <s v="oui"/>
    <s v="parce que elle serait disponible, il n'aurais plus des coupures"/>
    <s v="non"/>
    <m/>
    <m/>
    <m/>
    <m/>
    <m/>
    <m/>
    <m/>
    <m/>
    <s v="oui"/>
    <n v="0"/>
    <n v="0"/>
    <n v="0"/>
    <n v="0"/>
    <n v="0"/>
    <n v="1"/>
    <n v="0"/>
    <s v="Les angines"/>
    <n v="0"/>
    <n v="0"/>
    <n v="0"/>
    <n v="0"/>
    <n v="0"/>
    <n v="1"/>
    <n v="0"/>
    <n v="0"/>
    <n v="0"/>
    <n v="0"/>
    <n v="0"/>
    <n v="0"/>
    <n v="0"/>
    <n v="0"/>
    <n v="0"/>
    <n v="0"/>
    <n v="0"/>
    <s v="oui"/>
    <n v="0"/>
    <n v="1"/>
    <n v="0"/>
    <n v="0"/>
    <n v="0"/>
    <n v="0"/>
    <n v="0"/>
    <n v="0"/>
    <n v="0"/>
    <n v="0"/>
    <m/>
    <m/>
    <m/>
    <s v="autre_toilette__composte"/>
    <m/>
    <n v="0"/>
    <n v="0"/>
    <n v="0"/>
    <n v="1"/>
    <n v="0"/>
    <m/>
    <m/>
    <m/>
    <m/>
    <m/>
    <m/>
    <m/>
    <m/>
    <s v="toilette améliorée"/>
    <s v="non"/>
    <x v="1"/>
    <x v="0"/>
    <x v="0"/>
    <x v="0"/>
    <x v="1"/>
    <n v="0"/>
    <n v="1"/>
    <n v="0"/>
    <n v="0"/>
    <n v="0"/>
    <n v="1"/>
    <n v="0"/>
    <n v="0"/>
    <n v="0"/>
    <n v="0"/>
    <m/>
    <s v="oui"/>
    <n v="0"/>
    <n v="0"/>
    <n v="0"/>
    <n v="0"/>
    <n v="1"/>
    <n v="0"/>
    <n v="0"/>
    <m/>
    <s v="oui"/>
    <m/>
    <m/>
    <m/>
    <m/>
    <m/>
    <m/>
    <s v="oui"/>
    <n v="1"/>
    <n v="1"/>
    <n v="1"/>
    <n v="3"/>
    <n v="0"/>
    <n v="0"/>
    <n v="0"/>
    <m/>
    <n v="1"/>
    <n v="1"/>
    <n v="1"/>
    <n v="3"/>
    <n v="6"/>
    <s v="connaissance basique"/>
    <n v="0"/>
    <n v="0"/>
    <n v="0"/>
    <m/>
    <n v="0"/>
    <n v="0"/>
    <n v="0"/>
    <n v="1"/>
    <n v="0"/>
    <n v="0"/>
    <m/>
    <s v="oui"/>
    <s v="payer une somme d'argent auprès du comité de la CEREKA"/>
    <n v="1"/>
    <n v="1"/>
    <n v="0"/>
    <n v="0"/>
    <m/>
    <n v="0"/>
    <n v="0"/>
    <n v="1"/>
    <n v="0"/>
    <n v="0"/>
    <n v="0"/>
    <n v="0"/>
    <n v="0"/>
    <m/>
    <s v="non"/>
    <m/>
    <m/>
    <x v="0"/>
    <m/>
    <m/>
    <m/>
    <m/>
    <m/>
    <s v="non"/>
    <s v="non"/>
    <m/>
    <m/>
    <m/>
    <m/>
    <m/>
    <m/>
    <m/>
    <m/>
    <m/>
    <m/>
    <m/>
    <m/>
    <m/>
    <m/>
    <m/>
    <n v="0"/>
    <m/>
    <m/>
    <n v="5"/>
    <s v="confiance moyenne"/>
    <n v="0"/>
    <n v="0"/>
    <n v="0"/>
    <n v="0"/>
    <n v="0"/>
    <n v="0"/>
    <n v="0"/>
    <s v="Aucun"/>
    <n v="0"/>
    <n v="1"/>
    <n v="0"/>
    <s v="je n'ai jamais soumis"/>
    <s v="oui"/>
    <s v="oui"/>
    <s v="oui_il_y_en_a"/>
    <s v="oui"/>
    <n v="0"/>
    <n v="1"/>
    <n v="0"/>
    <n v="0"/>
    <n v="0"/>
    <n v="0"/>
    <n v="0"/>
    <m/>
    <n v="1"/>
    <n v="0"/>
    <n v="0"/>
    <n v="0"/>
    <n v="0"/>
    <n v="0"/>
    <n v="0"/>
    <n v="0"/>
    <m/>
    <m/>
    <s v="au propriétaire"/>
    <n v="0"/>
    <n v="0"/>
    <n v="0"/>
    <n v="0"/>
    <n v="0"/>
    <n v="0"/>
    <n v="0"/>
    <n v="0"/>
    <n v="1"/>
    <n v="0"/>
    <s v="Maendeo"/>
    <n v="0"/>
    <n v="0"/>
    <n v="1"/>
    <n v="0"/>
    <n v="0"/>
    <n v="0"/>
    <m/>
    <s v="5-6"/>
    <m/>
    <s v="neutre"/>
    <s v="oui"/>
    <s v="oui"/>
    <s v="neutre"/>
    <s v="oui"/>
    <s v="non"/>
    <m/>
    <s v="les_membres_du_village"/>
    <m/>
    <s v="b_le_groupe_le_plus_nombreux_prend_la_dcision_pour_tous"/>
    <s v="rarement_implique"/>
    <s v="rarement"/>
    <n v="0"/>
    <n v="0"/>
    <n v="1"/>
    <n v="0"/>
    <n v="0"/>
    <n v="0"/>
    <n v="0"/>
    <n v="0"/>
    <n v="0"/>
    <n v="1"/>
    <n v="0"/>
    <n v="0"/>
    <m/>
    <s v="nous nous groupons puis on en discute"/>
    <s v="parfois"/>
    <s v="face à face"/>
    <s v="rarement"/>
    <s v="moyen financier et matériel pour faire arriver l'eau à la maison"/>
    <s v="le faites de puiser l'eau à deux endroits différents et puis à des distances ndiferentes"/>
    <s v="non"/>
    <m/>
    <m/>
    <n v="-2.2262412999999999"/>
    <n v="28.837319699999998"/>
    <n v="1579.7"/>
    <n v="4.66"/>
    <n v="10"/>
    <n v="44965.386712962973"/>
    <n v="44965.343229166669"/>
    <s v="bbk05"/>
    <n v="44965.478541666656"/>
    <s v="https://www.commcarehq.org/a/swassa/reports/form_data/653227c9-8951-4eb3-8fde-081e014ec2ff/"/>
    <s v="bbk05"/>
    <s v=""/>
    <x v="2"/>
    <s v=""/>
    <x v="2"/>
    <s v=""/>
    <s v=""/>
    <s v=""/>
    <s v=""/>
    <x v="2"/>
    <s v=""/>
    <s v=""/>
    <s v=""/>
    <s v=""/>
    <s v=""/>
    <x v="1"/>
    <s v=""/>
    <s v=""/>
    <s v=""/>
    <s v=""/>
    <s v=""/>
    <s v=""/>
    <s v=""/>
    <s v=""/>
    <s v=""/>
  </r>
  <r>
    <s v="182"/>
    <s v="fd433cfc-b917-4d6c-aebb-16592aaec698"/>
    <n v="44965"/>
    <s v="consentement_oui"/>
    <s v="sud_kivu"/>
    <s v="sud_kivu"/>
    <s v="kabare"/>
    <x v="0"/>
    <x v="6"/>
    <s v="oui"/>
    <s v="Espoir Mubulanyi"/>
    <s v="cira_33"/>
    <s v="33"/>
    <s v="chira_33"/>
    <s v="masculin"/>
    <n v="19"/>
    <n v="0"/>
    <s v="secondaire_complet"/>
    <s v="non"/>
    <s v="mre"/>
    <m/>
    <s v="feminin"/>
    <x v="0"/>
    <s v="M'chokola francoise"/>
    <s v="agriculteur"/>
    <m/>
    <s v="restreint"/>
    <n v="0"/>
    <n v="2"/>
    <n v="1"/>
    <n v="0"/>
    <n v="1"/>
    <n v="0"/>
    <n v="0"/>
    <n v="1"/>
    <n v="0"/>
    <n v="0"/>
    <n v="0"/>
    <n v="1"/>
    <n v="0"/>
    <n v="0"/>
    <n v="0"/>
    <n v="0"/>
    <n v="6"/>
    <s v="oui"/>
    <n v="0"/>
    <n v="0"/>
    <n v="0"/>
    <n v="0"/>
    <n v="1"/>
    <n v="0"/>
    <n v="0"/>
    <n v="0"/>
    <n v="0"/>
    <n v="0"/>
    <n v="0"/>
    <n v="0"/>
    <s v="non"/>
    <m/>
    <m/>
    <m/>
    <m/>
    <m/>
    <m/>
    <m/>
    <m/>
    <m/>
    <m/>
    <m/>
    <m/>
    <s v="oui"/>
    <n v="0"/>
    <n v="0"/>
    <n v="1"/>
    <n v="1"/>
    <n v="1"/>
    <n v="0"/>
    <n v="0"/>
    <n v="0"/>
    <n v="0"/>
    <n v="0"/>
    <n v="0"/>
    <m/>
    <s v="eau_courante"/>
    <s v="robinet_public__borne-fontaine"/>
    <m/>
    <m/>
    <m/>
    <m/>
    <s v="eau_courante"/>
    <x v="0"/>
    <m/>
    <s v="oui"/>
    <m/>
    <m/>
    <m/>
    <m/>
    <m/>
    <m/>
    <m/>
    <s v="en_dehors_de_la_parcelle"/>
    <n v="60"/>
    <n v="10"/>
    <n v="60"/>
    <n v="130"/>
    <m/>
    <m/>
    <m/>
    <s v="non"/>
    <x v="2"/>
    <n v="0"/>
    <n v="0"/>
    <n v="0"/>
    <n v="0"/>
    <n v="0"/>
    <n v="0"/>
    <n v="1"/>
    <n v="1"/>
    <n v="0"/>
    <n v="0"/>
    <n v="0"/>
    <n v="0"/>
    <n v="0"/>
    <m/>
    <m/>
    <m/>
    <m/>
    <m/>
    <m/>
    <m/>
    <m/>
    <m/>
    <m/>
    <m/>
    <m/>
    <m/>
    <m/>
    <n v="7"/>
    <n v="4"/>
    <n v="560"/>
    <m/>
    <m/>
    <n v="0"/>
    <n v="13.333333333333332"/>
    <s v="non"/>
    <m/>
    <m/>
    <m/>
    <m/>
    <m/>
    <m/>
    <m/>
    <m/>
    <m/>
    <m/>
    <s v="filles_10-14_ans"/>
    <n v="0"/>
    <n v="0"/>
    <n v="0"/>
    <n v="0"/>
    <n v="1"/>
    <n v="0"/>
    <n v="0"/>
    <m/>
    <s v="oui"/>
    <s v="contribution_mensuelabonnement"/>
    <m/>
    <m/>
    <n v="300"/>
    <m/>
    <m/>
    <m/>
    <m/>
    <m/>
    <m/>
    <m/>
    <m/>
    <m/>
    <m/>
    <m/>
    <m/>
    <m/>
    <m/>
    <m/>
    <m/>
    <m/>
    <s v="oui"/>
    <s v="parceque elle est déjà permanente"/>
    <s v="non"/>
    <m/>
    <m/>
    <m/>
    <m/>
    <m/>
    <m/>
    <m/>
    <m/>
    <m/>
    <m/>
    <m/>
    <m/>
    <m/>
    <m/>
    <m/>
    <m/>
    <m/>
    <m/>
    <m/>
    <m/>
    <m/>
    <m/>
    <m/>
    <m/>
    <m/>
    <m/>
    <m/>
    <m/>
    <m/>
    <m/>
    <m/>
    <m/>
    <m/>
    <m/>
    <s v="non"/>
    <m/>
    <m/>
    <m/>
    <m/>
    <m/>
    <m/>
    <m/>
    <m/>
    <m/>
    <m/>
    <m/>
    <m/>
    <m/>
    <m/>
    <m/>
    <m/>
    <m/>
    <m/>
    <m/>
    <m/>
    <m/>
    <m/>
    <m/>
    <m/>
    <m/>
    <m/>
    <m/>
    <m/>
    <s v="toilette non améliorée"/>
    <s v="non"/>
    <x v="0"/>
    <x v="0"/>
    <x v="0"/>
    <x v="0"/>
    <x v="0"/>
    <m/>
    <m/>
    <m/>
    <m/>
    <m/>
    <m/>
    <m/>
    <m/>
    <m/>
    <m/>
    <m/>
    <m/>
    <m/>
    <m/>
    <m/>
    <m/>
    <m/>
    <m/>
    <m/>
    <m/>
    <m/>
    <m/>
    <m/>
    <m/>
    <m/>
    <m/>
    <m/>
    <s v="non"/>
    <m/>
    <m/>
    <m/>
    <n v="0"/>
    <m/>
    <m/>
    <m/>
    <m/>
    <m/>
    <m/>
    <m/>
    <n v="0"/>
    <n v="0"/>
    <s v="connaissance faible"/>
    <m/>
    <m/>
    <m/>
    <m/>
    <n v="0"/>
    <n v="0"/>
    <n v="0"/>
    <n v="1"/>
    <n v="0"/>
    <n v="0"/>
    <m/>
    <s v="non"/>
    <s v="ne sais pas"/>
    <n v="1"/>
    <n v="1"/>
    <n v="0"/>
    <n v="0"/>
    <m/>
    <n v="0"/>
    <n v="0"/>
    <n v="0"/>
    <n v="1"/>
    <n v="0"/>
    <n v="0"/>
    <n v="0"/>
    <n v="0"/>
    <m/>
    <s v="oui"/>
    <s v="si vous êtes attrapé dans le piège le comité vous esclu"/>
    <n v="0"/>
    <x v="2"/>
    <n v="0"/>
    <n v="1"/>
    <n v="0"/>
    <n v="0"/>
    <s v="aucun"/>
    <s v="oui"/>
    <s v="oui"/>
    <n v="1"/>
    <n v="1"/>
    <n v="0"/>
    <n v="0"/>
    <n v="0"/>
    <m/>
    <n v="1"/>
    <n v="1"/>
    <n v="0"/>
    <n v="0"/>
    <n v="0"/>
    <n v="0"/>
    <n v="0"/>
    <n v="0"/>
    <m/>
    <n v="2"/>
    <s v="non_je_navais_pas_eu_des_reponses__mes_proccupations"/>
    <m/>
    <n v="2"/>
    <s v="pas de confiance"/>
    <m/>
    <m/>
    <m/>
    <m/>
    <m/>
    <n v="0"/>
    <n v="2"/>
    <s v="Au moins un"/>
    <m/>
    <m/>
    <m/>
    <m/>
    <s v="oui"/>
    <s v="non_jen_ai_pas_encore_bnficie"/>
    <m/>
    <m/>
    <m/>
    <m/>
    <m/>
    <m/>
    <m/>
    <m/>
    <m/>
    <m/>
    <m/>
    <m/>
    <m/>
    <m/>
    <m/>
    <m/>
    <m/>
    <m/>
    <m/>
    <m/>
    <s v="au comité du CEREKA"/>
    <n v="1"/>
    <n v="0"/>
    <n v="1"/>
    <n v="0"/>
    <n v="0"/>
    <n v="0"/>
    <n v="0"/>
    <n v="0"/>
    <n v="1"/>
    <n v="0"/>
    <s v="maendeleo"/>
    <n v="0"/>
    <n v="0"/>
    <n v="1"/>
    <n v="0"/>
    <n v="0"/>
    <n v="0"/>
    <m/>
    <s v="1-2"/>
    <m/>
    <s v="neutre"/>
    <s v="oui"/>
    <s v="oui"/>
    <s v="peu_insatisfaisant"/>
    <s v="oui"/>
    <s v="non"/>
    <m/>
    <s v="les_membres_du_village"/>
    <m/>
    <s v="un_sous-groupe_moins_nombreux_prend_la_dcision_pour_tous"/>
    <s v="quelque_fois_impliqu"/>
    <s v="rarement"/>
    <n v="0"/>
    <n v="0"/>
    <n v="1"/>
    <n v="0"/>
    <n v="1"/>
    <n v="0"/>
    <n v="0"/>
    <n v="0"/>
    <n v="0"/>
    <n v="1"/>
    <n v="0"/>
    <n v="0"/>
    <m/>
    <s v="face à face"/>
    <s v="non"/>
    <m/>
    <m/>
    <s v="des matériels, physique et financier"/>
    <s v="rareté de l'eau,le temps d'attente et le long trajet à parcourir avant d'atteindre le BF"/>
    <s v="non"/>
    <m/>
    <m/>
    <n v="-2.2328325000000002"/>
    <n v="28.8520772"/>
    <n v="1524.2"/>
    <n v="4.2"/>
    <n v="6"/>
    <n v="44965.478206018517"/>
    <n v="44965.458668981482"/>
    <s v="bbk05"/>
    <n v="44965.47855324074"/>
    <s v="https://www.commcarehq.org/a/swassa/reports/form_data/fd433cfc-b917-4d6c-aebb-16592aaec698/"/>
    <s v="bbk05"/>
    <s v=""/>
    <x v="2"/>
    <s v=""/>
    <x v="2"/>
    <s v=""/>
    <s v=""/>
    <s v=""/>
    <s v=""/>
    <x v="2"/>
    <s v=""/>
    <s v=""/>
    <s v=""/>
    <s v=""/>
    <s v=""/>
    <x v="1"/>
    <s v=""/>
    <s v=""/>
    <s v=""/>
    <s v=""/>
    <s v=""/>
    <s v=""/>
    <s v=""/>
    <s v=""/>
    <s v=""/>
  </r>
  <r>
    <s v="183"/>
    <s v="43630f34-2892-4f31-a271-69a916fd9e2d"/>
    <n v="44965"/>
    <s v="consentement_oui"/>
    <s v="sud_kivu"/>
    <s v="sud_kivu"/>
    <s v="kabare"/>
    <x v="0"/>
    <x v="6"/>
    <s v="oui"/>
    <s v="Cinyabuguma cihyoka kosma"/>
    <s v="cira_21"/>
    <s v="21"/>
    <s v="chira_21"/>
    <s v="masculin"/>
    <n v="44"/>
    <n v="997385522"/>
    <s v="primaire_interrompu"/>
    <s v="oui"/>
    <m/>
    <m/>
    <m/>
    <x v="1"/>
    <s v="Namugenzi Alphonsine M'kalaba"/>
    <s v="agriculteur"/>
    <m/>
    <s v="restreint"/>
    <n v="0"/>
    <n v="0"/>
    <n v="2"/>
    <n v="0"/>
    <n v="0"/>
    <n v="0"/>
    <n v="1"/>
    <n v="0"/>
    <n v="0"/>
    <n v="0"/>
    <n v="0"/>
    <n v="0"/>
    <n v="2"/>
    <n v="0"/>
    <n v="1"/>
    <n v="0"/>
    <n v="6"/>
    <s v="oui"/>
    <n v="0"/>
    <n v="1"/>
    <n v="0"/>
    <n v="0"/>
    <n v="0"/>
    <n v="0"/>
    <n v="0"/>
    <n v="0"/>
    <n v="0"/>
    <n v="0"/>
    <n v="0"/>
    <n v="0"/>
    <s v="oui"/>
    <n v="1"/>
    <n v="0"/>
    <n v="0"/>
    <n v="0"/>
    <n v="0"/>
    <n v="1"/>
    <n v="1"/>
    <n v="0"/>
    <n v="0"/>
    <n v="0"/>
    <n v="0"/>
    <m/>
    <s v="oui"/>
    <n v="1"/>
    <n v="1"/>
    <n v="1"/>
    <n v="1"/>
    <n v="1"/>
    <n v="1"/>
    <n v="0"/>
    <n v="0"/>
    <n v="0"/>
    <n v="0"/>
    <n v="0"/>
    <m/>
    <s v="eau_courante"/>
    <s v="robinet_public__borne-fontaine"/>
    <m/>
    <m/>
    <m/>
    <m/>
    <s v="eau_courante"/>
    <x v="0"/>
    <m/>
    <s v="non"/>
    <s v="eau_de_source"/>
    <m/>
    <m/>
    <s v="source_non_protg"/>
    <m/>
    <m/>
    <m/>
    <s v="en_dehors_de_la_parcelle"/>
    <n v="3"/>
    <n v="2"/>
    <n v="7"/>
    <n v="12"/>
    <n v="20"/>
    <n v="1"/>
    <n v="30"/>
    <s v="oui"/>
    <x v="1"/>
    <m/>
    <m/>
    <m/>
    <m/>
    <m/>
    <m/>
    <m/>
    <m/>
    <m/>
    <m/>
    <m/>
    <m/>
    <m/>
    <s v="oui"/>
    <m/>
    <m/>
    <m/>
    <m/>
    <m/>
    <m/>
    <m/>
    <m/>
    <m/>
    <m/>
    <m/>
    <m/>
    <m/>
    <n v="7"/>
    <n v="4"/>
    <n v="560"/>
    <n v="3"/>
    <n v="5"/>
    <n v="700"/>
    <n v="30"/>
    <s v="non"/>
    <m/>
    <m/>
    <m/>
    <m/>
    <m/>
    <m/>
    <m/>
    <m/>
    <m/>
    <m/>
    <s v="filles_10-14_ans"/>
    <n v="0"/>
    <n v="0"/>
    <n v="0"/>
    <n v="0"/>
    <n v="1"/>
    <n v="0"/>
    <n v="0"/>
    <m/>
    <s v="non"/>
    <m/>
    <m/>
    <m/>
    <m/>
    <n v="1"/>
    <n v="0"/>
    <n v="1"/>
    <n v="0"/>
    <n v="0"/>
    <n v="0"/>
    <n v="0"/>
    <m/>
    <s v="non"/>
    <m/>
    <m/>
    <m/>
    <m/>
    <m/>
    <m/>
    <m/>
    <s v="oui"/>
    <s v="oui"/>
    <s v="parce que nous n'effectuerons plus de longs trajets pour en avoir"/>
    <s v="non"/>
    <m/>
    <m/>
    <m/>
    <m/>
    <m/>
    <m/>
    <m/>
    <m/>
    <s v="oui"/>
    <n v="0"/>
    <n v="0"/>
    <n v="1"/>
    <n v="1"/>
    <n v="1"/>
    <n v="1"/>
    <n v="0"/>
    <s v="rougeole"/>
    <n v="0"/>
    <n v="0"/>
    <n v="1"/>
    <n v="0"/>
    <n v="0"/>
    <n v="0"/>
    <n v="1"/>
    <n v="0"/>
    <n v="0"/>
    <n v="0"/>
    <n v="0"/>
    <n v="0"/>
    <n v="0"/>
    <n v="0"/>
    <n v="1"/>
    <n v="0"/>
    <n v="0"/>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0"/>
    <n v="0"/>
    <n v="0"/>
    <n v="0"/>
    <n v="1"/>
    <n v="0"/>
    <s v="borne Propre à l'hôpital fomulac"/>
    <s v="oui"/>
    <s v="je ne sais pas trop mais les autres disent qu'il faut aller chez les prêtres"/>
    <n v="1"/>
    <n v="1"/>
    <n v="0"/>
    <n v="0"/>
    <m/>
    <n v="0"/>
    <n v="0"/>
    <n v="0"/>
    <n v="1"/>
    <n v="0"/>
    <n v="0"/>
    <n v="0"/>
    <n v="0"/>
    <m/>
    <s v="oui"/>
    <s v="les usagers ne doivent pas lessiver au borne, y laver les pieds, les de 0 à 6 ans ne doivent pas y puiser car il n'ont pas enco l'intelligence de savoir qu'est-ce qu'il peuvent abîmer et qu'est-ce qu'ils ne peuvent pas."/>
    <n v="0"/>
    <x v="2"/>
    <n v="0"/>
    <n v="0"/>
    <n v="1"/>
    <n v="0"/>
    <s v="punition d'un jour les membres gérants qui sont le nyumbakumi"/>
    <s v="oui"/>
    <s v="oui"/>
    <n v="1"/>
    <n v="1"/>
    <n v="0"/>
    <n v="1"/>
    <n v="0"/>
    <s v="Au membre de CAC, Mercy-Corp"/>
    <n v="1"/>
    <n v="1"/>
    <n v="0"/>
    <n v="0"/>
    <n v="0"/>
    <n v="0"/>
    <n v="0"/>
    <n v="0"/>
    <m/>
    <n v="2"/>
    <s v="non_je_navais_pas_eu_des_reponses__mes_proccupations"/>
    <m/>
    <n v="4"/>
    <s v="pas de confiance"/>
    <m/>
    <m/>
    <m/>
    <m/>
    <m/>
    <n v="0"/>
    <n v="2"/>
    <s v="Au moins un"/>
    <m/>
    <m/>
    <m/>
    <m/>
    <s v="oui"/>
    <s v="non_jen_ai_pas_encore_bnficie"/>
    <m/>
    <m/>
    <m/>
    <m/>
    <m/>
    <m/>
    <m/>
    <m/>
    <m/>
    <m/>
    <m/>
    <m/>
    <m/>
    <m/>
    <m/>
    <m/>
    <m/>
    <m/>
    <m/>
    <m/>
    <s v="au plombier de l'hôpital fomulac"/>
    <n v="1"/>
    <n v="1"/>
    <n v="1"/>
    <n v="0"/>
    <n v="1"/>
    <n v="0"/>
    <n v="0"/>
    <n v="0"/>
    <n v="1"/>
    <n v="0"/>
    <s v="maendeleo"/>
    <n v="0"/>
    <n v="0"/>
    <n v="0"/>
    <n v="0"/>
    <n v="1"/>
    <n v="0"/>
    <s v="L'hôpital Fomulac"/>
    <s v="5-6"/>
    <m/>
    <s v="neutre"/>
    <s v="non"/>
    <s v="non"/>
    <s v="neutre"/>
    <s v="non"/>
    <m/>
    <m/>
    <m/>
    <m/>
    <m/>
    <s v="rarement_implique"/>
    <s v="non"/>
    <m/>
    <m/>
    <m/>
    <m/>
    <m/>
    <m/>
    <m/>
    <m/>
    <m/>
    <m/>
    <m/>
    <m/>
    <m/>
    <m/>
    <m/>
    <s v="aucun"/>
    <s v="non"/>
    <s v="des moyens financiers et matériel permettraient"/>
    <s v="taux élevé des maladie à origine hydrique par exemple choléra, fièvre typhoïde,.. plus de deux sous village dépendent de ce robinet pub. dont: sous V.de Maroc, Sous V. de Nyamiri2 et une partie de bushana. Long trajets à parcourir pour atteindre ce robinet pub."/>
    <s v="non"/>
    <m/>
    <m/>
    <n v="-2.2331443000000002"/>
    <n v="28.853034600000001"/>
    <n v="1541.4"/>
    <n v="4.8"/>
    <n v="6"/>
    <n v="44965.529699074083"/>
    <n v="44965.49050925926"/>
    <s v="bbk05"/>
    <n v="44965.530034722222"/>
    <s v="https://www.commcarehq.org/a/swassa/reports/form_data/43630f34-2892-4f31-a271-69a916fd9e2d/"/>
    <s v="bbk05"/>
    <s v=""/>
    <x v="2"/>
    <s v=""/>
    <x v="2"/>
    <s v=""/>
    <s v=""/>
    <s v=""/>
    <s v=""/>
    <x v="2"/>
    <s v=""/>
    <s v=""/>
    <s v=""/>
    <s v=""/>
    <s v=""/>
    <x v="1"/>
    <s v=""/>
    <s v=""/>
    <s v=""/>
    <s v=""/>
    <s v=""/>
    <s v=""/>
    <s v=""/>
    <s v=""/>
    <s v=""/>
  </r>
  <r>
    <s v="184"/>
    <s v="708fa199-284f-4c76-9a1a-3534e1d6ab12"/>
    <n v="44965"/>
    <s v="consentement_oui"/>
    <s v="sud_kivu"/>
    <s v="sud_kivu"/>
    <s v="kabare"/>
    <x v="1"/>
    <x v="7"/>
    <s v="oui"/>
    <s v="Ntaciniga Josiane"/>
    <s v="kadj_7"/>
    <s v="7"/>
    <s v="kadju_7"/>
    <s v="feminin"/>
    <n v="66"/>
    <n v="0"/>
    <s v="sans_niveau"/>
    <s v="non"/>
    <s v="epoux"/>
    <m/>
    <s v="masculin"/>
    <x v="1"/>
    <m/>
    <s v="agriculteur"/>
    <m/>
    <s v="elargi"/>
    <n v="1"/>
    <n v="1"/>
    <n v="1"/>
    <n v="0"/>
    <n v="0"/>
    <n v="0"/>
    <n v="1"/>
    <n v="1"/>
    <n v="2"/>
    <n v="1"/>
    <n v="1"/>
    <n v="0"/>
    <n v="0"/>
    <n v="0"/>
    <n v="0"/>
    <n v="1"/>
    <n v="10"/>
    <s v="non"/>
    <n v="0"/>
    <n v="0"/>
    <n v="0"/>
    <n v="0"/>
    <n v="0"/>
    <n v="0"/>
    <n v="0"/>
    <n v="0"/>
    <n v="0"/>
    <n v="0"/>
    <n v="0"/>
    <n v="0"/>
    <s v="oui"/>
    <n v="0"/>
    <n v="0"/>
    <n v="0"/>
    <n v="0"/>
    <n v="0"/>
    <n v="0"/>
    <n v="1"/>
    <n v="0"/>
    <n v="0"/>
    <n v="0"/>
    <n v="0"/>
    <m/>
    <s v="oui"/>
    <n v="0"/>
    <n v="0"/>
    <n v="0"/>
    <n v="0"/>
    <n v="0"/>
    <n v="0"/>
    <n v="0"/>
    <n v="0"/>
    <n v="1"/>
    <n v="0"/>
    <n v="0"/>
    <m/>
    <s v="puits_creus"/>
    <m/>
    <s v="puits_non_protg"/>
    <m/>
    <m/>
    <m/>
    <s v="puits_non_protg"/>
    <x v="1"/>
    <m/>
    <s v="oui"/>
    <m/>
    <m/>
    <m/>
    <m/>
    <m/>
    <m/>
    <m/>
    <s v="en_dehors_de_la_parcelle"/>
    <n v="60"/>
    <n v="120"/>
    <n v="75"/>
    <n v="255"/>
    <m/>
    <m/>
    <m/>
    <s v="non"/>
    <x v="2"/>
    <n v="0"/>
    <n v="0"/>
    <n v="0"/>
    <n v="0"/>
    <n v="0"/>
    <n v="1"/>
    <n v="1"/>
    <n v="1"/>
    <n v="0"/>
    <n v="0"/>
    <n v="0"/>
    <n v="0"/>
    <n v="0"/>
    <m/>
    <m/>
    <m/>
    <m/>
    <m/>
    <m/>
    <m/>
    <m/>
    <m/>
    <m/>
    <m/>
    <m/>
    <m/>
    <m/>
    <n v="7"/>
    <n v="2"/>
    <n v="280"/>
    <m/>
    <m/>
    <n v="0"/>
    <n v="4"/>
    <s v="non"/>
    <m/>
    <m/>
    <m/>
    <m/>
    <m/>
    <m/>
    <m/>
    <m/>
    <m/>
    <m/>
    <s v="femmes_50_ans"/>
    <n v="0"/>
    <n v="0"/>
    <n v="1"/>
    <n v="0"/>
    <n v="0"/>
    <n v="0"/>
    <n v="0"/>
    <m/>
    <s v="non"/>
    <m/>
    <m/>
    <m/>
    <m/>
    <m/>
    <m/>
    <m/>
    <m/>
    <m/>
    <m/>
    <m/>
    <m/>
    <m/>
    <m/>
    <m/>
    <m/>
    <m/>
    <m/>
    <m/>
    <m/>
    <m/>
    <s v="oui"/>
    <s v="Parce que nous souffrons bcp pour avoir l'eau. A ce moment je manque même de l'eau pour prendre le médicament."/>
    <s v="oui"/>
    <n v="0"/>
    <n v="0"/>
    <n v="1"/>
    <n v="1"/>
    <n v="0"/>
    <n v="0"/>
    <n v="0"/>
    <m/>
    <m/>
    <m/>
    <m/>
    <m/>
    <m/>
    <m/>
    <m/>
    <m/>
    <m/>
    <n v="0"/>
    <n v="0"/>
    <n v="0"/>
    <n v="0"/>
    <n v="0"/>
    <n v="0"/>
    <n v="0"/>
    <n v="0"/>
    <n v="1"/>
    <n v="0"/>
    <n v="0"/>
    <n v="0"/>
    <n v="0"/>
    <n v="0"/>
    <n v="0"/>
    <n v="0"/>
    <n v="0"/>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0"/>
    <n v="0"/>
    <n v="0"/>
    <n v="1"/>
    <n v="0"/>
    <s v="Personne car il n' y a pas de borne."/>
    <s v="non"/>
    <m/>
    <n v="0"/>
    <n v="1"/>
    <n v="0"/>
    <n v="0"/>
    <m/>
    <n v="1"/>
    <n v="0"/>
    <n v="0"/>
    <n v="0"/>
    <n v="0"/>
    <n v="0"/>
    <n v="0"/>
    <n v="0"/>
    <m/>
    <s v="non"/>
    <m/>
    <m/>
    <x v="0"/>
    <m/>
    <m/>
    <m/>
    <m/>
    <m/>
    <s v="oui"/>
    <s v="non"/>
    <n v="1"/>
    <n v="0"/>
    <n v="0"/>
    <n v="0"/>
    <n v="0"/>
    <m/>
    <n v="1"/>
    <n v="0"/>
    <n v="0"/>
    <n v="0"/>
    <n v="0"/>
    <n v="0"/>
    <n v="0"/>
    <n v="0"/>
    <m/>
    <n v="1"/>
    <m/>
    <m/>
    <n v="3"/>
    <s v="pas de confiance"/>
    <n v="1"/>
    <n v="0"/>
    <n v="0"/>
    <n v="0"/>
    <n v="0"/>
    <n v="1"/>
    <n v="2"/>
    <s v="Au moins un"/>
    <n v="0"/>
    <n v="0"/>
    <n v="0"/>
    <m/>
    <s v="non"/>
    <s v="non_jen_ai_pas_encore_bnficie"/>
    <m/>
    <m/>
    <m/>
    <m/>
    <m/>
    <m/>
    <m/>
    <m/>
    <m/>
    <m/>
    <m/>
    <m/>
    <m/>
    <m/>
    <m/>
    <m/>
    <m/>
    <m/>
    <m/>
    <m/>
    <s v="Au chef"/>
    <n v="0"/>
    <n v="0"/>
    <n v="0"/>
    <n v="0"/>
    <n v="0"/>
    <n v="0"/>
    <n v="0"/>
    <n v="0"/>
    <n v="1"/>
    <n v="0"/>
    <s v="Maendeleo, RTCK"/>
    <n v="0"/>
    <n v="0"/>
    <n v="0"/>
    <n v="0"/>
    <n v="1"/>
    <n v="0"/>
    <s v="Particulier qui s'appelle MUBATIZA CERU"/>
    <s v="3-4"/>
    <m/>
    <s v="neutre"/>
    <s v="non"/>
    <s v="non"/>
    <s v="tres_satisfaite"/>
    <s v="non"/>
    <m/>
    <m/>
    <m/>
    <m/>
    <m/>
    <s v="je_ne_suis_jamais_impliqu"/>
    <s v="non"/>
    <m/>
    <m/>
    <m/>
    <m/>
    <m/>
    <m/>
    <m/>
    <m/>
    <m/>
    <m/>
    <m/>
    <m/>
    <m/>
    <m/>
    <m/>
    <s v="Aucun"/>
    <s v="non"/>
    <s v="Je n'en sais rien."/>
    <s v="Il faut parcourir plus de 6 Km pour atteindre le lieu. L'eau est quasi inexistante."/>
    <s v="non"/>
    <m/>
    <m/>
    <n v="-2.1596972999999999"/>
    <n v="28.8947307"/>
    <n v="1648.9"/>
    <n v="4.5199999999999996"/>
    <n v="10"/>
    <n v="44965.535902777781"/>
    <n v="44965.517256944448"/>
    <s v="bbk08"/>
    <n v="44965.536238425928"/>
    <s v="https://www.commcarehq.org/a/swassa/reports/form_data/708fa199-284f-4c76-9a1a-3534e1d6ab12/"/>
    <s v="bbk08"/>
    <s v="Homme"/>
    <x v="1"/>
    <n v="12"/>
    <x v="0"/>
    <n v="40"/>
    <n v="3"/>
    <n v="40"/>
    <n v="83"/>
    <x v="0"/>
    <n v="6.666666666666667"/>
    <s v="Oui, elle est capable"/>
    <s v="non amélioré"/>
    <s v="Non"/>
    <s v="pas d'accès"/>
    <x v="0"/>
    <n v="2"/>
    <n v="2"/>
    <n v="4"/>
    <s v="Connaissance moyenne"/>
    <n v="1"/>
    <n v="0"/>
    <s v="Pas de confiance"/>
    <n v="1"/>
    <n v="1"/>
  </r>
  <r>
    <s v="185"/>
    <s v="7496fe87-1188-473e-add1-8315a4434c3d"/>
    <n v="44965"/>
    <s v="consentement_oui"/>
    <s v="sud_kivu"/>
    <s v="sud_kivu"/>
    <s v="kabare"/>
    <x v="1"/>
    <x v="9"/>
    <s v="oui"/>
    <s v="Brigitte bisonga"/>
    <s v="kabu_7"/>
    <s v="7"/>
    <s v="kabus_7"/>
    <s v="feminin"/>
    <n v="24"/>
    <n v="999999999"/>
    <s v="secondaire_interrompu"/>
    <s v="non"/>
    <s v="epoux"/>
    <m/>
    <s v="masculin"/>
    <x v="1"/>
    <m/>
    <s v="colporteur"/>
    <m/>
    <s v="restreint"/>
    <n v="1"/>
    <n v="0"/>
    <n v="0"/>
    <n v="0"/>
    <n v="1"/>
    <n v="0"/>
    <n v="0"/>
    <n v="0"/>
    <n v="1"/>
    <n v="0"/>
    <n v="0"/>
    <n v="0"/>
    <n v="0"/>
    <n v="1"/>
    <n v="0"/>
    <n v="0"/>
    <n v="4"/>
    <s v="non"/>
    <n v="0"/>
    <n v="0"/>
    <n v="0"/>
    <n v="0"/>
    <n v="0"/>
    <n v="0"/>
    <n v="0"/>
    <n v="0"/>
    <n v="0"/>
    <n v="0"/>
    <n v="0"/>
    <n v="0"/>
    <s v="oui"/>
    <n v="1"/>
    <n v="0"/>
    <n v="0"/>
    <n v="0"/>
    <n v="0"/>
    <n v="0"/>
    <n v="0"/>
    <n v="0"/>
    <n v="0"/>
    <n v="0"/>
    <n v="0"/>
    <m/>
    <s v="oui"/>
    <n v="0"/>
    <n v="0"/>
    <n v="1"/>
    <n v="0"/>
    <n v="0"/>
    <n v="0"/>
    <n v="0"/>
    <n v="0"/>
    <n v="0"/>
    <n v="0"/>
    <n v="0"/>
    <m/>
    <s v="eau_courante"/>
    <s v="robinet_public__borne-fontaine"/>
    <m/>
    <m/>
    <m/>
    <m/>
    <s v="eau_courante"/>
    <x v="0"/>
    <m/>
    <s v="oui"/>
    <m/>
    <m/>
    <m/>
    <m/>
    <m/>
    <m/>
    <m/>
    <s v="en_dehors_de_la_parcelle"/>
    <n v="5"/>
    <n v="20"/>
    <n v="7"/>
    <n v="32"/>
    <m/>
    <m/>
    <m/>
    <s v="oui"/>
    <x v="0"/>
    <m/>
    <m/>
    <m/>
    <m/>
    <m/>
    <m/>
    <m/>
    <m/>
    <m/>
    <m/>
    <m/>
    <m/>
    <m/>
    <m/>
    <m/>
    <m/>
    <m/>
    <m/>
    <m/>
    <m/>
    <m/>
    <m/>
    <m/>
    <m/>
    <m/>
    <m/>
    <m/>
    <n v="7"/>
    <n v="3"/>
    <n v="420"/>
    <m/>
    <m/>
    <n v="0"/>
    <n v="15"/>
    <s v="non"/>
    <m/>
    <m/>
    <m/>
    <m/>
    <m/>
    <m/>
    <m/>
    <m/>
    <m/>
    <m/>
    <s v="femmes_20-24_ans"/>
    <n v="0"/>
    <n v="0"/>
    <n v="0"/>
    <n v="0"/>
    <n v="1"/>
    <n v="0"/>
    <n v="0"/>
    <m/>
    <s v="oui"/>
    <s v="contribution_mensuelabonnement"/>
    <m/>
    <m/>
    <n v="500"/>
    <m/>
    <m/>
    <m/>
    <m/>
    <m/>
    <m/>
    <m/>
    <m/>
    <m/>
    <m/>
    <m/>
    <m/>
    <m/>
    <m/>
    <m/>
    <m/>
    <m/>
    <s v="oui"/>
    <s v="pour etre proche du bf"/>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1"/>
    <n v="0"/>
    <n v="0"/>
    <n v="0"/>
    <n v="0"/>
    <n v="0"/>
    <m/>
    <s v="non"/>
    <s v="ne sais pas"/>
    <n v="1"/>
    <n v="1"/>
    <n v="0"/>
    <n v="0"/>
    <m/>
    <n v="0"/>
    <n v="0"/>
    <n v="0"/>
    <n v="1"/>
    <n v="0"/>
    <n v="0"/>
    <n v="0"/>
    <n v="0"/>
    <m/>
    <s v="oui"/>
    <s v="punition"/>
    <n v="0"/>
    <x v="1"/>
    <n v="0"/>
    <n v="0"/>
    <n v="0"/>
    <n v="0"/>
    <s v="pas"/>
    <s v="non"/>
    <s v="non"/>
    <m/>
    <m/>
    <m/>
    <m/>
    <m/>
    <m/>
    <m/>
    <m/>
    <m/>
    <m/>
    <m/>
    <m/>
    <m/>
    <m/>
    <m/>
    <n v="0"/>
    <m/>
    <m/>
    <n v="5"/>
    <s v="confiance moyenne"/>
    <n v="1"/>
    <n v="0"/>
    <n v="0"/>
    <n v="0"/>
    <n v="0"/>
    <n v="1"/>
    <n v="1"/>
    <s v="Au moins un"/>
    <n v="0"/>
    <n v="0"/>
    <n v="0"/>
    <m/>
    <s v="oui"/>
    <s v="non_jen_ai_pas_encore_bnficie"/>
    <m/>
    <m/>
    <m/>
    <m/>
    <m/>
    <m/>
    <m/>
    <m/>
    <m/>
    <m/>
    <m/>
    <m/>
    <m/>
    <m/>
    <m/>
    <m/>
    <m/>
    <m/>
    <m/>
    <m/>
    <s v="responsable de la bf"/>
    <n v="0"/>
    <n v="0"/>
    <n v="0"/>
    <n v="0"/>
    <n v="0"/>
    <n v="0"/>
    <n v="0"/>
    <n v="0"/>
    <n v="1"/>
    <n v="0"/>
    <s v="rapdio maendeleo"/>
    <n v="0"/>
    <n v="0"/>
    <n v="1"/>
    <n v="0"/>
    <n v="0"/>
    <n v="0"/>
    <m/>
    <s v="5-6"/>
    <m/>
    <s v="peu_insatisfaisant"/>
    <s v="oui"/>
    <s v="oui"/>
    <s v="peu_insatisfaisant"/>
    <s v="oui"/>
    <s v="non"/>
    <m/>
    <s v="les_membres_du_village"/>
    <m/>
    <s v="b_le_groupe_le_plus_nombreux_prend_la_dcision_pour_tous"/>
    <s v="je_ne_suis_jamais_impliqu"/>
    <s v="non"/>
    <m/>
    <m/>
    <m/>
    <m/>
    <m/>
    <m/>
    <m/>
    <m/>
    <m/>
    <m/>
    <m/>
    <m/>
    <m/>
    <m/>
    <m/>
    <s v="pas des recommandations"/>
    <s v="non"/>
    <s v="ne sais pas"/>
    <s v="carrence de l'eau souvent"/>
    <s v="non"/>
    <m/>
    <m/>
    <n v="-2.2193662000000001"/>
    <n v="28.8292775"/>
    <n v="1622.7"/>
    <n v="3.9"/>
    <n v="4"/>
    <n v="44965.540601851862"/>
    <n v="44965.521631944437"/>
    <s v="bbk04"/>
    <n v="44965.540659722217"/>
    <s v="https://www.commcarehq.org/a/swassa/reports/form_data/7496fe87-1188-473e-add1-8315a4434c3d/"/>
    <s v="bbk04"/>
    <s v="Homme"/>
    <x v="0"/>
    <n v="4"/>
    <x v="0"/>
    <n v="15"/>
    <n v="20"/>
    <n v="25"/>
    <n v="60"/>
    <x v="0"/>
    <n v="8.5714285714285712"/>
    <s v="Oui, elle est capable"/>
    <s v="non amélioré"/>
    <s v="Non"/>
    <s v="pas d'accès"/>
    <x v="0"/>
    <n v="0"/>
    <n v="0"/>
    <n v="0"/>
    <s v="Connaissance faible"/>
    <n v="0"/>
    <n v="1"/>
    <s v="Pas de confiance"/>
    <n v="0"/>
    <n v="0"/>
  </r>
  <r>
    <s v="186"/>
    <s v="acf06865-f8be-4de1-92fc-fbb81d5538ba"/>
    <n v="44965"/>
    <s v="consentement_oui"/>
    <s v="sud_kivu"/>
    <s v="sud_kivu"/>
    <s v="kabare"/>
    <x v="1"/>
    <x v="4"/>
    <s v="oui"/>
    <s v="Louise kagabe"/>
    <s v="mwan_17"/>
    <s v="17"/>
    <s v="mwand_17"/>
    <s v="feminin"/>
    <n v="28"/>
    <n v="990185139"/>
    <s v="sans_niveau"/>
    <s v="non"/>
    <s v="epoux"/>
    <m/>
    <s v="masculin"/>
    <x v="1"/>
    <m/>
    <s v="agriculteur"/>
    <m/>
    <s v="restreint"/>
    <n v="1"/>
    <n v="1"/>
    <n v="0"/>
    <n v="0"/>
    <n v="0"/>
    <n v="1"/>
    <n v="0"/>
    <n v="0"/>
    <n v="2"/>
    <n v="0"/>
    <n v="0"/>
    <n v="0"/>
    <n v="0"/>
    <n v="1"/>
    <n v="0"/>
    <n v="0"/>
    <n v="6"/>
    <s v="non"/>
    <n v="0"/>
    <n v="0"/>
    <n v="0"/>
    <n v="0"/>
    <n v="0"/>
    <n v="0"/>
    <n v="0"/>
    <n v="0"/>
    <n v="0"/>
    <n v="0"/>
    <n v="0"/>
    <n v="0"/>
    <s v="non"/>
    <m/>
    <m/>
    <m/>
    <m/>
    <m/>
    <m/>
    <m/>
    <m/>
    <m/>
    <m/>
    <m/>
    <m/>
    <s v="oui"/>
    <n v="0"/>
    <n v="0"/>
    <n v="1"/>
    <n v="1"/>
    <n v="0"/>
    <n v="0"/>
    <n v="0"/>
    <n v="0"/>
    <n v="0"/>
    <n v="0"/>
    <n v="0"/>
    <m/>
    <s v="eau_courante"/>
    <s v="robinet_public__borne-fontaine"/>
    <m/>
    <m/>
    <m/>
    <m/>
    <s v="eau_courante"/>
    <x v="0"/>
    <m/>
    <s v="oui"/>
    <m/>
    <m/>
    <m/>
    <m/>
    <m/>
    <m/>
    <m/>
    <s v="en_dehors_de_la_parcelle"/>
    <n v="2"/>
    <n v="1"/>
    <n v="2"/>
    <n v="5"/>
    <m/>
    <m/>
    <m/>
    <s v="oui"/>
    <x v="1"/>
    <m/>
    <m/>
    <m/>
    <m/>
    <m/>
    <m/>
    <m/>
    <m/>
    <m/>
    <m/>
    <m/>
    <m/>
    <m/>
    <m/>
    <m/>
    <m/>
    <m/>
    <m/>
    <m/>
    <m/>
    <m/>
    <m/>
    <m/>
    <m/>
    <m/>
    <m/>
    <m/>
    <n v="7"/>
    <n v="3"/>
    <n v="420"/>
    <m/>
    <m/>
    <n v="0"/>
    <n v="10"/>
    <s v="non"/>
    <m/>
    <m/>
    <m/>
    <m/>
    <m/>
    <m/>
    <m/>
    <m/>
    <m/>
    <m/>
    <s v="femmes_25-34_ans"/>
    <n v="0"/>
    <n v="0"/>
    <n v="0"/>
    <n v="0"/>
    <n v="1"/>
    <n v="0"/>
    <n v="0"/>
    <m/>
    <s v="oui"/>
    <s v="contribution_mensuelabonnement"/>
    <m/>
    <m/>
    <n v="500"/>
    <m/>
    <m/>
    <m/>
    <m/>
    <m/>
    <m/>
    <m/>
    <m/>
    <m/>
    <m/>
    <m/>
    <m/>
    <m/>
    <m/>
    <m/>
    <m/>
    <m/>
    <s v="oui"/>
    <s v="parce que l'eau sera plus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voir le COGEP puis acheter le matériel"/>
    <n v="1"/>
    <n v="1"/>
    <n v="0"/>
    <n v="0"/>
    <m/>
    <n v="0"/>
    <n v="1"/>
    <n v="0"/>
    <n v="0"/>
    <n v="0"/>
    <n v="0"/>
    <n v="0"/>
    <n v="0"/>
    <m/>
    <s v="non"/>
    <m/>
    <m/>
    <x v="0"/>
    <m/>
    <m/>
    <m/>
    <m/>
    <m/>
    <s v="non"/>
    <s v="non"/>
    <m/>
    <m/>
    <m/>
    <m/>
    <m/>
    <m/>
    <m/>
    <m/>
    <m/>
    <m/>
    <m/>
    <m/>
    <m/>
    <m/>
    <m/>
    <n v="0"/>
    <m/>
    <m/>
    <n v="5"/>
    <s v="confiance moyenne"/>
    <n v="1"/>
    <n v="0"/>
    <n v="0"/>
    <n v="0"/>
    <n v="0"/>
    <n v="1"/>
    <n v="1"/>
    <s v="Au moins un"/>
    <n v="0"/>
    <n v="0"/>
    <n v="0"/>
    <m/>
    <s v="oui"/>
    <s v="oui"/>
    <s v="non_il_y_en_a_pas"/>
    <m/>
    <m/>
    <m/>
    <m/>
    <m/>
    <m/>
    <m/>
    <m/>
    <m/>
    <m/>
    <m/>
    <m/>
    <m/>
    <m/>
    <m/>
    <m/>
    <m/>
    <m/>
    <m/>
    <s v="chef de quartier"/>
    <n v="0"/>
    <n v="1"/>
    <n v="1"/>
    <n v="0"/>
    <n v="0"/>
    <n v="0"/>
    <n v="0"/>
    <n v="0"/>
    <n v="0"/>
    <n v="0"/>
    <m/>
    <n v="0"/>
    <n v="0"/>
    <n v="0"/>
    <n v="0"/>
    <n v="1"/>
    <n v="0"/>
    <s v="les pretres"/>
    <s v="3-4"/>
    <m/>
    <s v="neutre"/>
    <s v="oui"/>
    <s v="oui"/>
    <s v="tres_satisfaite"/>
    <s v="oui"/>
    <s v="non"/>
    <m/>
    <s v="les_membres_du_village"/>
    <m/>
    <s v="b_le_groupe_le_plus_nombreux_prend_la_dcision_pour_tous"/>
    <s v="je_ne_suis_jamais_impliqu"/>
    <s v="non"/>
    <m/>
    <m/>
    <m/>
    <m/>
    <m/>
    <m/>
    <m/>
    <m/>
    <m/>
    <m/>
    <m/>
    <m/>
    <m/>
    <m/>
    <m/>
    <s v="face à face"/>
    <s v="non"/>
    <s v="une source"/>
    <s v="manque de robinet dans ma parcelle"/>
    <s v="non"/>
    <m/>
    <m/>
    <n v="-2.2236639999999999"/>
    <n v="28.846288099999999"/>
    <n v="1586.3"/>
    <n v="4.72"/>
    <n v="6"/>
    <n v="44965.345335648148"/>
    <n v="44965.323321759257"/>
    <s v="bbk03"/>
    <n v="44965.554212962961"/>
    <s v="https://www.commcarehq.org/a/swassa/reports/form_data/acf06865-f8be-4de1-92fc-fbb81d5538ba/"/>
    <s v="bbk03"/>
    <s v="Femme"/>
    <x v="1"/>
    <n v="3"/>
    <x v="0"/>
    <n v="12"/>
    <n v="10"/>
    <n v="13"/>
    <n v="35"/>
    <x v="0"/>
    <n v="14.285714285714285"/>
    <s v="Oui, elle est capable"/>
    <s v="non amélioré"/>
    <s v="Non"/>
    <s v="pas d'accès"/>
    <x v="0"/>
    <n v="1"/>
    <n v="1"/>
    <n v="2"/>
    <s v="Connaissance faible"/>
    <n v="0"/>
    <n v="4"/>
    <s v="Pas de confiance"/>
    <n v="0"/>
    <n v="0"/>
  </r>
  <r>
    <s v="187"/>
    <s v="bcbe2b59-b66b-462f-b939-cec2e022071d"/>
    <n v="44965"/>
    <s v="consentement_oui"/>
    <s v="sud_kivu"/>
    <s v="sud_kivu"/>
    <s v="kabare"/>
    <x v="1"/>
    <x v="4"/>
    <s v="oui"/>
    <s v="ntabure musumbuko"/>
    <s v="mwan_7"/>
    <s v="7"/>
    <s v="mwand_7"/>
    <s v="masculin"/>
    <n v="32"/>
    <n v="977410248"/>
    <s v="secondaire_complet"/>
    <s v="oui"/>
    <m/>
    <m/>
    <m/>
    <x v="1"/>
    <s v="neema muciga grace"/>
    <s v="agent_de_letat"/>
    <m/>
    <s v="restreint"/>
    <n v="0"/>
    <n v="1"/>
    <n v="0"/>
    <n v="0"/>
    <n v="0"/>
    <n v="1"/>
    <n v="0"/>
    <n v="1"/>
    <n v="2"/>
    <n v="0"/>
    <n v="0"/>
    <n v="0"/>
    <n v="0"/>
    <n v="0"/>
    <n v="1"/>
    <n v="0"/>
    <n v="6"/>
    <s v="oui"/>
    <n v="0"/>
    <n v="1"/>
    <n v="0"/>
    <n v="0"/>
    <n v="0"/>
    <n v="0"/>
    <n v="0"/>
    <n v="0"/>
    <n v="0"/>
    <n v="0"/>
    <n v="0"/>
    <n v="0"/>
    <s v="non"/>
    <m/>
    <m/>
    <m/>
    <m/>
    <m/>
    <m/>
    <m/>
    <m/>
    <m/>
    <m/>
    <m/>
    <m/>
    <s v="oui"/>
    <n v="0"/>
    <n v="0"/>
    <n v="0"/>
    <n v="0"/>
    <n v="0"/>
    <n v="0"/>
    <n v="0"/>
    <n v="0"/>
    <n v="0"/>
    <n v="1"/>
    <n v="0"/>
    <s v="formation"/>
    <s v="eau_courante"/>
    <s v="robinet_public__borne-fontaine"/>
    <m/>
    <m/>
    <m/>
    <m/>
    <s v="eau_courante"/>
    <x v="0"/>
    <m/>
    <s v="oui"/>
    <m/>
    <m/>
    <m/>
    <m/>
    <m/>
    <m/>
    <m/>
    <s v="en_dehors_de_la_parcelle"/>
    <n v="3"/>
    <n v="2"/>
    <n v="4"/>
    <n v="9"/>
    <m/>
    <m/>
    <m/>
    <s v="oui"/>
    <x v="1"/>
    <m/>
    <m/>
    <m/>
    <m/>
    <m/>
    <m/>
    <m/>
    <m/>
    <m/>
    <m/>
    <m/>
    <m/>
    <m/>
    <m/>
    <m/>
    <m/>
    <m/>
    <m/>
    <m/>
    <m/>
    <m/>
    <m/>
    <m/>
    <m/>
    <m/>
    <m/>
    <m/>
    <n v="7"/>
    <n v="3"/>
    <n v="420"/>
    <m/>
    <m/>
    <n v="0"/>
    <n v="10"/>
    <s v="non"/>
    <m/>
    <m/>
    <m/>
    <m/>
    <m/>
    <m/>
    <m/>
    <m/>
    <m/>
    <m/>
    <s v="femmes_25-34_ans"/>
    <n v="0"/>
    <n v="0"/>
    <n v="0"/>
    <n v="0"/>
    <n v="1"/>
    <n v="0"/>
    <n v="0"/>
    <m/>
    <s v="oui"/>
    <s v="contribution_mensuelabonnement"/>
    <m/>
    <m/>
    <n v="500"/>
    <m/>
    <m/>
    <m/>
    <m/>
    <m/>
    <m/>
    <m/>
    <m/>
    <m/>
    <m/>
    <m/>
    <m/>
    <m/>
    <m/>
    <m/>
    <m/>
    <m/>
    <s v="oui"/>
    <s v="parce que l'eau sera plus pota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1"/>
    <n v="2"/>
    <n v="0"/>
    <n v="0"/>
    <n v="0"/>
    <m/>
    <n v="1"/>
    <n v="1"/>
    <n v="0"/>
    <n v="2"/>
    <n v="4"/>
    <s v="connaissance basique"/>
    <n v="0"/>
    <n v="0"/>
    <n v="0"/>
    <m/>
    <n v="1"/>
    <n v="0"/>
    <n v="0"/>
    <n v="0"/>
    <n v="1"/>
    <n v="0"/>
    <s v="les prêtres"/>
    <s v="non"/>
    <s v="voir le COGEP et les prêtre puis acheté le matériel"/>
    <n v="1"/>
    <n v="0"/>
    <n v="0"/>
    <n v="0"/>
    <m/>
    <n v="0"/>
    <n v="1"/>
    <n v="0"/>
    <n v="0"/>
    <n v="0"/>
    <n v="0"/>
    <n v="0"/>
    <n v="0"/>
    <m/>
    <s v="non"/>
    <m/>
    <m/>
    <x v="0"/>
    <m/>
    <m/>
    <m/>
    <m/>
    <m/>
    <s v="non"/>
    <s v="non"/>
    <m/>
    <m/>
    <m/>
    <m/>
    <m/>
    <m/>
    <m/>
    <m/>
    <m/>
    <m/>
    <m/>
    <m/>
    <m/>
    <m/>
    <m/>
    <n v="0"/>
    <m/>
    <m/>
    <n v="7"/>
    <s v="grande confiance"/>
    <n v="1"/>
    <n v="1"/>
    <n v="0"/>
    <n v="0"/>
    <n v="0"/>
    <n v="2"/>
    <n v="2"/>
    <s v="Au moins un"/>
    <n v="0"/>
    <n v="0"/>
    <n v="0"/>
    <m/>
    <s v="oui"/>
    <s v="oui"/>
    <s v="non_il_y_en_a_pas"/>
    <m/>
    <m/>
    <m/>
    <m/>
    <m/>
    <m/>
    <m/>
    <m/>
    <m/>
    <m/>
    <m/>
    <m/>
    <m/>
    <m/>
    <m/>
    <m/>
    <m/>
    <m/>
    <m/>
    <s v="chef de quartier"/>
    <n v="0"/>
    <n v="0"/>
    <n v="1"/>
    <n v="0"/>
    <n v="0"/>
    <n v="0"/>
    <n v="0"/>
    <n v="1"/>
    <n v="1"/>
    <n v="0"/>
    <s v="maendeleo"/>
    <n v="0"/>
    <n v="0"/>
    <n v="0"/>
    <n v="1"/>
    <n v="1"/>
    <n v="0"/>
    <s v="les prêtre"/>
    <s v="3-4"/>
    <m/>
    <s v="neutre"/>
    <s v="oui"/>
    <s v="oui"/>
    <s v="peu_insatisfaisant"/>
    <s v="oui"/>
    <s v="non"/>
    <m/>
    <s v="les_membres_du_village"/>
    <m/>
    <s v="b_le_groupe_le_plus_nombreux_prend_la_dcision_pour_tous"/>
    <s v="je_ne_suis_jamais_impliqu"/>
    <s v="non"/>
    <m/>
    <m/>
    <m/>
    <m/>
    <m/>
    <m/>
    <m/>
    <m/>
    <m/>
    <m/>
    <m/>
    <m/>
    <m/>
    <m/>
    <m/>
    <s v="face à face"/>
    <s v="non"/>
    <s v="une source disponible"/>
    <s v="grande population mais moins des BF"/>
    <s v="non"/>
    <m/>
    <m/>
    <n v="-2.2237269"/>
    <n v="28.846228100000001"/>
    <n v="1545.1"/>
    <n v="4.18"/>
    <n v="6"/>
    <n v="44965.370613425926"/>
    <n v="44965.345601851863"/>
    <s v="bbk03"/>
    <n v="44965.554224537038"/>
    <s v="https://www.commcarehq.org/a/swassa/reports/form_data/bcbe2b59-b66b-462f-b939-cec2e022071d/"/>
    <s v="bbk03"/>
    <s v="Femme"/>
    <x v="1"/>
    <n v="4"/>
    <x v="0"/>
    <n v="12"/>
    <n v="8"/>
    <n v="15"/>
    <n v="35"/>
    <x v="0"/>
    <n v="10.714285714285714"/>
    <s v="Oui, elle est capable"/>
    <s v="non amélioré"/>
    <s v="Non"/>
    <s v="pas d'accès"/>
    <x v="0"/>
    <n v="1"/>
    <n v="1"/>
    <n v="2"/>
    <s v="Connaissance faible"/>
    <n v="0"/>
    <n v="4"/>
    <s v="Pas de confiance"/>
    <n v="0"/>
    <n v="0"/>
  </r>
  <r>
    <s v="188"/>
    <s v="c4316e96-96de-4c0b-9f2b-accf3fad85dc"/>
    <n v="44965"/>
    <s v="consentement_oui"/>
    <s v="sud_kivu"/>
    <s v="sud_kivu"/>
    <s v="kabare"/>
    <x v="1"/>
    <x v="4"/>
    <s v="oui"/>
    <s v="princesse karungu"/>
    <s v="mwan_1"/>
    <s v="1"/>
    <s v="mwand_1"/>
    <s v="feminin"/>
    <n v="19"/>
    <n v="0"/>
    <s v="primaire_interrompu"/>
    <s v="non"/>
    <s v="epoux"/>
    <m/>
    <s v="masculin"/>
    <x v="1"/>
    <m/>
    <s v="travail_journalier"/>
    <m/>
    <s v="restreint"/>
    <n v="1"/>
    <n v="0"/>
    <n v="0"/>
    <n v="1"/>
    <n v="0"/>
    <n v="0"/>
    <n v="0"/>
    <n v="0"/>
    <n v="0"/>
    <n v="0"/>
    <n v="0"/>
    <n v="0"/>
    <n v="0"/>
    <n v="1"/>
    <n v="0"/>
    <n v="0"/>
    <n v="3"/>
    <s v="non"/>
    <n v="0"/>
    <n v="0"/>
    <n v="0"/>
    <n v="0"/>
    <n v="0"/>
    <n v="0"/>
    <n v="0"/>
    <n v="0"/>
    <n v="0"/>
    <n v="0"/>
    <n v="0"/>
    <n v="0"/>
    <s v="non"/>
    <m/>
    <m/>
    <m/>
    <m/>
    <m/>
    <m/>
    <m/>
    <m/>
    <m/>
    <m/>
    <m/>
    <m/>
    <s v="oui"/>
    <n v="0"/>
    <n v="0"/>
    <n v="1"/>
    <n v="1"/>
    <n v="0"/>
    <n v="0"/>
    <n v="0"/>
    <n v="0"/>
    <n v="0"/>
    <n v="0"/>
    <n v="0"/>
    <m/>
    <s v="eau_courante"/>
    <s v="robinet_public__borne-fontaine"/>
    <m/>
    <m/>
    <m/>
    <m/>
    <s v="eau_courante"/>
    <x v="0"/>
    <m/>
    <s v="oui"/>
    <m/>
    <m/>
    <m/>
    <m/>
    <m/>
    <m/>
    <m/>
    <s v="en_dehors_de_la_parcelle"/>
    <n v="5"/>
    <n v="2"/>
    <n v="5"/>
    <n v="12"/>
    <m/>
    <m/>
    <m/>
    <s v="oui"/>
    <x v="1"/>
    <m/>
    <m/>
    <m/>
    <m/>
    <m/>
    <m/>
    <m/>
    <m/>
    <m/>
    <m/>
    <m/>
    <m/>
    <m/>
    <m/>
    <m/>
    <m/>
    <m/>
    <m/>
    <m/>
    <m/>
    <m/>
    <m/>
    <m/>
    <m/>
    <m/>
    <m/>
    <m/>
    <n v="4"/>
    <n v="2"/>
    <n v="160"/>
    <m/>
    <m/>
    <n v="0"/>
    <n v="7.6190476190476195"/>
    <s v="non"/>
    <m/>
    <m/>
    <m/>
    <m/>
    <m/>
    <m/>
    <m/>
    <m/>
    <m/>
    <m/>
    <s v="femmesfilles_15-19_ans"/>
    <n v="0"/>
    <n v="0"/>
    <n v="0"/>
    <n v="0"/>
    <n v="1"/>
    <n v="0"/>
    <n v="0"/>
    <m/>
    <s v="oui"/>
    <s v="contribution_mensuelabonnement"/>
    <m/>
    <m/>
    <n v="500"/>
    <m/>
    <m/>
    <m/>
    <m/>
    <m/>
    <m/>
    <m/>
    <m/>
    <m/>
    <m/>
    <m/>
    <m/>
    <m/>
    <m/>
    <m/>
    <m/>
    <m/>
    <s v="non"/>
    <s v="pas d'argent"/>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0"/>
    <n v="1"/>
    <n v="0"/>
    <n v="0"/>
    <n v="0"/>
    <m/>
    <n v="0"/>
    <n v="1"/>
    <n v="0"/>
    <n v="1"/>
    <n v="2"/>
    <s v="connaissance faible"/>
    <n v="0"/>
    <n v="0"/>
    <n v="0"/>
    <m/>
    <n v="1"/>
    <n v="0"/>
    <n v="0"/>
    <n v="0"/>
    <n v="0"/>
    <n v="0"/>
    <m/>
    <s v="non"/>
    <s v="voir le chef de quartier"/>
    <n v="1"/>
    <n v="1"/>
    <n v="0"/>
    <n v="0"/>
    <m/>
    <n v="0"/>
    <n v="1"/>
    <n v="0"/>
    <n v="0"/>
    <n v="0"/>
    <n v="0"/>
    <n v="0"/>
    <n v="0"/>
    <m/>
    <s v="non"/>
    <m/>
    <m/>
    <x v="0"/>
    <m/>
    <m/>
    <m/>
    <m/>
    <m/>
    <s v="non"/>
    <s v="non"/>
    <m/>
    <m/>
    <m/>
    <m/>
    <m/>
    <m/>
    <m/>
    <m/>
    <m/>
    <m/>
    <m/>
    <m/>
    <m/>
    <m/>
    <m/>
    <n v="0"/>
    <m/>
    <m/>
    <n v="9"/>
    <s v="grande confiance"/>
    <n v="1"/>
    <n v="0"/>
    <n v="0"/>
    <n v="0"/>
    <n v="0"/>
    <n v="1"/>
    <n v="1"/>
    <s v="Au moins un"/>
    <n v="0"/>
    <n v="0"/>
    <n v="0"/>
    <m/>
    <s v="oui"/>
    <s v="non_jen_ai_pas_encore_bnficie"/>
    <m/>
    <m/>
    <m/>
    <m/>
    <m/>
    <m/>
    <m/>
    <m/>
    <m/>
    <m/>
    <m/>
    <m/>
    <m/>
    <m/>
    <m/>
    <m/>
    <m/>
    <m/>
    <m/>
    <m/>
    <s v="COGEP et chef de quartier"/>
    <n v="0"/>
    <n v="0"/>
    <n v="1"/>
    <n v="0"/>
    <n v="0"/>
    <n v="0"/>
    <n v="0"/>
    <n v="1"/>
    <n v="0"/>
    <n v="0"/>
    <m/>
    <n v="0"/>
    <n v="0"/>
    <n v="0"/>
    <n v="1"/>
    <n v="1"/>
    <n v="0"/>
    <s v="les prêtres"/>
    <s v="5-6"/>
    <m/>
    <s v="extrmement_satisfaite"/>
    <s v="oui"/>
    <s v="oui"/>
    <s v="neutre"/>
    <s v="oui"/>
    <s v="non"/>
    <m/>
    <s v="les_membres_du_village"/>
    <m/>
    <s v="b_le_groupe_le_plus_nombreux_prend_la_dcision_pour_tous"/>
    <s v="je_ne_suis_jamais_impliqu"/>
    <s v="non"/>
    <m/>
    <m/>
    <m/>
    <m/>
    <m/>
    <m/>
    <m/>
    <m/>
    <m/>
    <m/>
    <m/>
    <m/>
    <m/>
    <m/>
    <m/>
    <s v="face à face"/>
    <s v="non"/>
    <s v="pas d'opportunités"/>
    <s v="le point d'eau est unpeu éloigné."/>
    <s v="non"/>
    <m/>
    <m/>
    <n v="-2.2247104000000002"/>
    <n v="28.8459003"/>
    <n v="1504.9"/>
    <n v="4.95"/>
    <n v="3"/>
    <n v="44965.403020833342"/>
    <n v="44965.380324074067"/>
    <s v="bbk03"/>
    <n v="44965.554236111107"/>
    <s v="https://www.commcarehq.org/a/swassa/reports/form_data/c4316e96-96de-4c0b-9f2b-accf3fad85dc/"/>
    <s v="bbk03"/>
    <s v="Homme"/>
    <x v="0"/>
    <n v="2"/>
    <x v="0"/>
    <n v="1"/>
    <n v="1"/>
    <n v="1"/>
    <n v="3"/>
    <x v="3"/>
    <n v="40"/>
    <s v="Oui, elle est capable"/>
    <s v="non amélioré"/>
    <s v="Non"/>
    <s v="pas d'accès"/>
    <x v="0"/>
    <n v="2"/>
    <n v="2"/>
    <n v="5"/>
    <s v="Connaissance bonne"/>
    <n v="0"/>
    <n v="4"/>
    <s v="Pas de confiance"/>
    <n v="0"/>
    <n v="0"/>
  </r>
  <r>
    <s v="189"/>
    <s v="a3b80a96-2258-4a40-8339-0ccc642a7fe3"/>
    <n v="44965"/>
    <s v="consentement_oui"/>
    <s v="sud_kivu"/>
    <s v="sud_kivu"/>
    <s v="kabare"/>
    <x v="1"/>
    <x v="4"/>
    <s v="non"/>
    <s v="zawadi masirika"/>
    <s v="mwan_34"/>
    <s v="34"/>
    <s v="mwand_34"/>
    <s v="feminin"/>
    <n v="19"/>
    <n v="0"/>
    <s v="secondaire_interrompu"/>
    <s v="non"/>
    <s v="epoux"/>
    <m/>
    <s v="masculin"/>
    <x v="1"/>
    <m/>
    <s v="travail_journalier"/>
    <m/>
    <s v="restreint"/>
    <n v="0"/>
    <n v="0"/>
    <n v="0"/>
    <n v="1"/>
    <n v="0"/>
    <n v="0"/>
    <n v="0"/>
    <n v="0"/>
    <n v="0"/>
    <n v="0"/>
    <n v="0"/>
    <n v="0"/>
    <n v="0"/>
    <n v="1"/>
    <n v="0"/>
    <n v="0"/>
    <n v="2"/>
    <s v="non"/>
    <n v="0"/>
    <n v="0"/>
    <n v="0"/>
    <n v="0"/>
    <n v="0"/>
    <n v="0"/>
    <n v="0"/>
    <n v="0"/>
    <n v="0"/>
    <n v="0"/>
    <n v="0"/>
    <n v="0"/>
    <s v="non"/>
    <m/>
    <m/>
    <m/>
    <m/>
    <m/>
    <m/>
    <m/>
    <m/>
    <m/>
    <m/>
    <m/>
    <m/>
    <s v="oui"/>
    <n v="0"/>
    <n v="0"/>
    <n v="1"/>
    <n v="0"/>
    <n v="0"/>
    <n v="0"/>
    <n v="0"/>
    <n v="0"/>
    <n v="0"/>
    <n v="1"/>
    <n v="0"/>
    <s v="formations"/>
    <s v="eau_courante"/>
    <s v="robinet_priv"/>
    <m/>
    <m/>
    <m/>
    <m/>
    <s v="eau_courante"/>
    <x v="0"/>
    <m/>
    <s v="oui"/>
    <m/>
    <m/>
    <m/>
    <m/>
    <m/>
    <m/>
    <m/>
    <s v="en_dehors_de_la_parcelle"/>
    <n v="5"/>
    <n v="2"/>
    <n v="1"/>
    <n v="8"/>
    <m/>
    <m/>
    <m/>
    <s v="oui"/>
    <x v="1"/>
    <m/>
    <m/>
    <m/>
    <m/>
    <m/>
    <m/>
    <m/>
    <m/>
    <m/>
    <m/>
    <m/>
    <m/>
    <m/>
    <m/>
    <m/>
    <m/>
    <m/>
    <m/>
    <m/>
    <m/>
    <m/>
    <m/>
    <m/>
    <m/>
    <m/>
    <m/>
    <m/>
    <n v="3"/>
    <n v="4"/>
    <n v="240"/>
    <m/>
    <m/>
    <n v="0"/>
    <n v="17.142857142857142"/>
    <s v="non"/>
    <m/>
    <m/>
    <m/>
    <m/>
    <m/>
    <m/>
    <m/>
    <m/>
    <m/>
    <m/>
    <s v="femmesfilles_15-19_ans"/>
    <n v="0"/>
    <n v="0"/>
    <n v="0"/>
    <n v="0"/>
    <n v="1"/>
    <n v="0"/>
    <n v="0"/>
    <m/>
    <s v="oui"/>
    <s v="contribution_mensuelabonnement"/>
    <m/>
    <m/>
    <n v="500"/>
    <m/>
    <m/>
    <m/>
    <m/>
    <m/>
    <m/>
    <m/>
    <m/>
    <m/>
    <m/>
    <m/>
    <m/>
    <m/>
    <m/>
    <m/>
    <m/>
    <m/>
    <s v="non"/>
    <s v="pas d'argent"/>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non"/>
    <m/>
    <m/>
    <m/>
    <n v="0"/>
    <m/>
    <m/>
    <m/>
    <m/>
    <m/>
    <m/>
    <m/>
    <n v="0"/>
    <n v="0"/>
    <s v="connaissance faible"/>
    <m/>
    <m/>
    <m/>
    <m/>
    <n v="0"/>
    <n v="0"/>
    <n v="0"/>
    <n v="0"/>
    <n v="1"/>
    <n v="0"/>
    <s v="le propriétaire du robinet"/>
    <s v="non"/>
    <s v="chat de matériels puis voir le COGEP"/>
    <n v="1"/>
    <n v="1"/>
    <n v="0"/>
    <n v="0"/>
    <m/>
    <n v="0"/>
    <n v="1"/>
    <n v="0"/>
    <n v="0"/>
    <n v="0"/>
    <n v="0"/>
    <n v="0"/>
    <n v="0"/>
    <m/>
    <s v="non"/>
    <m/>
    <m/>
    <x v="0"/>
    <m/>
    <m/>
    <m/>
    <m/>
    <m/>
    <s v="non"/>
    <s v="non"/>
    <m/>
    <m/>
    <m/>
    <m/>
    <m/>
    <m/>
    <m/>
    <m/>
    <m/>
    <m/>
    <m/>
    <m/>
    <m/>
    <m/>
    <m/>
    <n v="0"/>
    <m/>
    <m/>
    <n v="8"/>
    <s v="grande confiance"/>
    <n v="1"/>
    <n v="0"/>
    <n v="0"/>
    <n v="0"/>
    <n v="0"/>
    <n v="1"/>
    <n v="1"/>
    <s v="Au moins un"/>
    <n v="0"/>
    <n v="0"/>
    <n v="0"/>
    <m/>
    <s v="oui"/>
    <s v="non_jen_ai_pas_encore_bnficie"/>
    <m/>
    <m/>
    <m/>
    <m/>
    <m/>
    <m/>
    <m/>
    <m/>
    <m/>
    <m/>
    <m/>
    <m/>
    <m/>
    <m/>
    <m/>
    <m/>
    <m/>
    <m/>
    <m/>
    <m/>
    <s v="au propriétaire du robinet"/>
    <n v="0"/>
    <n v="0"/>
    <n v="1"/>
    <n v="0"/>
    <n v="0"/>
    <n v="0"/>
    <n v="0"/>
    <n v="0"/>
    <n v="0"/>
    <n v="0"/>
    <m/>
    <n v="0"/>
    <n v="0"/>
    <n v="0"/>
    <n v="0"/>
    <n v="1"/>
    <n v="0"/>
    <s v="le propriétaire du robinet"/>
    <s v="5-6"/>
    <m/>
    <s v="tres_satisfaite"/>
    <s v="non"/>
    <s v="non"/>
    <s v="neutre"/>
    <s v="non"/>
    <m/>
    <m/>
    <m/>
    <m/>
    <m/>
    <s v="je_ne_suis_jamais_impliqu"/>
    <s v="non"/>
    <m/>
    <m/>
    <m/>
    <m/>
    <m/>
    <m/>
    <m/>
    <m/>
    <m/>
    <m/>
    <m/>
    <m/>
    <m/>
    <m/>
    <m/>
    <s v="face à face"/>
    <s v="non"/>
    <s v="un Tank disponible dans le village"/>
    <s v="coupure de l'eau"/>
    <s v="non"/>
    <m/>
    <m/>
    <n v="-2.2255702999999998"/>
    <n v="28.846367300000001"/>
    <n v="1561"/>
    <n v="4.62"/>
    <n v="2"/>
    <n v="44965.450115740743"/>
    <n v="44965.403067129628"/>
    <s v="bbk03"/>
    <n v="44965.554247685177"/>
    <s v="https://www.commcarehq.org/a/swassa/reports/form_data/a3b80a96-2258-4a40-8339-0ccc642a7fe3/"/>
    <s v="bbk03"/>
    <s v=""/>
    <x v="2"/>
    <s v=""/>
    <x v="2"/>
    <s v=""/>
    <s v=""/>
    <s v=""/>
    <s v=""/>
    <x v="2"/>
    <s v=""/>
    <s v=""/>
    <s v=""/>
    <s v=""/>
    <s v=""/>
    <x v="1"/>
    <s v=""/>
    <s v=""/>
    <s v=""/>
    <s v=""/>
    <s v=""/>
    <s v=""/>
    <s v=""/>
    <s v=""/>
    <s v=""/>
  </r>
  <r>
    <s v="190"/>
    <s v="7d9890ea-ffb8-4e08-81ac-e932fe995590"/>
    <n v="44965"/>
    <s v="consentement_oui"/>
    <s v="sud_kivu"/>
    <s v="sud_kivu"/>
    <s v="kabare"/>
    <x v="1"/>
    <x v="4"/>
    <s v="oui"/>
    <s v="haruni mudeka"/>
    <s v="mwan_55"/>
    <s v="55"/>
    <s v="mwand_55"/>
    <s v="masculin"/>
    <n v="35"/>
    <n v="0"/>
    <s v="primaire_interrompu"/>
    <s v="oui"/>
    <m/>
    <m/>
    <m/>
    <x v="1"/>
    <s v="feza kadesi"/>
    <s v="agriculteur"/>
    <m/>
    <s v="restreint"/>
    <n v="1"/>
    <n v="2"/>
    <n v="0"/>
    <n v="0"/>
    <n v="1"/>
    <n v="0"/>
    <n v="0"/>
    <n v="0"/>
    <n v="1"/>
    <n v="0"/>
    <n v="0"/>
    <n v="0"/>
    <n v="0"/>
    <n v="0"/>
    <n v="1"/>
    <n v="0"/>
    <n v="6"/>
    <s v="non"/>
    <n v="0"/>
    <n v="0"/>
    <n v="0"/>
    <n v="0"/>
    <n v="0"/>
    <n v="0"/>
    <n v="0"/>
    <n v="0"/>
    <n v="0"/>
    <n v="0"/>
    <n v="0"/>
    <n v="0"/>
    <s v="non"/>
    <m/>
    <m/>
    <m/>
    <m/>
    <m/>
    <m/>
    <m/>
    <m/>
    <m/>
    <m/>
    <m/>
    <m/>
    <s v="oui"/>
    <n v="0"/>
    <n v="0"/>
    <n v="1"/>
    <n v="0"/>
    <n v="0"/>
    <n v="0"/>
    <n v="0"/>
    <n v="0"/>
    <n v="0"/>
    <n v="0"/>
    <n v="0"/>
    <m/>
    <s v="eau_courante"/>
    <s v="robinet_public__borne-fontaine"/>
    <m/>
    <m/>
    <m/>
    <m/>
    <s v="eau_courante"/>
    <x v="0"/>
    <m/>
    <s v="oui"/>
    <m/>
    <m/>
    <m/>
    <m/>
    <m/>
    <m/>
    <m/>
    <s v="en_dehors_de_la_parcelle"/>
    <n v="5"/>
    <n v="2"/>
    <n v="5"/>
    <n v="12"/>
    <m/>
    <m/>
    <m/>
    <s v="oui"/>
    <x v="1"/>
    <m/>
    <m/>
    <m/>
    <m/>
    <m/>
    <m/>
    <m/>
    <m/>
    <m/>
    <m/>
    <m/>
    <m/>
    <m/>
    <m/>
    <m/>
    <m/>
    <m/>
    <m/>
    <m/>
    <m/>
    <m/>
    <m/>
    <m/>
    <m/>
    <m/>
    <m/>
    <m/>
    <n v="7"/>
    <n v="3"/>
    <n v="420"/>
    <m/>
    <m/>
    <n v="0"/>
    <n v="10"/>
    <s v="non"/>
    <m/>
    <m/>
    <m/>
    <m/>
    <m/>
    <m/>
    <m/>
    <m/>
    <m/>
    <m/>
    <s v="femmes_20-24_ans"/>
    <n v="0"/>
    <n v="0"/>
    <n v="0"/>
    <n v="0"/>
    <n v="1"/>
    <n v="0"/>
    <n v="0"/>
    <m/>
    <s v="oui"/>
    <s v="contribution_mensuelabonnement"/>
    <m/>
    <m/>
    <n v="500"/>
    <m/>
    <m/>
    <m/>
    <m/>
    <m/>
    <m/>
    <m/>
    <m/>
    <m/>
    <m/>
    <m/>
    <m/>
    <m/>
    <m/>
    <m/>
    <m/>
    <m/>
    <s v="oui"/>
    <s v="parce que l'eau sera plus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char de matières contacter le COGEP"/>
    <n v="1"/>
    <n v="1"/>
    <n v="0"/>
    <n v="0"/>
    <m/>
    <n v="0"/>
    <n v="1"/>
    <n v="0"/>
    <n v="0"/>
    <n v="0"/>
    <n v="0"/>
    <n v="0"/>
    <n v="0"/>
    <m/>
    <s v="non"/>
    <m/>
    <m/>
    <x v="0"/>
    <m/>
    <m/>
    <m/>
    <m/>
    <m/>
    <s v="non"/>
    <s v="non"/>
    <m/>
    <m/>
    <m/>
    <m/>
    <m/>
    <m/>
    <m/>
    <m/>
    <m/>
    <m/>
    <m/>
    <m/>
    <m/>
    <m/>
    <m/>
    <n v="0"/>
    <m/>
    <m/>
    <n v="8"/>
    <s v="grande confiance"/>
    <n v="1"/>
    <n v="0"/>
    <n v="0"/>
    <n v="0"/>
    <n v="0"/>
    <n v="1"/>
    <n v="1"/>
    <s v="Au moins un"/>
    <n v="0"/>
    <n v="0"/>
    <n v="0"/>
    <m/>
    <s v="non"/>
    <s v="non_jen_ai_pas_encore_bnficie"/>
    <m/>
    <m/>
    <m/>
    <m/>
    <m/>
    <m/>
    <m/>
    <m/>
    <m/>
    <m/>
    <m/>
    <m/>
    <m/>
    <m/>
    <m/>
    <m/>
    <m/>
    <m/>
    <m/>
    <m/>
    <s v="chef de carrière"/>
    <n v="0"/>
    <n v="1"/>
    <n v="1"/>
    <n v="0"/>
    <n v="0"/>
    <n v="0"/>
    <n v="0"/>
    <n v="1"/>
    <n v="0"/>
    <n v="0"/>
    <m/>
    <n v="0"/>
    <n v="0"/>
    <n v="0"/>
    <n v="1"/>
    <n v="0"/>
    <n v="0"/>
    <m/>
    <s v="5-6"/>
    <m/>
    <s v="tres_satisfaite"/>
    <s v="oui"/>
    <s v="oui"/>
    <s v="neutre"/>
    <s v="oui"/>
    <s v="non"/>
    <m/>
    <s v="les_membres_du_village"/>
    <m/>
    <s v="b_le_groupe_le_plus_nombreux_prend_la_dcision_pour_tous"/>
    <s v="je_ne_suis_jamais_impliqu"/>
    <s v="non"/>
    <m/>
    <m/>
    <m/>
    <m/>
    <m/>
    <m/>
    <m/>
    <m/>
    <m/>
    <m/>
    <m/>
    <m/>
    <m/>
    <m/>
    <m/>
    <s v="face à face"/>
    <s v="non"/>
    <s v="beaucoup de BF"/>
    <s v="coupure de l'eau"/>
    <s v="non"/>
    <m/>
    <m/>
    <n v="-2.2240039"/>
    <n v="28.8313895"/>
    <n v="1628.1"/>
    <n v="4.03"/>
    <n v="6"/>
    <n v="44965.478703703702"/>
    <n v="44965.450520833343"/>
    <s v="bbk03"/>
    <n v="44965.554259259261"/>
    <s v="https://www.commcarehq.org/a/swassa/reports/form_data/7d9890ea-ffb8-4e08-81ac-e932fe995590/"/>
    <s v="bbk03"/>
    <s v="Homme"/>
    <x v="0"/>
    <n v="2"/>
    <x v="0"/>
    <n v="10"/>
    <n v="10"/>
    <n v="12"/>
    <n v="32"/>
    <x v="0"/>
    <n v="14.285714285714286"/>
    <s v="Oui, elle est capable"/>
    <s v="non amélioré"/>
    <s v="Non"/>
    <s v="pas d'accès"/>
    <x v="0"/>
    <n v="1"/>
    <n v="1"/>
    <n v="2"/>
    <s v="Connaissance faible"/>
    <n v="0"/>
    <n v="4"/>
    <s v="Pas de confiance"/>
    <n v="0"/>
    <n v="0"/>
  </r>
  <r>
    <s v="191"/>
    <s v="d2b25c0c-8733-461e-93be-fe4f25895e30"/>
    <n v="44965"/>
    <s v="consentement_oui"/>
    <s v="sud_kivu"/>
    <s v="sud_kivu"/>
    <s v="kabare"/>
    <x v="1"/>
    <x v="4"/>
    <s v="oui"/>
    <s v="sicile M'cimanuka"/>
    <s v="mwan_55"/>
    <s v="55"/>
    <s v="mwand_55"/>
    <s v="feminin"/>
    <n v="66"/>
    <n v="0"/>
    <s v="primaire_interrompu"/>
    <s v="non"/>
    <s v="epoux"/>
    <m/>
    <s v="masculin"/>
    <x v="1"/>
    <m/>
    <s v="agriculteur"/>
    <m/>
    <s v="restreint"/>
    <n v="0"/>
    <n v="0"/>
    <n v="0"/>
    <n v="0"/>
    <n v="1"/>
    <n v="2"/>
    <n v="0"/>
    <n v="1"/>
    <n v="0"/>
    <n v="0"/>
    <n v="0"/>
    <n v="0"/>
    <n v="0"/>
    <n v="0"/>
    <n v="0"/>
    <n v="1"/>
    <n v="5"/>
    <s v="oui"/>
    <n v="0"/>
    <n v="0"/>
    <n v="0"/>
    <n v="0"/>
    <n v="1"/>
    <n v="0"/>
    <n v="0"/>
    <n v="0"/>
    <n v="0"/>
    <n v="0"/>
    <n v="0"/>
    <n v="0"/>
    <s v="oui"/>
    <n v="0"/>
    <n v="0"/>
    <n v="0"/>
    <n v="0"/>
    <n v="1"/>
    <n v="0"/>
    <n v="1"/>
    <n v="0"/>
    <n v="0"/>
    <n v="0"/>
    <n v="0"/>
    <m/>
    <s v="oui"/>
    <n v="0"/>
    <n v="0"/>
    <n v="1"/>
    <n v="0"/>
    <n v="1"/>
    <n v="0"/>
    <n v="0"/>
    <n v="0"/>
    <n v="0"/>
    <n v="0"/>
    <n v="0"/>
    <m/>
    <s v="eau_courante"/>
    <s v="robinet_priv"/>
    <m/>
    <m/>
    <m/>
    <m/>
    <s v="eau_courante"/>
    <x v="0"/>
    <m/>
    <s v="oui"/>
    <m/>
    <m/>
    <m/>
    <m/>
    <m/>
    <m/>
    <m/>
    <s v="en_dehors_de_la_parcelle"/>
    <n v="3"/>
    <n v="1"/>
    <n v="4"/>
    <n v="8"/>
    <m/>
    <m/>
    <m/>
    <s v="oui"/>
    <x v="1"/>
    <m/>
    <m/>
    <m/>
    <m/>
    <m/>
    <m/>
    <m/>
    <m/>
    <m/>
    <m/>
    <m/>
    <m/>
    <m/>
    <m/>
    <m/>
    <m/>
    <m/>
    <m/>
    <m/>
    <m/>
    <m/>
    <m/>
    <m/>
    <m/>
    <m/>
    <m/>
    <m/>
    <n v="7"/>
    <n v="5"/>
    <n v="700"/>
    <m/>
    <m/>
    <n v="0"/>
    <n v="20"/>
    <s v="non"/>
    <m/>
    <m/>
    <m/>
    <m/>
    <m/>
    <m/>
    <m/>
    <m/>
    <m/>
    <m/>
    <s v="femmes_20-24_ans"/>
    <n v="0"/>
    <n v="0"/>
    <n v="0"/>
    <n v="0"/>
    <n v="1"/>
    <n v="0"/>
    <n v="0"/>
    <m/>
    <s v="non"/>
    <m/>
    <m/>
    <m/>
    <m/>
    <m/>
    <m/>
    <m/>
    <m/>
    <m/>
    <m/>
    <m/>
    <m/>
    <m/>
    <m/>
    <m/>
    <m/>
    <m/>
    <m/>
    <m/>
    <m/>
    <m/>
    <s v="oui"/>
    <s v="par ce que l'eau sera disponible tout le temp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0"/>
    <n v="1"/>
    <n v="0"/>
    <s v="le propriétaire du robinet"/>
    <s v="non"/>
    <s v="je ne sais pas"/>
    <n v="1"/>
    <n v="1"/>
    <n v="0"/>
    <n v="0"/>
    <m/>
    <n v="0"/>
    <n v="1"/>
    <n v="0"/>
    <n v="0"/>
    <n v="0"/>
    <n v="0"/>
    <n v="0"/>
    <n v="0"/>
    <m/>
    <s v="oui"/>
    <s v="il ya de garde"/>
    <n v="0"/>
    <x v="1"/>
    <n v="0"/>
    <n v="0"/>
    <n v="0"/>
    <n v="0"/>
    <s v="non"/>
    <s v="non"/>
    <s v="non"/>
    <m/>
    <m/>
    <m/>
    <m/>
    <m/>
    <m/>
    <m/>
    <m/>
    <m/>
    <m/>
    <m/>
    <m/>
    <m/>
    <m/>
    <m/>
    <n v="0"/>
    <m/>
    <m/>
    <n v="9"/>
    <s v="grande confiance"/>
    <n v="1"/>
    <n v="0"/>
    <n v="0"/>
    <n v="0"/>
    <n v="0"/>
    <n v="1"/>
    <n v="1"/>
    <s v="Au moins un"/>
    <n v="0"/>
    <n v="0"/>
    <n v="0"/>
    <m/>
    <s v="oui"/>
    <s v="oui"/>
    <s v="non_il_y_en_a_pas"/>
    <m/>
    <m/>
    <m/>
    <m/>
    <m/>
    <m/>
    <m/>
    <m/>
    <m/>
    <m/>
    <m/>
    <m/>
    <m/>
    <m/>
    <m/>
    <m/>
    <m/>
    <m/>
    <m/>
    <s v="le propriétaire du robinet"/>
    <n v="0"/>
    <n v="0"/>
    <n v="1"/>
    <n v="0"/>
    <n v="0"/>
    <n v="0"/>
    <n v="0"/>
    <n v="0"/>
    <n v="1"/>
    <n v="0"/>
    <s v="maendeleo"/>
    <n v="0"/>
    <n v="0"/>
    <n v="1"/>
    <n v="0"/>
    <n v="1"/>
    <n v="0"/>
    <s v="le propriétaire du robinet"/>
    <s v="5-6"/>
    <m/>
    <s v="tres_satisfaite"/>
    <s v="oui"/>
    <s v="oui"/>
    <s v="neutre"/>
    <s v="non"/>
    <m/>
    <m/>
    <m/>
    <m/>
    <m/>
    <s v="je_ne_suis_jamais_impliqu"/>
    <s v="non"/>
    <m/>
    <m/>
    <m/>
    <m/>
    <m/>
    <m/>
    <m/>
    <m/>
    <m/>
    <m/>
    <m/>
    <m/>
    <m/>
    <m/>
    <m/>
    <s v="face à face"/>
    <s v="non"/>
    <s v="rien"/>
    <s v="aucun défis"/>
    <s v="non"/>
    <m/>
    <m/>
    <n v="-2.2239235000000002"/>
    <n v="28.847997899999999"/>
    <n v="1556.5"/>
    <n v="4.9000000000000004"/>
    <n v="5"/>
    <n v="44965.528124999997"/>
    <n v="44965.504918981482"/>
    <s v="bbk03"/>
    <n v="44965.554282407407"/>
    <s v="https://www.commcarehq.org/a/swassa/reports/form_data/d2b25c0c-8733-461e-93be-fe4f25895e30/"/>
    <s v="bbk03"/>
    <s v="Homme"/>
    <x v="0"/>
    <n v="2"/>
    <x v="0"/>
    <n v="10"/>
    <n v="10"/>
    <n v="12"/>
    <n v="32"/>
    <x v="0"/>
    <n v="14.285714285714286"/>
    <s v="Oui, elle est capable"/>
    <s v="non amélioré"/>
    <s v="Non"/>
    <s v="pas d'accès"/>
    <x v="0"/>
    <n v="1"/>
    <n v="1"/>
    <n v="2"/>
    <s v="Connaissance faible"/>
    <n v="0"/>
    <n v="4"/>
    <s v="Pas de confiance"/>
    <n v="0"/>
    <n v="0"/>
  </r>
  <r>
    <s v="192"/>
    <s v="8d9598cd-8fff-4bf5-be1a-30ee0a9d5f26"/>
    <n v="44965"/>
    <s v="consentement_oui"/>
    <s v="sud_kivu"/>
    <s v="sud_kivu"/>
    <s v="kabare"/>
    <x v="0"/>
    <x v="6"/>
    <s v="oui"/>
    <s v="Mapendo Matabaro Thérèse"/>
    <s v="cira_34"/>
    <s v="34"/>
    <s v="chira_34"/>
    <s v="feminin"/>
    <n v="42"/>
    <n v="993308731"/>
    <s v="secondaire_interrompu"/>
    <s v="non"/>
    <s v="epoux"/>
    <m/>
    <s v="masculin"/>
    <x v="1"/>
    <m/>
    <s v="agent_de_letat"/>
    <m/>
    <s v="elargi"/>
    <n v="0"/>
    <n v="0"/>
    <n v="1"/>
    <n v="0"/>
    <n v="1"/>
    <n v="3"/>
    <n v="1"/>
    <n v="0"/>
    <n v="0"/>
    <n v="1"/>
    <n v="1"/>
    <n v="0"/>
    <n v="1"/>
    <n v="0"/>
    <n v="1"/>
    <n v="0"/>
    <n v="10"/>
    <s v="oui"/>
    <n v="0"/>
    <n v="0"/>
    <n v="0"/>
    <n v="0"/>
    <n v="1"/>
    <n v="0"/>
    <n v="0"/>
    <n v="0"/>
    <n v="0"/>
    <n v="0"/>
    <n v="0"/>
    <n v="0"/>
    <s v="non"/>
    <m/>
    <m/>
    <m/>
    <m/>
    <m/>
    <m/>
    <m/>
    <m/>
    <m/>
    <m/>
    <m/>
    <m/>
    <s v="oui"/>
    <n v="1"/>
    <n v="1"/>
    <n v="1"/>
    <n v="1"/>
    <n v="0"/>
    <n v="0"/>
    <n v="0"/>
    <n v="0"/>
    <n v="0"/>
    <n v="0"/>
    <n v="0"/>
    <m/>
    <s v="eau_courante"/>
    <s v="robinet_priv"/>
    <m/>
    <m/>
    <m/>
    <m/>
    <s v="eau_courante"/>
    <x v="0"/>
    <m/>
    <s v="oui"/>
    <m/>
    <m/>
    <m/>
    <m/>
    <m/>
    <m/>
    <m/>
    <s v="en_dehors_de_la_parcelle"/>
    <n v="10"/>
    <n v="5"/>
    <n v="20"/>
    <n v="35"/>
    <m/>
    <m/>
    <m/>
    <s v="non"/>
    <x v="2"/>
    <n v="0"/>
    <n v="0"/>
    <n v="0"/>
    <n v="0"/>
    <n v="0"/>
    <n v="1"/>
    <n v="1"/>
    <n v="0"/>
    <n v="0"/>
    <n v="0"/>
    <n v="0"/>
    <n v="0"/>
    <n v="0"/>
    <m/>
    <m/>
    <m/>
    <m/>
    <m/>
    <m/>
    <m/>
    <m/>
    <m/>
    <m/>
    <m/>
    <m/>
    <m/>
    <m/>
    <n v="7"/>
    <n v="6"/>
    <n v="840"/>
    <m/>
    <m/>
    <n v="0"/>
    <n v="12"/>
    <s v="non"/>
    <m/>
    <m/>
    <m/>
    <m/>
    <m/>
    <m/>
    <m/>
    <m/>
    <m/>
    <m/>
    <s v="femmes_20-24_ans"/>
    <n v="0"/>
    <n v="0"/>
    <n v="1"/>
    <n v="0"/>
    <n v="0"/>
    <n v="1"/>
    <n v="0"/>
    <s v="dans certaines periode pas tout les jours"/>
    <s v="oui"/>
    <s v="contribution_mensuelabonnement"/>
    <m/>
    <m/>
    <n v="1000"/>
    <m/>
    <m/>
    <m/>
    <m/>
    <m/>
    <m/>
    <m/>
    <m/>
    <m/>
    <m/>
    <m/>
    <m/>
    <m/>
    <m/>
    <m/>
    <m/>
    <m/>
    <s v="oui"/>
    <s v="parce que nous nous n'aurons plus des difficultés d'accès"/>
    <s v="non"/>
    <m/>
    <m/>
    <m/>
    <m/>
    <m/>
    <m/>
    <m/>
    <m/>
    <m/>
    <m/>
    <m/>
    <m/>
    <m/>
    <m/>
    <m/>
    <m/>
    <m/>
    <m/>
    <m/>
    <m/>
    <m/>
    <m/>
    <m/>
    <m/>
    <m/>
    <m/>
    <m/>
    <m/>
    <m/>
    <m/>
    <m/>
    <m/>
    <m/>
    <m/>
    <s v="oui"/>
    <n v="0"/>
    <n v="1"/>
    <n v="0"/>
    <n v="0"/>
    <n v="0"/>
    <n v="0"/>
    <n v="0"/>
    <n v="0"/>
    <n v="0"/>
    <n v="0"/>
    <m/>
    <m/>
    <m/>
    <s v="autre_toilette__composte"/>
    <m/>
    <n v="0"/>
    <n v="0"/>
    <n v="0"/>
    <n v="1"/>
    <n v="0"/>
    <m/>
    <m/>
    <m/>
    <m/>
    <m/>
    <m/>
    <m/>
    <m/>
    <s v="toilette améliorée"/>
    <s v="non"/>
    <x v="1"/>
    <x v="0"/>
    <x v="0"/>
    <x v="0"/>
    <x v="1"/>
    <n v="0"/>
    <n v="1"/>
    <n v="0"/>
    <n v="0"/>
    <n v="0"/>
    <n v="0"/>
    <n v="0"/>
    <n v="1"/>
    <n v="0"/>
    <n v="0"/>
    <m/>
    <s v="non"/>
    <m/>
    <m/>
    <m/>
    <m/>
    <m/>
    <m/>
    <m/>
    <m/>
    <m/>
    <m/>
    <m/>
    <m/>
    <m/>
    <m/>
    <m/>
    <s v="oui"/>
    <n v="1"/>
    <n v="1"/>
    <n v="1"/>
    <n v="3"/>
    <n v="0"/>
    <n v="0"/>
    <n v="0"/>
    <m/>
    <n v="1"/>
    <n v="1"/>
    <n v="1"/>
    <n v="3"/>
    <n v="6"/>
    <s v="connaissance basique"/>
    <n v="0"/>
    <n v="0"/>
    <n v="0"/>
    <m/>
    <n v="0"/>
    <n v="0"/>
    <n v="0"/>
    <n v="0"/>
    <n v="1"/>
    <n v="0"/>
    <s v="le propriétaire du robinet"/>
    <s v="non"/>
    <s v="pour l'abonnement il faut payer 140$ à la paroisse, puis l'achat de matériels et payer main d'oeuvre"/>
    <n v="1"/>
    <n v="1"/>
    <n v="0"/>
    <n v="0"/>
    <m/>
    <n v="0"/>
    <n v="0"/>
    <n v="0"/>
    <n v="0"/>
    <n v="1"/>
    <n v="0"/>
    <n v="0"/>
    <n v="0"/>
    <m/>
    <s v="non"/>
    <m/>
    <m/>
    <x v="0"/>
    <m/>
    <m/>
    <m/>
    <m/>
    <m/>
    <s v="oui"/>
    <s v="oui"/>
    <n v="0"/>
    <n v="0"/>
    <n v="0"/>
    <n v="1"/>
    <n v="0"/>
    <s v="à un député nationale"/>
    <n v="1"/>
    <n v="0"/>
    <n v="0"/>
    <n v="0"/>
    <n v="0"/>
    <n v="0"/>
    <n v="1"/>
    <n v="0"/>
    <s v="par écrit aussi"/>
    <n v="1"/>
    <s v="non_je_navais_pas_eu_des_reponses__mes_proccupations"/>
    <m/>
    <n v="2"/>
    <s v="pas de confiance"/>
    <m/>
    <m/>
    <m/>
    <m/>
    <m/>
    <n v="0"/>
    <n v="1"/>
    <s v="Au moins un"/>
    <m/>
    <m/>
    <m/>
    <m/>
    <s v="oui"/>
    <s v="non_jen_ai_pas_encore_bnficie"/>
    <m/>
    <m/>
    <m/>
    <m/>
    <m/>
    <m/>
    <m/>
    <m/>
    <m/>
    <m/>
    <m/>
    <m/>
    <m/>
    <m/>
    <m/>
    <m/>
    <m/>
    <m/>
    <m/>
    <m/>
    <s v="au propriétaire du robinet"/>
    <n v="1"/>
    <n v="0"/>
    <n v="1"/>
    <n v="1"/>
    <n v="0"/>
    <n v="0"/>
    <n v="0"/>
    <n v="1"/>
    <n v="0"/>
    <n v="0"/>
    <m/>
    <n v="0"/>
    <n v="0"/>
    <n v="0"/>
    <n v="0"/>
    <n v="1"/>
    <n v="0"/>
    <s v="la paroisse de Mwanda"/>
    <s v="1-2"/>
    <m/>
    <s v="neutre"/>
    <s v="non"/>
    <s v="non"/>
    <s v="neutre"/>
    <s v="non"/>
    <m/>
    <m/>
    <m/>
    <m/>
    <m/>
    <s v="souvent_impliqu"/>
    <s v="parfois"/>
    <n v="1"/>
    <n v="0"/>
    <n v="0"/>
    <n v="0"/>
    <n v="1"/>
    <n v="0"/>
    <n v="0"/>
    <n v="0"/>
    <n v="0"/>
    <n v="0"/>
    <n v="0"/>
    <n v="0"/>
    <m/>
    <s v="au propriétaire du robinet"/>
    <s v="souvent"/>
    <s v="face à face"/>
    <s v="parfois"/>
    <s v="renforcer la sources de katana qui alimente ciranga nous en aurons où même couper ciranga à cette source de katana qui est contrôlé par les prêtres et nous orienter vers la source de chegera qui a l'eau permanentes."/>
    <s v="accès difficile à l'eau en parcourant un Long trajet, récemment le village était victime des cas de choléra suite à raté de l'eau"/>
    <s v="non"/>
    <m/>
    <m/>
    <n v="-2.2337539"/>
    <n v="28.852466"/>
    <n v="1554.3"/>
    <n v="4.8"/>
    <n v="10"/>
    <n v="44965.5621875"/>
    <n v="44965.540243055562"/>
    <s v="bbk05"/>
    <n v="44965.562523148154"/>
    <s v="https://www.commcarehq.org/a/swassa/reports/form_data/8d9598cd-8fff-4bf5-be1a-30ee0a9d5f26/"/>
    <s v="bbk05"/>
    <s v=""/>
    <x v="2"/>
    <s v=""/>
    <x v="2"/>
    <s v=""/>
    <s v=""/>
    <s v=""/>
    <s v=""/>
    <x v="2"/>
    <s v=""/>
    <s v=""/>
    <s v=""/>
    <s v=""/>
    <s v=""/>
    <x v="1"/>
    <s v=""/>
    <s v=""/>
    <s v=""/>
    <s v=""/>
    <s v=""/>
    <s v=""/>
    <s v=""/>
    <s v=""/>
    <s v=""/>
  </r>
  <r>
    <s v="193"/>
    <s v="dbdff600-8f21-40cc-ae06-12c6f85783a9"/>
    <n v="44965"/>
    <s v="consentement_oui"/>
    <s v="sud_kivu"/>
    <s v="sud_kivu"/>
    <s v="kabare"/>
    <x v="1"/>
    <x v="7"/>
    <s v="oui"/>
    <s v="Ombeni Ariella"/>
    <s v="kadj_11"/>
    <s v="11"/>
    <s v="kadju_11"/>
    <s v="feminin"/>
    <n v="18"/>
    <n v="974987185"/>
    <s v="secondaire_complet"/>
    <s v="non"/>
    <s v="pre"/>
    <m/>
    <s v="masculin"/>
    <x v="1"/>
    <s v="Refus de donner le nom"/>
    <s v="agriculteur"/>
    <m/>
    <s v="elargi"/>
    <n v="0"/>
    <n v="1"/>
    <n v="1"/>
    <n v="1"/>
    <n v="0"/>
    <n v="0"/>
    <n v="0"/>
    <n v="1"/>
    <n v="0"/>
    <n v="0"/>
    <n v="1"/>
    <n v="0"/>
    <n v="1"/>
    <n v="1"/>
    <n v="0"/>
    <n v="1"/>
    <n v="8"/>
    <s v="non"/>
    <n v="0"/>
    <n v="0"/>
    <n v="0"/>
    <n v="0"/>
    <n v="0"/>
    <n v="0"/>
    <n v="0"/>
    <n v="0"/>
    <n v="0"/>
    <n v="0"/>
    <n v="0"/>
    <n v="0"/>
    <s v="oui"/>
    <n v="0"/>
    <n v="0"/>
    <n v="0"/>
    <n v="0"/>
    <n v="0"/>
    <n v="0"/>
    <n v="0"/>
    <n v="1"/>
    <n v="0"/>
    <n v="1"/>
    <n v="0"/>
    <s v="Dans des meting des politiciens(FONDAPRO)"/>
    <s v="oui"/>
    <n v="0"/>
    <n v="0"/>
    <n v="0"/>
    <n v="0"/>
    <n v="1"/>
    <n v="0"/>
    <n v="0"/>
    <n v="0"/>
    <n v="0"/>
    <n v="0"/>
    <n v="0"/>
    <m/>
    <s v="eau_de_source"/>
    <m/>
    <m/>
    <s v="source_non_protg"/>
    <m/>
    <m/>
    <s v="source_non_protg"/>
    <x v="1"/>
    <m/>
    <s v="oui"/>
    <m/>
    <m/>
    <m/>
    <m/>
    <m/>
    <m/>
    <m/>
    <s v="en_dehors_de_la_parcelle"/>
    <n v="60"/>
    <n v="60"/>
    <n v="60"/>
    <n v="180"/>
    <m/>
    <m/>
    <m/>
    <s v="oui"/>
    <x v="2"/>
    <m/>
    <m/>
    <m/>
    <m/>
    <m/>
    <m/>
    <m/>
    <m/>
    <m/>
    <m/>
    <m/>
    <m/>
    <m/>
    <m/>
    <m/>
    <m/>
    <m/>
    <m/>
    <m/>
    <m/>
    <m/>
    <m/>
    <m/>
    <m/>
    <m/>
    <m/>
    <m/>
    <n v="7"/>
    <n v="1"/>
    <n v="140"/>
    <m/>
    <m/>
    <n v="0"/>
    <n v="2.5"/>
    <s v="non"/>
    <m/>
    <m/>
    <m/>
    <m/>
    <m/>
    <m/>
    <m/>
    <m/>
    <m/>
    <m/>
    <s v="femmesfilles_15-19_ans"/>
    <n v="0"/>
    <n v="0"/>
    <n v="0"/>
    <n v="0"/>
    <n v="1"/>
    <n v="0"/>
    <n v="0"/>
    <m/>
    <s v="non"/>
    <m/>
    <m/>
    <m/>
    <m/>
    <m/>
    <m/>
    <m/>
    <m/>
    <m/>
    <m/>
    <m/>
    <m/>
    <m/>
    <m/>
    <m/>
    <m/>
    <m/>
    <m/>
    <m/>
    <m/>
    <m/>
    <s v="oui"/>
    <s v="Parce que nous parcourons un long trajet pour en avoir avec tous les risques."/>
    <s v="non"/>
    <m/>
    <m/>
    <m/>
    <m/>
    <m/>
    <m/>
    <m/>
    <m/>
    <m/>
    <m/>
    <m/>
    <m/>
    <m/>
    <m/>
    <m/>
    <m/>
    <m/>
    <m/>
    <m/>
    <m/>
    <m/>
    <m/>
    <m/>
    <m/>
    <m/>
    <m/>
    <m/>
    <m/>
    <m/>
    <m/>
    <m/>
    <m/>
    <m/>
    <m/>
    <s v="oui"/>
    <n v="0"/>
    <n v="0"/>
    <n v="0"/>
    <n v="0"/>
    <n v="0"/>
    <n v="0"/>
    <n v="1"/>
    <n v="0"/>
    <n v="0"/>
    <n v="0"/>
    <m/>
    <m/>
    <m/>
    <m/>
    <m/>
    <n v="0"/>
    <n v="0"/>
    <n v="0"/>
    <n v="1"/>
    <n v="0"/>
    <m/>
    <m/>
    <m/>
    <m/>
    <m/>
    <m/>
    <m/>
    <m/>
    <s v="toilette non améliorée"/>
    <s v="non"/>
    <x v="0"/>
    <x v="0"/>
    <x v="0"/>
    <x v="0"/>
    <x v="1"/>
    <n v="0"/>
    <n v="1"/>
    <n v="0"/>
    <n v="0"/>
    <n v="0"/>
    <n v="0"/>
    <n v="1"/>
    <n v="0"/>
    <n v="0"/>
    <n v="0"/>
    <m/>
    <s v="non"/>
    <m/>
    <m/>
    <m/>
    <m/>
    <m/>
    <m/>
    <m/>
    <m/>
    <m/>
    <m/>
    <m/>
    <m/>
    <m/>
    <m/>
    <m/>
    <s v="oui"/>
    <n v="1"/>
    <n v="0"/>
    <n v="0"/>
    <n v="1"/>
    <n v="0"/>
    <n v="0"/>
    <n v="0"/>
    <m/>
    <n v="0"/>
    <n v="1"/>
    <n v="0"/>
    <n v="1"/>
    <n v="2"/>
    <s v="connaissance faible"/>
    <n v="0"/>
    <n v="0"/>
    <n v="0"/>
    <m/>
    <n v="0"/>
    <n v="0"/>
    <n v="0"/>
    <n v="0"/>
    <n v="1"/>
    <n v="0"/>
    <s v="Personne ne fixe le prix car nous ne payons pas. Nous faisons juste le Salongo"/>
    <s v="non"/>
    <m/>
    <n v="0"/>
    <n v="1"/>
    <n v="0"/>
    <n v="0"/>
    <m/>
    <n v="1"/>
    <n v="0"/>
    <n v="0"/>
    <n v="0"/>
    <n v="0"/>
    <n v="0"/>
    <n v="0"/>
    <n v="0"/>
    <m/>
    <s v="oui"/>
    <s v="Construire une petite clôture"/>
    <n v="0"/>
    <x v="1"/>
    <n v="0"/>
    <n v="1"/>
    <n v="0"/>
    <n v="0"/>
    <s v="Aucun autre"/>
    <s v="non"/>
    <s v="non"/>
    <m/>
    <m/>
    <m/>
    <m/>
    <m/>
    <m/>
    <m/>
    <m/>
    <m/>
    <m/>
    <m/>
    <m/>
    <m/>
    <m/>
    <m/>
    <n v="0"/>
    <m/>
    <m/>
    <n v="5"/>
    <s v="confiance moyenne"/>
    <n v="1"/>
    <n v="0"/>
    <n v="0"/>
    <n v="0"/>
    <n v="0"/>
    <n v="1"/>
    <n v="1"/>
    <s v="Au moins un"/>
    <n v="0"/>
    <n v="0"/>
    <n v="0"/>
    <m/>
    <s v="non"/>
    <s v="oui"/>
    <s v="oui_il_y_en_a"/>
    <s v="non"/>
    <m/>
    <m/>
    <m/>
    <m/>
    <m/>
    <m/>
    <m/>
    <m/>
    <m/>
    <m/>
    <m/>
    <m/>
    <m/>
    <m/>
    <m/>
    <m/>
    <m/>
    <s v="Parce que nous avons peur d'être annulé sur liste"/>
    <s v="Chef dz sous village"/>
    <n v="0"/>
    <n v="0"/>
    <n v="0"/>
    <n v="0"/>
    <n v="0"/>
    <n v="0"/>
    <n v="0"/>
    <n v="0"/>
    <n v="1"/>
    <n v="0"/>
    <s v="RTCK, MAENDELEO"/>
    <n v="0"/>
    <n v="0"/>
    <n v="0"/>
    <n v="0"/>
    <n v="1"/>
    <n v="0"/>
    <s v="Personne"/>
    <s v="3-4"/>
    <m/>
    <s v="neutre"/>
    <s v="non"/>
    <s v="non"/>
    <s v="neutre"/>
    <s v="non"/>
    <m/>
    <m/>
    <m/>
    <m/>
    <m/>
    <s v="je_ne_suis_jamais_impliqu"/>
    <s v="non"/>
    <m/>
    <m/>
    <m/>
    <m/>
    <m/>
    <m/>
    <m/>
    <m/>
    <m/>
    <m/>
    <m/>
    <m/>
    <m/>
    <m/>
    <m/>
    <s v="Aucun"/>
    <s v="non"/>
    <s v="Il y a de l'eau à Munanira, 15 minutes d'ici, mais non aménagée. Elle est dans des champs. Si elle est aménagée, elle peut nous aider."/>
    <s v="Nous n'avons presque pas de l'eau. Nous puisons difficilement."/>
    <s v="non"/>
    <m/>
    <m/>
    <n v="-2.1601835"/>
    <n v="28.893215300000001"/>
    <n v="1629.4"/>
    <n v="4.92"/>
    <n v="8"/>
    <n v="44965.56554398148"/>
    <n v="44965.545405092591"/>
    <s v="bbk08"/>
    <n v="44965.565972222219"/>
    <s v="https://www.commcarehq.org/a/swassa/reports/form_data/dbdff600-8f21-40cc-ae06-12c6f85783a9/"/>
    <s v="bbk08"/>
    <s v="Femme"/>
    <x v="1"/>
    <n v="12"/>
    <x v="0"/>
    <n v="20"/>
    <n v="30"/>
    <n v="25"/>
    <n v="75"/>
    <x v="1"/>
    <n v="2.3809523809523809"/>
    <s v="Non, elle n'est pas capable"/>
    <s v="non amélioré"/>
    <s v="Non"/>
    <s v="pas d'accès"/>
    <x v="0"/>
    <n v="1"/>
    <n v="1"/>
    <n v="3"/>
    <s v="Connaissance moyenne"/>
    <n v="1"/>
    <n v="7"/>
    <s v="Grande confiance"/>
    <n v="1"/>
    <n v="1"/>
  </r>
  <r>
    <s v="194"/>
    <s v="a3b3c413-69fd-4303-bc11-341c7cb4a652"/>
    <n v="44965"/>
    <s v="consentement_oui"/>
    <s v="sud_kivu"/>
    <s v="sud_kivu"/>
    <s v="kabare"/>
    <x v="1"/>
    <x v="9"/>
    <s v="oui"/>
    <s v="VICTOIR CHAMUNANI"/>
    <s v="kabu_9"/>
    <s v="9"/>
    <s v="kabus_9"/>
    <s v="masculin"/>
    <n v="21"/>
    <n v="970648053"/>
    <s v="secondaire_interrompu"/>
    <s v="non"/>
    <s v="mre"/>
    <m/>
    <s v="feminin"/>
    <x v="0"/>
    <s v="m' Lwabasole"/>
    <s v="colporteur"/>
    <m/>
    <s v="restreint"/>
    <n v="0"/>
    <n v="0"/>
    <n v="0"/>
    <n v="0"/>
    <n v="0"/>
    <n v="0"/>
    <n v="0"/>
    <n v="1"/>
    <n v="0"/>
    <n v="0"/>
    <n v="2"/>
    <n v="3"/>
    <n v="1"/>
    <n v="0"/>
    <n v="0"/>
    <n v="0"/>
    <n v="7"/>
    <s v="non"/>
    <n v="0"/>
    <n v="0"/>
    <n v="0"/>
    <n v="0"/>
    <n v="0"/>
    <n v="0"/>
    <n v="0"/>
    <n v="0"/>
    <n v="0"/>
    <n v="0"/>
    <n v="0"/>
    <n v="0"/>
    <s v="non"/>
    <m/>
    <m/>
    <m/>
    <m/>
    <m/>
    <m/>
    <m/>
    <m/>
    <m/>
    <m/>
    <m/>
    <m/>
    <s v="oui"/>
    <n v="0"/>
    <n v="0"/>
    <n v="0"/>
    <n v="0"/>
    <n v="1"/>
    <n v="0"/>
    <n v="0"/>
    <n v="0"/>
    <n v="0"/>
    <n v="0"/>
    <n v="0"/>
    <m/>
    <s v="eau_courante"/>
    <s v="robinet_public__borne-fontaine"/>
    <m/>
    <m/>
    <m/>
    <m/>
    <s v="eau_courante"/>
    <x v="0"/>
    <m/>
    <s v="oui"/>
    <m/>
    <m/>
    <m/>
    <m/>
    <m/>
    <m/>
    <m/>
    <s v="dans_la_parcelle_ou_la_maison"/>
    <n v="0"/>
    <n v="1"/>
    <n v="0"/>
    <n v="1"/>
    <m/>
    <m/>
    <m/>
    <s v="oui"/>
    <x v="1"/>
    <m/>
    <m/>
    <m/>
    <m/>
    <m/>
    <m/>
    <m/>
    <m/>
    <m/>
    <m/>
    <m/>
    <m/>
    <m/>
    <m/>
    <m/>
    <m/>
    <m/>
    <m/>
    <m/>
    <m/>
    <m/>
    <m/>
    <m/>
    <m/>
    <m/>
    <m/>
    <m/>
    <n v="7"/>
    <n v="5"/>
    <n v="700"/>
    <m/>
    <m/>
    <n v="0"/>
    <n v="14.285714285714286"/>
    <s v="non"/>
    <m/>
    <m/>
    <m/>
    <m/>
    <m/>
    <m/>
    <m/>
    <m/>
    <m/>
    <m/>
    <s v="garons_10-14_ans"/>
    <n v="0"/>
    <n v="0"/>
    <n v="0"/>
    <n v="0"/>
    <n v="1"/>
    <n v="0"/>
    <n v="0"/>
    <m/>
    <s v="oui"/>
    <s v="contribution_mensuelabonnement"/>
    <m/>
    <m/>
    <n v="5000"/>
    <m/>
    <m/>
    <m/>
    <m/>
    <m/>
    <m/>
    <m/>
    <m/>
    <m/>
    <m/>
    <m/>
    <m/>
    <m/>
    <m/>
    <m/>
    <m/>
    <m/>
    <s v="non"/>
    <s v="car nous payons cher"/>
    <s v="non"/>
    <m/>
    <m/>
    <m/>
    <m/>
    <m/>
    <m/>
    <m/>
    <m/>
    <m/>
    <m/>
    <m/>
    <m/>
    <m/>
    <m/>
    <m/>
    <m/>
    <m/>
    <m/>
    <m/>
    <m/>
    <m/>
    <m/>
    <m/>
    <m/>
    <m/>
    <m/>
    <m/>
    <m/>
    <m/>
    <m/>
    <m/>
    <m/>
    <m/>
    <m/>
    <s v="oui"/>
    <n v="0"/>
    <n v="0"/>
    <n v="1"/>
    <n v="0"/>
    <n v="0"/>
    <n v="0"/>
    <n v="0"/>
    <n v="0"/>
    <n v="0"/>
    <n v="0"/>
    <m/>
    <m/>
    <s v="latrines__fosse_avec_dalle"/>
    <m/>
    <m/>
    <n v="0"/>
    <n v="0"/>
    <n v="0"/>
    <n v="1"/>
    <n v="0"/>
    <m/>
    <n v="1"/>
    <n v="0"/>
    <n v="0"/>
    <s v="enterr_dans_une_fosse_couverte"/>
    <m/>
    <s v="je_ne_sais_pas"/>
    <m/>
    <s v="toilette non améliorée"/>
    <s v="non"/>
    <x v="0"/>
    <x v="0"/>
    <x v="0"/>
    <x v="0"/>
    <x v="0"/>
    <m/>
    <m/>
    <m/>
    <m/>
    <m/>
    <m/>
    <m/>
    <m/>
    <m/>
    <m/>
    <m/>
    <m/>
    <m/>
    <m/>
    <m/>
    <m/>
    <m/>
    <m/>
    <m/>
    <m/>
    <m/>
    <m/>
    <m/>
    <m/>
    <m/>
    <m/>
    <m/>
    <s v="non"/>
    <m/>
    <m/>
    <m/>
    <n v="0"/>
    <m/>
    <m/>
    <m/>
    <m/>
    <m/>
    <m/>
    <m/>
    <n v="0"/>
    <n v="0"/>
    <s v="connaissance faible"/>
    <m/>
    <m/>
    <m/>
    <m/>
    <n v="0"/>
    <n v="0"/>
    <n v="1"/>
    <n v="0"/>
    <n v="0"/>
    <n v="0"/>
    <m/>
    <s v="non"/>
    <s v="ne sais pas"/>
    <n v="1"/>
    <n v="1"/>
    <n v="0"/>
    <n v="0"/>
    <m/>
    <n v="0"/>
    <n v="0"/>
    <n v="0"/>
    <n v="1"/>
    <n v="0"/>
    <n v="0"/>
    <n v="0"/>
    <n v="0"/>
    <m/>
    <s v="non"/>
    <m/>
    <m/>
    <x v="0"/>
    <m/>
    <m/>
    <m/>
    <m/>
    <m/>
    <s v="non"/>
    <s v="non"/>
    <m/>
    <m/>
    <m/>
    <m/>
    <m/>
    <m/>
    <m/>
    <m/>
    <m/>
    <m/>
    <m/>
    <m/>
    <m/>
    <m/>
    <m/>
    <n v="0"/>
    <m/>
    <m/>
    <n v="8"/>
    <s v="grande confiance"/>
    <n v="1"/>
    <n v="0"/>
    <n v="0"/>
    <n v="0"/>
    <n v="0"/>
    <n v="1"/>
    <n v="1"/>
    <s v="Au moins un"/>
    <n v="0"/>
    <n v="0"/>
    <n v="0"/>
    <m/>
    <s v="oui"/>
    <s v="non_jen_ai_pas_encore_bnficie"/>
    <m/>
    <m/>
    <m/>
    <m/>
    <m/>
    <m/>
    <m/>
    <m/>
    <m/>
    <m/>
    <m/>
    <m/>
    <m/>
    <m/>
    <m/>
    <m/>
    <m/>
    <m/>
    <m/>
    <m/>
    <s v="regideso"/>
    <n v="1"/>
    <n v="0"/>
    <n v="0"/>
    <n v="0"/>
    <n v="0"/>
    <n v="0"/>
    <n v="0"/>
    <n v="0"/>
    <n v="0"/>
    <n v="0"/>
    <m/>
    <n v="1"/>
    <n v="0"/>
    <n v="0"/>
    <n v="0"/>
    <n v="0"/>
    <n v="0"/>
    <m/>
    <s v="3-4"/>
    <m/>
    <s v="neutre"/>
    <s v="oui"/>
    <s v="oui"/>
    <s v="peu_insatisfaisant"/>
    <s v="non"/>
    <m/>
    <m/>
    <m/>
    <m/>
    <m/>
    <s v="je_ne_suis_jamais_impliqu"/>
    <s v="non"/>
    <m/>
    <m/>
    <m/>
    <m/>
    <m/>
    <m/>
    <m/>
    <m/>
    <m/>
    <m/>
    <m/>
    <m/>
    <m/>
    <m/>
    <m/>
    <s v="pas des recommandations car le robinet est privé"/>
    <s v="parfois"/>
    <s v="le robinet est dans notre enclos"/>
    <s v="pas"/>
    <s v="non"/>
    <m/>
    <m/>
    <n v="-2.2174322000000002"/>
    <n v="28.828164399999999"/>
    <n v="1627.2"/>
    <n v="7.96"/>
    <n v="7"/>
    <n v="44965.570740740739"/>
    <n v="44965.548229166663"/>
    <s v="bbk04"/>
    <n v="44965.570787037039"/>
    <s v="https://www.commcarehq.org/a/swassa/reports/form_data/a3b3c413-69fd-4303-bc11-341c7cb4a652/"/>
    <s v="bbk04"/>
    <s v="Homme"/>
    <x v="0"/>
    <n v="6"/>
    <x v="0"/>
    <n v="5"/>
    <n v="7"/>
    <n v="10"/>
    <n v="22"/>
    <x v="3"/>
    <n v="13.333333333333334"/>
    <s v="Oui, elle est capable"/>
    <s v="non amélioré"/>
    <s v="Non"/>
    <s v="pas d'accès"/>
    <x v="0"/>
    <n v="1"/>
    <n v="1"/>
    <n v="3"/>
    <s v="Connaissance moyenne"/>
    <n v="0"/>
    <n v="5"/>
    <s v="Confiance moyenne"/>
    <n v="0"/>
    <n v="0"/>
  </r>
  <r>
    <s v="195"/>
    <s v="54a540d5-c4c0-4740-8dcc-217faaec29a4"/>
    <n v="44965"/>
    <s v="consentement_oui"/>
    <s v="sud_kivu"/>
    <s v="sud_kivu"/>
    <s v="kabare"/>
    <x v="1"/>
    <x v="7"/>
    <s v="oui"/>
    <s v="BAHATI LWIGULIRA Fredi"/>
    <s v="kadjuchu__16"/>
    <s v="16"/>
    <s v="kadju_16"/>
    <s v="masculin"/>
    <n v="32"/>
    <n v="970469027"/>
    <s v="secondaire_complet"/>
    <s v="oui"/>
    <m/>
    <m/>
    <m/>
    <x v="1"/>
    <s v="KITUMAINI NACHEYA"/>
    <s v="agriculteur"/>
    <m/>
    <s v="restreint"/>
    <n v="0"/>
    <n v="1"/>
    <n v="2"/>
    <n v="0"/>
    <n v="0"/>
    <n v="1"/>
    <n v="0"/>
    <n v="0"/>
    <n v="0"/>
    <n v="0"/>
    <n v="2"/>
    <n v="1"/>
    <n v="0"/>
    <n v="1"/>
    <n v="0"/>
    <n v="0"/>
    <n v="8"/>
    <s v="oui"/>
    <n v="0"/>
    <n v="0"/>
    <n v="0"/>
    <n v="0"/>
    <n v="1"/>
    <n v="0"/>
    <n v="0"/>
    <n v="0"/>
    <n v="0"/>
    <n v="1"/>
    <n v="0"/>
    <s v="Mercy corps"/>
    <s v="oui"/>
    <n v="1"/>
    <n v="0"/>
    <n v="0"/>
    <n v="0"/>
    <n v="0"/>
    <n v="0"/>
    <n v="0"/>
    <n v="0"/>
    <n v="0"/>
    <n v="0"/>
    <n v="0"/>
    <m/>
    <s v="oui"/>
    <n v="0"/>
    <n v="0"/>
    <n v="0"/>
    <n v="0"/>
    <n v="0"/>
    <n v="0"/>
    <n v="0"/>
    <n v="0"/>
    <n v="0"/>
    <n v="1"/>
    <n v="0"/>
    <s v="enseignement chez mercy corps"/>
    <s v="eau_de_source"/>
    <m/>
    <m/>
    <s v="source_non_protg"/>
    <m/>
    <m/>
    <s v="source_non_protg"/>
    <x v="1"/>
    <m/>
    <s v="oui"/>
    <m/>
    <m/>
    <m/>
    <m/>
    <m/>
    <m/>
    <m/>
    <s v="en_dehors_de_la_parcelle"/>
    <n v="60"/>
    <n v="30"/>
    <n v="90"/>
    <n v="180"/>
    <m/>
    <m/>
    <m/>
    <s v="oui"/>
    <x v="2"/>
    <m/>
    <m/>
    <m/>
    <m/>
    <m/>
    <m/>
    <m/>
    <m/>
    <m/>
    <m/>
    <m/>
    <m/>
    <m/>
    <m/>
    <m/>
    <m/>
    <m/>
    <m/>
    <m/>
    <m/>
    <m/>
    <m/>
    <m/>
    <m/>
    <m/>
    <m/>
    <m/>
    <n v="7"/>
    <n v="4"/>
    <n v="560"/>
    <m/>
    <m/>
    <n v="0"/>
    <n v="10"/>
    <s v="non"/>
    <m/>
    <m/>
    <m/>
    <m/>
    <m/>
    <m/>
    <m/>
    <m/>
    <m/>
    <m/>
    <s v="filles_6-9_ans"/>
    <n v="0"/>
    <n v="0"/>
    <n v="0"/>
    <n v="0"/>
    <n v="0"/>
    <n v="1"/>
    <n v="0"/>
    <s v="keau ne pas propre, dans cette eau il ya des  insectes, microbe..."/>
    <s v="non"/>
    <m/>
    <m/>
    <m/>
    <m/>
    <m/>
    <m/>
    <m/>
    <m/>
    <m/>
    <m/>
    <m/>
    <m/>
    <m/>
    <m/>
    <m/>
    <m/>
    <m/>
    <m/>
    <m/>
    <m/>
    <m/>
    <s v="oui"/>
    <s v="pour lutter contre les maladies dû a l'eau"/>
    <s v="oui"/>
    <n v="0"/>
    <n v="0"/>
    <n v="0"/>
    <n v="1"/>
    <n v="0"/>
    <n v="0"/>
    <n v="0"/>
    <m/>
    <m/>
    <m/>
    <m/>
    <m/>
    <m/>
    <m/>
    <m/>
    <m/>
    <m/>
    <n v="0"/>
    <n v="1"/>
    <n v="1"/>
    <n v="0"/>
    <n v="0"/>
    <n v="1"/>
    <n v="0"/>
    <n v="0"/>
    <n v="0"/>
    <n v="0"/>
    <n v="1"/>
    <n v="0"/>
    <n v="0"/>
    <n v="1"/>
    <n v="0"/>
    <n v="0"/>
    <n v="0"/>
    <s v="oui"/>
    <n v="0"/>
    <n v="0"/>
    <n v="1"/>
    <n v="0"/>
    <n v="0"/>
    <n v="0"/>
    <n v="0"/>
    <n v="0"/>
    <n v="0"/>
    <n v="0"/>
    <m/>
    <m/>
    <s v="latrines__fosse_sans_dalle"/>
    <m/>
    <m/>
    <n v="0"/>
    <n v="0"/>
    <n v="0"/>
    <n v="1"/>
    <n v="0"/>
    <m/>
    <n v="1"/>
    <n v="0"/>
    <n v="0"/>
    <s v="enterr_dans_une_fosse_couverte"/>
    <m/>
    <s v="id_par_un_mnage"/>
    <m/>
    <s v="toilette non améliorée"/>
    <s v="non"/>
    <x v="0"/>
    <x v="0"/>
    <x v="0"/>
    <x v="0"/>
    <x v="1"/>
    <n v="0"/>
    <n v="0"/>
    <n v="0"/>
    <n v="1"/>
    <n v="0"/>
    <n v="1"/>
    <n v="0"/>
    <n v="0"/>
    <n v="0"/>
    <n v="0"/>
    <m/>
    <s v="non"/>
    <m/>
    <m/>
    <m/>
    <m/>
    <m/>
    <m/>
    <m/>
    <m/>
    <m/>
    <m/>
    <m/>
    <m/>
    <m/>
    <m/>
    <m/>
    <s v="oui"/>
    <n v="0"/>
    <n v="0"/>
    <n v="0"/>
    <n v="0"/>
    <n v="0"/>
    <n v="1"/>
    <n v="0"/>
    <s v="Entretenir la source.deboucher les caniveaux . Enlevé les herbes au bord dela source"/>
    <n v="0"/>
    <n v="0"/>
    <n v="1"/>
    <n v="1"/>
    <n v="1"/>
    <s v="connaissance faible"/>
    <n v="0"/>
    <n v="0"/>
    <n v="0"/>
    <m/>
    <n v="0"/>
    <n v="0"/>
    <n v="0"/>
    <n v="0"/>
    <n v="1"/>
    <n v="0"/>
    <s v="Personne car notre source napas de commuté de gestion"/>
    <s v="oui"/>
    <m/>
    <n v="0"/>
    <n v="1"/>
    <n v="0"/>
    <n v="0"/>
    <m/>
    <n v="0"/>
    <n v="0"/>
    <n v="1"/>
    <n v="0"/>
    <n v="0"/>
    <n v="0"/>
    <n v="0"/>
    <n v="0"/>
    <m/>
    <s v="oui"/>
    <s v="faire l'entretien et la protection du source"/>
    <n v="0"/>
    <x v="2"/>
    <n v="0"/>
    <n v="0"/>
    <n v="1"/>
    <n v="0"/>
    <s v="Faire ka protection dela source pendant une semaine"/>
    <s v="oui"/>
    <s v="oui"/>
    <n v="1"/>
    <n v="0"/>
    <n v="0"/>
    <n v="0"/>
    <n v="0"/>
    <m/>
    <n v="1"/>
    <n v="0"/>
    <n v="0"/>
    <n v="0"/>
    <n v="0"/>
    <n v="0"/>
    <n v="0"/>
    <n v="0"/>
    <m/>
    <n v="1"/>
    <s v="oui"/>
    <s v="oui_jetais_satisfait"/>
    <n v="4"/>
    <s v="pas de confiance"/>
    <m/>
    <m/>
    <m/>
    <m/>
    <m/>
    <n v="0"/>
    <n v="1"/>
    <s v="Au moins un"/>
    <m/>
    <m/>
    <m/>
    <m/>
    <s v="oui"/>
    <s v="non_jen_ai_pas_encore_bnficie"/>
    <m/>
    <m/>
    <m/>
    <m/>
    <m/>
    <m/>
    <m/>
    <m/>
    <m/>
    <m/>
    <m/>
    <m/>
    <m/>
    <m/>
    <m/>
    <m/>
    <m/>
    <m/>
    <m/>
    <m/>
    <s v="aux chef de cojek kabamba centre"/>
    <n v="0"/>
    <n v="0"/>
    <n v="1"/>
    <n v="0"/>
    <n v="0"/>
    <n v="0"/>
    <n v="1"/>
    <n v="1"/>
    <n v="1"/>
    <n v="0"/>
    <s v="maendeleo"/>
    <n v="0"/>
    <n v="0"/>
    <n v="0"/>
    <n v="0"/>
    <n v="1"/>
    <n v="0"/>
    <s v="les cadres du village"/>
    <s v="3-4"/>
    <m/>
    <s v="peu_insatisfaisant"/>
    <s v="oui"/>
    <s v="oui"/>
    <s v="peu_insatisfaisant"/>
    <s v="non"/>
    <m/>
    <m/>
    <m/>
    <m/>
    <m/>
    <s v="souvent_impliqu"/>
    <s v="parfois"/>
    <n v="0"/>
    <n v="1"/>
    <n v="0"/>
    <n v="0"/>
    <n v="0"/>
    <n v="0"/>
    <n v="0"/>
    <n v="0"/>
    <n v="0"/>
    <n v="0"/>
    <n v="0"/>
    <n v="0"/>
    <m/>
    <s v="Envoyer des lettres aux ong, et au députes et différentes organisations"/>
    <s v="non"/>
    <m/>
    <m/>
    <s v="appui des ong ou les autorités car nous meme nous avons difficile a résoudre ce problème"/>
    <s v="long trajet.leau sale"/>
    <s v="oui"/>
    <s v="on napas la comité de gestion deau .mais le chef du cojek du centre de kamamba detourne souvant les dons"/>
    <s v="non"/>
    <n v="-2.1584056"/>
    <n v="28.895494599999999"/>
    <n v="1716.3"/>
    <n v="7.73"/>
    <n v="8"/>
    <n v="44965.408564814818"/>
    <n v="44965.353020833332"/>
    <s v="bbk06"/>
    <n v="44965.574675925927"/>
    <s v="https://www.commcarehq.org/a/swassa/reports/form_data/54a540d5-c4c0-4740-8dcc-217faaec29a4/"/>
    <s v="bbk06"/>
    <s v="Femme"/>
    <x v="1"/>
    <n v="6"/>
    <x v="0"/>
    <n v="5"/>
    <n v="40"/>
    <n v="10"/>
    <n v="55"/>
    <x v="1"/>
    <n v="20"/>
    <s v="Non, elle n'est pas capable"/>
    <s v="non amélioré"/>
    <s v="Non"/>
    <s v="pas d'accès"/>
    <x v="0"/>
    <n v="1"/>
    <n v="1"/>
    <n v="3"/>
    <s v="Connaissance moyenne"/>
    <n v="1"/>
    <n v="5"/>
    <s v="Confiance moyenne"/>
    <n v="1"/>
    <n v="1"/>
  </r>
  <r>
    <s v="196"/>
    <s v="0a53e394-72d9-48e6-8687-e028fce2835a"/>
    <n v="44965"/>
    <s v="consentement_oui"/>
    <s v="sud_kivu"/>
    <s v="sud_kivu"/>
    <s v="kabare"/>
    <x v="1"/>
    <x v="7"/>
    <s v="oui"/>
    <s v="Deborah muharuro"/>
    <s v="kadjuchu_5"/>
    <s v="5"/>
    <s v="kadju_5"/>
    <s v="feminin"/>
    <n v="50"/>
    <n v="0"/>
    <s v="sans_niveau"/>
    <s v="non"/>
    <s v="epoux"/>
    <m/>
    <s v="masculin"/>
    <x v="1"/>
    <m/>
    <s v="agriculteur"/>
    <m/>
    <s v="restreint"/>
    <n v="2"/>
    <n v="0"/>
    <n v="1"/>
    <n v="1"/>
    <n v="0"/>
    <n v="0"/>
    <n v="0"/>
    <n v="1"/>
    <n v="0"/>
    <n v="0"/>
    <n v="1"/>
    <n v="0"/>
    <n v="1"/>
    <n v="0"/>
    <n v="0"/>
    <n v="1"/>
    <n v="8"/>
    <s v="non"/>
    <n v="0"/>
    <n v="0"/>
    <n v="0"/>
    <n v="0"/>
    <n v="0"/>
    <n v="0"/>
    <n v="0"/>
    <n v="0"/>
    <n v="0"/>
    <n v="0"/>
    <n v="0"/>
    <n v="0"/>
    <s v="non"/>
    <m/>
    <m/>
    <m/>
    <m/>
    <m/>
    <m/>
    <m/>
    <m/>
    <m/>
    <m/>
    <m/>
    <m/>
    <s v="non"/>
    <m/>
    <m/>
    <m/>
    <m/>
    <m/>
    <m/>
    <m/>
    <m/>
    <m/>
    <m/>
    <m/>
    <m/>
    <s v="eau_de_source"/>
    <m/>
    <m/>
    <s v="source_non_protg"/>
    <m/>
    <m/>
    <s v="source_non_protg"/>
    <x v="1"/>
    <m/>
    <s v="oui"/>
    <m/>
    <m/>
    <m/>
    <m/>
    <m/>
    <m/>
    <m/>
    <s v="en_dehors_de_la_parcelle"/>
    <n v="1"/>
    <n v="30"/>
    <n v="120"/>
    <n v="151"/>
    <m/>
    <m/>
    <m/>
    <s v="oui"/>
    <x v="2"/>
    <m/>
    <m/>
    <m/>
    <m/>
    <m/>
    <m/>
    <m/>
    <m/>
    <m/>
    <m/>
    <m/>
    <m/>
    <m/>
    <m/>
    <m/>
    <m/>
    <m/>
    <m/>
    <m/>
    <m/>
    <m/>
    <m/>
    <m/>
    <m/>
    <m/>
    <m/>
    <m/>
    <n v="7"/>
    <n v="3"/>
    <n v="420"/>
    <m/>
    <m/>
    <n v="0"/>
    <n v="7.5"/>
    <s v="non"/>
    <m/>
    <m/>
    <m/>
    <m/>
    <m/>
    <m/>
    <m/>
    <m/>
    <m/>
    <m/>
    <s v="femmesfilles_15-19_ans"/>
    <n v="0"/>
    <n v="0"/>
    <n v="0"/>
    <n v="0"/>
    <n v="0"/>
    <n v="1"/>
    <n v="0"/>
    <s v="leau est sale"/>
    <s v="non"/>
    <m/>
    <m/>
    <m/>
    <m/>
    <m/>
    <m/>
    <m/>
    <m/>
    <m/>
    <m/>
    <m/>
    <m/>
    <m/>
    <m/>
    <m/>
    <m/>
    <m/>
    <m/>
    <m/>
    <m/>
    <m/>
    <s v="oui"/>
    <s v="nous souffrons chaque jour à couse de leau impropre, c'est pour garantir notre vie"/>
    <s v="oui"/>
    <n v="1"/>
    <n v="0"/>
    <n v="0"/>
    <n v="0"/>
    <n v="1"/>
    <n v="0"/>
    <n v="0"/>
    <m/>
    <m/>
    <m/>
    <m/>
    <m/>
    <m/>
    <m/>
    <m/>
    <m/>
    <m/>
    <n v="0"/>
    <n v="0"/>
    <n v="1"/>
    <n v="1"/>
    <n v="0"/>
    <n v="0"/>
    <n v="0"/>
    <n v="1"/>
    <n v="0"/>
    <n v="0"/>
    <n v="0"/>
    <n v="0"/>
    <n v="0"/>
    <n v="0"/>
    <n v="0"/>
    <n v="0"/>
    <n v="0"/>
    <s v="oui"/>
    <n v="0"/>
    <n v="0"/>
    <n v="0"/>
    <n v="0"/>
    <n v="0"/>
    <n v="1"/>
    <n v="0"/>
    <n v="0"/>
    <n v="0"/>
    <n v="0"/>
    <m/>
    <m/>
    <m/>
    <m/>
    <m/>
    <n v="0"/>
    <n v="0"/>
    <n v="0"/>
    <n v="1"/>
    <n v="0"/>
    <m/>
    <m/>
    <m/>
    <m/>
    <m/>
    <m/>
    <m/>
    <m/>
    <s v="toilette non améliorée"/>
    <s v="non"/>
    <x v="0"/>
    <x v="0"/>
    <x v="0"/>
    <x v="0"/>
    <x v="0"/>
    <m/>
    <m/>
    <m/>
    <m/>
    <m/>
    <m/>
    <m/>
    <m/>
    <m/>
    <m/>
    <m/>
    <m/>
    <m/>
    <m/>
    <m/>
    <m/>
    <m/>
    <m/>
    <m/>
    <m/>
    <m/>
    <m/>
    <m/>
    <m/>
    <m/>
    <m/>
    <m/>
    <s v="oui"/>
    <n v="1"/>
    <n v="0"/>
    <n v="0"/>
    <n v="1"/>
    <n v="0"/>
    <n v="0"/>
    <n v="0"/>
    <m/>
    <n v="0"/>
    <n v="0"/>
    <n v="1"/>
    <n v="1"/>
    <n v="2"/>
    <s v="connaissance faible"/>
    <n v="0"/>
    <n v="0"/>
    <n v="0"/>
    <m/>
    <n v="0"/>
    <n v="0"/>
    <n v="0"/>
    <n v="0"/>
    <n v="1"/>
    <n v="0"/>
    <s v="personne car on n'a pas des robinets et notre source est non protégée"/>
    <s v="oui"/>
    <m/>
    <n v="0"/>
    <n v="1"/>
    <n v="0"/>
    <n v="0"/>
    <m/>
    <n v="0"/>
    <n v="0"/>
    <n v="1"/>
    <n v="0"/>
    <n v="0"/>
    <n v="0"/>
    <n v="0"/>
    <n v="0"/>
    <m/>
    <s v="oui"/>
    <s v="faire l'entretien pendant une semaine"/>
    <n v="0"/>
    <x v="2"/>
    <n v="0"/>
    <n v="0"/>
    <n v="1"/>
    <n v="0"/>
    <s v="la population eux meme car on napas la comité de gestion"/>
    <s v="non"/>
    <s v="non"/>
    <m/>
    <m/>
    <m/>
    <m/>
    <m/>
    <m/>
    <m/>
    <m/>
    <m/>
    <m/>
    <m/>
    <m/>
    <m/>
    <m/>
    <m/>
    <n v="0"/>
    <m/>
    <m/>
    <n v="1"/>
    <s v="pas de confiance"/>
    <n v="1"/>
    <n v="0"/>
    <n v="0"/>
    <n v="0"/>
    <n v="0"/>
    <n v="1"/>
    <n v="1"/>
    <s v="Au moins un"/>
    <n v="0"/>
    <n v="0"/>
    <n v="0"/>
    <m/>
    <s v="non"/>
    <s v="non_jen_ai_pas_encore_bnficie"/>
    <m/>
    <m/>
    <m/>
    <m/>
    <m/>
    <m/>
    <m/>
    <m/>
    <m/>
    <m/>
    <m/>
    <m/>
    <m/>
    <m/>
    <m/>
    <m/>
    <m/>
    <m/>
    <m/>
    <m/>
    <s v="Ala communauté"/>
    <n v="0"/>
    <n v="0"/>
    <n v="0"/>
    <n v="0"/>
    <n v="0"/>
    <n v="1"/>
    <n v="1"/>
    <n v="1"/>
    <n v="0"/>
    <n v="0"/>
    <m/>
    <n v="0"/>
    <n v="0"/>
    <n v="0"/>
    <n v="0"/>
    <n v="1"/>
    <n v="0"/>
    <s v="ok a communauté gère notre source qui est non protégés"/>
    <s v="1-2"/>
    <m/>
    <s v="peu_insatisfaisant"/>
    <s v="oui"/>
    <s v="oui"/>
    <s v="peu_insatisfaisant"/>
    <s v="non"/>
    <m/>
    <m/>
    <m/>
    <m/>
    <m/>
    <s v="toujours_impliqu"/>
    <s v="souvent"/>
    <n v="0"/>
    <n v="1"/>
    <n v="0"/>
    <n v="0"/>
    <n v="0"/>
    <n v="0"/>
    <n v="0"/>
    <n v="0"/>
    <n v="0"/>
    <n v="0"/>
    <n v="0"/>
    <n v="0"/>
    <m/>
    <s v="reunion dela communauté"/>
    <s v="non"/>
    <m/>
    <m/>
    <s v="Que les irganismes et les autorités s'implique"/>
    <s v="long trajet,leau  sale"/>
    <s v="non"/>
    <m/>
    <m/>
    <n v="-2.1571085999999999"/>
    <n v="28.895159100000001"/>
    <n v="1681.4"/>
    <n v="5.09"/>
    <n v="8"/>
    <n v="44965.442569444444"/>
    <n v="44965.421030092592"/>
    <s v="bbk06"/>
    <n v="44965.574699074074"/>
    <s v="https://www.commcarehq.org/a/swassa/reports/form_data/0a53e394-72d9-48e6-8687-e028fce2835a/"/>
    <s v="bbk06"/>
    <s v="Homme"/>
    <x v="0"/>
    <n v="9"/>
    <x v="0"/>
    <n v="13"/>
    <n v="18"/>
    <n v="20"/>
    <n v="51"/>
    <x v="1"/>
    <n v="6.666666666666667"/>
    <s v="Non, elle n'est pas capable"/>
    <s v="non amélioré"/>
    <s v="Non"/>
    <s v="pas d'accès"/>
    <x v="0"/>
    <n v="0"/>
    <n v="0"/>
    <n v="0"/>
    <s v="Connaissance faible"/>
    <n v="0"/>
    <n v="4"/>
    <s v="Pas de confiance"/>
    <n v="0"/>
    <n v="0"/>
  </r>
  <r>
    <s v="197"/>
    <s v="38243e1d-21a8-459a-a2dd-192fef12e69c"/>
    <n v="44965"/>
    <s v="consentement_oui"/>
    <s v="sud_kivu"/>
    <s v="sud_kivu"/>
    <s v="kabare"/>
    <x v="1"/>
    <x v="7"/>
    <s v="oui"/>
    <s v="JOHN RUTALE"/>
    <s v="kadj__12"/>
    <s v="12"/>
    <s v="kadju_12"/>
    <s v="masculin"/>
    <n v="30"/>
    <n v="0"/>
    <s v="secondaire_complet"/>
    <s v="oui"/>
    <m/>
    <m/>
    <m/>
    <x v="1"/>
    <s v="CHANCE CHERU"/>
    <s v="agriculteur"/>
    <m/>
    <s v="elargi"/>
    <n v="1"/>
    <n v="0"/>
    <n v="1"/>
    <n v="0"/>
    <n v="0"/>
    <n v="1"/>
    <n v="0"/>
    <n v="0"/>
    <n v="1"/>
    <n v="2"/>
    <n v="0"/>
    <n v="0"/>
    <n v="0"/>
    <n v="0"/>
    <n v="0"/>
    <n v="0"/>
    <n v="6"/>
    <s v="non"/>
    <n v="0"/>
    <n v="0"/>
    <n v="0"/>
    <n v="0"/>
    <n v="0"/>
    <n v="0"/>
    <n v="0"/>
    <n v="0"/>
    <n v="0"/>
    <n v="0"/>
    <n v="0"/>
    <n v="0"/>
    <s v="non"/>
    <m/>
    <m/>
    <m/>
    <m/>
    <m/>
    <m/>
    <m/>
    <m/>
    <m/>
    <m/>
    <m/>
    <m/>
    <s v="oui"/>
    <n v="1"/>
    <n v="0"/>
    <n v="0"/>
    <n v="0"/>
    <n v="0"/>
    <n v="0"/>
    <n v="0"/>
    <n v="0"/>
    <n v="0"/>
    <n v="0"/>
    <n v="0"/>
    <m/>
    <s v="eau_de_source"/>
    <m/>
    <m/>
    <s v="source_non_protg"/>
    <m/>
    <m/>
    <s v="source_non_protg"/>
    <x v="1"/>
    <m/>
    <s v="oui"/>
    <m/>
    <m/>
    <m/>
    <m/>
    <m/>
    <m/>
    <m/>
    <s v="en_dehors_de_la_parcelle"/>
    <n v="120"/>
    <n v="60"/>
    <n v="120"/>
    <n v="300"/>
    <m/>
    <m/>
    <m/>
    <s v="oui"/>
    <x v="2"/>
    <m/>
    <m/>
    <m/>
    <m/>
    <m/>
    <m/>
    <m/>
    <m/>
    <m/>
    <m/>
    <m/>
    <m/>
    <m/>
    <m/>
    <m/>
    <m/>
    <m/>
    <m/>
    <m/>
    <m/>
    <m/>
    <m/>
    <m/>
    <m/>
    <m/>
    <m/>
    <m/>
    <n v="7"/>
    <n v="3"/>
    <n v="420"/>
    <m/>
    <m/>
    <n v="0"/>
    <n v="10"/>
    <s v="non"/>
    <m/>
    <m/>
    <m/>
    <m/>
    <m/>
    <m/>
    <m/>
    <m/>
    <m/>
    <m/>
    <s v="filles_6-9_ans"/>
    <n v="0"/>
    <n v="0"/>
    <n v="0"/>
    <n v="0"/>
    <n v="0"/>
    <n v="1"/>
    <n v="0"/>
    <s v="leau est sale"/>
    <s v="non"/>
    <m/>
    <m/>
    <m/>
    <m/>
    <m/>
    <m/>
    <m/>
    <m/>
    <m/>
    <m/>
    <m/>
    <m/>
    <m/>
    <m/>
    <m/>
    <m/>
    <m/>
    <m/>
    <m/>
    <m/>
    <m/>
    <s v="oui"/>
    <s v="parce que nous souffrons bcp à couse des manques deau"/>
    <s v="oui"/>
    <n v="0"/>
    <n v="0"/>
    <n v="1"/>
    <n v="1"/>
    <n v="1"/>
    <n v="0"/>
    <n v="0"/>
    <m/>
    <m/>
    <m/>
    <m/>
    <m/>
    <m/>
    <m/>
    <m/>
    <m/>
    <m/>
    <n v="0"/>
    <n v="1"/>
    <n v="1"/>
    <n v="0"/>
    <n v="0"/>
    <n v="1"/>
    <n v="0"/>
    <n v="0"/>
    <n v="0"/>
    <n v="0"/>
    <n v="0"/>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personne car on naps des bornes fontaine.notre source est non protégés"/>
    <s v="oui"/>
    <m/>
    <n v="1"/>
    <n v="1"/>
    <n v="0"/>
    <n v="0"/>
    <m/>
    <n v="0"/>
    <n v="0"/>
    <n v="1"/>
    <n v="0"/>
    <n v="0"/>
    <n v="0"/>
    <n v="0"/>
    <n v="0"/>
    <m/>
    <s v="oui"/>
    <s v="pinution"/>
    <n v="0"/>
    <x v="2"/>
    <n v="0"/>
    <n v="0"/>
    <n v="1"/>
    <n v="0"/>
    <s v="la communauté"/>
    <s v="non"/>
    <s v="non"/>
    <m/>
    <m/>
    <m/>
    <m/>
    <m/>
    <m/>
    <m/>
    <m/>
    <m/>
    <m/>
    <m/>
    <m/>
    <m/>
    <m/>
    <m/>
    <n v="0"/>
    <m/>
    <m/>
    <n v="1"/>
    <s v="pas de confiance"/>
    <n v="1"/>
    <n v="0"/>
    <n v="0"/>
    <n v="0"/>
    <n v="0"/>
    <n v="1"/>
    <n v="1"/>
    <s v="Au moins un"/>
    <n v="0"/>
    <n v="0"/>
    <n v="0"/>
    <m/>
    <s v="non"/>
    <s v="non_jen_ai_pas_encore_bnficie"/>
    <m/>
    <m/>
    <m/>
    <m/>
    <m/>
    <m/>
    <m/>
    <m/>
    <m/>
    <m/>
    <m/>
    <m/>
    <m/>
    <m/>
    <m/>
    <m/>
    <m/>
    <m/>
    <m/>
    <m/>
    <s v="personne car on naps la comité de gestion d'eau"/>
    <n v="0"/>
    <n v="0"/>
    <n v="1"/>
    <n v="0"/>
    <n v="1"/>
    <n v="1"/>
    <n v="1"/>
    <n v="0"/>
    <n v="0"/>
    <n v="0"/>
    <m/>
    <n v="0"/>
    <n v="0"/>
    <n v="0"/>
    <n v="0"/>
    <n v="1"/>
    <n v="0"/>
    <s v="la population eux meme"/>
    <s v="1-2"/>
    <m/>
    <s v="peu_insatisfaisant"/>
    <s v="oui"/>
    <s v="oui"/>
    <s v="peu_insatisfaisant"/>
    <s v="non"/>
    <m/>
    <m/>
    <m/>
    <m/>
    <m/>
    <s v="je_ne_suis_jamais_impliqu"/>
    <s v="parfois"/>
    <n v="0"/>
    <n v="1"/>
    <n v="0"/>
    <n v="0"/>
    <n v="0"/>
    <n v="0"/>
    <n v="0"/>
    <n v="0"/>
    <n v="0"/>
    <n v="0"/>
    <n v="0"/>
    <n v="0"/>
    <m/>
    <s v="reunion communautaire"/>
    <s v="non"/>
    <m/>
    <m/>
    <s v="avoir un commuté de gestion deau.protefer notre source, mettre des bornets fontaines dans les milieu"/>
    <s v="insuffisance de leau"/>
    <s v="non"/>
    <m/>
    <m/>
    <n v="-2.1563682000000002"/>
    <n v="28.894964099999999"/>
    <n v="1657.9"/>
    <n v="4.82"/>
    <n v="6"/>
    <n v="44965.456689814811"/>
    <n v="44965.442650462966"/>
    <s v="bbk06"/>
    <n v="44965.57471064815"/>
    <s v="https://www.commcarehq.org/a/swassa/reports/form_data/38243e1d-21a8-459a-a2dd-192fef12e69c/"/>
    <s v="bbk06"/>
    <s v=""/>
    <x v="2"/>
    <s v=""/>
    <x v="2"/>
    <s v=""/>
    <s v=""/>
    <s v=""/>
    <s v=""/>
    <x v="2"/>
    <s v=""/>
    <s v=""/>
    <s v=""/>
    <s v=""/>
    <s v=""/>
    <x v="1"/>
    <s v=""/>
    <s v=""/>
    <s v=""/>
    <s v=""/>
    <s v=""/>
    <s v=""/>
    <s v=""/>
    <s v=""/>
    <s v=""/>
  </r>
  <r>
    <s v="198"/>
    <s v="1f7bdcdf-7c9f-4759-9639-73efce854001"/>
    <n v="44965"/>
    <s v="consentement_oui"/>
    <s v="sud_kivu"/>
    <s v="sud_kivu"/>
    <s v="kabare"/>
    <x v="1"/>
    <x v="7"/>
    <s v="oui"/>
    <s v="Claudine kahamire"/>
    <s v="kadj__19"/>
    <s v="19"/>
    <s v="kadju_19"/>
    <s v="feminin"/>
    <n v="25"/>
    <n v="856226095"/>
    <s v="primaire_interrompu"/>
    <s v="non"/>
    <s v="epoux"/>
    <m/>
    <s v="masculin"/>
    <x v="1"/>
    <m/>
    <s v="agriculteur"/>
    <m/>
    <s v="restreint"/>
    <n v="3"/>
    <n v="1"/>
    <n v="0"/>
    <n v="0"/>
    <n v="0"/>
    <n v="1"/>
    <n v="0"/>
    <n v="0"/>
    <n v="0"/>
    <n v="0"/>
    <n v="0"/>
    <n v="0"/>
    <n v="0"/>
    <n v="1"/>
    <n v="0"/>
    <n v="0"/>
    <n v="6"/>
    <s v="non"/>
    <n v="0"/>
    <n v="0"/>
    <n v="0"/>
    <n v="0"/>
    <n v="0"/>
    <n v="0"/>
    <n v="0"/>
    <n v="0"/>
    <n v="0"/>
    <n v="0"/>
    <n v="0"/>
    <n v="0"/>
    <s v="non"/>
    <m/>
    <m/>
    <m/>
    <m/>
    <m/>
    <m/>
    <m/>
    <m/>
    <m/>
    <m/>
    <m/>
    <m/>
    <s v="non"/>
    <m/>
    <m/>
    <m/>
    <m/>
    <m/>
    <m/>
    <m/>
    <m/>
    <m/>
    <m/>
    <m/>
    <m/>
    <s v="eau_de_source"/>
    <m/>
    <m/>
    <s v="source_non_protg"/>
    <m/>
    <m/>
    <s v="source_non_protg"/>
    <x v="1"/>
    <m/>
    <s v="oui"/>
    <m/>
    <m/>
    <m/>
    <m/>
    <m/>
    <m/>
    <m/>
    <s v="en_dehors_de_la_parcelle"/>
    <n v="120"/>
    <n v="40"/>
    <n v="190"/>
    <n v="350"/>
    <m/>
    <m/>
    <m/>
    <s v="oui"/>
    <x v="2"/>
    <m/>
    <m/>
    <m/>
    <m/>
    <m/>
    <m/>
    <m/>
    <m/>
    <m/>
    <m/>
    <m/>
    <m/>
    <m/>
    <m/>
    <m/>
    <m/>
    <m/>
    <m/>
    <m/>
    <m/>
    <m/>
    <m/>
    <m/>
    <m/>
    <m/>
    <m/>
    <m/>
    <n v="7"/>
    <n v="1"/>
    <n v="140"/>
    <m/>
    <m/>
    <n v="0"/>
    <n v="3.333333333333333"/>
    <s v="non"/>
    <m/>
    <m/>
    <m/>
    <m/>
    <m/>
    <m/>
    <m/>
    <m/>
    <m/>
    <m/>
    <s v="femmes_25-34_ans"/>
    <n v="0"/>
    <n v="0"/>
    <n v="1"/>
    <n v="0"/>
    <n v="0"/>
    <n v="0"/>
    <n v="0"/>
    <m/>
    <s v="non"/>
    <m/>
    <m/>
    <m/>
    <m/>
    <m/>
    <m/>
    <m/>
    <m/>
    <m/>
    <m/>
    <m/>
    <m/>
    <m/>
    <m/>
    <m/>
    <m/>
    <m/>
    <m/>
    <m/>
    <m/>
    <m/>
    <s v="oui"/>
    <s v="lpiur éviter les maladies qui sont dû a leau"/>
    <s v="oui"/>
    <n v="1"/>
    <n v="0"/>
    <n v="0"/>
    <n v="1"/>
    <n v="1"/>
    <n v="0"/>
    <n v="0"/>
    <m/>
    <m/>
    <m/>
    <m/>
    <m/>
    <m/>
    <m/>
    <m/>
    <m/>
    <m/>
    <n v="1"/>
    <n v="1"/>
    <n v="0"/>
    <n v="0"/>
    <n v="0"/>
    <n v="1"/>
    <n v="0"/>
    <n v="0"/>
    <n v="0"/>
    <n v="0"/>
    <n v="0"/>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personne"/>
    <s v="oui"/>
    <m/>
    <n v="1"/>
    <n v="1"/>
    <n v="0"/>
    <n v="0"/>
    <m/>
    <n v="0"/>
    <n v="0"/>
    <n v="1"/>
    <n v="0"/>
    <n v="0"/>
    <n v="0"/>
    <n v="0"/>
    <n v="0"/>
    <m/>
    <s v="oui"/>
    <s v="prendre soin dela source"/>
    <n v="0"/>
    <x v="2"/>
    <n v="0"/>
    <n v="0"/>
    <n v="1"/>
    <n v="0"/>
    <s v="punition"/>
    <s v="non"/>
    <s v="non"/>
    <m/>
    <m/>
    <m/>
    <m/>
    <m/>
    <m/>
    <m/>
    <m/>
    <m/>
    <m/>
    <m/>
    <m/>
    <m/>
    <m/>
    <m/>
    <n v="0"/>
    <m/>
    <m/>
    <n v="1"/>
    <s v="pas de confiance"/>
    <n v="1"/>
    <n v="0"/>
    <n v="0"/>
    <n v="0"/>
    <n v="0"/>
    <n v="1"/>
    <n v="1"/>
    <s v="Au moins un"/>
    <n v="0"/>
    <n v="0"/>
    <n v="0"/>
    <m/>
    <s v="non"/>
    <s v="non_jen_ai_pas_encore_bnficie"/>
    <m/>
    <m/>
    <m/>
    <m/>
    <m/>
    <m/>
    <m/>
    <m/>
    <m/>
    <m/>
    <m/>
    <m/>
    <m/>
    <m/>
    <m/>
    <m/>
    <m/>
    <m/>
    <m/>
    <m/>
    <s v="Ala communauté"/>
    <n v="0"/>
    <n v="0"/>
    <n v="0"/>
    <n v="0"/>
    <n v="0"/>
    <n v="1"/>
    <n v="1"/>
    <n v="1"/>
    <n v="0"/>
    <n v="0"/>
    <m/>
    <n v="0"/>
    <n v="0"/>
    <n v="0"/>
    <n v="0"/>
    <n v="1"/>
    <n v="0"/>
    <s v="source non protégé"/>
    <s v="1-2"/>
    <m/>
    <s v="peu_insatisfaisant"/>
    <s v="oui"/>
    <s v="oui"/>
    <s v="peu_insatisfaisant"/>
    <s v="non"/>
    <m/>
    <m/>
    <m/>
    <m/>
    <m/>
    <s v="toujours_impliqu"/>
    <s v="souvent"/>
    <n v="0"/>
    <n v="0"/>
    <n v="1"/>
    <n v="0"/>
    <n v="0"/>
    <n v="0"/>
    <n v="0"/>
    <n v="0"/>
    <n v="0"/>
    <n v="0"/>
    <n v="0"/>
    <n v="0"/>
    <m/>
    <s v="communauté"/>
    <s v="parfois"/>
    <s v="reunion"/>
    <s v="parfois"/>
    <s v="Résoudre les conflits,que la communauté eux meme se prendre en charge et demande l'appui des ong telque mercy corps"/>
    <s v="long tranet  de la source , leau   sale"/>
    <s v="non"/>
    <m/>
    <m/>
    <n v="-2.1526618000000002"/>
    <n v="28.8924491"/>
    <n v="1611.3"/>
    <n v="9.1"/>
    <n v="6"/>
    <n v="44965.510659722233"/>
    <n v="44965.456956018519"/>
    <s v="bbk06"/>
    <n v="44965.57472222222"/>
    <s v="https://www.commcarehq.org/a/swassa/reports/form_data/1f7bdcdf-7c9f-4759-9639-73efce854001/"/>
    <s v="bbk06"/>
    <s v="Homme"/>
    <x v="0"/>
    <n v="9"/>
    <x v="1"/>
    <n v="50"/>
    <n v="1"/>
    <n v="60"/>
    <n v="111"/>
    <x v="1"/>
    <n v="4.4444444444444446"/>
    <s v="Oui, elle est capable"/>
    <s v="non amélioré"/>
    <s v="Non"/>
    <s v="pas d'accès"/>
    <x v="2"/>
    <n v="1"/>
    <n v="1"/>
    <n v="3"/>
    <s v="Connaissance moyenne"/>
    <n v="0"/>
    <n v="0"/>
    <s v="Pas de confiance"/>
    <n v="0"/>
    <n v="0"/>
  </r>
  <r>
    <s v="199"/>
    <s v="b7afed85-8e26-4998-9b82-6713cf717911"/>
    <n v="44965"/>
    <s v="consentement_oui"/>
    <s v="sud_kivu"/>
    <s v="sud_kivu"/>
    <s v="kabare"/>
    <x v="1"/>
    <x v="7"/>
    <s v="oui"/>
    <s v="AYagirwe Manegabe Merveille"/>
    <s v="kadj___10"/>
    <s v="10"/>
    <s v="kadju_10"/>
    <s v="feminin"/>
    <n v="18"/>
    <n v="991637260"/>
    <s v="secondaire_complet"/>
    <s v="non"/>
    <s v="pre"/>
    <m/>
    <s v="masculin"/>
    <x v="1"/>
    <s v="MANEGABE KAGUKU"/>
    <s v="agent_de_letat"/>
    <m/>
    <s v="restreint"/>
    <n v="0"/>
    <n v="1"/>
    <n v="0"/>
    <n v="1"/>
    <n v="0"/>
    <n v="0"/>
    <n v="1"/>
    <n v="0"/>
    <n v="3"/>
    <n v="1"/>
    <n v="2"/>
    <n v="0"/>
    <n v="0"/>
    <n v="0"/>
    <n v="1"/>
    <n v="0"/>
    <n v="10"/>
    <s v="oui"/>
    <n v="0"/>
    <n v="0"/>
    <n v="0"/>
    <n v="0"/>
    <n v="1"/>
    <n v="0"/>
    <n v="0"/>
    <n v="0"/>
    <n v="0"/>
    <n v="0"/>
    <n v="0"/>
    <n v="0"/>
    <s v="oui"/>
    <n v="0"/>
    <n v="0"/>
    <n v="1"/>
    <n v="0"/>
    <n v="0"/>
    <n v="0"/>
    <n v="0"/>
    <n v="0"/>
    <n v="0"/>
    <n v="1"/>
    <n v="0"/>
    <s v="A l'école"/>
    <s v="oui"/>
    <n v="1"/>
    <n v="0"/>
    <n v="0"/>
    <n v="0"/>
    <n v="0"/>
    <n v="0"/>
    <n v="0"/>
    <n v="0"/>
    <n v="0"/>
    <n v="1"/>
    <n v="0"/>
    <s v="a l'école"/>
    <s v="eau_de_source"/>
    <m/>
    <m/>
    <s v="source_non_protg"/>
    <m/>
    <m/>
    <s v="source_non_protg"/>
    <x v="1"/>
    <m/>
    <s v="oui"/>
    <m/>
    <m/>
    <m/>
    <m/>
    <m/>
    <m/>
    <m/>
    <s v="en_dehors_de_la_parcelle"/>
    <n v="160"/>
    <n v="60"/>
    <n v="190"/>
    <n v="410"/>
    <m/>
    <m/>
    <m/>
    <s v="oui"/>
    <x v="2"/>
    <m/>
    <m/>
    <m/>
    <m/>
    <m/>
    <m/>
    <m/>
    <m/>
    <m/>
    <m/>
    <m/>
    <m/>
    <m/>
    <m/>
    <m/>
    <m/>
    <m/>
    <m/>
    <m/>
    <m/>
    <m/>
    <m/>
    <m/>
    <m/>
    <m/>
    <m/>
    <m/>
    <n v="7"/>
    <n v="4"/>
    <n v="560"/>
    <m/>
    <m/>
    <n v="0"/>
    <n v="8"/>
    <s v="non"/>
    <m/>
    <m/>
    <m/>
    <m/>
    <m/>
    <m/>
    <m/>
    <m/>
    <m/>
    <m/>
    <s v="filles_10-14_ans"/>
    <n v="0"/>
    <n v="0"/>
    <n v="0"/>
    <n v="0"/>
    <n v="0"/>
    <n v="1"/>
    <n v="0"/>
    <s v="leau est salé parcequ c'est leau du lac que nous utilisons"/>
    <s v="non"/>
    <m/>
    <m/>
    <m/>
    <m/>
    <m/>
    <m/>
    <m/>
    <m/>
    <m/>
    <m/>
    <m/>
    <m/>
    <m/>
    <m/>
    <m/>
    <m/>
    <m/>
    <m/>
    <m/>
    <m/>
    <m/>
    <s v="oui"/>
    <s v="nous souffrons bcp,chaque jour des maladies du a leau"/>
    <s v="oui"/>
    <n v="1"/>
    <n v="0"/>
    <n v="0"/>
    <n v="1"/>
    <n v="1"/>
    <n v="0"/>
    <n v="0"/>
    <m/>
    <m/>
    <m/>
    <m/>
    <m/>
    <m/>
    <m/>
    <m/>
    <m/>
    <m/>
    <n v="0"/>
    <n v="0"/>
    <n v="1"/>
    <n v="1"/>
    <n v="0"/>
    <n v="0"/>
    <n v="0"/>
    <n v="0"/>
    <n v="0"/>
    <n v="0"/>
    <n v="0"/>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0"/>
    <n v="2"/>
    <n v="0"/>
    <n v="0"/>
    <n v="0"/>
    <m/>
    <n v="0"/>
    <n v="1"/>
    <n v="1"/>
    <n v="2"/>
    <n v="4"/>
    <s v="connaissance basique"/>
    <n v="0"/>
    <n v="0"/>
    <n v="0"/>
    <m/>
    <n v="0"/>
    <n v="1"/>
    <n v="0"/>
    <n v="0"/>
    <n v="0"/>
    <n v="0"/>
    <m/>
    <s v="oui"/>
    <m/>
    <n v="1"/>
    <n v="1"/>
    <n v="0"/>
    <n v="0"/>
    <m/>
    <n v="0"/>
    <n v="0"/>
    <n v="1"/>
    <n v="0"/>
    <n v="0"/>
    <n v="0"/>
    <n v="0"/>
    <n v="0"/>
    <m/>
    <s v="non"/>
    <m/>
    <m/>
    <x v="0"/>
    <m/>
    <m/>
    <m/>
    <m/>
    <m/>
    <s v="non"/>
    <s v="non"/>
    <m/>
    <m/>
    <m/>
    <m/>
    <m/>
    <m/>
    <m/>
    <m/>
    <m/>
    <m/>
    <m/>
    <m/>
    <m/>
    <m/>
    <m/>
    <n v="0"/>
    <m/>
    <m/>
    <n v="0"/>
    <s v="pas de confiance"/>
    <n v="0"/>
    <n v="0"/>
    <n v="0"/>
    <n v="0"/>
    <n v="0"/>
    <n v="0"/>
    <n v="0"/>
    <s v="Aucun"/>
    <n v="1"/>
    <n v="0"/>
    <n v="0"/>
    <m/>
    <s v="non"/>
    <s v="non_jen_ai_pas_encore_bnficie"/>
    <m/>
    <m/>
    <m/>
    <m/>
    <m/>
    <m/>
    <m/>
    <m/>
    <m/>
    <m/>
    <m/>
    <m/>
    <m/>
    <m/>
    <m/>
    <m/>
    <m/>
    <m/>
    <m/>
    <m/>
    <s v="chef du village"/>
    <n v="0"/>
    <n v="0"/>
    <n v="0"/>
    <n v="0"/>
    <n v="0"/>
    <n v="1"/>
    <n v="0"/>
    <n v="1"/>
    <n v="0"/>
    <n v="0"/>
    <m/>
    <n v="0"/>
    <n v="0"/>
    <n v="0"/>
    <n v="0"/>
    <n v="1"/>
    <n v="0"/>
    <s v="eau du lac"/>
    <s v="1-2"/>
    <m/>
    <s v="peu_insatisfaisant"/>
    <s v="non"/>
    <s v="non"/>
    <s v="peu_insatisfaisant"/>
    <s v="non"/>
    <m/>
    <m/>
    <m/>
    <m/>
    <m/>
    <s v="je_ne_suis_jamais_impliqu"/>
    <s v="non"/>
    <m/>
    <m/>
    <m/>
    <m/>
    <m/>
    <m/>
    <m/>
    <m/>
    <m/>
    <m/>
    <m/>
    <m/>
    <m/>
    <m/>
    <m/>
    <s v="ala communauté"/>
    <s v="non"/>
    <s v="Avoir deau oropre qui nous permettra de vivre en bonne santé"/>
    <s v="maladies , salute,"/>
    <s v="non"/>
    <m/>
    <m/>
    <n v="-2.1538765999999998"/>
    <n v="28.893200499999999"/>
    <n v="1749.8"/>
    <n v="8.23"/>
    <n v="10"/>
    <n v="44965.541493055563"/>
    <n v="44965.510763888888"/>
    <s v="bbk06"/>
    <n v="44965.574733796297"/>
    <s v="https://www.commcarehq.org/a/swassa/reports/form_data/b7afed85-8e26-4998-9b82-6713cf717911/"/>
    <s v="bbk06"/>
    <s v="Homme"/>
    <x v="0"/>
    <n v="11"/>
    <x v="0"/>
    <n v="2"/>
    <n v="1"/>
    <n v="5"/>
    <n v="8"/>
    <x v="1"/>
    <n v="7.2727272727272725"/>
    <s v="Non, elle n'est pas capable"/>
    <s v="non amélioré"/>
    <n v="0"/>
    <s v="pas d'accès"/>
    <x v="0"/>
    <n v="2"/>
    <n v="2"/>
    <n v="4"/>
    <s v="Connaissance moyenne"/>
    <n v="0"/>
    <n v="3"/>
    <s v="Pas de confiance"/>
    <n v="0"/>
    <n v="0"/>
  </r>
  <r>
    <s v="200"/>
    <s v="f5656418-d4e3-4cd8-8011-7e61c8ddcbd6"/>
    <n v="44965"/>
    <s v="consentement_oui"/>
    <s v="sud_kivu"/>
    <s v="sud_kivu"/>
    <s v="kabare"/>
    <x v="1"/>
    <x v="7"/>
    <s v="oui"/>
    <s v="BAHATI NTACHO Jedeon"/>
    <s v="kadju_13"/>
    <s v="13"/>
    <s v="kadju_13"/>
    <s v="masculin"/>
    <n v="38"/>
    <n v="999286770"/>
    <s v="secondaire_interrompu"/>
    <s v="oui"/>
    <m/>
    <m/>
    <m/>
    <x v="1"/>
    <s v="Biibi MENGEHYA Rachel"/>
    <s v="agriculteur"/>
    <m/>
    <s v="restreint"/>
    <n v="2"/>
    <n v="1"/>
    <n v="1"/>
    <n v="0"/>
    <n v="0"/>
    <n v="0"/>
    <n v="1"/>
    <n v="0"/>
    <n v="1"/>
    <n v="1"/>
    <n v="0"/>
    <n v="0"/>
    <n v="0"/>
    <n v="0"/>
    <n v="1"/>
    <n v="0"/>
    <n v="8"/>
    <s v="oui"/>
    <n v="0"/>
    <n v="0"/>
    <n v="0"/>
    <n v="0"/>
    <n v="0"/>
    <n v="0"/>
    <n v="0"/>
    <n v="0"/>
    <n v="0"/>
    <n v="1"/>
    <n v="0"/>
    <s v="Relais communautaire"/>
    <s v="oui"/>
    <n v="1"/>
    <n v="0"/>
    <n v="1"/>
    <n v="0"/>
    <n v="0"/>
    <n v="0"/>
    <n v="0"/>
    <n v="0"/>
    <n v="0"/>
    <n v="0"/>
    <n v="0"/>
    <m/>
    <s v="oui"/>
    <n v="1"/>
    <n v="0"/>
    <n v="0"/>
    <n v="1"/>
    <n v="0"/>
    <n v="0"/>
    <n v="0"/>
    <n v="0"/>
    <n v="0"/>
    <n v="0"/>
    <n v="0"/>
    <m/>
    <s v="eau_de_source"/>
    <m/>
    <m/>
    <s v="source_non_protg"/>
    <m/>
    <m/>
    <s v="source_non_protg"/>
    <x v="1"/>
    <m/>
    <s v="oui"/>
    <m/>
    <m/>
    <m/>
    <m/>
    <m/>
    <m/>
    <m/>
    <s v="en_dehors_de_la_parcelle"/>
    <n v="120"/>
    <n v="10"/>
    <n v="150"/>
    <n v="280"/>
    <m/>
    <m/>
    <m/>
    <s v="oui"/>
    <x v="2"/>
    <m/>
    <m/>
    <m/>
    <m/>
    <m/>
    <m/>
    <m/>
    <m/>
    <m/>
    <m/>
    <m/>
    <m/>
    <m/>
    <m/>
    <m/>
    <m/>
    <m/>
    <m/>
    <m/>
    <m/>
    <m/>
    <m/>
    <m/>
    <m/>
    <m/>
    <m/>
    <m/>
    <n v="7"/>
    <n v="2"/>
    <n v="280"/>
    <m/>
    <m/>
    <n v="0"/>
    <n v="5"/>
    <s v="non"/>
    <m/>
    <m/>
    <m/>
    <m/>
    <m/>
    <m/>
    <m/>
    <m/>
    <m/>
    <m/>
    <s v="femmes_35-49_ans"/>
    <n v="0"/>
    <n v="0"/>
    <n v="0"/>
    <n v="0"/>
    <n v="0"/>
    <n v="1"/>
    <n v="0"/>
    <s v="leau du lac"/>
    <s v="non"/>
    <m/>
    <m/>
    <m/>
    <m/>
    <m/>
    <m/>
    <m/>
    <m/>
    <m/>
    <m/>
    <m/>
    <m/>
    <m/>
    <m/>
    <m/>
    <m/>
    <m/>
    <m/>
    <m/>
    <m/>
    <m/>
    <s v="oui"/>
    <s v="pour nous faciliter a avoir leau, propre pqui ne nous cousera pas des maladie par ceque leau c'est la vie"/>
    <s v="oui"/>
    <n v="1"/>
    <n v="0"/>
    <n v="0"/>
    <n v="1"/>
    <n v="1"/>
    <n v="0"/>
    <n v="0"/>
    <m/>
    <m/>
    <m/>
    <m/>
    <m/>
    <m/>
    <m/>
    <m/>
    <m/>
    <m/>
    <n v="1"/>
    <n v="1"/>
    <n v="1"/>
    <n v="0"/>
    <n v="0"/>
    <n v="0"/>
    <n v="1"/>
    <n v="0"/>
    <n v="0"/>
    <n v="0"/>
    <n v="0"/>
    <n v="0"/>
    <n v="0"/>
    <n v="0"/>
    <n v="1"/>
    <n v="0"/>
    <n v="0"/>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persone parceque leau qui nous sert cest une eau du lac"/>
    <s v="oui"/>
    <m/>
    <n v="1"/>
    <n v="1"/>
    <n v="0"/>
    <n v="0"/>
    <m/>
    <n v="0"/>
    <n v="0"/>
    <n v="0"/>
    <n v="0"/>
    <n v="1"/>
    <n v="0"/>
    <n v="0"/>
    <n v="0"/>
    <m/>
    <s v="non"/>
    <m/>
    <m/>
    <x v="0"/>
    <m/>
    <m/>
    <m/>
    <m/>
    <m/>
    <s v="non"/>
    <s v="non"/>
    <m/>
    <m/>
    <m/>
    <m/>
    <m/>
    <m/>
    <m/>
    <m/>
    <m/>
    <m/>
    <m/>
    <m/>
    <m/>
    <m/>
    <m/>
    <n v="0"/>
    <m/>
    <m/>
    <n v="0"/>
    <s v="pas de confiance"/>
    <n v="0"/>
    <n v="0"/>
    <n v="0"/>
    <n v="0"/>
    <n v="0"/>
    <n v="0"/>
    <n v="0"/>
    <s v="Aucun"/>
    <n v="1"/>
    <n v="0"/>
    <n v="0"/>
    <m/>
    <s v="non"/>
    <s v="non_jen_ai_pas_encore_bnficie"/>
    <m/>
    <m/>
    <m/>
    <m/>
    <m/>
    <m/>
    <m/>
    <m/>
    <m/>
    <m/>
    <m/>
    <m/>
    <m/>
    <m/>
    <m/>
    <m/>
    <m/>
    <m/>
    <m/>
    <m/>
    <s v="personne"/>
    <n v="0"/>
    <n v="0"/>
    <n v="0"/>
    <n v="0"/>
    <n v="0"/>
    <n v="1"/>
    <n v="1"/>
    <n v="1"/>
    <n v="0"/>
    <n v="0"/>
    <m/>
    <n v="0"/>
    <n v="0"/>
    <n v="0"/>
    <n v="0"/>
    <n v="1"/>
    <n v="0"/>
    <s v="personne parceque cest leau du lac"/>
    <s v="1-2"/>
    <m/>
    <s v="peu_insatisfaisant"/>
    <s v="non"/>
    <s v="non"/>
    <s v="peu_insatisfaisant"/>
    <s v="non"/>
    <m/>
    <m/>
    <m/>
    <m/>
    <m/>
    <s v="je_ne_suis_jamais_impliqu"/>
    <s v="non"/>
    <m/>
    <m/>
    <m/>
    <m/>
    <m/>
    <m/>
    <m/>
    <m/>
    <m/>
    <m/>
    <m/>
    <m/>
    <m/>
    <m/>
    <m/>
    <s v="rien"/>
    <s v="non"/>
    <s v="on napas deau alors que leau cest la vie"/>
    <s v="on ne quitte pas lhopital acouse des maladies du a leau"/>
    <s v="non"/>
    <m/>
    <m/>
    <n v="-2.1541386999999999"/>
    <n v="28.8936156"/>
    <n v="1663"/>
    <n v="7.66"/>
    <n v="8"/>
    <n v="44965.558969907397"/>
    <n v="44965.541828703703"/>
    <s v="bbk06"/>
    <n v="44965.574745370373"/>
    <s v="https://www.commcarehq.org/a/swassa/reports/form_data/f5656418-d4e3-4cd8-8011-7e61c8ddcbd6/"/>
    <s v="bbk06"/>
    <s v="Homme"/>
    <x v="0"/>
    <n v="9"/>
    <x v="1"/>
    <n v="45"/>
    <n v="50"/>
    <n v="50"/>
    <n v="145"/>
    <x v="1"/>
    <n v="4.4444444444444446"/>
    <s v="Oui, elle est capable"/>
    <s v="non amélioré"/>
    <s v="Non"/>
    <s v="pas d'accès"/>
    <x v="0"/>
    <n v="1"/>
    <n v="1"/>
    <n v="3"/>
    <s v="Connaissance moyenne"/>
    <n v="0"/>
    <n v="4"/>
    <s v="Pas de confiance"/>
    <n v="0"/>
    <n v="0"/>
  </r>
  <r>
    <s v="201"/>
    <s v="29f607b4-349f-4cfa-92e2-bd9452e28862"/>
    <n v="44965"/>
    <s v="consentement_oui"/>
    <s v="sud_kivu"/>
    <s v="sud_kivu"/>
    <s v="kabare"/>
    <x v="1"/>
    <x v="8"/>
    <s v="oui"/>
    <s v="Noella Nikodemu"/>
    <s v="kaba_14"/>
    <s v="14"/>
    <s v="kabam_14"/>
    <s v="feminin"/>
    <n v="60"/>
    <n v="0"/>
    <s v="sans_niveau"/>
    <s v="non"/>
    <s v="epouse"/>
    <m/>
    <s v="masculin"/>
    <x v="1"/>
    <s v="x"/>
    <s v="agriculteur"/>
    <m/>
    <s v="restreint"/>
    <n v="0"/>
    <n v="0"/>
    <n v="0"/>
    <n v="0"/>
    <n v="0"/>
    <n v="0"/>
    <n v="0"/>
    <n v="1"/>
    <n v="0"/>
    <n v="0"/>
    <n v="0"/>
    <n v="0"/>
    <n v="0"/>
    <n v="0"/>
    <n v="0"/>
    <n v="1"/>
    <n v="2"/>
    <s v="non"/>
    <n v="0"/>
    <n v="0"/>
    <n v="0"/>
    <n v="0"/>
    <n v="0"/>
    <n v="0"/>
    <n v="0"/>
    <n v="0"/>
    <n v="0"/>
    <n v="0"/>
    <n v="0"/>
    <n v="0"/>
    <s v="oui"/>
    <n v="1"/>
    <n v="0"/>
    <n v="0"/>
    <n v="0"/>
    <n v="0"/>
    <n v="0"/>
    <n v="0"/>
    <n v="0"/>
    <n v="0"/>
    <n v="0"/>
    <n v="0"/>
    <m/>
    <s v="oui"/>
    <n v="0"/>
    <n v="0"/>
    <n v="0"/>
    <n v="1"/>
    <n v="0"/>
    <n v="0"/>
    <n v="0"/>
    <n v="0"/>
    <n v="0"/>
    <n v="0"/>
    <n v="0"/>
    <m/>
    <s v="eau_de_source"/>
    <m/>
    <m/>
    <s v="source_protg"/>
    <m/>
    <m/>
    <s v="source_protg"/>
    <x v="0"/>
    <m/>
    <s v="oui"/>
    <m/>
    <m/>
    <m/>
    <m/>
    <m/>
    <m/>
    <m/>
    <s v="en_dehors_de_la_parcelle"/>
    <n v="5"/>
    <n v="2"/>
    <n v="5"/>
    <n v="12"/>
    <m/>
    <m/>
    <m/>
    <s v="oui"/>
    <x v="1"/>
    <m/>
    <m/>
    <m/>
    <m/>
    <m/>
    <m/>
    <m/>
    <m/>
    <m/>
    <m/>
    <m/>
    <m/>
    <m/>
    <m/>
    <m/>
    <m/>
    <m/>
    <m/>
    <m/>
    <m/>
    <m/>
    <m/>
    <m/>
    <m/>
    <m/>
    <m/>
    <m/>
    <n v="7"/>
    <n v="1"/>
    <n v="140"/>
    <m/>
    <m/>
    <n v="0"/>
    <n v="10"/>
    <s v="non"/>
    <m/>
    <m/>
    <m/>
    <m/>
    <m/>
    <m/>
    <m/>
    <m/>
    <m/>
    <m/>
    <s v="femmes_50_ans"/>
    <n v="0"/>
    <n v="0"/>
    <n v="0"/>
    <n v="0"/>
    <n v="1"/>
    <n v="0"/>
    <n v="0"/>
    <m/>
    <s v="non"/>
    <m/>
    <m/>
    <m/>
    <m/>
    <m/>
    <m/>
    <m/>
    <m/>
    <m/>
    <m/>
    <m/>
    <m/>
    <m/>
    <m/>
    <m/>
    <m/>
    <m/>
    <m/>
    <m/>
    <m/>
    <m/>
    <s v="non"/>
    <s v="pas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0"/>
    <n v="1"/>
    <n v="0"/>
    <s v="on ne paye pas"/>
    <s v="non"/>
    <m/>
    <n v="0"/>
    <n v="1"/>
    <n v="0"/>
    <n v="0"/>
    <m/>
    <n v="0"/>
    <n v="0"/>
    <n v="0"/>
    <n v="0"/>
    <n v="1"/>
    <n v="0"/>
    <n v="0"/>
    <n v="0"/>
    <m/>
    <s v="non"/>
    <m/>
    <m/>
    <x v="0"/>
    <m/>
    <m/>
    <m/>
    <m/>
    <m/>
    <s v="non"/>
    <s v="non"/>
    <m/>
    <m/>
    <m/>
    <m/>
    <m/>
    <m/>
    <m/>
    <m/>
    <m/>
    <m/>
    <m/>
    <m/>
    <m/>
    <m/>
    <m/>
    <n v="0"/>
    <m/>
    <m/>
    <n v="5"/>
    <s v="confiance moyenne"/>
    <n v="0"/>
    <n v="0"/>
    <n v="0"/>
    <n v="0"/>
    <n v="0"/>
    <n v="0"/>
    <n v="0"/>
    <s v="Aucun"/>
    <n v="0"/>
    <n v="1"/>
    <n v="0"/>
    <s v="Eglise"/>
    <s v="non"/>
    <s v="non_jen_ai_pas_encore_bnficie"/>
    <m/>
    <m/>
    <m/>
    <m/>
    <m/>
    <m/>
    <m/>
    <m/>
    <m/>
    <m/>
    <m/>
    <m/>
    <m/>
    <m/>
    <m/>
    <m/>
    <m/>
    <m/>
    <m/>
    <m/>
    <s v="a personne"/>
    <n v="0"/>
    <n v="0"/>
    <n v="0"/>
    <n v="0"/>
    <n v="0"/>
    <n v="0"/>
    <n v="0"/>
    <n v="1"/>
    <n v="0"/>
    <n v="0"/>
    <m/>
    <n v="0"/>
    <n v="0"/>
    <n v="0"/>
    <n v="0"/>
    <n v="1"/>
    <n v="0"/>
    <s v="personne"/>
    <s v="3-4"/>
    <m/>
    <s v="neutre"/>
    <s v="non"/>
    <s v="non"/>
    <s v="tres_satisfaite"/>
    <s v="non"/>
    <m/>
    <m/>
    <m/>
    <m/>
    <m/>
    <s v="je_ne_suis_jamais_impliqu"/>
    <s v="non"/>
    <m/>
    <m/>
    <m/>
    <m/>
    <m/>
    <m/>
    <m/>
    <m/>
    <m/>
    <m/>
    <m/>
    <m/>
    <m/>
    <m/>
    <m/>
    <s v="pas de réponse"/>
    <s v="non"/>
    <s v="presence d'autres sources"/>
    <s v="Aucun"/>
    <s v="non"/>
    <m/>
    <m/>
    <n v="-2.1940265999999999"/>
    <n v="28.851251300000001"/>
    <n v="1570.3"/>
    <n v="4.82"/>
    <n v="2"/>
    <n v="44965.414236111108"/>
    <n v="44965.396678240737"/>
    <s v="bbk07"/>
    <n v="44965.588194444441"/>
    <s v="https://www.commcarehq.org/a/swassa/reports/form_data/29f607b4-349f-4cfa-92e2-bd9452e28862/"/>
    <s v="bbk07"/>
    <s v=""/>
    <x v="2"/>
    <s v=""/>
    <x v="2"/>
    <s v=""/>
    <s v=""/>
    <s v=""/>
    <s v=""/>
    <x v="2"/>
    <s v=""/>
    <s v=""/>
    <s v=""/>
    <s v=""/>
    <s v=""/>
    <x v="1"/>
    <s v=""/>
    <s v=""/>
    <s v=""/>
    <s v=""/>
    <s v=""/>
    <s v=""/>
    <s v=""/>
    <s v=""/>
    <s v=""/>
  </r>
  <r>
    <s v="202"/>
    <s v="f2b36551-9612-4424-b6b2-ff9d85606996"/>
    <n v="44965"/>
    <s v="consentement_oui"/>
    <s v="sud_kivu"/>
    <s v="sud_kivu"/>
    <s v="kabare"/>
    <x v="1"/>
    <x v="8"/>
    <s v="oui"/>
    <s v="Séraphine Riziki"/>
    <s v="kaba_12"/>
    <s v="12"/>
    <s v="kabam_12"/>
    <s v="feminin"/>
    <n v="27"/>
    <n v="0"/>
    <s v="secondaire_complet"/>
    <s v="non"/>
    <s v="epouse"/>
    <m/>
    <s v="masculin"/>
    <x v="1"/>
    <s v="Ahadi"/>
    <s v="agriculteur"/>
    <m/>
    <s v="restreint"/>
    <n v="1"/>
    <n v="0"/>
    <n v="0"/>
    <n v="0"/>
    <n v="0"/>
    <n v="1"/>
    <n v="0"/>
    <n v="0"/>
    <n v="0"/>
    <n v="0"/>
    <n v="0"/>
    <n v="0"/>
    <n v="0"/>
    <n v="1"/>
    <n v="0"/>
    <n v="0"/>
    <n v="3"/>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10"/>
    <n v="3"/>
    <n v="15"/>
    <n v="28"/>
    <m/>
    <m/>
    <m/>
    <s v="oui"/>
    <x v="1"/>
    <m/>
    <m/>
    <m/>
    <m/>
    <m/>
    <m/>
    <m/>
    <m/>
    <m/>
    <m/>
    <m/>
    <m/>
    <m/>
    <m/>
    <m/>
    <m/>
    <m/>
    <m/>
    <m/>
    <m/>
    <m/>
    <m/>
    <m/>
    <m/>
    <m/>
    <m/>
    <m/>
    <n v="7"/>
    <n v="2"/>
    <n v="280"/>
    <m/>
    <m/>
    <n v="0"/>
    <n v="13.333333333333332"/>
    <s v="non"/>
    <m/>
    <m/>
    <m/>
    <m/>
    <m/>
    <m/>
    <m/>
    <m/>
    <m/>
    <m/>
    <s v="femmes_25-34_ans"/>
    <n v="0"/>
    <n v="0"/>
    <n v="0"/>
    <n v="0"/>
    <n v="1"/>
    <n v="0"/>
    <n v="0"/>
    <m/>
    <s v="non"/>
    <m/>
    <m/>
    <m/>
    <m/>
    <m/>
    <m/>
    <m/>
    <m/>
    <m/>
    <m/>
    <m/>
    <m/>
    <m/>
    <m/>
    <m/>
    <m/>
    <m/>
    <m/>
    <m/>
    <m/>
    <m/>
    <s v="oui"/>
    <s v="On diminue la distance"/>
    <s v="non"/>
    <m/>
    <m/>
    <m/>
    <m/>
    <m/>
    <m/>
    <m/>
    <m/>
    <m/>
    <m/>
    <m/>
    <m/>
    <m/>
    <m/>
    <m/>
    <m/>
    <m/>
    <m/>
    <m/>
    <m/>
    <m/>
    <m/>
    <m/>
    <m/>
    <m/>
    <m/>
    <m/>
    <m/>
    <m/>
    <m/>
    <m/>
    <m/>
    <m/>
    <m/>
    <s v="oui"/>
    <n v="0"/>
    <n v="0"/>
    <n v="0"/>
    <n v="0"/>
    <n v="0"/>
    <n v="0"/>
    <n v="1"/>
    <n v="0"/>
    <n v="0"/>
    <n v="0"/>
    <m/>
    <m/>
    <m/>
    <m/>
    <m/>
    <n v="0"/>
    <n v="0"/>
    <n v="0"/>
    <n v="1"/>
    <n v="0"/>
    <m/>
    <m/>
    <m/>
    <m/>
    <m/>
    <m/>
    <m/>
    <m/>
    <s v="toilette non améliorée"/>
    <s v="non"/>
    <x v="0"/>
    <x v="0"/>
    <x v="0"/>
    <x v="0"/>
    <x v="1"/>
    <n v="1"/>
    <n v="0"/>
    <n v="0"/>
    <n v="0"/>
    <n v="0"/>
    <n v="0"/>
    <n v="1"/>
    <n v="0"/>
    <n v="0"/>
    <n v="0"/>
    <m/>
    <s v="non"/>
    <m/>
    <m/>
    <m/>
    <m/>
    <m/>
    <m/>
    <m/>
    <m/>
    <m/>
    <m/>
    <m/>
    <m/>
    <m/>
    <m/>
    <m/>
    <s v="oui"/>
    <n v="1"/>
    <n v="0"/>
    <n v="0"/>
    <n v="1"/>
    <n v="0"/>
    <n v="0"/>
    <n v="0"/>
    <m/>
    <n v="0"/>
    <n v="1"/>
    <n v="0"/>
    <n v="1"/>
    <n v="2"/>
    <s v="connaissance faible"/>
    <n v="0"/>
    <n v="0"/>
    <n v="0"/>
    <m/>
    <n v="0"/>
    <n v="0"/>
    <n v="0"/>
    <n v="1"/>
    <n v="0"/>
    <n v="0"/>
    <m/>
    <s v="non"/>
    <s v="frais de raccordement"/>
    <n v="1"/>
    <n v="0"/>
    <n v="0"/>
    <n v="0"/>
    <m/>
    <n v="1"/>
    <n v="0"/>
    <n v="0"/>
    <n v="0"/>
    <n v="0"/>
    <n v="0"/>
    <n v="0"/>
    <n v="0"/>
    <m/>
    <s v="oui"/>
    <s v="Amande"/>
    <n v="0"/>
    <x v="2"/>
    <n v="0"/>
    <n v="1"/>
    <n v="0"/>
    <n v="0"/>
    <s v="pas d'autre répons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0"/>
    <n v="1"/>
    <n v="0"/>
    <s v="Pas de radio"/>
    <n v="0"/>
    <n v="0"/>
    <n v="0"/>
    <n v="0"/>
    <n v="1"/>
    <n v="0"/>
    <s v="Particulier"/>
    <s v="5-6"/>
    <m/>
    <s v="neutre"/>
    <s v="oui"/>
    <s v="oui"/>
    <s v="extrmement_satisfaite"/>
    <s v="oui"/>
    <s v="non"/>
    <m/>
    <s v="les_membres_du_village"/>
    <m/>
    <s v="b_le_groupe_le_plus_nombreux_prend_la_dcision_pour_tous"/>
    <s v="je_ne_suis_jamais_impliqu"/>
    <s v="non"/>
    <m/>
    <m/>
    <m/>
    <m/>
    <m/>
    <m/>
    <m/>
    <m/>
    <m/>
    <m/>
    <m/>
    <m/>
    <m/>
    <m/>
    <m/>
    <s v="pas de réponse"/>
    <s v="non"/>
    <s v="pas d'opportunité"/>
    <s v="Aucun"/>
    <s v="non"/>
    <m/>
    <m/>
    <n v="-2.1926846000000002"/>
    <n v="28.853139599999999"/>
    <n v="1572.6"/>
    <n v="4.08"/>
    <n v="3"/>
    <n v="44965.448703703703"/>
    <n v="44965.431921296287"/>
    <s v="bbk07"/>
    <n v="44965.588206018518"/>
    <s v="https://www.commcarehq.org/a/swassa/reports/form_data/f2b36551-9612-4424-b6b2-ff9d85606996/"/>
    <s v="bbk07"/>
    <s v="Homme"/>
    <x v="0"/>
    <n v="3"/>
    <x v="0"/>
    <n v="2"/>
    <n v="3"/>
    <n v="3"/>
    <n v="8"/>
    <x v="1"/>
    <n v="26.666666666666668"/>
    <s v="Non, elle n'est pas capable"/>
    <s v="non amélioré"/>
    <s v="Non"/>
    <s v="pas d'accès"/>
    <x v="0"/>
    <n v="1"/>
    <n v="2"/>
    <n v="3"/>
    <s v="Connaissance moyenne"/>
    <n v="0"/>
    <n v="5"/>
    <s v="Confiance moyenne"/>
    <n v="0"/>
    <n v="0"/>
  </r>
  <r>
    <s v="203"/>
    <s v="3b237a8a-011a-4bf7-9a83-5dcb758b3a83"/>
    <n v="44965"/>
    <s v="consentement_oui"/>
    <s v="sud_kivu"/>
    <s v="sud_kivu"/>
    <s v="kabare"/>
    <x v="1"/>
    <x v="4"/>
    <s v="oui"/>
    <s v="Marie Kwalobe"/>
    <s v="mwan_72"/>
    <s v="72"/>
    <s v="mwand_72"/>
    <s v="feminin"/>
    <n v="73"/>
    <n v="0"/>
    <s v="sans_niveau"/>
    <s v="oui"/>
    <m/>
    <m/>
    <m/>
    <x v="0"/>
    <s v="Muhindo Kujirakwinja"/>
    <s v="agriculteur"/>
    <m/>
    <s v="elargi"/>
    <n v="0"/>
    <n v="0"/>
    <n v="0"/>
    <n v="1"/>
    <n v="1"/>
    <n v="0"/>
    <n v="0"/>
    <n v="1"/>
    <n v="1"/>
    <n v="3"/>
    <n v="0"/>
    <n v="2"/>
    <n v="0"/>
    <n v="0"/>
    <n v="0"/>
    <n v="0"/>
    <n v="9"/>
    <s v="oui"/>
    <n v="0"/>
    <n v="0"/>
    <n v="0"/>
    <n v="0"/>
    <n v="1"/>
    <n v="0"/>
    <n v="0"/>
    <n v="0"/>
    <n v="0"/>
    <n v="0"/>
    <n v="0"/>
    <n v="0"/>
    <s v="oui"/>
    <n v="1"/>
    <n v="0"/>
    <n v="0"/>
    <n v="0"/>
    <n v="0"/>
    <n v="0"/>
    <n v="0"/>
    <n v="0"/>
    <n v="0"/>
    <n v="0"/>
    <n v="0"/>
    <m/>
    <s v="oui"/>
    <n v="0"/>
    <n v="0"/>
    <n v="0"/>
    <n v="1"/>
    <n v="0"/>
    <n v="0"/>
    <n v="0"/>
    <n v="0"/>
    <n v="0"/>
    <n v="0"/>
    <n v="0"/>
    <m/>
    <s v="eau_courante"/>
    <s v="canalisation_dans_lhabitation__branchement_dans_lenceinte_la_cour_ou_le_ter"/>
    <m/>
    <m/>
    <m/>
    <m/>
    <s v="eau_courante"/>
    <x v="0"/>
    <m/>
    <s v="oui"/>
    <m/>
    <m/>
    <m/>
    <m/>
    <m/>
    <m/>
    <m/>
    <s v="dans_la_parcelle_ou_la_maison"/>
    <n v="0"/>
    <n v="1"/>
    <n v="0"/>
    <n v="1"/>
    <m/>
    <m/>
    <m/>
    <s v="non"/>
    <x v="2"/>
    <n v="0"/>
    <n v="0"/>
    <n v="0"/>
    <n v="0"/>
    <n v="0"/>
    <n v="1"/>
    <n v="1"/>
    <n v="1"/>
    <n v="0"/>
    <n v="0"/>
    <n v="0"/>
    <n v="0"/>
    <n v="0"/>
    <m/>
    <m/>
    <m/>
    <m/>
    <m/>
    <m/>
    <m/>
    <m/>
    <m/>
    <m/>
    <m/>
    <m/>
    <m/>
    <m/>
    <n v="7"/>
    <n v="5"/>
    <n v="700"/>
    <m/>
    <m/>
    <n v="0"/>
    <n v="11.111111111111111"/>
    <s v="oui"/>
    <n v="1"/>
    <n v="0"/>
    <n v="0"/>
    <n v="0"/>
    <n v="0"/>
    <n v="0"/>
    <n v="0"/>
    <n v="0"/>
    <n v="0"/>
    <m/>
    <s v="hommesgarons_15-19_ans"/>
    <n v="0"/>
    <n v="0"/>
    <n v="0"/>
    <n v="0"/>
    <n v="1"/>
    <n v="0"/>
    <n v="0"/>
    <m/>
    <s v="oui"/>
    <s v="contribution_mensuelabonnement"/>
    <m/>
    <m/>
    <n v="10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non"/>
    <s v="frais de raccordement"/>
    <n v="0"/>
    <n v="1"/>
    <n v="0"/>
    <n v="0"/>
    <m/>
    <n v="1"/>
    <n v="0"/>
    <n v="0"/>
    <n v="0"/>
    <n v="0"/>
    <n v="0"/>
    <n v="0"/>
    <n v="0"/>
    <m/>
    <s v="oui"/>
    <s v="Amande"/>
    <n v="0"/>
    <x v="2"/>
    <n v="0"/>
    <n v="0"/>
    <n v="1"/>
    <n v="0"/>
    <s v="Moi même"/>
    <s v="oui"/>
    <s v="non"/>
    <n v="0"/>
    <n v="0"/>
    <n v="0"/>
    <n v="1"/>
    <n v="0"/>
    <s v="Comité d'eau"/>
    <n v="1"/>
    <n v="0"/>
    <n v="0"/>
    <n v="0"/>
    <n v="0"/>
    <n v="0"/>
    <n v="0"/>
    <n v="0"/>
    <m/>
    <n v="1"/>
    <m/>
    <m/>
    <n v="10"/>
    <s v="grande confiance"/>
    <n v="1"/>
    <n v="0"/>
    <n v="0"/>
    <n v="0"/>
    <n v="0"/>
    <n v="1"/>
    <n v="2"/>
    <s v="Au moins un"/>
    <n v="0"/>
    <n v="0"/>
    <n v="0"/>
    <m/>
    <s v="oui"/>
    <s v="oui"/>
    <s v="non_il_y_en_a_pas"/>
    <m/>
    <m/>
    <m/>
    <m/>
    <m/>
    <m/>
    <m/>
    <m/>
    <m/>
    <m/>
    <m/>
    <m/>
    <m/>
    <m/>
    <m/>
    <m/>
    <m/>
    <m/>
    <m/>
    <s v="comité d'eau"/>
    <n v="0"/>
    <n v="0"/>
    <n v="0"/>
    <n v="0"/>
    <n v="0"/>
    <n v="0"/>
    <n v="0"/>
    <n v="1"/>
    <n v="0"/>
    <n v="0"/>
    <m/>
    <n v="0"/>
    <n v="0"/>
    <n v="0"/>
    <n v="0"/>
    <n v="1"/>
    <n v="0"/>
    <s v="zone de santé"/>
    <s v="3-4"/>
    <m/>
    <s v="neutre"/>
    <s v="oui"/>
    <s v="oui"/>
    <s v="extrmement_satisfaite"/>
    <s v="non"/>
    <m/>
    <m/>
    <m/>
    <m/>
    <m/>
    <s v="je_ne_suis_jamais_impliqu"/>
    <s v="non"/>
    <m/>
    <m/>
    <m/>
    <m/>
    <m/>
    <m/>
    <m/>
    <m/>
    <m/>
    <m/>
    <m/>
    <m/>
    <m/>
    <m/>
    <m/>
    <s v="pas d'autre réponse"/>
    <s v="non"/>
    <s v="présence des plusieurs sources"/>
    <s v="Amélioration des infrastructures"/>
    <s v="non"/>
    <m/>
    <m/>
    <n v="-2.2243141"/>
    <n v="28.844382800000002"/>
    <n v="1577.1"/>
    <n v="4.9800000000000004"/>
    <n v="9"/>
    <n v="44965.518935185188"/>
    <n v="44965.499212962961"/>
    <s v="bbk07"/>
    <n v="44965.588217592587"/>
    <s v="https://www.commcarehq.org/a/swassa/reports/form_data/3b237a8a-011a-4bf7-9a83-5dcb758b3a83/"/>
    <s v="bbk07"/>
    <s v="Homme"/>
    <x v="1"/>
    <n v="11"/>
    <x v="0"/>
    <n v="10"/>
    <n v="12"/>
    <n v="15"/>
    <n v="37"/>
    <x v="0"/>
    <n v="6.2337662337662332"/>
    <s v="Oui, elle est capable"/>
    <s v="non amélioré"/>
    <s v="Non"/>
    <s v="pas d'accès"/>
    <x v="0"/>
    <n v="1"/>
    <n v="0"/>
    <n v="1"/>
    <s v="Connaissance faible"/>
    <n v="0"/>
    <n v="5"/>
    <s v="Confiance moyenne"/>
    <n v="0"/>
    <n v="0"/>
  </r>
  <r>
    <s v="204"/>
    <s v="ada2aa29-5fbc-4ff6-938e-d417a0d42865"/>
    <n v="44965"/>
    <s v="consentement_oui"/>
    <s v="sud_kivu"/>
    <s v="sud_kivu"/>
    <s v="kabare"/>
    <x v="1"/>
    <x v="4"/>
    <s v="oui"/>
    <s v="Pascaline M'chomeur"/>
    <s v="mwan_33"/>
    <s v="33"/>
    <s v="mwand_33"/>
    <s v="feminin"/>
    <n v="28"/>
    <n v="0"/>
    <s v="primaire_interrompu"/>
    <s v="non"/>
    <s v="epouse"/>
    <m/>
    <s v="masculin"/>
    <x v="1"/>
    <s v="Alain Murhula"/>
    <s v="agriculteur"/>
    <m/>
    <s v="restreint"/>
    <n v="0"/>
    <n v="0"/>
    <n v="0"/>
    <n v="0"/>
    <n v="0"/>
    <n v="1"/>
    <n v="0"/>
    <n v="0"/>
    <n v="3"/>
    <n v="0"/>
    <n v="0"/>
    <n v="0"/>
    <n v="0"/>
    <n v="1"/>
    <n v="0"/>
    <n v="0"/>
    <n v="5"/>
    <s v="non"/>
    <n v="0"/>
    <n v="0"/>
    <n v="0"/>
    <n v="0"/>
    <n v="0"/>
    <n v="0"/>
    <n v="0"/>
    <n v="0"/>
    <n v="0"/>
    <n v="0"/>
    <n v="0"/>
    <n v="0"/>
    <s v="oui"/>
    <n v="0"/>
    <n v="0"/>
    <n v="0"/>
    <n v="0"/>
    <n v="0"/>
    <n v="0"/>
    <n v="0"/>
    <n v="0"/>
    <n v="0"/>
    <n v="1"/>
    <n v="0"/>
    <s v="Mercy Corps"/>
    <s v="oui"/>
    <n v="0"/>
    <n v="0"/>
    <n v="0"/>
    <n v="1"/>
    <n v="0"/>
    <n v="0"/>
    <n v="0"/>
    <n v="0"/>
    <n v="0"/>
    <n v="0"/>
    <n v="0"/>
    <m/>
    <s v="eau_courante"/>
    <s v="robinet_public__borne-fontaine"/>
    <m/>
    <m/>
    <m/>
    <m/>
    <s v="eau_courante"/>
    <x v="0"/>
    <m/>
    <s v="oui"/>
    <m/>
    <m/>
    <m/>
    <m/>
    <m/>
    <m/>
    <m/>
    <s v="en_dehors_de_la_parcelle"/>
    <n v="5"/>
    <n v="2"/>
    <n v="5"/>
    <n v="12"/>
    <m/>
    <m/>
    <m/>
    <s v="oui"/>
    <x v="1"/>
    <m/>
    <m/>
    <m/>
    <m/>
    <m/>
    <m/>
    <m/>
    <m/>
    <m/>
    <m/>
    <m/>
    <m/>
    <m/>
    <m/>
    <m/>
    <m/>
    <m/>
    <m/>
    <m/>
    <m/>
    <m/>
    <m/>
    <m/>
    <m/>
    <m/>
    <m/>
    <m/>
    <n v="7"/>
    <n v="3"/>
    <n v="420"/>
    <m/>
    <m/>
    <n v="0"/>
    <n v="12"/>
    <s v="oui"/>
    <n v="1"/>
    <n v="0"/>
    <n v="0"/>
    <n v="0"/>
    <n v="0"/>
    <n v="0"/>
    <n v="0"/>
    <n v="0"/>
    <n v="0"/>
    <m/>
    <s v="femmes_25-34_ans"/>
    <n v="0"/>
    <n v="0"/>
    <n v="0"/>
    <n v="0"/>
    <n v="1"/>
    <n v="0"/>
    <n v="0"/>
    <m/>
    <s v="oui"/>
    <s v="contribution_mensuelabonnement"/>
    <m/>
    <m/>
    <n v="5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frais de raccordement et tuyaux"/>
    <n v="0"/>
    <n v="1"/>
    <n v="0"/>
    <n v="0"/>
    <m/>
    <n v="1"/>
    <n v="0"/>
    <n v="0"/>
    <n v="0"/>
    <n v="0"/>
    <n v="0"/>
    <n v="0"/>
    <n v="0"/>
    <m/>
    <s v="oui"/>
    <s v="Amande"/>
    <n v="0"/>
    <x v="2"/>
    <n v="0"/>
    <n v="1"/>
    <n v="0"/>
    <n v="0"/>
    <s v="pas d'autre réponse"/>
    <s v="oui"/>
    <s v="non"/>
    <n v="0"/>
    <n v="1"/>
    <n v="0"/>
    <n v="0"/>
    <n v="0"/>
    <m/>
    <n v="1"/>
    <n v="0"/>
    <n v="0"/>
    <n v="0"/>
    <n v="0"/>
    <n v="0"/>
    <n v="0"/>
    <n v="0"/>
    <m/>
    <n v="1"/>
    <m/>
    <m/>
    <n v="6"/>
    <s v="grande confiance"/>
    <n v="1"/>
    <n v="0"/>
    <n v="0"/>
    <n v="0"/>
    <n v="0"/>
    <n v="1"/>
    <n v="2"/>
    <s v="Au moins un"/>
    <n v="0"/>
    <n v="0"/>
    <n v="0"/>
    <m/>
    <s v="oui"/>
    <s v="non_jen_ai_pas_encore_bnficie"/>
    <m/>
    <m/>
    <m/>
    <m/>
    <m/>
    <m/>
    <m/>
    <m/>
    <m/>
    <m/>
    <m/>
    <m/>
    <m/>
    <m/>
    <m/>
    <m/>
    <m/>
    <m/>
    <m/>
    <m/>
    <s v="comité d'eau"/>
    <n v="0"/>
    <n v="0"/>
    <n v="0"/>
    <n v="0"/>
    <n v="0"/>
    <n v="0"/>
    <n v="0"/>
    <n v="1"/>
    <n v="0"/>
    <n v="0"/>
    <m/>
    <n v="0"/>
    <n v="0"/>
    <n v="0"/>
    <n v="0"/>
    <n v="1"/>
    <n v="0"/>
    <s v="Particulier"/>
    <s v="5-6"/>
    <m/>
    <s v="tres_satisfaite"/>
    <s v="oui"/>
    <s v="oui"/>
    <s v="tres_satisfaite"/>
    <s v="oui"/>
    <s v="non"/>
    <m/>
    <s v="les_membres_du_village"/>
    <m/>
    <s v="b_le_groupe_le_plus_nombreux_prend_la_dcision_pour_tous"/>
    <s v="je_ne_suis_jamais_impliqu"/>
    <s v="non"/>
    <m/>
    <m/>
    <m/>
    <m/>
    <m/>
    <m/>
    <m/>
    <m/>
    <m/>
    <m/>
    <m/>
    <m/>
    <m/>
    <m/>
    <m/>
    <s v="pas d'autres réponses"/>
    <s v="non"/>
    <s v="Source, l'eau de pluie"/>
    <s v="problème suite au dollar (prix élevé de la facture)"/>
    <s v="non"/>
    <m/>
    <m/>
    <n v="-2.2221782999999999"/>
    <n v="28.843995"/>
    <n v="1523.7"/>
    <n v="4.7"/>
    <n v="5"/>
    <n v="44965.543796296297"/>
    <n v="44965.532523148147"/>
    <s v="bbk07"/>
    <n v="44965.588229166657"/>
    <s v="https://www.commcarehq.org/a/swassa/reports/form_data/ada2aa29-5fbc-4ff6-938e-d417a0d42865/"/>
    <s v="bbk07"/>
    <s v="Homme"/>
    <x v="0"/>
    <n v="19"/>
    <x v="0"/>
    <n v="5"/>
    <n v="7"/>
    <n v="10"/>
    <n v="22"/>
    <x v="3"/>
    <n v="1.8045112781954886"/>
    <s v="Oui, elle est capable"/>
    <s v="non amélioré"/>
    <s v="Non"/>
    <s v="pas d'accès"/>
    <x v="0"/>
    <n v="1"/>
    <n v="1"/>
    <n v="3"/>
    <s v="Connaissance moyenne"/>
    <n v="0"/>
    <n v="6"/>
    <s v="Grande confiance"/>
    <n v="0"/>
    <n v="0"/>
  </r>
  <r>
    <s v="205"/>
    <s v="f5d207a6-1291-4ab0-84b0-0ec25aa55bd0"/>
    <n v="44965"/>
    <s v="consentement_oui"/>
    <s v="sud_kivu"/>
    <s v="sud_kivu"/>
    <s v="kabare"/>
    <x v="1"/>
    <x v="4"/>
    <s v="oui"/>
    <s v="Murhula chiralira"/>
    <s v="mwan_44"/>
    <s v="44"/>
    <s v="mwand_44"/>
    <s v="masculin"/>
    <n v="46"/>
    <n v="0"/>
    <s v="sans_niveau"/>
    <s v="oui"/>
    <m/>
    <m/>
    <m/>
    <x v="1"/>
    <s v="Faida kahokola"/>
    <s v="agriculteur"/>
    <m/>
    <s v="elargi"/>
    <n v="1"/>
    <n v="0"/>
    <n v="1"/>
    <n v="2"/>
    <n v="0"/>
    <n v="0"/>
    <n v="1"/>
    <n v="0"/>
    <n v="1"/>
    <n v="2"/>
    <n v="1"/>
    <n v="0"/>
    <n v="0"/>
    <n v="0"/>
    <n v="1"/>
    <n v="0"/>
    <n v="10"/>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5"/>
    <n v="1"/>
    <n v="5"/>
    <n v="11"/>
    <m/>
    <m/>
    <m/>
    <s v="oui"/>
    <x v="1"/>
    <m/>
    <m/>
    <m/>
    <m/>
    <m/>
    <m/>
    <m/>
    <m/>
    <m/>
    <m/>
    <m/>
    <m/>
    <m/>
    <m/>
    <m/>
    <m/>
    <m/>
    <m/>
    <m/>
    <m/>
    <m/>
    <m/>
    <m/>
    <m/>
    <m/>
    <m/>
    <m/>
    <n v="7"/>
    <n v="5"/>
    <n v="700"/>
    <m/>
    <m/>
    <n v="0"/>
    <n v="10"/>
    <s v="non"/>
    <m/>
    <m/>
    <m/>
    <m/>
    <m/>
    <m/>
    <m/>
    <m/>
    <m/>
    <m/>
    <s v="filles_10-14_ans"/>
    <n v="0"/>
    <n v="0"/>
    <n v="0"/>
    <n v="0"/>
    <n v="1"/>
    <n v="0"/>
    <n v="0"/>
    <m/>
    <s v="oui"/>
    <s v="contribution_mensuelabonnement"/>
    <m/>
    <m/>
    <n v="500"/>
    <m/>
    <m/>
    <m/>
    <m/>
    <m/>
    <m/>
    <m/>
    <m/>
    <m/>
    <m/>
    <m/>
    <m/>
    <m/>
    <m/>
    <m/>
    <m/>
    <m/>
    <s v="oui"/>
    <s v="l'eau c la vie"/>
    <s v="non"/>
    <m/>
    <m/>
    <m/>
    <m/>
    <m/>
    <m/>
    <m/>
    <m/>
    <m/>
    <m/>
    <m/>
    <m/>
    <m/>
    <m/>
    <m/>
    <m/>
    <m/>
    <m/>
    <m/>
    <m/>
    <m/>
    <m/>
    <m/>
    <m/>
    <m/>
    <m/>
    <m/>
    <m/>
    <m/>
    <m/>
    <m/>
    <m/>
    <m/>
    <m/>
    <s v="oui"/>
    <n v="0"/>
    <n v="0"/>
    <n v="0"/>
    <n v="0"/>
    <n v="0"/>
    <n v="0"/>
    <n v="1"/>
    <n v="0"/>
    <n v="0"/>
    <n v="0"/>
    <m/>
    <m/>
    <m/>
    <m/>
    <m/>
    <n v="1"/>
    <n v="0"/>
    <n v="0"/>
    <n v="0"/>
    <n v="0"/>
    <n v="2"/>
    <m/>
    <m/>
    <m/>
    <m/>
    <m/>
    <m/>
    <m/>
    <s v="toilette non améliorée"/>
    <s v="oui"/>
    <x v="0"/>
    <x v="0"/>
    <x v="0"/>
    <x v="0"/>
    <x v="0"/>
    <m/>
    <m/>
    <m/>
    <m/>
    <m/>
    <m/>
    <m/>
    <m/>
    <m/>
    <m/>
    <m/>
    <m/>
    <m/>
    <m/>
    <m/>
    <m/>
    <m/>
    <m/>
    <m/>
    <m/>
    <m/>
    <m/>
    <m/>
    <m/>
    <m/>
    <m/>
    <m/>
    <s v="oui"/>
    <n v="1"/>
    <n v="0"/>
    <n v="0"/>
    <n v="1"/>
    <n v="0"/>
    <n v="0"/>
    <n v="0"/>
    <m/>
    <n v="1"/>
    <n v="1"/>
    <n v="0"/>
    <n v="2"/>
    <n v="3"/>
    <s v="connaissance basique"/>
    <n v="0"/>
    <n v="0"/>
    <n v="0"/>
    <m/>
    <n v="1"/>
    <n v="0"/>
    <n v="0"/>
    <n v="0"/>
    <n v="0"/>
    <n v="0"/>
    <m/>
    <s v="non"/>
    <s v="Frais de raccordement et techniciens"/>
    <n v="0"/>
    <n v="1"/>
    <n v="0"/>
    <n v="0"/>
    <m/>
    <n v="1"/>
    <n v="0"/>
    <n v="0"/>
    <n v="0"/>
    <n v="0"/>
    <n v="0"/>
    <n v="0"/>
    <n v="0"/>
    <m/>
    <s v="oui"/>
    <s v="Amande"/>
    <n v="0"/>
    <x v="2"/>
    <n v="0"/>
    <n v="1"/>
    <n v="0"/>
    <n v="0"/>
    <s v="pas d'autre réponse"/>
    <s v="oui"/>
    <s v="non"/>
    <n v="0"/>
    <n v="1"/>
    <n v="0"/>
    <n v="0"/>
    <n v="0"/>
    <m/>
    <n v="1"/>
    <n v="0"/>
    <n v="0"/>
    <n v="0"/>
    <n v="0"/>
    <n v="0"/>
    <n v="0"/>
    <n v="0"/>
    <m/>
    <n v="1"/>
    <m/>
    <m/>
    <n v="7"/>
    <s v="grande confiance"/>
    <n v="1"/>
    <n v="0"/>
    <n v="0"/>
    <n v="0"/>
    <n v="0"/>
    <n v="1"/>
    <n v="2"/>
    <s v="Au moins un"/>
    <n v="0"/>
    <n v="0"/>
    <n v="0"/>
    <m/>
    <s v="non"/>
    <s v="non_jen_ai_pas_encore_bnficie"/>
    <m/>
    <m/>
    <m/>
    <m/>
    <m/>
    <m/>
    <m/>
    <m/>
    <m/>
    <m/>
    <m/>
    <m/>
    <m/>
    <m/>
    <m/>
    <m/>
    <m/>
    <m/>
    <m/>
    <m/>
    <s v="comité d'eau"/>
    <n v="0"/>
    <n v="0"/>
    <n v="0"/>
    <n v="0"/>
    <n v="0"/>
    <n v="0"/>
    <n v="0"/>
    <n v="0"/>
    <n v="1"/>
    <n v="0"/>
    <s v="Maendelo"/>
    <n v="0"/>
    <n v="0"/>
    <n v="0"/>
    <n v="0"/>
    <n v="1"/>
    <n v="0"/>
    <s v="Particulier"/>
    <s v="5-6"/>
    <m/>
    <s v="tres_satisfaite"/>
    <s v="oui"/>
    <s v="oui"/>
    <s v="tres_satisfaite"/>
    <s v="oui"/>
    <s v="non"/>
    <m/>
    <s v="les_membres_du_village"/>
    <m/>
    <s v="b_le_groupe_le_plus_nombreux_prend_la_dcision_pour_tous"/>
    <s v="je_ne_suis_jamais_impliqu"/>
    <s v="non"/>
    <m/>
    <m/>
    <m/>
    <m/>
    <m/>
    <m/>
    <m/>
    <m/>
    <m/>
    <m/>
    <m/>
    <m/>
    <m/>
    <m/>
    <m/>
    <s v="pas d'autre réponse"/>
    <s v="souvent"/>
    <s v="Sources"/>
    <s v="Aucun"/>
    <s v="non"/>
    <m/>
    <m/>
    <n v="-2.2236265"/>
    <n v="28.844270699999999"/>
    <n v="1546.4"/>
    <n v="4.72"/>
    <n v="10"/>
    <n v="44965.560914351852"/>
    <n v="44965.547662037039"/>
    <s v="bbk07"/>
    <n v="44965.588240740741"/>
    <s v="https://www.commcarehq.org/a/swassa/reports/form_data/f5d207a6-1291-4ab0-84b0-0ec25aa55bd0/"/>
    <s v="bbk07"/>
    <s v="Homme"/>
    <x v="0"/>
    <n v="16"/>
    <x v="0"/>
    <n v="7"/>
    <n v="8"/>
    <n v="10"/>
    <n v="25"/>
    <x v="3"/>
    <n v="3.5714285714285716"/>
    <s v="Oui, elle est capable"/>
    <s v="non amélioré"/>
    <s v="Non"/>
    <s v="pas d'accès"/>
    <x v="0"/>
    <n v="1"/>
    <n v="1"/>
    <n v="2"/>
    <s v="Connaissance faible"/>
    <n v="0"/>
    <n v="5"/>
    <s v="Confiance moyenne"/>
    <n v="0"/>
    <n v="0"/>
  </r>
  <r>
    <s v="206"/>
    <s v="0c46b210-6572-41d1-8a0d-6b203d38375c"/>
    <n v="44965"/>
    <s v="consentement_oui"/>
    <s v="sud_kivu"/>
    <s v="sud_kivu"/>
    <s v="kabare"/>
    <x v="1"/>
    <x v="9"/>
    <s v="oui"/>
    <s v="gislaine m' kabibi"/>
    <s v="kabu_10"/>
    <s v="10"/>
    <s v="kabus_10"/>
    <s v="feminin"/>
    <n v="25"/>
    <n v="990728396"/>
    <s v="secondaire_interrompu"/>
    <s v="non"/>
    <s v="epoux"/>
    <m/>
    <s v="masculin"/>
    <x v="1"/>
    <m/>
    <s v="mnagre"/>
    <m/>
    <s v="restreint"/>
    <n v="2"/>
    <n v="0"/>
    <n v="0"/>
    <n v="0"/>
    <n v="0"/>
    <n v="1"/>
    <n v="0"/>
    <n v="0"/>
    <n v="1"/>
    <n v="3"/>
    <n v="0"/>
    <n v="0"/>
    <n v="0"/>
    <n v="1"/>
    <n v="0"/>
    <n v="0"/>
    <n v="8"/>
    <s v="non"/>
    <n v="0"/>
    <n v="0"/>
    <n v="0"/>
    <n v="0"/>
    <n v="0"/>
    <n v="0"/>
    <n v="0"/>
    <n v="0"/>
    <n v="0"/>
    <n v="0"/>
    <n v="0"/>
    <n v="0"/>
    <s v="non"/>
    <m/>
    <m/>
    <m/>
    <m/>
    <m/>
    <m/>
    <m/>
    <m/>
    <m/>
    <m/>
    <m/>
    <m/>
    <s v="oui"/>
    <n v="0"/>
    <n v="0"/>
    <n v="0"/>
    <n v="1"/>
    <n v="0"/>
    <n v="0"/>
    <n v="0"/>
    <n v="0"/>
    <n v="0"/>
    <n v="0"/>
    <n v="0"/>
    <m/>
    <s v="eau_de_source"/>
    <m/>
    <m/>
    <s v="source_protg"/>
    <m/>
    <m/>
    <s v="source_protg"/>
    <x v="0"/>
    <m/>
    <s v="oui"/>
    <m/>
    <m/>
    <m/>
    <m/>
    <m/>
    <m/>
    <m/>
    <s v="en_dehors_de_la_parcelle"/>
    <n v="10"/>
    <n v="10"/>
    <n v="15"/>
    <n v="35"/>
    <m/>
    <m/>
    <m/>
    <s v="oui"/>
    <x v="0"/>
    <m/>
    <m/>
    <m/>
    <m/>
    <m/>
    <m/>
    <m/>
    <m/>
    <m/>
    <m/>
    <m/>
    <m/>
    <m/>
    <m/>
    <m/>
    <m/>
    <m/>
    <m/>
    <m/>
    <m/>
    <m/>
    <m/>
    <m/>
    <m/>
    <m/>
    <m/>
    <m/>
    <n v="6"/>
    <n v="4"/>
    <n v="480"/>
    <m/>
    <m/>
    <n v="0"/>
    <n v="8.5714285714285712"/>
    <s v="non"/>
    <m/>
    <m/>
    <m/>
    <m/>
    <m/>
    <m/>
    <m/>
    <m/>
    <m/>
    <m/>
    <s v="garons_6-9_ans"/>
    <n v="0"/>
    <n v="0"/>
    <n v="0"/>
    <n v="0"/>
    <n v="1"/>
    <n v="0"/>
    <n v="0"/>
    <m/>
    <s v="non"/>
    <m/>
    <m/>
    <m/>
    <m/>
    <m/>
    <m/>
    <m/>
    <m/>
    <m/>
    <m/>
    <m/>
    <m/>
    <m/>
    <m/>
    <m/>
    <m/>
    <m/>
    <m/>
    <m/>
    <m/>
    <m/>
    <s v="oui"/>
    <s v="car l'eau est rapprocher"/>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on ne paie pas"/>
    <s v="non"/>
    <m/>
    <n v="0"/>
    <n v="1"/>
    <n v="0"/>
    <n v="0"/>
    <m/>
    <n v="0"/>
    <n v="0"/>
    <n v="0"/>
    <n v="1"/>
    <n v="0"/>
    <n v="0"/>
    <n v="0"/>
    <n v="0"/>
    <m/>
    <s v="non"/>
    <m/>
    <m/>
    <x v="0"/>
    <m/>
    <m/>
    <m/>
    <m/>
    <m/>
    <s v="non"/>
    <s v="oui"/>
    <n v="1"/>
    <n v="0"/>
    <n v="0"/>
    <n v="0"/>
    <n v="0"/>
    <m/>
    <n v="1"/>
    <n v="0"/>
    <n v="0"/>
    <n v="0"/>
    <n v="0"/>
    <n v="0"/>
    <n v="0"/>
    <n v="0"/>
    <m/>
    <n v="1"/>
    <s v="oui"/>
    <s v="oui_jetais_satisfait"/>
    <n v="5"/>
    <s v="confiance moyenne"/>
    <n v="1"/>
    <n v="0"/>
    <n v="0"/>
    <n v="0"/>
    <n v="0"/>
    <n v="1"/>
    <n v="2"/>
    <s v="Au moins un"/>
    <n v="0"/>
    <n v="0"/>
    <n v="0"/>
    <m/>
    <s v="oui"/>
    <s v="non_jen_ai_pas_encore_bnficie"/>
    <m/>
    <m/>
    <m/>
    <m/>
    <m/>
    <m/>
    <m/>
    <m/>
    <m/>
    <m/>
    <m/>
    <m/>
    <m/>
    <m/>
    <m/>
    <m/>
    <m/>
    <m/>
    <m/>
    <m/>
    <s v="personne"/>
    <n v="1"/>
    <n v="0"/>
    <n v="0"/>
    <n v="0"/>
    <n v="0"/>
    <n v="0"/>
    <n v="0"/>
    <n v="0"/>
    <n v="0"/>
    <n v="0"/>
    <m/>
    <n v="0"/>
    <n v="0"/>
    <n v="0"/>
    <n v="1"/>
    <n v="0"/>
    <n v="0"/>
    <m/>
    <s v="3-4"/>
    <m/>
    <s v="neutre"/>
    <s v="non"/>
    <s v="non"/>
    <s v="peu_insatisfaisant"/>
    <s v="non"/>
    <m/>
    <m/>
    <m/>
    <m/>
    <m/>
    <s v="je_ne_suis_jamais_impliqu"/>
    <s v="non"/>
    <m/>
    <m/>
    <m/>
    <m/>
    <m/>
    <m/>
    <m/>
    <m/>
    <m/>
    <m/>
    <m/>
    <m/>
    <m/>
    <m/>
    <m/>
    <s v="pas des recommandations"/>
    <s v="non"/>
    <s v="les tuyaux de la regideso passent sur ma porte"/>
    <s v="nous parcouron une longue distance pour atteindre le point d'eau"/>
    <s v="non"/>
    <m/>
    <m/>
    <n v="-2.2171702"/>
    <n v="28.8296688"/>
    <n v="1610.8"/>
    <n v="4.45"/>
    <n v="8"/>
    <n v="44965.591192129628"/>
    <n v="44965.573229166657"/>
    <s v="bbk04"/>
    <n v="44965.591307870367"/>
    <s v="https://www.commcarehq.org/a/swassa/reports/form_data/0c46b210-6572-41d1-8a0d-6b203d38375c/"/>
    <s v="bbk04"/>
    <s v="Homme"/>
    <x v="1"/>
    <n v="9"/>
    <x v="0"/>
    <n v="15"/>
    <n v="20"/>
    <n v="25"/>
    <n v="60"/>
    <x v="0"/>
    <n v="8.8888888888888893"/>
    <s v="Oui, elle est capable"/>
    <s v="non amélioré"/>
    <s v="Non"/>
    <s v="pas d'accès"/>
    <x v="0"/>
    <n v="1"/>
    <n v="1"/>
    <n v="3"/>
    <s v="Connaissance moyenne"/>
    <n v="0"/>
    <n v="5"/>
    <s v="Confiance moyenne"/>
    <n v="0"/>
    <n v="0"/>
  </r>
  <r>
    <s v="207"/>
    <s v="518bc5de-746f-4218-9392-f6329220b192"/>
    <n v="44964"/>
    <s v="consentement_oui"/>
    <s v="sud_kivu"/>
    <s v="sud_kivu"/>
    <s v="kabare"/>
    <x v="1"/>
    <x v="4"/>
    <s v="oui"/>
    <s v="roge bashege"/>
    <s v="mwan_13"/>
    <s v="13"/>
    <s v="mwand_13"/>
    <s v="masculin"/>
    <n v="70"/>
    <n v="0"/>
    <s v="primaire_complet"/>
    <s v="non"/>
    <s v="frere"/>
    <m/>
    <s v="masculin"/>
    <x v="1"/>
    <s v="miruho"/>
    <s v="main_duvre"/>
    <m/>
    <s v="restreint"/>
    <n v="1"/>
    <n v="1"/>
    <n v="0"/>
    <n v="0"/>
    <n v="1"/>
    <n v="0"/>
    <n v="0"/>
    <n v="1"/>
    <n v="0"/>
    <n v="0"/>
    <n v="0"/>
    <n v="0"/>
    <n v="0"/>
    <n v="0"/>
    <n v="0"/>
    <n v="1"/>
    <n v="5"/>
    <s v="non"/>
    <n v="0"/>
    <n v="0"/>
    <n v="0"/>
    <n v="0"/>
    <n v="0"/>
    <n v="0"/>
    <n v="0"/>
    <n v="0"/>
    <n v="0"/>
    <n v="0"/>
    <n v="0"/>
    <n v="0"/>
    <s v="non"/>
    <m/>
    <m/>
    <m/>
    <m/>
    <m/>
    <m/>
    <m/>
    <m/>
    <m/>
    <m/>
    <m/>
    <m/>
    <s v="non"/>
    <m/>
    <m/>
    <m/>
    <m/>
    <m/>
    <m/>
    <m/>
    <m/>
    <m/>
    <m/>
    <m/>
    <m/>
    <s v="eau_courante"/>
    <s v="robinet_priv"/>
    <m/>
    <m/>
    <m/>
    <m/>
    <s v="eau_courante"/>
    <x v="0"/>
    <m/>
    <s v="oui"/>
    <m/>
    <m/>
    <m/>
    <m/>
    <m/>
    <m/>
    <m/>
    <s v="en_dehors_de_la_parcelle"/>
    <n v="0"/>
    <n v="0"/>
    <n v="0"/>
    <n v="0"/>
    <m/>
    <m/>
    <m/>
    <s v="oui"/>
    <x v="1"/>
    <m/>
    <m/>
    <m/>
    <m/>
    <m/>
    <m/>
    <m/>
    <m/>
    <m/>
    <m/>
    <m/>
    <m/>
    <m/>
    <m/>
    <m/>
    <m/>
    <m/>
    <m/>
    <m/>
    <m/>
    <m/>
    <m/>
    <m/>
    <m/>
    <m/>
    <m/>
    <m/>
    <n v="7"/>
    <n v="4"/>
    <n v="560"/>
    <m/>
    <m/>
    <n v="0"/>
    <n v="16"/>
    <s v="oui"/>
    <n v="1"/>
    <n v="0"/>
    <n v="0"/>
    <n v="0"/>
    <n v="0"/>
    <n v="0"/>
    <n v="0"/>
    <n v="0"/>
    <n v="0"/>
    <m/>
    <s v="femmes_20-24_ans"/>
    <n v="0"/>
    <n v="0"/>
    <n v="0"/>
    <n v="0"/>
    <n v="1"/>
    <n v="0"/>
    <n v="0"/>
    <m/>
    <s v="non"/>
    <m/>
    <m/>
    <m/>
    <m/>
    <m/>
    <m/>
    <m/>
    <m/>
    <m/>
    <m/>
    <m/>
    <m/>
    <m/>
    <m/>
    <m/>
    <m/>
    <m/>
    <m/>
    <m/>
    <m/>
    <m/>
    <s v="non"/>
    <s v="rien"/>
    <s v="non"/>
    <m/>
    <m/>
    <m/>
    <m/>
    <m/>
    <m/>
    <m/>
    <m/>
    <m/>
    <m/>
    <m/>
    <m/>
    <m/>
    <m/>
    <m/>
    <m/>
    <m/>
    <m/>
    <m/>
    <m/>
    <m/>
    <m/>
    <m/>
    <m/>
    <m/>
    <m/>
    <m/>
    <m/>
    <m/>
    <m/>
    <m/>
    <m/>
    <m/>
    <m/>
    <s v="oui"/>
    <n v="0"/>
    <n v="0"/>
    <n v="0"/>
    <n v="0"/>
    <n v="0"/>
    <n v="0"/>
    <n v="1"/>
    <n v="0"/>
    <n v="0"/>
    <n v="0"/>
    <m/>
    <m/>
    <m/>
    <m/>
    <m/>
    <n v="0"/>
    <n v="0"/>
    <n v="0"/>
    <n v="1"/>
    <n v="0"/>
    <m/>
    <m/>
    <m/>
    <m/>
    <m/>
    <m/>
    <m/>
    <m/>
    <s v="toilette non améliorée"/>
    <s v="non"/>
    <x v="0"/>
    <x v="0"/>
    <x v="0"/>
    <x v="0"/>
    <x v="1"/>
    <n v="1"/>
    <n v="0"/>
    <n v="0"/>
    <n v="0"/>
    <n v="0"/>
    <n v="1"/>
    <n v="0"/>
    <n v="0"/>
    <n v="0"/>
    <n v="0"/>
    <m/>
    <s v="non"/>
    <m/>
    <m/>
    <m/>
    <m/>
    <m/>
    <m/>
    <m/>
    <m/>
    <m/>
    <m/>
    <m/>
    <m/>
    <m/>
    <m/>
    <m/>
    <s v="oui"/>
    <n v="1"/>
    <n v="1"/>
    <n v="0"/>
    <n v="2"/>
    <n v="0"/>
    <n v="0"/>
    <n v="0"/>
    <m/>
    <n v="1"/>
    <n v="1"/>
    <n v="1"/>
    <n v="3"/>
    <n v="5"/>
    <s v="connaissance basique"/>
    <n v="0"/>
    <n v="0"/>
    <n v="0"/>
    <m/>
    <n v="0"/>
    <n v="0"/>
    <n v="1"/>
    <n v="0"/>
    <n v="0"/>
    <n v="0"/>
    <m/>
    <s v="oui"/>
    <s v="voir le comité de gestion"/>
    <n v="1"/>
    <n v="0"/>
    <n v="0"/>
    <n v="0"/>
    <m/>
    <n v="1"/>
    <n v="0"/>
    <n v="0"/>
    <n v="0"/>
    <n v="0"/>
    <n v="0"/>
    <n v="0"/>
    <n v="0"/>
    <m/>
    <s v="non"/>
    <m/>
    <m/>
    <x v="0"/>
    <m/>
    <m/>
    <m/>
    <m/>
    <m/>
    <s v="oui"/>
    <s v="non"/>
    <n v="0"/>
    <n v="0"/>
    <n v="0"/>
    <n v="1"/>
    <n v="0"/>
    <s v="gestion d,eau"/>
    <n v="0"/>
    <n v="0"/>
    <n v="0"/>
    <n v="0"/>
    <n v="0"/>
    <n v="1"/>
    <n v="0"/>
    <n v="0"/>
    <m/>
    <n v="0"/>
    <m/>
    <m/>
    <n v="8"/>
    <s v="grande confiance"/>
    <n v="0"/>
    <n v="0"/>
    <n v="0"/>
    <n v="0"/>
    <n v="0"/>
    <n v="0"/>
    <n v="0"/>
    <s v="Aucun"/>
    <n v="1"/>
    <n v="0"/>
    <n v="0"/>
    <m/>
    <s v="oui"/>
    <s v="non_jen_ai_pas_encore_bnficie"/>
    <m/>
    <m/>
    <m/>
    <m/>
    <m/>
    <m/>
    <m/>
    <m/>
    <m/>
    <m/>
    <m/>
    <m/>
    <m/>
    <m/>
    <m/>
    <m/>
    <m/>
    <m/>
    <m/>
    <m/>
    <s v="comité de gestion l,eau"/>
    <n v="0"/>
    <n v="0"/>
    <n v="0"/>
    <n v="0"/>
    <n v="0"/>
    <n v="0"/>
    <n v="0"/>
    <n v="0"/>
    <n v="1"/>
    <n v="0"/>
    <s v="maendeleo"/>
    <n v="0"/>
    <n v="1"/>
    <n v="0"/>
    <n v="0"/>
    <n v="0"/>
    <n v="0"/>
    <m/>
    <s v="excellent"/>
    <m/>
    <s v="estremement_insatisfaisante"/>
    <s v="non"/>
    <s v="non"/>
    <s v="estremement_insatisfaisante"/>
    <s v="non"/>
    <m/>
    <m/>
    <m/>
    <m/>
    <m/>
    <s v="toujours_impliqu"/>
    <s v="souvent"/>
    <n v="0"/>
    <n v="0"/>
    <n v="1"/>
    <n v="0"/>
    <n v="0"/>
    <n v="0"/>
    <n v="0"/>
    <n v="0"/>
    <n v="0"/>
    <n v="0"/>
    <n v="0"/>
    <n v="0"/>
    <m/>
    <s v="sur téléphone"/>
    <s v="souvent"/>
    <s v="sur téléphone"/>
    <s v="souvent"/>
    <s v="mentenance de bf"/>
    <s v="rien"/>
    <s v="non"/>
    <m/>
    <m/>
    <n v="-2.2319895000000001"/>
    <n v="28.846404"/>
    <n v="1539.3"/>
    <n v="5"/>
    <n v="5"/>
    <n v="44964.368807870371"/>
    <n v="44964.350023148138"/>
    <s v="bbk01"/>
    <n v="44965.61582175926"/>
    <s v="https://www.commcarehq.org/a/swassa/reports/form_data/518bc5de-746f-4218-9392-f6329220b192/"/>
    <s v="bbk01"/>
    <s v="Homme"/>
    <x v="1"/>
    <n v="10"/>
    <x v="0"/>
    <n v="25"/>
    <n v="5"/>
    <n v="25"/>
    <n v="55"/>
    <x v="1"/>
    <n v="6.8571428571428568"/>
    <s v="Oui, elle est capable"/>
    <s v="non amélioré"/>
    <s v="Non"/>
    <s v="pas d'accès"/>
    <x v="0"/>
    <n v="1"/>
    <n v="0"/>
    <n v="2"/>
    <s v="Connaissance faible"/>
    <n v="1"/>
    <n v="6"/>
    <s v="Grande confiance"/>
    <n v="1"/>
    <n v="1"/>
  </r>
  <r>
    <s v="208"/>
    <s v="0e720052-5784-401b-9618-96bbbef86276"/>
    <n v="44964"/>
    <s v="consentement_oui"/>
    <s v="sud_kivu"/>
    <s v="sud_kivu"/>
    <s v="kabare"/>
    <x v="1"/>
    <x v="4"/>
    <s v="oui"/>
    <s v="mwendambiyo jean de dieu"/>
    <s v="mwan_41"/>
    <s v="41"/>
    <s v="mwand_41"/>
    <s v="masculin"/>
    <n v="18"/>
    <n v="990385188"/>
    <s v="secondaire_interrompu"/>
    <s v="non"/>
    <s v="fils"/>
    <m/>
    <s v="masculin"/>
    <x v="1"/>
    <s v="mwendambiyo"/>
    <s v="sans_emploi"/>
    <m/>
    <s v="restreint"/>
    <n v="1"/>
    <n v="0"/>
    <n v="0"/>
    <n v="1"/>
    <n v="0"/>
    <n v="0"/>
    <n v="1"/>
    <n v="0"/>
    <n v="1"/>
    <n v="0"/>
    <n v="1"/>
    <n v="1"/>
    <n v="1"/>
    <n v="0"/>
    <n v="0"/>
    <n v="0"/>
    <n v="7"/>
    <s v="non"/>
    <n v="0"/>
    <n v="0"/>
    <n v="0"/>
    <n v="0"/>
    <n v="0"/>
    <n v="0"/>
    <n v="0"/>
    <n v="0"/>
    <n v="0"/>
    <n v="0"/>
    <n v="0"/>
    <n v="0"/>
    <s v="oui"/>
    <n v="1"/>
    <n v="0"/>
    <n v="0"/>
    <n v="0"/>
    <n v="0"/>
    <n v="0"/>
    <n v="0"/>
    <n v="0"/>
    <n v="0"/>
    <n v="0"/>
    <n v="0"/>
    <m/>
    <s v="oui"/>
    <n v="0"/>
    <n v="0"/>
    <n v="0"/>
    <n v="0"/>
    <n v="0"/>
    <n v="1"/>
    <n v="0"/>
    <n v="0"/>
    <n v="0"/>
    <n v="0"/>
    <n v="0"/>
    <m/>
    <s v="eau_courante"/>
    <s v="robinet_public__borne-fontaine"/>
    <m/>
    <m/>
    <m/>
    <m/>
    <s v="eau_courante"/>
    <x v="0"/>
    <m/>
    <s v="oui"/>
    <m/>
    <m/>
    <m/>
    <m/>
    <m/>
    <m/>
    <m/>
    <s v="en_dehors_de_la_parcelle"/>
    <n v="10"/>
    <n v="8"/>
    <n v="15"/>
    <n v="33"/>
    <m/>
    <m/>
    <m/>
    <s v="non"/>
    <x v="2"/>
    <n v="0"/>
    <n v="0"/>
    <n v="0"/>
    <n v="0"/>
    <n v="1"/>
    <n v="1"/>
    <n v="1"/>
    <n v="1"/>
    <n v="0"/>
    <n v="0"/>
    <n v="0"/>
    <n v="0"/>
    <n v="0"/>
    <m/>
    <m/>
    <m/>
    <m/>
    <m/>
    <m/>
    <m/>
    <m/>
    <m/>
    <m/>
    <m/>
    <m/>
    <m/>
    <m/>
    <n v="6"/>
    <n v="3"/>
    <n v="360"/>
    <m/>
    <m/>
    <n v="0"/>
    <n v="7.3469387755102042"/>
    <s v="je_ne_sais_pas"/>
    <m/>
    <m/>
    <m/>
    <m/>
    <m/>
    <m/>
    <m/>
    <m/>
    <m/>
    <m/>
    <s v="femmesfilles_15-19_ans"/>
    <n v="0"/>
    <n v="0"/>
    <n v="0"/>
    <n v="0"/>
    <n v="1"/>
    <n v="0"/>
    <n v="0"/>
    <m/>
    <s v="oui"/>
    <s v="contribution_mensuelabonnement"/>
    <m/>
    <m/>
    <n v="200"/>
    <m/>
    <m/>
    <m/>
    <m/>
    <m/>
    <m/>
    <m/>
    <m/>
    <m/>
    <m/>
    <m/>
    <m/>
    <m/>
    <m/>
    <m/>
    <m/>
    <m/>
    <s v="oui"/>
    <s v="si l,eau serai toujours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oui"/>
    <s v="voir le comité paroissiale"/>
    <n v="1"/>
    <n v="0"/>
    <n v="0"/>
    <n v="0"/>
    <m/>
    <n v="0"/>
    <n v="0"/>
    <n v="0"/>
    <n v="0"/>
    <n v="1"/>
    <n v="0"/>
    <n v="0"/>
    <n v="0"/>
    <m/>
    <s v="non"/>
    <m/>
    <m/>
    <x v="0"/>
    <m/>
    <m/>
    <m/>
    <m/>
    <m/>
    <s v="non"/>
    <s v="non"/>
    <m/>
    <m/>
    <m/>
    <m/>
    <m/>
    <m/>
    <m/>
    <m/>
    <m/>
    <m/>
    <m/>
    <m/>
    <m/>
    <m/>
    <m/>
    <n v="0"/>
    <m/>
    <m/>
    <n v="8"/>
    <s v="grande confiance"/>
    <n v="1"/>
    <n v="0"/>
    <n v="0"/>
    <n v="0"/>
    <n v="0"/>
    <n v="1"/>
    <n v="1"/>
    <s v="Au moins un"/>
    <n v="0"/>
    <n v="0"/>
    <n v="0"/>
    <m/>
    <s v="oui"/>
    <s v="oui"/>
    <s v="non_il_y_en_a_pas"/>
    <m/>
    <m/>
    <m/>
    <m/>
    <m/>
    <m/>
    <m/>
    <m/>
    <m/>
    <m/>
    <m/>
    <m/>
    <m/>
    <m/>
    <m/>
    <m/>
    <m/>
    <m/>
    <m/>
    <s v="comite paroissiale"/>
    <n v="0"/>
    <n v="0"/>
    <n v="0"/>
    <n v="0"/>
    <n v="0"/>
    <n v="0"/>
    <n v="0"/>
    <n v="0"/>
    <n v="1"/>
    <n v="0"/>
    <s v="cikala etgorila fm"/>
    <n v="1"/>
    <n v="0"/>
    <n v="0"/>
    <n v="0"/>
    <n v="0"/>
    <n v="0"/>
    <m/>
    <s v="5-6"/>
    <m/>
    <s v="neutre"/>
    <s v="oui"/>
    <s v="oui"/>
    <s v="tres_satisfaite"/>
    <s v="oui"/>
    <s v="non"/>
    <m/>
    <s v="les_membres_du_village"/>
    <m/>
    <s v="b_le_groupe_le_plus_nombreux_prend_la_dcision_pour_tous"/>
    <s v="rarement_implique"/>
    <s v="rarement"/>
    <n v="0"/>
    <n v="1"/>
    <n v="1"/>
    <n v="0"/>
    <n v="0"/>
    <n v="0"/>
    <n v="0"/>
    <n v="0"/>
    <n v="0"/>
    <n v="0"/>
    <n v="0"/>
    <n v="0"/>
    <m/>
    <s v="face a face"/>
    <s v="souvent"/>
    <s v="face a face"/>
    <s v="rarement"/>
    <s v="mentenanc re"/>
    <s v="rareté"/>
    <s v="non"/>
    <m/>
    <m/>
    <n v="-2.2291603000000002"/>
    <n v="28.847926699999999"/>
    <n v="1530.5"/>
    <n v="4.9000000000000004"/>
    <n v="7"/>
    <n v="44964.394155092603"/>
    <n v="44964.37976851852"/>
    <s v="bbk01"/>
    <n v="44965.615833333337"/>
    <s v="https://www.commcarehq.org/a/swassa/reports/form_data/0e720052-5784-401b-9618-96bbbef86276/"/>
    <s v="bbk01"/>
    <s v="Homme"/>
    <x v="1"/>
    <n v="10"/>
    <x v="1"/>
    <n v="35"/>
    <n v="25"/>
    <n v="40"/>
    <n v="100"/>
    <x v="1"/>
    <n v="4.5714285714285712"/>
    <s v="Non, elle n'est pas capable"/>
    <s v="non amélioré"/>
    <s v="Non"/>
    <s v="pas d'accès"/>
    <x v="0"/>
    <n v="1"/>
    <n v="1"/>
    <n v="2"/>
    <s v="Connaissance faible"/>
    <n v="0"/>
    <n v="6"/>
    <s v="Grande confiance"/>
    <n v="0"/>
    <n v="0"/>
  </r>
  <r>
    <s v="209"/>
    <s v="a90eb7d3-a80f-4e46-b04f-bc98df26d2a5"/>
    <n v="44964"/>
    <s v="consentement_oui"/>
    <s v="sud_kivu"/>
    <s v="sud_kivu"/>
    <s v="kabare"/>
    <x v="1"/>
    <x v="4"/>
    <s v="oui"/>
    <s v="deodette m,rihembe"/>
    <s v="mwan_67"/>
    <s v="67"/>
    <s v="mwand_67"/>
    <s v="feminin"/>
    <n v="56"/>
    <n v="0"/>
    <s v="primaire_interrompu"/>
    <s v="non"/>
    <s v="epouse"/>
    <m/>
    <s v="masculin"/>
    <x v="1"/>
    <s v="refus de donne le nom"/>
    <s v="agriculteur"/>
    <m/>
    <s v="elargi"/>
    <n v="1"/>
    <n v="0"/>
    <n v="1"/>
    <n v="1"/>
    <n v="0"/>
    <n v="0"/>
    <n v="0"/>
    <n v="1"/>
    <n v="1"/>
    <n v="1"/>
    <n v="2"/>
    <n v="0"/>
    <n v="0"/>
    <n v="0"/>
    <n v="0"/>
    <n v="1"/>
    <n v="9"/>
    <s v="oui"/>
    <n v="0"/>
    <n v="0"/>
    <n v="0"/>
    <n v="0"/>
    <n v="1"/>
    <n v="0"/>
    <n v="0"/>
    <n v="0"/>
    <n v="0"/>
    <n v="0"/>
    <n v="0"/>
    <n v="0"/>
    <s v="non"/>
    <m/>
    <m/>
    <m/>
    <m/>
    <m/>
    <m/>
    <m/>
    <m/>
    <m/>
    <m/>
    <m/>
    <m/>
    <s v="oui"/>
    <n v="0"/>
    <n v="0"/>
    <n v="0"/>
    <n v="0"/>
    <n v="0"/>
    <n v="0"/>
    <n v="0"/>
    <n v="0"/>
    <n v="1"/>
    <n v="0"/>
    <n v="0"/>
    <m/>
    <s v="eau_courante"/>
    <s v="robinet_public__borne-fontaine"/>
    <m/>
    <m/>
    <m/>
    <m/>
    <s v="eau_courante"/>
    <x v="0"/>
    <m/>
    <s v="oui"/>
    <m/>
    <m/>
    <m/>
    <m/>
    <m/>
    <m/>
    <m/>
    <s v="en_dehors_de_la_parcelle"/>
    <n v="10"/>
    <n v="8"/>
    <n v="16"/>
    <n v="34"/>
    <m/>
    <m/>
    <m/>
    <s v="non"/>
    <x v="2"/>
    <n v="0"/>
    <n v="0"/>
    <n v="0"/>
    <n v="0"/>
    <n v="0"/>
    <n v="0"/>
    <n v="1"/>
    <n v="1"/>
    <n v="0"/>
    <n v="0"/>
    <n v="0"/>
    <n v="0"/>
    <n v="0"/>
    <m/>
    <m/>
    <m/>
    <m/>
    <m/>
    <m/>
    <m/>
    <m/>
    <m/>
    <m/>
    <m/>
    <m/>
    <m/>
    <m/>
    <n v="7"/>
    <n v="4"/>
    <n v="560"/>
    <m/>
    <m/>
    <n v="0"/>
    <n v="8.8888888888888893"/>
    <s v="non"/>
    <m/>
    <m/>
    <m/>
    <m/>
    <m/>
    <m/>
    <m/>
    <m/>
    <m/>
    <m/>
    <s v="garons_10-14_ans"/>
    <n v="0"/>
    <n v="0"/>
    <n v="1"/>
    <n v="0"/>
    <n v="0"/>
    <n v="0"/>
    <n v="0"/>
    <m/>
    <s v="oui"/>
    <s v="contribution_mensuelabonnement"/>
    <m/>
    <m/>
    <n v="200"/>
    <m/>
    <m/>
    <m/>
    <m/>
    <m/>
    <m/>
    <m/>
    <m/>
    <m/>
    <m/>
    <m/>
    <m/>
    <m/>
    <m/>
    <m/>
    <m/>
    <m/>
    <s v="non"/>
    <s v="car l,eau est gratui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s v="rien"/>
    <n v="1"/>
    <n v="0"/>
    <n v="0"/>
    <n v="0"/>
    <m/>
    <n v="0"/>
    <n v="0"/>
    <n v="0"/>
    <n v="0"/>
    <n v="1"/>
    <n v="0"/>
    <n v="0"/>
    <n v="0"/>
    <m/>
    <s v="non"/>
    <m/>
    <m/>
    <x v="0"/>
    <m/>
    <m/>
    <m/>
    <m/>
    <m/>
    <s v="non"/>
    <s v="non"/>
    <m/>
    <m/>
    <m/>
    <m/>
    <m/>
    <m/>
    <m/>
    <m/>
    <m/>
    <m/>
    <m/>
    <m/>
    <m/>
    <m/>
    <m/>
    <n v="0"/>
    <m/>
    <m/>
    <n v="7"/>
    <s v="grande confiance"/>
    <n v="1"/>
    <n v="0"/>
    <n v="0"/>
    <n v="0"/>
    <n v="0"/>
    <n v="1"/>
    <n v="1"/>
    <s v="Au moins un"/>
    <n v="0"/>
    <n v="0"/>
    <n v="0"/>
    <m/>
    <s v="non"/>
    <s v="oui"/>
    <s v="non_il_y_en_a_pas"/>
    <m/>
    <m/>
    <m/>
    <m/>
    <m/>
    <m/>
    <m/>
    <m/>
    <m/>
    <m/>
    <m/>
    <m/>
    <m/>
    <m/>
    <m/>
    <m/>
    <m/>
    <m/>
    <m/>
    <s v="comité de gestion"/>
    <n v="0"/>
    <n v="0"/>
    <n v="0"/>
    <n v="0"/>
    <n v="0"/>
    <n v="0"/>
    <n v="0"/>
    <n v="1"/>
    <n v="0"/>
    <n v="0"/>
    <m/>
    <n v="1"/>
    <n v="0"/>
    <n v="0"/>
    <n v="0"/>
    <n v="0"/>
    <n v="0"/>
    <m/>
    <s v="5-6"/>
    <m/>
    <s v="tres_satisfaite"/>
    <s v="oui"/>
    <s v="oui"/>
    <s v="tres_satisfaite"/>
    <s v="oui"/>
    <s v="non"/>
    <m/>
    <s v="les_membres_du_village"/>
    <m/>
    <s v="b_le_groupe_le_plus_nombreux_prend_la_dcision_pour_tous"/>
    <s v="je_ne_suis_jamais_impliqu"/>
    <s v="rarement"/>
    <n v="0"/>
    <n v="0"/>
    <n v="1"/>
    <n v="0"/>
    <n v="0"/>
    <n v="0"/>
    <n v="0"/>
    <n v="0"/>
    <n v="0"/>
    <n v="0"/>
    <n v="0"/>
    <n v="0"/>
    <m/>
    <s v="face a face"/>
    <s v="rarement"/>
    <s v="face a face"/>
    <s v="rarement"/>
    <s v="rien"/>
    <s v="je ne saispas"/>
    <s v="non"/>
    <m/>
    <m/>
    <n v="-2.2282190000000002"/>
    <n v="28.844149300000002"/>
    <n v="1542.9"/>
    <n v="4.9000000000000004"/>
    <n v="9"/>
    <n v="44964.414594907408"/>
    <n v="44964.404849537037"/>
    <s v="bbk01"/>
    <n v="44965.615844907406"/>
    <s v="https://www.commcarehq.org/a/swassa/reports/form_data/a90eb7d3-a80f-4e46-b04f-bc98df26d2a5/"/>
    <s v="bbk01"/>
    <s v="Homme"/>
    <x v="0"/>
    <n v="9"/>
    <x v="1"/>
    <n v="40"/>
    <n v="3"/>
    <n v="45"/>
    <n v="88"/>
    <x v="1"/>
    <n v="11.111111111111111"/>
    <s v="Non, elle n'est pas capable"/>
    <s v="non amélioré"/>
    <s v="Oui"/>
    <s v="pas d'accès"/>
    <x v="0"/>
    <n v="1"/>
    <n v="1"/>
    <n v="2"/>
    <s v="Connaissance faible"/>
    <n v="0"/>
    <n v="6"/>
    <s v="Grande confiance"/>
    <n v="0"/>
    <n v="0"/>
  </r>
  <r>
    <s v="210"/>
    <s v="620aa34a-1034-4ac2-a51a-b2f5212c6d38"/>
    <n v="44964"/>
    <s v="consentement_oui"/>
    <s v="sud_kivu"/>
    <s v="sud_kivu"/>
    <s v="kabare"/>
    <x v="1"/>
    <x v="4"/>
    <s v="oui"/>
    <s v="amani muganza jospin"/>
    <s v="mwan__43"/>
    <s v="43"/>
    <s v="mwand_43"/>
    <s v="masculin"/>
    <n v="30"/>
    <n v="977030610"/>
    <s v="secondaire_complet"/>
    <s v="oui"/>
    <m/>
    <m/>
    <m/>
    <x v="1"/>
    <s v="amani muganza jospin"/>
    <s v="autre_prciser"/>
    <s v="petit commerce"/>
    <s v="elargi"/>
    <n v="0"/>
    <n v="2"/>
    <n v="1"/>
    <n v="0"/>
    <n v="0"/>
    <n v="1"/>
    <n v="0"/>
    <n v="1"/>
    <n v="1"/>
    <n v="0"/>
    <n v="1"/>
    <n v="0"/>
    <n v="1"/>
    <n v="1"/>
    <n v="0"/>
    <n v="0"/>
    <n v="9"/>
    <s v="non"/>
    <n v="0"/>
    <n v="0"/>
    <n v="0"/>
    <n v="0"/>
    <n v="0"/>
    <n v="0"/>
    <n v="0"/>
    <n v="0"/>
    <n v="0"/>
    <n v="0"/>
    <n v="0"/>
    <n v="0"/>
    <s v="oui"/>
    <n v="1"/>
    <n v="0"/>
    <n v="0"/>
    <n v="0"/>
    <n v="0"/>
    <n v="0"/>
    <n v="0"/>
    <n v="0"/>
    <n v="0"/>
    <n v="0"/>
    <n v="0"/>
    <m/>
    <s v="non"/>
    <m/>
    <m/>
    <m/>
    <m/>
    <m/>
    <m/>
    <m/>
    <m/>
    <m/>
    <m/>
    <m/>
    <m/>
    <s v="eau_courante"/>
    <s v="robinet_public__borne-fontaine"/>
    <m/>
    <m/>
    <m/>
    <m/>
    <s v="eau_courante"/>
    <x v="0"/>
    <m/>
    <s v="oui"/>
    <m/>
    <m/>
    <m/>
    <m/>
    <m/>
    <m/>
    <m/>
    <s v="en_dehors_de_la_parcelle"/>
    <n v="10"/>
    <n v="12"/>
    <n v="15"/>
    <n v="37"/>
    <m/>
    <m/>
    <m/>
    <s v="non"/>
    <x v="2"/>
    <n v="0"/>
    <n v="0"/>
    <n v="0"/>
    <n v="0"/>
    <n v="0"/>
    <n v="0"/>
    <n v="1"/>
    <n v="1"/>
    <n v="0"/>
    <n v="0"/>
    <n v="0"/>
    <n v="0"/>
    <n v="0"/>
    <m/>
    <m/>
    <m/>
    <m/>
    <m/>
    <m/>
    <m/>
    <m/>
    <m/>
    <m/>
    <m/>
    <m/>
    <m/>
    <m/>
    <n v="7"/>
    <n v="5"/>
    <n v="700"/>
    <m/>
    <m/>
    <n v="0"/>
    <n v="11.111111111111111"/>
    <s v="non"/>
    <m/>
    <m/>
    <m/>
    <m/>
    <m/>
    <m/>
    <m/>
    <m/>
    <m/>
    <m/>
    <s v="garons_10-14_ans"/>
    <n v="0"/>
    <n v="0"/>
    <n v="0"/>
    <n v="0"/>
    <n v="1"/>
    <n v="0"/>
    <n v="0"/>
    <m/>
    <s v="oui"/>
    <s v="contribution_mensuelabonnement"/>
    <m/>
    <m/>
    <n v="200"/>
    <m/>
    <m/>
    <m/>
    <m/>
    <m/>
    <m/>
    <m/>
    <m/>
    <m/>
    <m/>
    <m/>
    <m/>
    <m/>
    <m/>
    <m/>
    <m/>
    <m/>
    <s v="oui"/>
    <s v="car l,eau se la vie"/>
    <s v="je_ne_sais_pas"/>
    <m/>
    <m/>
    <m/>
    <m/>
    <m/>
    <m/>
    <m/>
    <m/>
    <m/>
    <m/>
    <m/>
    <m/>
    <m/>
    <m/>
    <m/>
    <m/>
    <m/>
    <m/>
    <m/>
    <m/>
    <m/>
    <m/>
    <m/>
    <m/>
    <m/>
    <m/>
    <m/>
    <m/>
    <m/>
    <m/>
    <m/>
    <m/>
    <m/>
    <m/>
    <s v="oui"/>
    <n v="0"/>
    <n v="0"/>
    <n v="0"/>
    <n v="0"/>
    <n v="0"/>
    <n v="0"/>
    <n v="1"/>
    <n v="0"/>
    <n v="0"/>
    <n v="0"/>
    <m/>
    <m/>
    <m/>
    <m/>
    <m/>
    <n v="0"/>
    <n v="0"/>
    <n v="0"/>
    <n v="1"/>
    <n v="0"/>
    <m/>
    <m/>
    <m/>
    <m/>
    <m/>
    <m/>
    <m/>
    <m/>
    <s v="toilette non améliorée"/>
    <s v="non"/>
    <x v="0"/>
    <x v="0"/>
    <x v="0"/>
    <x v="0"/>
    <x v="1"/>
    <n v="0"/>
    <n v="1"/>
    <n v="0"/>
    <n v="0"/>
    <n v="0"/>
    <n v="0"/>
    <n v="0"/>
    <n v="0"/>
    <n v="1"/>
    <n v="0"/>
    <s v="comite paroissiale"/>
    <s v="oui"/>
    <n v="0"/>
    <n v="0"/>
    <n v="0"/>
    <n v="0"/>
    <n v="0"/>
    <n v="1"/>
    <n v="0"/>
    <s v="village assenir"/>
    <s v="oui"/>
    <m/>
    <m/>
    <m/>
    <m/>
    <m/>
    <m/>
    <s v="oui"/>
    <n v="1"/>
    <n v="0"/>
    <n v="0"/>
    <n v="1"/>
    <n v="0"/>
    <n v="0"/>
    <n v="0"/>
    <m/>
    <n v="1"/>
    <n v="1"/>
    <n v="0"/>
    <n v="2"/>
    <n v="3"/>
    <s v="connaissance basique"/>
    <n v="0"/>
    <n v="0"/>
    <n v="0"/>
    <m/>
    <n v="1"/>
    <n v="0"/>
    <n v="0"/>
    <n v="0"/>
    <n v="0"/>
    <n v="0"/>
    <m/>
    <s v="oui"/>
    <s v="voir la paroise"/>
    <n v="1"/>
    <n v="0"/>
    <n v="0"/>
    <n v="0"/>
    <m/>
    <n v="0"/>
    <n v="0"/>
    <n v="0"/>
    <n v="0"/>
    <n v="1"/>
    <n v="0"/>
    <n v="0"/>
    <n v="0"/>
    <m/>
    <s v="non"/>
    <m/>
    <m/>
    <x v="0"/>
    <m/>
    <m/>
    <m/>
    <m/>
    <m/>
    <s v="non"/>
    <s v="non"/>
    <m/>
    <m/>
    <m/>
    <m/>
    <m/>
    <m/>
    <m/>
    <m/>
    <m/>
    <m/>
    <m/>
    <m/>
    <m/>
    <m/>
    <m/>
    <n v="0"/>
    <m/>
    <m/>
    <n v="6"/>
    <s v="grande confiance"/>
    <n v="0"/>
    <n v="0"/>
    <n v="0"/>
    <n v="0"/>
    <n v="0"/>
    <n v="0"/>
    <n v="0"/>
    <s v="Aucun"/>
    <n v="1"/>
    <n v="0"/>
    <n v="0"/>
    <m/>
    <s v="oui"/>
    <s v="oui"/>
    <s v="non_il_y_en_a_pas"/>
    <m/>
    <m/>
    <m/>
    <m/>
    <m/>
    <m/>
    <m/>
    <m/>
    <m/>
    <m/>
    <m/>
    <m/>
    <m/>
    <m/>
    <m/>
    <m/>
    <m/>
    <m/>
    <m/>
    <s v="comite de gestion"/>
    <n v="0"/>
    <n v="0"/>
    <n v="0"/>
    <n v="0"/>
    <n v="0"/>
    <n v="0"/>
    <n v="0"/>
    <n v="1"/>
    <n v="1"/>
    <n v="0"/>
    <s v="maendeleo"/>
    <n v="1"/>
    <n v="0"/>
    <n v="0"/>
    <n v="0"/>
    <n v="0"/>
    <n v="0"/>
    <m/>
    <s v="3-4"/>
    <m/>
    <s v="neutre"/>
    <s v="oui"/>
    <s v="oui"/>
    <s v="neutre"/>
    <s v="oui"/>
    <s v="non"/>
    <m/>
    <s v="les_membres_du_village"/>
    <m/>
    <s v="b_le_groupe_le_plus_nombreux_prend_la_dcision_pour_tous"/>
    <s v="je_ne_suis_jamais_impliqu"/>
    <s v="rarement"/>
    <n v="0"/>
    <n v="1"/>
    <n v="0"/>
    <n v="0"/>
    <n v="0"/>
    <n v="0"/>
    <n v="0"/>
    <n v="0"/>
    <n v="0"/>
    <n v="0"/>
    <n v="0"/>
    <n v="0"/>
    <m/>
    <s v="face a face"/>
    <s v="parfois"/>
    <s v="face a ce"/>
    <s v="parfois"/>
    <s v="ameliore le poit l,eau"/>
    <s v="peu  de bf"/>
    <s v="non"/>
    <m/>
    <m/>
    <n v="-2.2279707000000002"/>
    <n v="28.843744300000001"/>
    <n v="1692.2"/>
    <n v="11.5"/>
    <n v="9"/>
    <n v="44964.482523148137"/>
    <n v="44964.420520833337"/>
    <s v="bbk01"/>
    <n v="44965.615856481483"/>
    <s v="https://www.commcarehq.org/a/swassa/reports/form_data/620aa34a-1034-4ac2-a51a-b2f5212c6d38/"/>
    <s v="bbk01"/>
    <s v="Homme"/>
    <x v="1"/>
    <n v="2"/>
    <x v="0"/>
    <n v="12"/>
    <n v="5"/>
    <n v="15"/>
    <n v="32"/>
    <x v="0"/>
    <n v="11.428571428571429"/>
    <s v="Non, elle n'est pas capable"/>
    <s v="non amélioré"/>
    <s v="Non"/>
    <s v="pas d'accès"/>
    <x v="0"/>
    <n v="1"/>
    <n v="1"/>
    <n v="2"/>
    <s v="Connaissance faible"/>
    <n v="0"/>
    <n v="6"/>
    <s v="Grande confiance"/>
    <n v="0"/>
    <n v="0"/>
  </r>
  <r>
    <s v="211"/>
    <s v="a24eb500-3181-4d65-896d-b002fc03af5e"/>
    <n v="44964"/>
    <s v="consentement_oui"/>
    <s v="sud_kivu"/>
    <s v="sud_kivu"/>
    <s v="kabare"/>
    <x v="1"/>
    <x v="4"/>
    <s v="oui"/>
    <s v="ornela"/>
    <s v="mwan_40"/>
    <s v="40"/>
    <s v="mwand_40"/>
    <s v="feminin"/>
    <n v="23"/>
    <n v="996674417"/>
    <s v="primaire_interrompu"/>
    <s v="non"/>
    <s v="fille"/>
    <m/>
    <s v="feminin"/>
    <x v="0"/>
    <s v="ortance ruziga"/>
    <s v="main_duvre"/>
    <m/>
    <s v="elargi"/>
    <n v="2"/>
    <n v="1"/>
    <n v="0"/>
    <n v="1"/>
    <n v="2"/>
    <n v="0"/>
    <n v="0"/>
    <n v="0"/>
    <n v="0"/>
    <n v="1"/>
    <n v="1"/>
    <n v="0"/>
    <n v="1"/>
    <n v="1"/>
    <n v="0"/>
    <n v="1"/>
    <n v="11"/>
    <s v="oui"/>
    <n v="0"/>
    <n v="0"/>
    <n v="0"/>
    <n v="0"/>
    <n v="1"/>
    <n v="0"/>
    <n v="0"/>
    <n v="0"/>
    <n v="0"/>
    <n v="0"/>
    <n v="0"/>
    <n v="0"/>
    <s v="oui"/>
    <n v="1"/>
    <n v="0"/>
    <n v="0"/>
    <n v="0"/>
    <n v="0"/>
    <n v="0"/>
    <n v="0"/>
    <n v="0"/>
    <n v="0"/>
    <n v="0"/>
    <n v="0"/>
    <m/>
    <s v="oui"/>
    <n v="1"/>
    <n v="0"/>
    <n v="0"/>
    <n v="0"/>
    <n v="0"/>
    <n v="0"/>
    <n v="0"/>
    <n v="0"/>
    <n v="0"/>
    <n v="0"/>
    <n v="0"/>
    <m/>
    <s v="eau_courante"/>
    <s v="robinet_priv"/>
    <m/>
    <m/>
    <m/>
    <m/>
    <s v="eau_courante"/>
    <x v="0"/>
    <m/>
    <s v="oui"/>
    <m/>
    <m/>
    <m/>
    <m/>
    <m/>
    <m/>
    <m/>
    <s v="dans_la_parcelle_ou_la_maison"/>
    <n v="0"/>
    <n v="0"/>
    <n v="0"/>
    <n v="0"/>
    <m/>
    <m/>
    <m/>
    <s v="oui"/>
    <x v="1"/>
    <m/>
    <m/>
    <m/>
    <m/>
    <m/>
    <m/>
    <m/>
    <m/>
    <m/>
    <m/>
    <m/>
    <m/>
    <m/>
    <m/>
    <m/>
    <m/>
    <m/>
    <m/>
    <m/>
    <m/>
    <m/>
    <m/>
    <m/>
    <m/>
    <m/>
    <m/>
    <m/>
    <n v="7"/>
    <n v="1"/>
    <n v="140"/>
    <m/>
    <m/>
    <n v="0"/>
    <n v="1.8181818181818181"/>
    <s v="oui"/>
    <n v="1"/>
    <n v="0"/>
    <n v="0"/>
    <n v="0"/>
    <n v="0"/>
    <n v="0"/>
    <n v="0"/>
    <n v="0"/>
    <n v="0"/>
    <m/>
    <s v="femmesfilles_15-19_ans"/>
    <n v="0"/>
    <n v="0"/>
    <n v="0"/>
    <n v="0"/>
    <n v="1"/>
    <n v="0"/>
    <n v="0"/>
    <m/>
    <s v="oui"/>
    <s v="contribution_mensuelabonnement"/>
    <m/>
    <m/>
    <n v="2000"/>
    <m/>
    <m/>
    <m/>
    <m/>
    <m/>
    <m/>
    <m/>
    <m/>
    <m/>
    <m/>
    <m/>
    <m/>
    <m/>
    <m/>
    <m/>
    <m/>
    <m/>
    <s v="oui"/>
    <s v="rien"/>
    <s v="je_ne_sais_pas"/>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1"/>
    <n v="0"/>
    <n v="2"/>
    <n v="0"/>
    <n v="0"/>
    <n v="0"/>
    <m/>
    <n v="1"/>
    <n v="1"/>
    <n v="0"/>
    <n v="2"/>
    <n v="4"/>
    <s v="connaissance basique"/>
    <n v="0"/>
    <n v="0"/>
    <n v="0"/>
    <m/>
    <n v="0"/>
    <n v="0"/>
    <n v="0"/>
    <n v="0"/>
    <n v="1"/>
    <n v="0"/>
    <s v="regidezo"/>
    <s v="oui"/>
    <s v="contacter le comité cogeka"/>
    <n v="1"/>
    <n v="0"/>
    <n v="0"/>
    <n v="0"/>
    <m/>
    <n v="0"/>
    <n v="0"/>
    <n v="0"/>
    <n v="0"/>
    <n v="1"/>
    <n v="0"/>
    <n v="0"/>
    <n v="0"/>
    <m/>
    <s v="non"/>
    <m/>
    <m/>
    <x v="0"/>
    <m/>
    <m/>
    <m/>
    <m/>
    <m/>
    <s v="non"/>
    <s v="non"/>
    <m/>
    <m/>
    <m/>
    <m/>
    <m/>
    <m/>
    <m/>
    <m/>
    <m/>
    <m/>
    <m/>
    <m/>
    <m/>
    <m/>
    <m/>
    <n v="0"/>
    <m/>
    <m/>
    <n v="8"/>
    <s v="grande confiance"/>
    <n v="0"/>
    <n v="0"/>
    <n v="1"/>
    <n v="0"/>
    <n v="0"/>
    <n v="1"/>
    <n v="1"/>
    <s v="Au moins un"/>
    <n v="0"/>
    <n v="0"/>
    <n v="0"/>
    <m/>
    <s v="oui"/>
    <s v="oui"/>
    <s v="non_il_y_en_a_pas"/>
    <m/>
    <m/>
    <m/>
    <m/>
    <m/>
    <m/>
    <m/>
    <m/>
    <m/>
    <m/>
    <m/>
    <m/>
    <m/>
    <m/>
    <m/>
    <m/>
    <m/>
    <m/>
    <m/>
    <s v="cereka"/>
    <n v="0"/>
    <n v="0"/>
    <n v="0"/>
    <n v="0"/>
    <n v="0"/>
    <n v="0"/>
    <n v="0"/>
    <n v="1"/>
    <n v="0"/>
    <n v="0"/>
    <m/>
    <n v="0"/>
    <n v="0"/>
    <n v="1"/>
    <n v="0"/>
    <n v="0"/>
    <n v="0"/>
    <m/>
    <s v="excellent"/>
    <m/>
    <s v="tres_satisfaite"/>
    <s v="non"/>
    <s v="non"/>
    <s v="neutre"/>
    <s v="non"/>
    <m/>
    <m/>
    <m/>
    <m/>
    <m/>
    <s v="souvent_impliqu"/>
    <s v="parfois"/>
    <n v="0"/>
    <n v="0"/>
    <n v="1"/>
    <n v="0"/>
    <n v="0"/>
    <n v="0"/>
    <n v="0"/>
    <n v="0"/>
    <n v="0"/>
    <n v="0"/>
    <n v="0"/>
    <n v="0"/>
    <m/>
    <s v="téléphone payant"/>
    <s v="parfois"/>
    <s v="téléphone payant"/>
    <s v="rarement"/>
    <s v="je ne sais pas"/>
    <s v="rien"/>
    <s v="non"/>
    <m/>
    <m/>
    <n v="-2.2265822000000002"/>
    <n v="28.841318300000001"/>
    <n v="1551.4"/>
    <n v="4.4800000000000004"/>
    <n v="11"/>
    <n v="44964.508125"/>
    <n v="44964.48265046296"/>
    <s v="bbk01"/>
    <n v="44965.615868055553"/>
    <s v="https://www.commcarehq.org/a/swassa/reports/form_data/a24eb500-3181-4d65-896d-b002fc03af5e/"/>
    <s v="bbk01"/>
    <s v="Homme"/>
    <x v="0"/>
    <n v="7"/>
    <x v="0"/>
    <n v="25"/>
    <n v="30"/>
    <n v="35"/>
    <n v="90"/>
    <x v="1"/>
    <n v="9.795918367346939"/>
    <s v="Non, elle n'est pas capable"/>
    <s v="non amélioré"/>
    <s v="Non"/>
    <s v="pas d'accès"/>
    <x v="3"/>
    <n v="1"/>
    <n v="1"/>
    <n v="3"/>
    <s v="Connaissance moyenne"/>
    <n v="0"/>
    <n v="8"/>
    <s v="Grande confiance"/>
    <n v="0"/>
    <n v="0"/>
  </r>
  <r>
    <s v="212"/>
    <s v="3b447201-296f-442f-80b5-6acf1798d3e6"/>
    <n v="44964"/>
    <s v="consentement_oui"/>
    <s v="sud_kivu"/>
    <s v="sud_kivu"/>
    <s v="kabare"/>
    <x v="1"/>
    <x v="4"/>
    <s v="oui"/>
    <s v="zawadi ruzuba"/>
    <s v="mwan_64"/>
    <s v="64"/>
    <s v="mwand_64"/>
    <s v="feminin"/>
    <n v="25"/>
    <n v="0"/>
    <s v="primaire_interrompu"/>
    <s v="non"/>
    <s v="epouse"/>
    <m/>
    <s v="masculin"/>
    <x v="1"/>
    <s v="refus de donner le nom"/>
    <s v="main_duvre"/>
    <m/>
    <s v="restreint"/>
    <n v="1"/>
    <n v="0"/>
    <n v="0"/>
    <n v="0"/>
    <n v="0"/>
    <n v="1"/>
    <n v="0"/>
    <n v="0"/>
    <n v="0"/>
    <n v="1"/>
    <n v="0"/>
    <n v="0"/>
    <n v="0"/>
    <n v="0"/>
    <n v="0"/>
    <n v="1"/>
    <n v="4"/>
    <s v="non"/>
    <n v="0"/>
    <n v="0"/>
    <n v="0"/>
    <n v="0"/>
    <n v="0"/>
    <n v="0"/>
    <n v="0"/>
    <n v="0"/>
    <n v="0"/>
    <n v="0"/>
    <n v="0"/>
    <n v="0"/>
    <s v="non"/>
    <m/>
    <m/>
    <m/>
    <m/>
    <m/>
    <m/>
    <m/>
    <m/>
    <m/>
    <m/>
    <m/>
    <m/>
    <s v="oui"/>
    <n v="0"/>
    <n v="0"/>
    <n v="0"/>
    <n v="0"/>
    <n v="0"/>
    <n v="1"/>
    <n v="0"/>
    <n v="0"/>
    <n v="0"/>
    <n v="0"/>
    <n v="0"/>
    <m/>
    <s v="eau_courante"/>
    <s v="robinet_public__borne-fontaine"/>
    <m/>
    <m/>
    <m/>
    <m/>
    <s v="eau_courante"/>
    <x v="0"/>
    <m/>
    <s v="non"/>
    <s v="eau_courante"/>
    <s v="robinet_public__borne-fontaine"/>
    <m/>
    <m/>
    <m/>
    <m/>
    <m/>
    <s v="en_dehors_de_la_parcelle"/>
    <n v="10"/>
    <n v="8"/>
    <n v="16"/>
    <n v="34"/>
    <n v="20"/>
    <n v="5"/>
    <n v="25"/>
    <s v="oui"/>
    <x v="0"/>
    <m/>
    <m/>
    <m/>
    <m/>
    <m/>
    <m/>
    <m/>
    <m/>
    <m/>
    <m/>
    <m/>
    <m/>
    <m/>
    <s v="oui"/>
    <m/>
    <m/>
    <m/>
    <m/>
    <m/>
    <m/>
    <m/>
    <m/>
    <m/>
    <m/>
    <m/>
    <m/>
    <m/>
    <n v="7"/>
    <n v="3"/>
    <n v="420"/>
    <n v="6"/>
    <n v="5"/>
    <n v="700"/>
    <n v="40"/>
    <s v="non"/>
    <m/>
    <m/>
    <m/>
    <m/>
    <m/>
    <m/>
    <m/>
    <m/>
    <m/>
    <m/>
    <s v="femmes_25-34_ans"/>
    <n v="0"/>
    <n v="0"/>
    <n v="0"/>
    <n v="0"/>
    <n v="1"/>
    <n v="0"/>
    <n v="0"/>
    <m/>
    <s v="oui"/>
    <s v="contribution_mensuelabonnement"/>
    <m/>
    <m/>
    <n v="200"/>
    <n v="0"/>
    <n v="0"/>
    <n v="0"/>
    <n v="0"/>
    <n v="1"/>
    <n v="0"/>
    <n v="0"/>
    <m/>
    <s v="non"/>
    <m/>
    <m/>
    <m/>
    <m/>
    <m/>
    <m/>
    <m/>
    <s v="non"/>
    <s v="non"/>
    <s v="pas de moyen"/>
    <s v="non"/>
    <m/>
    <m/>
    <m/>
    <m/>
    <m/>
    <m/>
    <m/>
    <m/>
    <s v="non"/>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s v="rien"/>
    <n v="1"/>
    <n v="0"/>
    <n v="0"/>
    <n v="0"/>
    <m/>
    <n v="0"/>
    <n v="0"/>
    <n v="0"/>
    <n v="0"/>
    <n v="1"/>
    <n v="0"/>
    <n v="0"/>
    <n v="0"/>
    <m/>
    <s v="non"/>
    <m/>
    <m/>
    <x v="0"/>
    <m/>
    <m/>
    <m/>
    <m/>
    <m/>
    <s v="non"/>
    <s v="non"/>
    <m/>
    <m/>
    <m/>
    <m/>
    <m/>
    <m/>
    <m/>
    <m/>
    <m/>
    <m/>
    <m/>
    <m/>
    <m/>
    <m/>
    <m/>
    <n v="0"/>
    <m/>
    <m/>
    <n v="7"/>
    <s v="grande confiance"/>
    <n v="1"/>
    <n v="0"/>
    <n v="0"/>
    <n v="0"/>
    <n v="0"/>
    <n v="1"/>
    <n v="1"/>
    <s v="Au moins un"/>
    <n v="0"/>
    <n v="0"/>
    <n v="0"/>
    <m/>
    <s v="non"/>
    <s v="non_jen_ai_pas_encore_bnficie"/>
    <m/>
    <m/>
    <m/>
    <m/>
    <m/>
    <m/>
    <m/>
    <m/>
    <m/>
    <m/>
    <m/>
    <m/>
    <m/>
    <m/>
    <m/>
    <m/>
    <m/>
    <m/>
    <m/>
    <m/>
    <s v="je ne sais pas"/>
    <n v="0"/>
    <n v="0"/>
    <n v="0"/>
    <n v="0"/>
    <n v="0"/>
    <n v="0"/>
    <n v="0"/>
    <n v="1"/>
    <n v="0"/>
    <n v="0"/>
    <m/>
    <n v="0"/>
    <n v="0"/>
    <n v="1"/>
    <n v="0"/>
    <n v="0"/>
    <n v="0"/>
    <m/>
    <s v="5-6"/>
    <m/>
    <s v="neutre"/>
    <s v="non"/>
    <s v="non"/>
    <s v="tres_insatisfaisante"/>
    <s v="non"/>
    <m/>
    <m/>
    <m/>
    <m/>
    <m/>
    <s v="je_ne_suis_jamais_impliqu"/>
    <s v="non"/>
    <m/>
    <m/>
    <m/>
    <m/>
    <m/>
    <m/>
    <m/>
    <m/>
    <m/>
    <m/>
    <m/>
    <m/>
    <m/>
    <m/>
    <m/>
    <s v="rien"/>
    <s v="non"/>
    <s v="je 'ne sais pas"/>
    <s v="rien"/>
    <s v="non"/>
    <m/>
    <m/>
    <n v="-2.2273969999999998"/>
    <n v="28.842708600000002"/>
    <n v="1550.8"/>
    <n v="4.8600000000000003"/>
    <n v="4"/>
    <n v="44964.57739583333"/>
    <n v="44964.534074074072"/>
    <s v="bbk01"/>
    <n v="44965.615879629629"/>
    <s v="https://www.commcarehq.org/a/swassa/reports/form_data/3b447201-296f-442f-80b5-6acf1798d3e6/"/>
    <s v="bbk01"/>
    <s v="Femme"/>
    <x v="0"/>
    <n v="5"/>
    <x v="0"/>
    <n v="10"/>
    <n v="5"/>
    <n v="12"/>
    <n v="27"/>
    <x v="1"/>
    <n v="16"/>
    <s v="Non, elle n'est pas capable"/>
    <s v="non amélioré"/>
    <s v="Non"/>
    <s v="pas d'accès"/>
    <x v="0"/>
    <n v="1"/>
    <n v="1"/>
    <n v="3"/>
    <s v="Connaissance moyenne"/>
    <n v="0"/>
    <n v="7"/>
    <s v="Grande confiance"/>
    <n v="0"/>
    <n v="0"/>
  </r>
  <r>
    <s v="213"/>
    <s v="b5fabc61-de96-4b85-a5eb-950b2839d7a6"/>
    <n v="44965"/>
    <s v="consentement_oui"/>
    <s v="sud_kivu"/>
    <s v="sud_kivu"/>
    <s v="kabare"/>
    <x v="1"/>
    <x v="4"/>
    <s v="oui"/>
    <s v="hekima kaitoleya"/>
    <s v="mwan_6"/>
    <s v="6"/>
    <s v="mwand_6"/>
    <s v="feminin"/>
    <n v="30"/>
    <n v="842264358"/>
    <s v="sans_niveau"/>
    <s v="non"/>
    <s v="epouse"/>
    <m/>
    <s v="masculin"/>
    <x v="1"/>
    <s v="emmanuel kanyeruka"/>
    <s v="agriculteur"/>
    <m/>
    <s v="restreint"/>
    <n v="2"/>
    <n v="1"/>
    <n v="1"/>
    <n v="0"/>
    <n v="0"/>
    <n v="1"/>
    <n v="0"/>
    <n v="0"/>
    <n v="2"/>
    <n v="1"/>
    <n v="0"/>
    <n v="0"/>
    <n v="0"/>
    <n v="0"/>
    <n v="1"/>
    <n v="0"/>
    <n v="9"/>
    <s v="oui"/>
    <n v="0"/>
    <n v="0"/>
    <n v="0"/>
    <n v="0"/>
    <n v="1"/>
    <n v="0"/>
    <n v="0"/>
    <n v="0"/>
    <n v="0"/>
    <n v="0"/>
    <n v="0"/>
    <n v="0"/>
    <s v="non"/>
    <m/>
    <m/>
    <m/>
    <m/>
    <m/>
    <m/>
    <m/>
    <m/>
    <m/>
    <m/>
    <m/>
    <m/>
    <s v="oui"/>
    <n v="1"/>
    <n v="0"/>
    <n v="1"/>
    <n v="1"/>
    <n v="0"/>
    <n v="0"/>
    <n v="0"/>
    <n v="0"/>
    <n v="0"/>
    <n v="0"/>
    <n v="0"/>
    <m/>
    <s v="eau_courante"/>
    <s v="robinet_public__borne-fontaine"/>
    <m/>
    <m/>
    <m/>
    <m/>
    <s v="eau_courante"/>
    <x v="0"/>
    <m/>
    <s v="non"/>
    <s v="eau_de_surface"/>
    <m/>
    <m/>
    <m/>
    <m/>
    <m/>
    <s v="rivire"/>
    <s v="en_dehors_de_la_parcelle"/>
    <n v="20"/>
    <n v="10"/>
    <n v="30"/>
    <n v="60"/>
    <n v="25"/>
    <n v="30"/>
    <n v="28"/>
    <s v="oui"/>
    <x v="0"/>
    <m/>
    <m/>
    <m/>
    <m/>
    <m/>
    <m/>
    <m/>
    <m/>
    <m/>
    <m/>
    <m/>
    <m/>
    <m/>
    <s v="oui"/>
    <m/>
    <m/>
    <m/>
    <m/>
    <m/>
    <m/>
    <m/>
    <m/>
    <m/>
    <m/>
    <m/>
    <m/>
    <m/>
    <n v="7"/>
    <n v="3"/>
    <n v="420"/>
    <n v="7"/>
    <n v="5"/>
    <n v="700"/>
    <n v="17.777777777777779"/>
    <s v="non"/>
    <m/>
    <m/>
    <m/>
    <m/>
    <m/>
    <m/>
    <m/>
    <m/>
    <m/>
    <m/>
    <s v="filles_10-14_ans"/>
    <n v="0"/>
    <n v="0"/>
    <n v="0"/>
    <n v="0"/>
    <n v="1"/>
    <n v="0"/>
    <n v="0"/>
    <m/>
    <s v="oui"/>
    <s v="contribution_mensuelabonnement"/>
    <m/>
    <m/>
    <n v="500"/>
    <n v="0"/>
    <n v="0"/>
    <n v="0"/>
    <n v="0"/>
    <n v="1"/>
    <n v="0"/>
    <n v="0"/>
    <m/>
    <s v="non"/>
    <m/>
    <m/>
    <m/>
    <m/>
    <m/>
    <m/>
    <m/>
    <s v="oui"/>
    <s v="non"/>
    <s v="car meme le peu qu,on demand de se difficile de trouve"/>
    <s v="non"/>
    <m/>
    <m/>
    <m/>
    <m/>
    <m/>
    <m/>
    <m/>
    <m/>
    <s v="non"/>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0"/>
    <n v="0"/>
    <n v="1"/>
    <n v="0"/>
    <n v="0"/>
    <m/>
    <s v="non"/>
    <s v="chef du village"/>
    <n v="1"/>
    <n v="0"/>
    <n v="0"/>
    <n v="0"/>
    <m/>
    <n v="0"/>
    <n v="0"/>
    <n v="0"/>
    <n v="0"/>
    <n v="0"/>
    <n v="0"/>
    <n v="1"/>
    <n v="0"/>
    <s v="il doit repar lui même"/>
    <s v="oui"/>
    <s v="la personne acheter loutil abume"/>
    <n v="0"/>
    <x v="1"/>
    <n v="0"/>
    <n v="0"/>
    <n v="0"/>
    <n v="0"/>
    <s v="rien"/>
    <s v="oui"/>
    <s v="oui"/>
    <n v="1"/>
    <n v="0"/>
    <n v="0"/>
    <n v="0"/>
    <n v="0"/>
    <m/>
    <n v="1"/>
    <n v="0"/>
    <n v="0"/>
    <n v="0"/>
    <n v="0"/>
    <n v="0"/>
    <n v="0"/>
    <n v="0"/>
    <m/>
    <n v="1"/>
    <s v="oui"/>
    <s v="oui_jetais_satisfait"/>
    <n v="6"/>
    <s v="grande confiance"/>
    <m/>
    <m/>
    <m/>
    <m/>
    <m/>
    <n v="0"/>
    <n v="1"/>
    <s v="Au moins un"/>
    <m/>
    <m/>
    <m/>
    <m/>
    <s v="oui"/>
    <s v="oui"/>
    <s v="non_il_y_en_a_pas"/>
    <m/>
    <m/>
    <m/>
    <m/>
    <m/>
    <m/>
    <m/>
    <m/>
    <m/>
    <m/>
    <m/>
    <m/>
    <m/>
    <m/>
    <m/>
    <m/>
    <m/>
    <m/>
    <m/>
    <s v="chef du villagde"/>
    <n v="0"/>
    <n v="0"/>
    <n v="0"/>
    <n v="0"/>
    <n v="0"/>
    <n v="0"/>
    <n v="0"/>
    <n v="0"/>
    <n v="1"/>
    <n v="0"/>
    <s v="je ne pas   un post radio"/>
    <n v="0"/>
    <n v="0"/>
    <n v="0"/>
    <n v="1"/>
    <n v="0"/>
    <n v="0"/>
    <m/>
    <s v="5-6"/>
    <m/>
    <s v="neutre"/>
    <s v="non"/>
    <s v="non"/>
    <s v="neutre"/>
    <s v="non"/>
    <m/>
    <m/>
    <m/>
    <m/>
    <m/>
    <s v="je_ne_suis_jamais_impliqu"/>
    <s v="rarement"/>
    <n v="1"/>
    <n v="0"/>
    <n v="0"/>
    <n v="0"/>
    <n v="0"/>
    <n v="0"/>
    <n v="0"/>
    <n v="0"/>
    <n v="0"/>
    <n v="0"/>
    <n v="0"/>
    <n v="0"/>
    <m/>
    <s v="je nesais pas"/>
    <s v="non"/>
    <m/>
    <m/>
    <s v="rien"/>
    <s v="contribution"/>
    <s v="non"/>
    <m/>
    <m/>
    <n v="-2.2236129"/>
    <n v="28.839662499999999"/>
    <n v="1565.1"/>
    <n v="4.78"/>
    <n v="9"/>
    <n v="44965.428124999999"/>
    <n v="44965.397604166668"/>
    <s v="bbk01"/>
    <n v="44965.615879629629"/>
    <s v="https://www.commcarehq.org/a/swassa/reports/form_data/b5fabc61-de96-4b85-a5eb-950b2839d7a6/"/>
    <s v="bbk01"/>
    <s v="Homme"/>
    <x v="0"/>
    <n v="3"/>
    <x v="0"/>
    <n v="75"/>
    <n v="20"/>
    <n v="75"/>
    <n v="170"/>
    <x v="0"/>
    <n v="11.428571428571429"/>
    <s v="Oui, elle est capable"/>
    <s v="non amélioré"/>
    <s v="Oui"/>
    <s v="pas d'accès"/>
    <x v="0"/>
    <n v="1"/>
    <n v="1"/>
    <n v="2"/>
    <s v="Connaissance faible"/>
    <n v="0"/>
    <n v="3"/>
    <s v="Pas de confiance"/>
    <n v="0"/>
    <n v="0"/>
  </r>
  <r>
    <s v="214"/>
    <s v="0d0f35ad-edff-4da4-897a-3deb3027b204"/>
    <n v="44965"/>
    <s v="consentement_oui"/>
    <s v="sud_kivu"/>
    <s v="sud_kivu"/>
    <s v="kabare"/>
    <x v="1"/>
    <x v="4"/>
    <s v="oui"/>
    <s v="irene michel"/>
    <s v="mwan_74"/>
    <s v="74"/>
    <s v="mwand_74"/>
    <s v="feminin"/>
    <n v="18"/>
    <n v="0"/>
    <s v="primaire_interrompu"/>
    <s v="non"/>
    <s v="fille"/>
    <m/>
    <s v="feminin"/>
    <x v="0"/>
    <s v="justin"/>
    <s v="agriculteur"/>
    <m/>
    <s v="restreint"/>
    <n v="1"/>
    <n v="0"/>
    <n v="1"/>
    <n v="1"/>
    <n v="0"/>
    <n v="1"/>
    <n v="0"/>
    <n v="0"/>
    <n v="1"/>
    <n v="0"/>
    <n v="0"/>
    <n v="0"/>
    <n v="0"/>
    <n v="0"/>
    <n v="0"/>
    <n v="0"/>
    <n v="5"/>
    <s v="non"/>
    <n v="0"/>
    <n v="0"/>
    <n v="0"/>
    <n v="0"/>
    <n v="0"/>
    <n v="0"/>
    <n v="0"/>
    <n v="0"/>
    <n v="0"/>
    <n v="0"/>
    <n v="0"/>
    <n v="0"/>
    <s v="non"/>
    <m/>
    <m/>
    <m/>
    <m/>
    <m/>
    <m/>
    <m/>
    <m/>
    <m/>
    <m/>
    <m/>
    <m/>
    <s v="oui"/>
    <n v="0"/>
    <n v="0"/>
    <n v="0"/>
    <n v="0"/>
    <n v="0"/>
    <n v="1"/>
    <n v="0"/>
    <n v="0"/>
    <n v="0"/>
    <n v="0"/>
    <n v="0"/>
    <m/>
    <s v="eau_courante"/>
    <s v="robinet_public__borne-fontaine"/>
    <m/>
    <m/>
    <m/>
    <m/>
    <s v="eau_courante"/>
    <x v="0"/>
    <m/>
    <s v="oui"/>
    <m/>
    <m/>
    <m/>
    <m/>
    <m/>
    <m/>
    <m/>
    <s v="en_dehors_de_la_parcelle"/>
    <n v="10"/>
    <n v="8"/>
    <n v="15"/>
    <n v="33"/>
    <m/>
    <m/>
    <m/>
    <s v="oui"/>
    <x v="0"/>
    <m/>
    <m/>
    <m/>
    <m/>
    <m/>
    <m/>
    <m/>
    <m/>
    <m/>
    <m/>
    <m/>
    <m/>
    <m/>
    <m/>
    <m/>
    <m/>
    <m/>
    <m/>
    <m/>
    <m/>
    <m/>
    <m/>
    <m/>
    <m/>
    <m/>
    <m/>
    <m/>
    <n v="7"/>
    <n v="3"/>
    <n v="420"/>
    <m/>
    <m/>
    <n v="0"/>
    <n v="12"/>
    <s v="non"/>
    <m/>
    <m/>
    <m/>
    <m/>
    <m/>
    <m/>
    <m/>
    <m/>
    <m/>
    <m/>
    <s v="femmesfilles_15-19_ans"/>
    <n v="0"/>
    <n v="0"/>
    <n v="0"/>
    <n v="0"/>
    <n v="1"/>
    <n v="0"/>
    <n v="0"/>
    <m/>
    <s v="oui"/>
    <s v="contribution_mensuelabonnement"/>
    <m/>
    <m/>
    <n v="500"/>
    <m/>
    <m/>
    <m/>
    <m/>
    <m/>
    <m/>
    <m/>
    <m/>
    <m/>
    <m/>
    <m/>
    <m/>
    <m/>
    <m/>
    <m/>
    <m/>
    <m/>
    <s v="non"/>
    <s v="pas de moyen"/>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oui"/>
    <s v="rien"/>
    <n v="0"/>
    <n v="1"/>
    <n v="0"/>
    <n v="0"/>
    <m/>
    <n v="0"/>
    <n v="0"/>
    <n v="0"/>
    <n v="0"/>
    <n v="1"/>
    <n v="0"/>
    <n v="0"/>
    <n v="0"/>
    <m/>
    <s v="non"/>
    <m/>
    <m/>
    <x v="0"/>
    <m/>
    <m/>
    <m/>
    <m/>
    <m/>
    <s v="non"/>
    <s v="non"/>
    <m/>
    <m/>
    <m/>
    <m/>
    <m/>
    <m/>
    <m/>
    <m/>
    <m/>
    <m/>
    <m/>
    <m/>
    <m/>
    <m/>
    <m/>
    <n v="0"/>
    <m/>
    <m/>
    <n v="6"/>
    <s v="grande confiance"/>
    <n v="0"/>
    <n v="0"/>
    <n v="0"/>
    <n v="0"/>
    <n v="0"/>
    <n v="0"/>
    <n v="0"/>
    <s v="Aucun"/>
    <n v="0"/>
    <n v="1"/>
    <n v="0"/>
    <s v="je ne sais pais"/>
    <s v="oui"/>
    <s v="non_jen_ai_pas_encore_bnficie"/>
    <m/>
    <m/>
    <m/>
    <m/>
    <m/>
    <m/>
    <m/>
    <m/>
    <m/>
    <m/>
    <m/>
    <m/>
    <m/>
    <m/>
    <m/>
    <m/>
    <m/>
    <m/>
    <m/>
    <m/>
    <s v="a personne"/>
    <n v="0"/>
    <n v="0"/>
    <n v="0"/>
    <n v="0"/>
    <n v="0"/>
    <n v="0"/>
    <n v="0"/>
    <n v="0"/>
    <n v="1"/>
    <n v="0"/>
    <s v="pas un poste radio"/>
    <n v="0"/>
    <n v="0"/>
    <n v="0"/>
    <n v="1"/>
    <n v="0"/>
    <n v="0"/>
    <m/>
    <s v="5-6"/>
    <m/>
    <s v="neutre"/>
    <s v="oui"/>
    <s v="oui"/>
    <s v="peu_insatisfaisant"/>
    <s v="oui"/>
    <s v="non"/>
    <m/>
    <s v="les_membres_du_village"/>
    <m/>
    <s v="je_ne_sais_pas"/>
    <s v="je_ne_suis_jamais_impliqu"/>
    <s v="non"/>
    <m/>
    <m/>
    <m/>
    <m/>
    <m/>
    <m/>
    <m/>
    <m/>
    <m/>
    <m/>
    <m/>
    <m/>
    <m/>
    <m/>
    <m/>
    <s v="rien"/>
    <s v="non"/>
    <s v="je nesais pas"/>
    <s v="insalbrite"/>
    <s v="non"/>
    <m/>
    <m/>
    <n v="-2.2231754000000001"/>
    <n v="28.837996"/>
    <n v="1586.7"/>
    <n v="4.76"/>
    <n v="5"/>
    <n v="44965.462824074071"/>
    <n v="44965.433865740742"/>
    <s v="bbk01"/>
    <n v="44965.615891203714"/>
    <s v="https://www.commcarehq.org/a/swassa/reports/form_data/0d0f35ad-edff-4da4-897a-3deb3027b204/"/>
    <s v="bbk01"/>
    <s v=""/>
    <x v="2"/>
    <s v=""/>
    <x v="2"/>
    <s v=""/>
    <s v=""/>
    <s v=""/>
    <s v=""/>
    <x v="2"/>
    <s v=""/>
    <s v=""/>
    <s v=""/>
    <s v=""/>
    <s v=""/>
    <x v="1"/>
    <s v=""/>
    <s v=""/>
    <s v=""/>
    <s v=""/>
    <s v=""/>
    <s v=""/>
    <s v=""/>
    <s v=""/>
    <s v=""/>
  </r>
  <r>
    <s v="215"/>
    <s v="bbfcde40-6b22-412c-a3b2-efee11360b9e"/>
    <n v="44965"/>
    <s v="consentement_oui"/>
    <s v="sud_kivu"/>
    <s v="sud_kivu"/>
    <s v="kabare"/>
    <x v="1"/>
    <x v="4"/>
    <s v="oui"/>
    <s v="ntalemwa nakabi deodette"/>
    <s v="mwan_20"/>
    <s v="20"/>
    <s v="mwand_20"/>
    <s v="feminin"/>
    <n v="48"/>
    <n v="840246464"/>
    <s v="secondaire_complet"/>
    <s v="non"/>
    <s v="epouse"/>
    <m/>
    <s v="masculin"/>
    <x v="1"/>
    <s v="cirhuza fitina deograsias"/>
    <s v="enseignante"/>
    <m/>
    <s v="restreint"/>
    <n v="0"/>
    <n v="1"/>
    <n v="1"/>
    <n v="0"/>
    <n v="0"/>
    <n v="0"/>
    <n v="1"/>
    <n v="0"/>
    <n v="0"/>
    <n v="0"/>
    <n v="1"/>
    <n v="1"/>
    <n v="1"/>
    <n v="0"/>
    <n v="0"/>
    <n v="1"/>
    <n v="7"/>
    <s v="non"/>
    <n v="0"/>
    <n v="0"/>
    <n v="0"/>
    <n v="0"/>
    <n v="0"/>
    <n v="0"/>
    <n v="0"/>
    <n v="0"/>
    <n v="0"/>
    <n v="0"/>
    <n v="0"/>
    <n v="0"/>
    <s v="oui"/>
    <n v="0"/>
    <n v="0"/>
    <n v="0"/>
    <n v="0"/>
    <n v="1"/>
    <n v="0"/>
    <n v="0"/>
    <n v="0"/>
    <n v="0"/>
    <n v="0"/>
    <n v="0"/>
    <m/>
    <s v="oui"/>
    <n v="0"/>
    <n v="0"/>
    <n v="0"/>
    <n v="0"/>
    <n v="0"/>
    <n v="1"/>
    <n v="0"/>
    <n v="0"/>
    <n v="0"/>
    <n v="0"/>
    <n v="0"/>
    <m/>
    <s v="eau_courante"/>
    <s v="robinet_public__borne-fontaine"/>
    <m/>
    <m/>
    <m/>
    <m/>
    <s v="eau_courante"/>
    <x v="0"/>
    <m/>
    <s v="oui"/>
    <m/>
    <m/>
    <m/>
    <m/>
    <m/>
    <m/>
    <m/>
    <s v="en_dehors_de_la_parcelle"/>
    <n v="15"/>
    <n v="5"/>
    <n v="20"/>
    <n v="40"/>
    <m/>
    <m/>
    <m/>
    <s v="non"/>
    <x v="2"/>
    <n v="0"/>
    <n v="0"/>
    <n v="0"/>
    <n v="0"/>
    <n v="0"/>
    <n v="0"/>
    <n v="1"/>
    <n v="1"/>
    <n v="0"/>
    <n v="0"/>
    <n v="0"/>
    <n v="0"/>
    <n v="0"/>
    <m/>
    <m/>
    <m/>
    <m/>
    <m/>
    <m/>
    <m/>
    <m/>
    <m/>
    <m/>
    <m/>
    <m/>
    <m/>
    <m/>
    <n v="7"/>
    <n v="5"/>
    <n v="700"/>
    <m/>
    <m/>
    <n v="0"/>
    <n v="14.285714285714286"/>
    <s v="non"/>
    <m/>
    <m/>
    <m/>
    <m/>
    <m/>
    <m/>
    <m/>
    <m/>
    <m/>
    <m/>
    <s v="filles_10-14_ans"/>
    <n v="0"/>
    <n v="0"/>
    <n v="0"/>
    <n v="0"/>
    <n v="0"/>
    <n v="1"/>
    <n v="0"/>
    <s v="rarede foi il a la salte"/>
    <s v="oui"/>
    <s v="contribution_mensuelabonnement"/>
    <m/>
    <m/>
    <n v="400"/>
    <m/>
    <m/>
    <m/>
    <m/>
    <m/>
    <m/>
    <m/>
    <m/>
    <m/>
    <m/>
    <m/>
    <m/>
    <m/>
    <m/>
    <m/>
    <m/>
    <m/>
    <s v="oui"/>
    <s v="si on mettre un bf dans le mil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0"/>
    <n v="0"/>
    <n v="1"/>
    <n v="0"/>
    <n v="0"/>
    <n v="0"/>
    <m/>
    <s v="oui"/>
    <s v="comite gestionnaire l,aeu"/>
    <n v="1"/>
    <n v="0"/>
    <n v="0"/>
    <n v="0"/>
    <m/>
    <n v="0"/>
    <n v="0"/>
    <n v="1"/>
    <n v="0"/>
    <n v="0"/>
    <n v="0"/>
    <n v="0"/>
    <n v="0"/>
    <m/>
    <s v="oui"/>
    <s v="il doit repart"/>
    <n v="0"/>
    <x v="2"/>
    <n v="0"/>
    <n v="1"/>
    <n v="0"/>
    <n v="0"/>
    <s v="rien"/>
    <s v="oui"/>
    <s v="oui"/>
    <n v="0"/>
    <n v="1"/>
    <n v="0"/>
    <n v="0"/>
    <n v="0"/>
    <m/>
    <n v="1"/>
    <n v="0"/>
    <n v="0"/>
    <n v="0"/>
    <n v="0"/>
    <n v="0"/>
    <n v="0"/>
    <n v="0"/>
    <m/>
    <n v="1"/>
    <s v="oui"/>
    <s v="oui_jetais_satisfait"/>
    <n v="6"/>
    <s v="grande confiance"/>
    <m/>
    <m/>
    <m/>
    <m/>
    <m/>
    <n v="0"/>
    <n v="1"/>
    <s v="Au moins un"/>
    <m/>
    <m/>
    <m/>
    <m/>
    <s v="oui"/>
    <s v="oui"/>
    <s v="non_il_y_en_a_pas"/>
    <m/>
    <m/>
    <m/>
    <m/>
    <m/>
    <m/>
    <m/>
    <m/>
    <m/>
    <m/>
    <m/>
    <m/>
    <m/>
    <m/>
    <m/>
    <m/>
    <m/>
    <m/>
    <m/>
    <s v="le prêtre"/>
    <n v="0"/>
    <n v="0"/>
    <n v="0"/>
    <n v="0"/>
    <n v="0"/>
    <n v="0"/>
    <n v="0"/>
    <n v="0"/>
    <n v="1"/>
    <n v="0"/>
    <s v="cikala"/>
    <n v="0"/>
    <n v="0"/>
    <n v="0"/>
    <n v="1"/>
    <n v="0"/>
    <n v="0"/>
    <m/>
    <s v="5-6"/>
    <m/>
    <s v="neutre"/>
    <s v="oui"/>
    <s v="oui"/>
    <s v="neutre"/>
    <s v="oui"/>
    <s v="non"/>
    <m/>
    <s v="les_membres_du_village"/>
    <m/>
    <s v="b_le_groupe_le_plus_nombreux_prend_la_dcision_pour_tous"/>
    <s v="je_ne_suis_jamais_impliqu"/>
    <s v="rarement"/>
    <n v="0"/>
    <n v="1"/>
    <n v="0"/>
    <n v="0"/>
    <n v="0"/>
    <n v="0"/>
    <n v="0"/>
    <n v="0"/>
    <n v="0"/>
    <n v="0"/>
    <n v="0"/>
    <n v="0"/>
    <m/>
    <s v="je ne sais pas"/>
    <s v="non"/>
    <m/>
    <m/>
    <s v="formation par m c"/>
    <s v="bagar entre les enfant"/>
    <s v="non"/>
    <m/>
    <m/>
    <n v="-2.2259228000000002"/>
    <n v="28.841788300000001"/>
    <n v="1561.2"/>
    <n v="4.7300000000000004"/>
    <n v="7"/>
    <n v="44965.490358796298"/>
    <n v="44965.462997685187"/>
    <s v="bbk01"/>
    <n v="44965.615902777783"/>
    <s v="https://www.commcarehq.org/a/swassa/reports/form_data/bbfcde40-6b22-412c-a3b2-efee11360b9e/"/>
    <s v="bbk01"/>
    <s v="Homme"/>
    <x v="1"/>
    <n v="4"/>
    <x v="0"/>
    <n v="20"/>
    <n v="5"/>
    <n v="25"/>
    <n v="50"/>
    <x v="0"/>
    <n v="2.1428571428571428"/>
    <s v="Oui, elle est capable"/>
    <s v="non amélioré"/>
    <s v="Non"/>
    <s v="pas d'accès"/>
    <x v="0"/>
    <n v="1"/>
    <n v="1"/>
    <n v="2"/>
    <s v="Connaissance faible"/>
    <n v="0"/>
    <n v="6"/>
    <s v="Grande confiance"/>
    <n v="0"/>
    <n v="0"/>
  </r>
  <r>
    <s v="216"/>
    <s v="bee4c8fe-a946-4698-8063-351926460461"/>
    <n v="44965"/>
    <s v="consentement_oui"/>
    <s v="sud_kivu"/>
    <s v="sud_kivu"/>
    <s v="kabare"/>
    <x v="1"/>
    <x v="4"/>
    <s v="oui"/>
    <s v="anjeline m,kasholo"/>
    <s v="mwan_59"/>
    <s v="59"/>
    <s v="mwand_59"/>
    <s v="feminin"/>
    <n v="42"/>
    <n v="0"/>
    <s v="primaire_interrompu"/>
    <s v="non"/>
    <s v="epouse"/>
    <m/>
    <s v="masculin"/>
    <x v="1"/>
    <s v="bedaste bishako"/>
    <s v="agriculteur"/>
    <m/>
    <s v="restreint"/>
    <n v="1"/>
    <n v="2"/>
    <n v="1"/>
    <n v="0"/>
    <n v="0"/>
    <n v="0"/>
    <n v="1"/>
    <n v="0"/>
    <n v="1"/>
    <n v="1"/>
    <n v="2"/>
    <n v="1"/>
    <n v="0"/>
    <n v="0"/>
    <n v="0"/>
    <n v="1"/>
    <n v="11"/>
    <s v="oui"/>
    <n v="0"/>
    <n v="0"/>
    <n v="0"/>
    <n v="0"/>
    <n v="1"/>
    <n v="0"/>
    <n v="0"/>
    <n v="0"/>
    <n v="0"/>
    <n v="0"/>
    <n v="0"/>
    <n v="0"/>
    <s v="oui"/>
    <n v="1"/>
    <n v="0"/>
    <n v="0"/>
    <n v="0"/>
    <n v="0"/>
    <n v="0"/>
    <n v="0"/>
    <n v="0"/>
    <n v="0"/>
    <n v="0"/>
    <n v="0"/>
    <m/>
    <s v="oui"/>
    <n v="0"/>
    <n v="0"/>
    <n v="0"/>
    <n v="0"/>
    <n v="1"/>
    <n v="0"/>
    <n v="0"/>
    <n v="0"/>
    <n v="0"/>
    <n v="0"/>
    <n v="0"/>
    <m/>
    <s v="eau_courante"/>
    <s v="robinet_public__borne-fontaine"/>
    <m/>
    <m/>
    <m/>
    <m/>
    <s v="eau_courante"/>
    <x v="0"/>
    <m/>
    <s v="oui"/>
    <m/>
    <m/>
    <m/>
    <m/>
    <m/>
    <m/>
    <m/>
    <s v="en_dehors_de_la_parcelle"/>
    <n v="5"/>
    <n v="8"/>
    <n v="15"/>
    <n v="28"/>
    <m/>
    <m/>
    <m/>
    <s v="je_ne_sais_pas"/>
    <x v="2"/>
    <m/>
    <m/>
    <m/>
    <m/>
    <m/>
    <m/>
    <m/>
    <m/>
    <m/>
    <m/>
    <m/>
    <m/>
    <m/>
    <m/>
    <m/>
    <m/>
    <m/>
    <m/>
    <m/>
    <m/>
    <m/>
    <m/>
    <m/>
    <m/>
    <m/>
    <m/>
    <m/>
    <n v="6"/>
    <n v="4"/>
    <n v="480"/>
    <m/>
    <m/>
    <n v="0"/>
    <n v="6.2337662337662332"/>
    <s v="non"/>
    <m/>
    <m/>
    <m/>
    <m/>
    <m/>
    <m/>
    <m/>
    <m/>
    <m/>
    <m/>
    <s v="filles_10-14_ans"/>
    <n v="1"/>
    <n v="0"/>
    <n v="0"/>
    <n v="0"/>
    <n v="0"/>
    <n v="0"/>
    <n v="0"/>
    <m/>
    <s v="oui"/>
    <s v="contribution_mensuelabonnement"/>
    <m/>
    <m/>
    <n v="500"/>
    <m/>
    <m/>
    <m/>
    <m/>
    <m/>
    <m/>
    <m/>
    <m/>
    <m/>
    <m/>
    <m/>
    <m/>
    <m/>
    <m/>
    <m/>
    <m/>
    <m/>
    <s v="non"/>
    <s v="manqué de moyen"/>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oui"/>
    <s v="rien"/>
    <n v="1"/>
    <n v="0"/>
    <n v="0"/>
    <n v="0"/>
    <m/>
    <n v="0"/>
    <n v="0"/>
    <n v="0"/>
    <n v="0"/>
    <n v="1"/>
    <n v="0"/>
    <n v="0"/>
    <n v="0"/>
    <m/>
    <s v="oui"/>
    <s v="si la personne abîmé ol doit repare"/>
    <n v="0"/>
    <x v="2"/>
    <n v="0"/>
    <n v="1"/>
    <n v="0"/>
    <n v="0"/>
    <s v="je ne sais pas"/>
    <s v="oui"/>
    <s v="oui"/>
    <n v="0"/>
    <n v="1"/>
    <n v="0"/>
    <n v="0"/>
    <n v="0"/>
    <m/>
    <n v="1"/>
    <n v="0"/>
    <n v="0"/>
    <n v="0"/>
    <n v="0"/>
    <n v="0"/>
    <n v="0"/>
    <n v="0"/>
    <m/>
    <n v="1"/>
    <s v="non_je_navais_pas_eu_des_reponses__mes_proccupations"/>
    <m/>
    <n v="4"/>
    <s v="pas de confiance"/>
    <m/>
    <m/>
    <m/>
    <m/>
    <m/>
    <n v="0"/>
    <n v="1"/>
    <s v="Au moins un"/>
    <m/>
    <m/>
    <m/>
    <m/>
    <s v="non"/>
    <s v="oui"/>
    <s v="non_il_y_en_a_pas"/>
    <m/>
    <m/>
    <m/>
    <m/>
    <m/>
    <m/>
    <m/>
    <m/>
    <m/>
    <m/>
    <m/>
    <m/>
    <m/>
    <m/>
    <m/>
    <m/>
    <m/>
    <m/>
    <m/>
    <s v="a personne"/>
    <n v="0"/>
    <n v="0"/>
    <n v="0"/>
    <n v="0"/>
    <n v="0"/>
    <n v="0"/>
    <n v="0"/>
    <n v="0"/>
    <n v="1"/>
    <n v="0"/>
    <s v="cikala"/>
    <n v="0"/>
    <n v="0"/>
    <n v="0"/>
    <n v="1"/>
    <n v="0"/>
    <n v="0"/>
    <m/>
    <s v="5-6"/>
    <m/>
    <s v="estremement_insatisfaisante"/>
    <s v="non"/>
    <s v="non"/>
    <s v="tres_satisfaite"/>
    <s v="non"/>
    <m/>
    <m/>
    <m/>
    <m/>
    <m/>
    <s v="je_ne_suis_jamais_impliqu"/>
    <s v="non"/>
    <m/>
    <m/>
    <m/>
    <m/>
    <m/>
    <m/>
    <m/>
    <m/>
    <m/>
    <m/>
    <m/>
    <m/>
    <m/>
    <m/>
    <m/>
    <s v="rieu"/>
    <s v="non"/>
    <s v="voir kecomite cigek"/>
    <s v="peu d,eau labf"/>
    <s v="non"/>
    <m/>
    <m/>
    <n v="-2.2239814"/>
    <n v="28.838377900000001"/>
    <n v="1577.7"/>
    <n v="5.36"/>
    <n v="11"/>
    <n v="44965.529282407413"/>
    <n v="44965.504861111112"/>
    <s v="bbk01"/>
    <n v="44965.615914351853"/>
    <s v="https://www.commcarehq.org/a/swassa/reports/form_data/bee4c8fe-a946-4698-8063-351926460461/"/>
    <s v="bbk01"/>
    <s v="Homme"/>
    <x v="0"/>
    <n v="7"/>
    <x v="0"/>
    <n v="30"/>
    <n v="2"/>
    <n v="30"/>
    <n v="62"/>
    <x v="0"/>
    <n v="3.2653061224489797"/>
    <s v="Non, elle n'est pas capable"/>
    <s v="non amélioré"/>
    <s v="Oui"/>
    <s v="pas d'accès"/>
    <x v="0"/>
    <n v="1"/>
    <n v="1"/>
    <n v="3"/>
    <s v="Connaissance moyenne"/>
    <n v="0"/>
    <n v="7"/>
    <s v="Grande confiance"/>
    <n v="0"/>
    <n v="0"/>
  </r>
  <r>
    <s v="217"/>
    <s v="aa113976-18bc-4adc-ab9d-ec40219793af"/>
    <n v="44966"/>
    <s v="consentement_oui"/>
    <s v="sud_kivu"/>
    <s v="sud_kivu"/>
    <s v="kabare"/>
    <x v="1"/>
    <x v="5"/>
    <s v="oui"/>
    <s v="martha mastaki"/>
    <s v="kahu_12"/>
    <s v="12"/>
    <s v="kahun_12"/>
    <s v="feminin"/>
    <n v="18"/>
    <n v="0"/>
    <s v="primaire_interrompu"/>
    <s v="non"/>
    <s v="epoux"/>
    <m/>
    <s v="masculin"/>
    <x v="1"/>
    <m/>
    <s v="agriculteur"/>
    <m/>
    <s v="restreint"/>
    <n v="0"/>
    <n v="0"/>
    <n v="0"/>
    <n v="1"/>
    <n v="0"/>
    <n v="0"/>
    <n v="0"/>
    <n v="0"/>
    <n v="2"/>
    <n v="1"/>
    <n v="0"/>
    <n v="0"/>
    <n v="0"/>
    <n v="1"/>
    <n v="0"/>
    <n v="0"/>
    <n v="5"/>
    <s v="non"/>
    <n v="0"/>
    <n v="0"/>
    <n v="0"/>
    <n v="0"/>
    <n v="0"/>
    <n v="0"/>
    <n v="0"/>
    <n v="0"/>
    <n v="0"/>
    <n v="0"/>
    <n v="0"/>
    <n v="0"/>
    <s v="non"/>
    <m/>
    <m/>
    <m/>
    <m/>
    <m/>
    <m/>
    <m/>
    <m/>
    <m/>
    <m/>
    <m/>
    <m/>
    <s v="oui"/>
    <n v="0"/>
    <n v="0"/>
    <n v="1"/>
    <n v="1"/>
    <n v="0"/>
    <n v="0"/>
    <n v="0"/>
    <n v="0"/>
    <n v="0"/>
    <n v="0"/>
    <n v="0"/>
    <m/>
    <s v="eau_courante"/>
    <s v="robinet_public__borne-fontaine"/>
    <m/>
    <m/>
    <m/>
    <m/>
    <s v="eau_courante"/>
    <x v="0"/>
    <m/>
    <s v="oui"/>
    <m/>
    <m/>
    <m/>
    <m/>
    <m/>
    <m/>
    <m/>
    <s v="en_dehors_de_la_parcelle"/>
    <n v="3"/>
    <n v="30"/>
    <n v="3"/>
    <n v="36"/>
    <m/>
    <m/>
    <m/>
    <s v="oui"/>
    <x v="0"/>
    <m/>
    <m/>
    <m/>
    <m/>
    <m/>
    <m/>
    <m/>
    <m/>
    <m/>
    <m/>
    <m/>
    <m/>
    <m/>
    <m/>
    <m/>
    <m/>
    <m/>
    <m/>
    <m/>
    <m/>
    <m/>
    <m/>
    <m/>
    <m/>
    <m/>
    <m/>
    <m/>
    <n v="7"/>
    <n v="3"/>
    <n v="420"/>
    <m/>
    <m/>
    <n v="0"/>
    <n v="12"/>
    <s v="non"/>
    <m/>
    <m/>
    <m/>
    <m/>
    <m/>
    <m/>
    <m/>
    <m/>
    <m/>
    <m/>
    <s v="femmesfilles_15-19_ans"/>
    <n v="0"/>
    <n v="0"/>
    <n v="0"/>
    <n v="0"/>
    <n v="1"/>
    <n v="0"/>
    <n v="0"/>
    <m/>
    <s v="oui"/>
    <s v="contribution_mensuelabonnement"/>
    <m/>
    <m/>
    <n v="500"/>
    <m/>
    <m/>
    <m/>
    <m/>
    <m/>
    <m/>
    <m/>
    <m/>
    <m/>
    <m/>
    <m/>
    <m/>
    <m/>
    <m/>
    <m/>
    <m/>
    <m/>
    <s v="oui"/>
    <s v="parce que l'eau sera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0"/>
    <n v="1"/>
    <n v="0"/>
    <n v="0"/>
    <n v="0"/>
    <n v="0"/>
    <m/>
    <s v="non"/>
    <s v="contacté le comité puis acheté le matériel"/>
    <n v="1"/>
    <n v="1"/>
    <n v="0"/>
    <n v="0"/>
    <m/>
    <n v="0"/>
    <n v="1"/>
    <n v="0"/>
    <n v="0"/>
    <n v="0"/>
    <n v="0"/>
    <n v="0"/>
    <n v="0"/>
    <m/>
    <s v="oui"/>
    <s v="il y a un garde au BF"/>
    <n v="0"/>
    <x v="2"/>
    <n v="0"/>
    <n v="1"/>
    <n v="0"/>
    <n v="0"/>
    <s v="rien"/>
    <s v="oui"/>
    <s v="oui"/>
    <n v="1"/>
    <n v="0"/>
    <n v="0"/>
    <n v="0"/>
    <n v="0"/>
    <m/>
    <n v="1"/>
    <n v="0"/>
    <n v="0"/>
    <n v="0"/>
    <n v="0"/>
    <n v="0"/>
    <n v="0"/>
    <n v="0"/>
    <m/>
    <n v="1"/>
    <s v="oui"/>
    <s v="oui_jetais_satisfait"/>
    <n v="8"/>
    <s v="grande confiance"/>
    <m/>
    <m/>
    <m/>
    <m/>
    <m/>
    <n v="0"/>
    <n v="1"/>
    <s v="Au moins un"/>
    <m/>
    <m/>
    <m/>
    <m/>
    <s v="oui"/>
    <s v="oui"/>
    <s v="non_il_y_en_a_pas"/>
    <m/>
    <m/>
    <m/>
    <m/>
    <m/>
    <m/>
    <m/>
    <m/>
    <m/>
    <m/>
    <m/>
    <m/>
    <m/>
    <m/>
    <m/>
    <m/>
    <m/>
    <m/>
    <m/>
    <s v="chef de quartier"/>
    <n v="0"/>
    <n v="0"/>
    <n v="0"/>
    <n v="0"/>
    <n v="0"/>
    <n v="0"/>
    <n v="0"/>
    <n v="0"/>
    <n v="1"/>
    <n v="0"/>
    <s v="MGT"/>
    <n v="0"/>
    <n v="0"/>
    <n v="0"/>
    <n v="0"/>
    <n v="1"/>
    <n v="0"/>
    <s v="chef de quartier"/>
    <s v="5-6"/>
    <m/>
    <s v="tres_satisfaite"/>
    <s v="non"/>
    <s v="oui"/>
    <s v="tres_satisfaite"/>
    <s v="oui"/>
    <s v="non"/>
    <m/>
    <s v="les_membres_du_village"/>
    <m/>
    <s v="b_le_groupe_le_plus_nombreux_prend_la_dcision_pour_tous"/>
    <s v="rarement_implique"/>
    <s v="non"/>
    <m/>
    <m/>
    <m/>
    <m/>
    <m/>
    <m/>
    <m/>
    <m/>
    <m/>
    <m/>
    <m/>
    <m/>
    <m/>
    <m/>
    <m/>
    <s v="face à face"/>
    <s v="non"/>
    <s v="on a une source"/>
    <s v="moins de point d'eau pour grand population, coupure d'eau"/>
    <s v="non"/>
    <m/>
    <m/>
    <n v="-2.2239306999999999"/>
    <n v="28.8094608"/>
    <n v="1793.4"/>
    <n v="4.96"/>
    <n v="5"/>
    <n v="44966.340937499997"/>
    <n v="44966.322569444441"/>
    <s v="bbk03"/>
    <n v="44966.34097222222"/>
    <s v="https://www.commcarehq.org/a/swassa/reports/form_data/aa113976-18bc-4adc-ab9d-ec40219793af/"/>
    <s v="bbk03"/>
    <s v="Homme"/>
    <x v="0"/>
    <n v="2"/>
    <x v="0"/>
    <n v="18"/>
    <n v="12"/>
    <n v="20"/>
    <n v="50"/>
    <x v="0"/>
    <n v="21.428571428571427"/>
    <s v="Oui, elle est capable"/>
    <s v="non amélioré"/>
    <s v="Non"/>
    <s v="pas d'accès"/>
    <x v="0"/>
    <n v="0"/>
    <n v="0"/>
    <n v="0"/>
    <s v="Connaissance faible"/>
    <n v="0"/>
    <n v="4"/>
    <s v="Pas de confiance"/>
    <n v="0"/>
    <n v="0"/>
  </r>
  <r>
    <s v="218"/>
    <s v="64289795-544a-4139-98e1-447b85f37fab"/>
    <n v="44966"/>
    <s v="consentement_oui"/>
    <s v="sud_kivu"/>
    <s v="sud_kivu"/>
    <s v="kabare"/>
    <x v="1"/>
    <x v="9"/>
    <s v="oui"/>
    <s v="Mugisho badesire"/>
    <s v="kabu_5"/>
    <s v="5"/>
    <s v="kabus_5"/>
    <s v="masculin"/>
    <n v="45"/>
    <n v="975531759"/>
    <s v="secondaire_interrompu"/>
    <s v="oui"/>
    <m/>
    <m/>
    <m/>
    <x v="1"/>
    <s v="Yvonne"/>
    <s v="main_duvre"/>
    <m/>
    <s v="restreint"/>
    <n v="0"/>
    <n v="0"/>
    <n v="1"/>
    <n v="0"/>
    <n v="0"/>
    <n v="0"/>
    <n v="1"/>
    <n v="0"/>
    <n v="1"/>
    <n v="2"/>
    <n v="1"/>
    <n v="0"/>
    <n v="0"/>
    <n v="0"/>
    <n v="1"/>
    <n v="0"/>
    <n v="7"/>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5"/>
    <n v="30"/>
    <n v="5"/>
    <n v="40"/>
    <m/>
    <m/>
    <m/>
    <s v="oui"/>
    <x v="0"/>
    <m/>
    <m/>
    <m/>
    <m/>
    <m/>
    <m/>
    <m/>
    <m/>
    <m/>
    <m/>
    <m/>
    <m/>
    <m/>
    <m/>
    <m/>
    <m/>
    <m/>
    <m/>
    <m/>
    <m/>
    <m/>
    <m/>
    <m/>
    <m/>
    <m/>
    <m/>
    <m/>
    <n v="6"/>
    <n v="4"/>
    <n v="480"/>
    <m/>
    <m/>
    <n v="0"/>
    <n v="9.795918367346939"/>
    <s v="non"/>
    <m/>
    <m/>
    <m/>
    <m/>
    <m/>
    <m/>
    <m/>
    <m/>
    <m/>
    <m/>
    <s v="filles_10-14_ans"/>
    <n v="0"/>
    <n v="0"/>
    <n v="0"/>
    <n v="0"/>
    <n v="1"/>
    <n v="0"/>
    <n v="0"/>
    <m/>
    <s v="oui"/>
    <s v="contribution_mensuelabonnement"/>
    <m/>
    <m/>
    <n v="500"/>
    <m/>
    <m/>
    <m/>
    <m/>
    <m/>
    <m/>
    <m/>
    <m/>
    <m/>
    <m/>
    <m/>
    <m/>
    <m/>
    <m/>
    <m/>
    <m/>
    <m/>
    <s v="oui"/>
    <s v="pour avoir un bon debi"/>
    <s v="oui"/>
    <n v="1"/>
    <n v="0"/>
    <n v="0"/>
    <n v="0"/>
    <n v="0"/>
    <n v="0"/>
    <n v="0"/>
    <m/>
    <m/>
    <m/>
    <m/>
    <m/>
    <m/>
    <m/>
    <m/>
    <m/>
    <m/>
    <n v="0"/>
    <n v="0"/>
    <n v="0"/>
    <n v="0"/>
    <n v="0"/>
    <n v="0"/>
    <n v="0"/>
    <n v="0"/>
    <n v="1"/>
    <n v="0"/>
    <n v="0"/>
    <n v="0"/>
    <n v="0"/>
    <n v="0"/>
    <n v="0"/>
    <n v="0"/>
    <n v="0"/>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le propriétaire car c'est privé"/>
    <s v="non"/>
    <s v="ne sais pas"/>
    <n v="0"/>
    <n v="1"/>
    <n v="0"/>
    <n v="0"/>
    <m/>
    <n v="0"/>
    <n v="0"/>
    <n v="0"/>
    <n v="1"/>
    <n v="0"/>
    <n v="0"/>
    <n v="0"/>
    <n v="0"/>
    <m/>
    <s v="oui"/>
    <s v="en cas de la saleté on torchone et en cas de destruction on repart"/>
    <n v="0"/>
    <x v="2"/>
    <n v="0"/>
    <n v="0"/>
    <n v="1"/>
    <n v="0"/>
    <s v="propriétaire"/>
    <s v="non"/>
    <s v="non"/>
    <m/>
    <m/>
    <m/>
    <m/>
    <m/>
    <m/>
    <m/>
    <m/>
    <m/>
    <m/>
    <m/>
    <m/>
    <m/>
    <m/>
    <m/>
    <n v="0"/>
    <m/>
    <m/>
    <n v="6"/>
    <s v="grande confiance"/>
    <n v="0"/>
    <n v="0"/>
    <n v="0"/>
    <n v="0"/>
    <n v="0"/>
    <n v="0"/>
    <n v="0"/>
    <s v="Aucun"/>
    <n v="1"/>
    <n v="0"/>
    <n v="0"/>
    <m/>
    <s v="oui"/>
    <s v="non_jen_ai_pas_encore_bnficie"/>
    <m/>
    <m/>
    <m/>
    <m/>
    <m/>
    <m/>
    <m/>
    <m/>
    <m/>
    <m/>
    <m/>
    <m/>
    <m/>
    <m/>
    <m/>
    <m/>
    <m/>
    <m/>
    <m/>
    <m/>
    <s v="au propriétaire de la bf"/>
    <n v="0"/>
    <n v="0"/>
    <n v="0"/>
    <n v="0"/>
    <n v="0"/>
    <n v="0"/>
    <n v="0"/>
    <n v="0"/>
    <n v="1"/>
    <n v="0"/>
    <s v="maendeleo"/>
    <n v="0"/>
    <n v="0"/>
    <n v="0"/>
    <n v="0"/>
    <n v="1"/>
    <n v="0"/>
    <s v="le propriétaire"/>
    <s v="3-4"/>
    <m/>
    <s v="tres_satisfaite"/>
    <s v="non"/>
    <s v="non"/>
    <s v="peu_insatisfaisant"/>
    <s v="non"/>
    <m/>
    <m/>
    <m/>
    <m/>
    <m/>
    <s v="je_ne_suis_jamais_impliqu"/>
    <s v="non"/>
    <m/>
    <m/>
    <m/>
    <m/>
    <m/>
    <m/>
    <m/>
    <m/>
    <m/>
    <m/>
    <m/>
    <m/>
    <m/>
    <m/>
    <m/>
    <s v="pas des recommandations car c'est privé"/>
    <s v="non"/>
    <s v="nous avons une source"/>
    <s v="souvent l'eau sur le bf ne viens pas"/>
    <s v="non"/>
    <m/>
    <m/>
    <n v="-2.21801"/>
    <n v="28.8295867"/>
    <n v="1606.3"/>
    <n v="4.9000000000000004"/>
    <n v="7"/>
    <n v="44966.351342592592"/>
    <n v="44966.326018518521"/>
    <s v="bbk04"/>
    <n v="44966.351678240739"/>
    <s v="https://www.commcarehq.org/a/swassa/reports/form_data/64289795-544a-4139-98e1-447b85f37fab/"/>
    <s v="bbk04"/>
    <s v="Homme"/>
    <x v="1"/>
    <n v="21"/>
    <x v="0"/>
    <n v="25"/>
    <n v="30"/>
    <n v="35"/>
    <n v="90"/>
    <x v="1"/>
    <n v="2.0408163265306123"/>
    <s v="Non, elle n'est pas capable"/>
    <s v="non amélioré"/>
    <s v="Non"/>
    <s v="pas d'accès"/>
    <x v="0"/>
    <n v="0"/>
    <n v="1"/>
    <n v="2"/>
    <s v="Connaissance faible"/>
    <n v="0"/>
    <n v="5"/>
    <s v="Confiance moyenne"/>
    <n v="0"/>
    <n v="0"/>
  </r>
  <r>
    <s v="219"/>
    <s v="a0af517a-da6b-40cc-bb5f-f979113137c4"/>
    <n v="44966"/>
    <s v="consentement_oui"/>
    <s v="sud_kivu"/>
    <s v="sud_kivu"/>
    <s v="kabare"/>
    <x v="1"/>
    <x v="9"/>
    <s v="oui"/>
    <s v="sharline M'bisina"/>
    <s v="kabu_13"/>
    <s v="13"/>
    <s v="kabus_13"/>
    <s v="feminin"/>
    <n v="21"/>
    <n v="0"/>
    <s v="primaire_interrompu"/>
    <s v="non"/>
    <s v="epoux"/>
    <m/>
    <s v="masculin"/>
    <x v="1"/>
    <m/>
    <s v="main_duvre"/>
    <m/>
    <s v="restreint"/>
    <n v="2"/>
    <n v="0"/>
    <n v="0"/>
    <n v="0"/>
    <n v="1"/>
    <n v="0"/>
    <n v="0"/>
    <n v="0"/>
    <n v="0"/>
    <n v="0"/>
    <n v="0"/>
    <n v="0"/>
    <n v="0"/>
    <n v="1"/>
    <n v="0"/>
    <n v="0"/>
    <n v="4"/>
    <s v="oui"/>
    <n v="0"/>
    <n v="0"/>
    <n v="0"/>
    <n v="0"/>
    <n v="1"/>
    <n v="0"/>
    <n v="0"/>
    <n v="0"/>
    <n v="0"/>
    <n v="0"/>
    <n v="0"/>
    <n v="0"/>
    <s v="non"/>
    <m/>
    <m/>
    <m/>
    <m/>
    <m/>
    <m/>
    <m/>
    <m/>
    <m/>
    <m/>
    <m/>
    <m/>
    <s v="oui"/>
    <n v="1"/>
    <n v="0"/>
    <n v="0"/>
    <n v="0"/>
    <n v="1"/>
    <n v="0"/>
    <n v="0"/>
    <n v="0"/>
    <n v="0"/>
    <n v="0"/>
    <n v="0"/>
    <m/>
    <s v="eau_courante"/>
    <s v="robinet_priv"/>
    <m/>
    <m/>
    <m/>
    <m/>
    <s v="eau_courante"/>
    <x v="0"/>
    <m/>
    <s v="non"/>
    <s v="eau_de_surface"/>
    <m/>
    <m/>
    <m/>
    <m/>
    <m/>
    <s v="rivire"/>
    <s v="en_dehors_de_la_parcelle"/>
    <n v="2"/>
    <n v="3"/>
    <n v="3"/>
    <n v="8"/>
    <n v="5"/>
    <n v="1"/>
    <n v="8"/>
    <s v="oui"/>
    <x v="1"/>
    <m/>
    <m/>
    <m/>
    <m/>
    <m/>
    <m/>
    <m/>
    <m/>
    <m/>
    <m/>
    <m/>
    <m/>
    <m/>
    <s v="oui"/>
    <m/>
    <m/>
    <m/>
    <m/>
    <m/>
    <m/>
    <m/>
    <m/>
    <m/>
    <m/>
    <m/>
    <m/>
    <m/>
    <n v="7"/>
    <n v="2"/>
    <n v="280"/>
    <n v="2"/>
    <n v="3"/>
    <n v="420"/>
    <n v="25"/>
    <s v="oui"/>
    <n v="1"/>
    <n v="0"/>
    <n v="0"/>
    <n v="0"/>
    <n v="0"/>
    <n v="0"/>
    <n v="0"/>
    <n v="0"/>
    <n v="0"/>
    <m/>
    <s v="femmes_20-24_ans"/>
    <n v="0"/>
    <n v="0"/>
    <n v="0"/>
    <n v="0"/>
    <n v="1"/>
    <n v="0"/>
    <n v="0"/>
    <m/>
    <s v="oui"/>
    <s v="contribution_mensuelabonnement"/>
    <m/>
    <m/>
    <n v="1000"/>
    <n v="1"/>
    <n v="0"/>
    <n v="1"/>
    <n v="0"/>
    <n v="0"/>
    <n v="0"/>
    <n v="0"/>
    <m/>
    <s v="non"/>
    <m/>
    <m/>
    <m/>
    <m/>
    <m/>
    <m/>
    <m/>
    <s v="je_ne_sais_pas"/>
    <s v="non"/>
    <s v="pas ce montant forfaitaire peut être la réduction"/>
    <s v="non"/>
    <m/>
    <m/>
    <m/>
    <m/>
    <m/>
    <m/>
    <m/>
    <m/>
    <s v="oui"/>
    <n v="0"/>
    <n v="0"/>
    <n v="0"/>
    <n v="0"/>
    <n v="0"/>
    <n v="1"/>
    <n v="0"/>
    <s v="grippe"/>
    <n v="1"/>
    <n v="0"/>
    <n v="0"/>
    <n v="0"/>
    <n v="0"/>
    <n v="0"/>
    <n v="0"/>
    <n v="0"/>
    <n v="0"/>
    <n v="0"/>
    <n v="0"/>
    <n v="0"/>
    <n v="0"/>
    <n v="0"/>
    <n v="0"/>
    <n v="0"/>
    <n v="0"/>
    <s v="oui"/>
    <n v="0"/>
    <n v="1"/>
    <n v="0"/>
    <n v="0"/>
    <n v="0"/>
    <n v="0"/>
    <n v="0"/>
    <n v="0"/>
    <n v="0"/>
    <n v="0"/>
    <m/>
    <m/>
    <m/>
    <s v="autre_toilette__composte"/>
    <m/>
    <n v="1"/>
    <n v="0"/>
    <n v="0"/>
    <n v="0"/>
    <n v="0"/>
    <n v="1"/>
    <m/>
    <m/>
    <m/>
    <m/>
    <m/>
    <m/>
    <m/>
    <s v="toilette améliorée"/>
    <s v="oui"/>
    <x v="2"/>
    <x v="0"/>
    <x v="0"/>
    <x v="0"/>
    <x v="0"/>
    <m/>
    <m/>
    <m/>
    <m/>
    <m/>
    <m/>
    <m/>
    <m/>
    <m/>
    <m/>
    <m/>
    <m/>
    <m/>
    <m/>
    <m/>
    <m/>
    <m/>
    <m/>
    <m/>
    <m/>
    <m/>
    <m/>
    <m/>
    <m/>
    <m/>
    <m/>
    <m/>
    <s v="non"/>
    <m/>
    <m/>
    <m/>
    <n v="0"/>
    <m/>
    <m/>
    <m/>
    <m/>
    <m/>
    <m/>
    <m/>
    <n v="0"/>
    <n v="0"/>
    <s v="connaissance faible"/>
    <m/>
    <m/>
    <m/>
    <m/>
    <n v="0"/>
    <n v="0"/>
    <n v="0"/>
    <n v="1"/>
    <n v="0"/>
    <n v="0"/>
    <m/>
    <s v="non"/>
    <s v="je ne sais"/>
    <n v="0"/>
    <n v="1"/>
    <n v="0"/>
    <n v="0"/>
    <m/>
    <n v="0"/>
    <n v="0"/>
    <n v="0"/>
    <n v="0"/>
    <n v="1"/>
    <n v="0"/>
    <n v="0"/>
    <n v="0"/>
    <m/>
    <s v="non"/>
    <m/>
    <m/>
    <x v="0"/>
    <m/>
    <m/>
    <m/>
    <m/>
    <m/>
    <s v="non"/>
    <s v="non"/>
    <m/>
    <m/>
    <m/>
    <m/>
    <m/>
    <m/>
    <m/>
    <m/>
    <m/>
    <m/>
    <m/>
    <m/>
    <m/>
    <m/>
    <m/>
    <n v="0"/>
    <m/>
    <m/>
    <n v="2"/>
    <s v="pas de confiance"/>
    <n v="1"/>
    <n v="0"/>
    <n v="0"/>
    <n v="0"/>
    <n v="0"/>
    <n v="1"/>
    <n v="1"/>
    <s v="Au moins un"/>
    <n v="0"/>
    <n v="1"/>
    <n v="0"/>
    <s v="aucun"/>
    <s v="oui"/>
    <s v="non_jen_ai_pas_encore_bnficie"/>
    <m/>
    <m/>
    <m/>
    <m/>
    <m/>
    <m/>
    <m/>
    <m/>
    <m/>
    <m/>
    <m/>
    <m/>
    <m/>
    <m/>
    <m/>
    <m/>
    <m/>
    <m/>
    <m/>
    <m/>
    <s v="au propriétaire du robinet"/>
    <n v="1"/>
    <n v="0"/>
    <n v="0"/>
    <n v="0"/>
    <n v="0"/>
    <n v="0"/>
    <n v="0"/>
    <n v="0"/>
    <n v="1"/>
    <n v="0"/>
    <s v="maendeleo"/>
    <n v="0"/>
    <n v="0"/>
    <n v="0"/>
    <n v="0"/>
    <n v="1"/>
    <n v="0"/>
    <s v="ne sais pas"/>
    <s v="1-2"/>
    <m/>
    <s v="neutre"/>
    <s v="non"/>
    <s v="non"/>
    <s v="neutre"/>
    <s v="non"/>
    <m/>
    <m/>
    <m/>
    <m/>
    <m/>
    <s v="rarement_implique"/>
    <s v="parfois"/>
    <n v="0"/>
    <n v="0"/>
    <n v="0"/>
    <n v="0"/>
    <n v="0"/>
    <n v="0"/>
    <n v="0"/>
    <n v="0"/>
    <n v="0"/>
    <n v="0"/>
    <n v="1"/>
    <n v="0"/>
    <s v="réduction du prix à payer mensuellement"/>
    <s v="face à face"/>
    <s v="souvent"/>
    <s v="face à face"/>
    <s v="parfois"/>
    <s v="disonibiliser les robinets public ou BF, renforcer les sources et les entretenir et les sécurisées"/>
    <s v="surfacturation, inaccessibilité à l'eau à leur vous car le propriétaire du robinet Ouvre sa clôture quand il veux"/>
    <s v="non"/>
    <m/>
    <m/>
    <n v="-2.2162560999999998"/>
    <n v="28.830537499999998"/>
    <n v="1628.2"/>
    <n v="4.08"/>
    <n v="4"/>
    <n v="44966.351678240739"/>
    <n v="44966.326828703714"/>
    <s v="bbk05"/>
    <n v="44966.352025462962"/>
    <s v="https://www.commcarehq.org/a/swassa/reports/form_data/a0af517a-da6b-40cc-bb5f-f979113137c4/"/>
    <s v="bbk05"/>
    <s v="Homme"/>
    <x v="0"/>
    <n v="2"/>
    <x v="0"/>
    <n v="5"/>
    <n v="20"/>
    <n v="7"/>
    <n v="32"/>
    <x v="0"/>
    <n v="14.285714285714286"/>
    <s v="Oui, elle est capable"/>
    <s v="non amélioré"/>
    <s v="Non"/>
    <s v="pas d'accès"/>
    <x v="0"/>
    <n v="1"/>
    <n v="1"/>
    <n v="2"/>
    <s v="Connaissance faible"/>
    <n v="0"/>
    <n v="4"/>
    <s v="Pas de confiance"/>
    <n v="0"/>
    <n v="0"/>
  </r>
  <r>
    <s v="220"/>
    <s v="850b070c-ace0-4e44-87f1-7aeb473756ed"/>
    <n v="44966"/>
    <s v="consentement_oui"/>
    <s v="sud_kivu"/>
    <s v="sud_kivu"/>
    <s v="kabare"/>
    <x v="1"/>
    <x v="9"/>
    <s v="oui"/>
    <s v="Sifa Ruchiko"/>
    <s v="kabu_4"/>
    <s v="4"/>
    <s v="kabus_4"/>
    <s v="feminin"/>
    <n v="25"/>
    <n v="947926854"/>
    <s v="secondaire_complet"/>
    <s v="non"/>
    <s v="epoux"/>
    <m/>
    <s v="masculin"/>
    <x v="1"/>
    <m/>
    <s v="enseignante"/>
    <m/>
    <s v="restreint"/>
    <n v="0"/>
    <n v="0"/>
    <n v="1"/>
    <n v="0"/>
    <n v="0"/>
    <n v="1"/>
    <n v="0"/>
    <n v="0"/>
    <n v="1"/>
    <n v="0"/>
    <n v="0"/>
    <n v="0"/>
    <n v="0"/>
    <n v="0"/>
    <n v="1"/>
    <n v="0"/>
    <n v="4"/>
    <s v="oui"/>
    <n v="0"/>
    <n v="0"/>
    <n v="0"/>
    <n v="0"/>
    <n v="0"/>
    <n v="0"/>
    <n v="1"/>
    <n v="0"/>
    <n v="0"/>
    <n v="0"/>
    <n v="0"/>
    <n v="0"/>
    <s v="oui"/>
    <n v="1"/>
    <n v="0"/>
    <n v="0"/>
    <n v="0"/>
    <n v="0"/>
    <n v="0"/>
    <n v="0"/>
    <n v="0"/>
    <n v="0"/>
    <n v="0"/>
    <n v="0"/>
    <m/>
    <s v="oui"/>
    <n v="0"/>
    <n v="0"/>
    <n v="0"/>
    <n v="0"/>
    <n v="1"/>
    <n v="0"/>
    <n v="0"/>
    <n v="0"/>
    <n v="0"/>
    <n v="0"/>
    <n v="0"/>
    <m/>
    <s v="eau_courante"/>
    <s v="robinet_public__borne-fontaine"/>
    <m/>
    <m/>
    <m/>
    <m/>
    <s v="eau_courante"/>
    <x v="0"/>
    <m/>
    <s v="oui"/>
    <m/>
    <m/>
    <m/>
    <m/>
    <m/>
    <m/>
    <m/>
    <s v="en_dehors_de_la_parcelle"/>
    <n v="5"/>
    <n v="45"/>
    <n v="5"/>
    <n v="55"/>
    <m/>
    <m/>
    <m/>
    <s v="oui"/>
    <x v="0"/>
    <m/>
    <m/>
    <m/>
    <m/>
    <m/>
    <m/>
    <m/>
    <m/>
    <m/>
    <m/>
    <m/>
    <m/>
    <m/>
    <m/>
    <m/>
    <m/>
    <m/>
    <m/>
    <m/>
    <m/>
    <m/>
    <m/>
    <m/>
    <m/>
    <m/>
    <m/>
    <m/>
    <n v="7"/>
    <n v="3"/>
    <n v="420"/>
    <m/>
    <m/>
    <n v="0"/>
    <n v="15"/>
    <s v="non"/>
    <m/>
    <m/>
    <m/>
    <m/>
    <m/>
    <m/>
    <m/>
    <m/>
    <m/>
    <m/>
    <s v="femmes_25-34_ans"/>
    <n v="0"/>
    <n v="0"/>
    <n v="0"/>
    <n v="0"/>
    <n v="1"/>
    <n v="0"/>
    <n v="0"/>
    <m/>
    <s v="oui"/>
    <s v="contribution_mensuelabonnement"/>
    <m/>
    <m/>
    <n v="500"/>
    <m/>
    <m/>
    <m/>
    <m/>
    <m/>
    <m/>
    <m/>
    <m/>
    <m/>
    <m/>
    <m/>
    <m/>
    <m/>
    <m/>
    <m/>
    <m/>
    <m/>
    <s v="oui"/>
    <s v="pour augmenté la quantité"/>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1"/>
    <n v="0"/>
    <n v="0"/>
    <n v="0"/>
    <m/>
    <s v="oui"/>
    <s v="ne sais pas"/>
    <n v="0"/>
    <n v="1"/>
    <n v="0"/>
    <n v="0"/>
    <m/>
    <n v="0"/>
    <n v="0"/>
    <n v="0"/>
    <n v="1"/>
    <n v="0"/>
    <n v="0"/>
    <n v="0"/>
    <n v="0"/>
    <m/>
    <s v="oui"/>
    <s v="punition"/>
    <n v="0"/>
    <x v="2"/>
    <n v="0"/>
    <n v="1"/>
    <n v="0"/>
    <n v="0"/>
    <s v="pas"/>
    <s v="non"/>
    <s v="non"/>
    <m/>
    <m/>
    <m/>
    <m/>
    <m/>
    <m/>
    <m/>
    <m/>
    <m/>
    <m/>
    <m/>
    <m/>
    <m/>
    <m/>
    <m/>
    <n v="0"/>
    <m/>
    <m/>
    <n v="6"/>
    <s v="grande confiance"/>
    <n v="1"/>
    <n v="0"/>
    <n v="0"/>
    <n v="0"/>
    <n v="0"/>
    <n v="1"/>
    <n v="1"/>
    <s v="Au moins un"/>
    <n v="0"/>
    <n v="0"/>
    <n v="0"/>
    <m/>
    <s v="oui"/>
    <s v="non_jen_ai_pas_encore_bnficie"/>
    <m/>
    <m/>
    <m/>
    <m/>
    <m/>
    <m/>
    <m/>
    <m/>
    <m/>
    <m/>
    <m/>
    <m/>
    <m/>
    <m/>
    <m/>
    <m/>
    <m/>
    <m/>
    <m/>
    <m/>
    <s v="chef de village"/>
    <n v="0"/>
    <n v="0"/>
    <n v="0"/>
    <n v="0"/>
    <n v="0"/>
    <n v="0"/>
    <n v="0"/>
    <n v="0"/>
    <n v="1"/>
    <n v="0"/>
    <s v="maendeleo"/>
    <n v="0"/>
    <n v="0"/>
    <n v="0"/>
    <n v="1"/>
    <n v="0"/>
    <n v="0"/>
    <m/>
    <s v="3-4"/>
    <m/>
    <s v="tres_satisfaite"/>
    <s v="oui"/>
    <s v="oui"/>
    <s v="tres_satisfaite"/>
    <s v="oui"/>
    <s v="non"/>
    <m/>
    <s v="les_membres_du_village"/>
    <m/>
    <s v="b_le_groupe_le_plus_nombreux_prend_la_dcision_pour_tous"/>
    <s v="je_ne_suis_jamais_impliqu"/>
    <s v="non"/>
    <m/>
    <m/>
    <m/>
    <m/>
    <m/>
    <m/>
    <m/>
    <m/>
    <m/>
    <m/>
    <m/>
    <m/>
    <m/>
    <m/>
    <m/>
    <s v="pas"/>
    <s v="parfois"/>
    <s v="pas"/>
    <s v="la quantité de l'eau est insuffisant"/>
    <s v="non"/>
    <m/>
    <m/>
    <n v="-2.2181883"/>
    <n v="28.825483299999998"/>
    <n v="1663.3"/>
    <n v="3.9"/>
    <n v="4"/>
    <n v="44966.376886574071"/>
    <n v="44966.363263888888"/>
    <s v="bbk04"/>
    <n v="44966.376921296287"/>
    <s v="https://www.commcarehq.org/a/swassa/reports/form_data/850b070c-ace0-4e44-87f1-7aeb473756ed/"/>
    <s v="bbk04"/>
    <s v="Homme"/>
    <x v="1"/>
    <n v="8"/>
    <x v="0"/>
    <n v="5"/>
    <n v="7"/>
    <n v="10"/>
    <n v="22"/>
    <x v="3"/>
    <n v="7.5"/>
    <s v="Oui, elle est capable"/>
    <s v="non amélioré"/>
    <s v="Non"/>
    <s v="pas d'accès"/>
    <x v="0"/>
    <n v="1"/>
    <n v="1"/>
    <n v="2"/>
    <s v="Connaissance faible"/>
    <n v="0"/>
    <n v="4"/>
    <s v="Pas de confiance"/>
    <n v="0"/>
    <n v="0"/>
  </r>
  <r>
    <s v="221"/>
    <s v="c86c2186-1ba1-429e-a49c-0083ee014d3d"/>
    <n v="44601"/>
    <s v="consentement_oui"/>
    <s v="sud_kivu"/>
    <s v="sud_kivu"/>
    <s v="kabare"/>
    <x v="1"/>
    <x v="9"/>
    <s v="oui"/>
    <s v="Jean Claude Magendo"/>
    <s v="kabu_14"/>
    <s v="14"/>
    <s v="kabus_14"/>
    <s v="masculin"/>
    <n v="65"/>
    <n v="0"/>
    <s v="primaire_interrompu"/>
    <s v="oui"/>
    <m/>
    <m/>
    <m/>
    <x v="1"/>
    <s v="Irene M'nyamulima"/>
    <s v="agriculteur"/>
    <m/>
    <s v="elargi"/>
    <n v="3"/>
    <n v="1"/>
    <n v="0"/>
    <n v="0"/>
    <n v="1"/>
    <n v="1"/>
    <n v="0"/>
    <n v="0"/>
    <n v="2"/>
    <n v="0"/>
    <n v="0"/>
    <n v="0"/>
    <n v="0"/>
    <n v="1"/>
    <n v="0"/>
    <n v="1"/>
    <n v="10"/>
    <s v="oui"/>
    <n v="0"/>
    <n v="1"/>
    <n v="0"/>
    <n v="0"/>
    <n v="0"/>
    <n v="0"/>
    <n v="0"/>
    <n v="0"/>
    <n v="0"/>
    <n v="0"/>
    <n v="0"/>
    <n v="0"/>
    <s v="non"/>
    <m/>
    <m/>
    <m/>
    <m/>
    <m/>
    <m/>
    <m/>
    <m/>
    <m/>
    <m/>
    <m/>
    <m/>
    <s v="oui"/>
    <n v="0"/>
    <n v="1"/>
    <n v="0"/>
    <n v="1"/>
    <n v="0"/>
    <n v="0"/>
    <n v="0"/>
    <n v="0"/>
    <n v="0"/>
    <n v="0"/>
    <n v="0"/>
    <m/>
    <s v="eau_de_source"/>
    <m/>
    <m/>
    <s v="source_non_protg"/>
    <m/>
    <m/>
    <s v="source_non_protg"/>
    <x v="1"/>
    <m/>
    <s v="oui"/>
    <m/>
    <m/>
    <m/>
    <m/>
    <m/>
    <m/>
    <m/>
    <s v="en_dehors_de_la_parcelle"/>
    <n v="4"/>
    <n v="2"/>
    <n v="6"/>
    <n v="12"/>
    <m/>
    <m/>
    <m/>
    <s v="oui"/>
    <x v="2"/>
    <m/>
    <m/>
    <m/>
    <m/>
    <m/>
    <m/>
    <m/>
    <m/>
    <m/>
    <m/>
    <m/>
    <m/>
    <m/>
    <m/>
    <m/>
    <m/>
    <m/>
    <m/>
    <m/>
    <m/>
    <m/>
    <m/>
    <m/>
    <m/>
    <m/>
    <m/>
    <m/>
    <n v="7"/>
    <n v="3"/>
    <n v="420"/>
    <m/>
    <m/>
    <n v="0"/>
    <n v="6"/>
    <s v="non"/>
    <m/>
    <m/>
    <m/>
    <m/>
    <m/>
    <m/>
    <m/>
    <m/>
    <m/>
    <m/>
    <s v="femmes_20-24_ans"/>
    <n v="0"/>
    <n v="0"/>
    <n v="1"/>
    <n v="1"/>
    <n v="0"/>
    <n v="0"/>
    <n v="0"/>
    <m/>
    <s v="non"/>
    <m/>
    <m/>
    <m/>
    <m/>
    <m/>
    <m/>
    <m/>
    <m/>
    <m/>
    <m/>
    <m/>
    <m/>
    <m/>
    <m/>
    <m/>
    <m/>
    <m/>
    <m/>
    <m/>
    <m/>
    <m/>
    <s v="oui"/>
    <s v="parce que nous aurons accès à l'eau propre et de qualité"/>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0"/>
    <n v="0"/>
    <n v="0"/>
    <n v="0"/>
    <n v="1"/>
    <n v="0"/>
    <s v="nous ne payons pas"/>
    <s v="non"/>
    <m/>
    <n v="0"/>
    <n v="1"/>
    <n v="0"/>
    <n v="0"/>
    <m/>
    <n v="0"/>
    <n v="0"/>
    <n v="0"/>
    <n v="1"/>
    <n v="0"/>
    <n v="0"/>
    <n v="0"/>
    <n v="0"/>
    <m/>
    <s v="oui"/>
    <s v="en cas non participation aux travaux communautaire il y privation de non accès aux installations"/>
    <n v="0"/>
    <x v="2"/>
    <n v="0"/>
    <n v="0"/>
    <n v="1"/>
    <n v="0"/>
    <s v="nyumbakumi"/>
    <s v="non"/>
    <s v="non"/>
    <m/>
    <m/>
    <m/>
    <m/>
    <m/>
    <m/>
    <m/>
    <m/>
    <m/>
    <m/>
    <m/>
    <m/>
    <m/>
    <m/>
    <m/>
    <n v="0"/>
    <m/>
    <m/>
    <n v="1"/>
    <s v="pas de confiance"/>
    <n v="0"/>
    <n v="0"/>
    <n v="0"/>
    <n v="0"/>
    <n v="0"/>
    <n v="0"/>
    <n v="0"/>
    <s v="Aucun"/>
    <n v="0"/>
    <n v="1"/>
    <n v="0"/>
    <s v="ne sais pas"/>
    <s v="oui"/>
    <s v="non_jen_ai_pas_encore_bnficie"/>
    <m/>
    <m/>
    <m/>
    <m/>
    <m/>
    <m/>
    <m/>
    <m/>
    <m/>
    <m/>
    <m/>
    <m/>
    <m/>
    <m/>
    <m/>
    <m/>
    <m/>
    <m/>
    <m/>
    <m/>
    <s v="à personne"/>
    <n v="1"/>
    <n v="0"/>
    <n v="0"/>
    <n v="0"/>
    <n v="1"/>
    <n v="1"/>
    <n v="0"/>
    <n v="1"/>
    <n v="0"/>
    <n v="0"/>
    <m/>
    <n v="0"/>
    <n v="0"/>
    <n v="0"/>
    <n v="0"/>
    <n v="1"/>
    <n v="0"/>
    <s v="personne"/>
    <s v="1-2"/>
    <m/>
    <s v="neutre"/>
    <s v="non"/>
    <s v="non"/>
    <s v="neutre"/>
    <s v="non"/>
    <m/>
    <m/>
    <m/>
    <m/>
    <m/>
    <s v="quelque_fois_impliqu"/>
    <s v="parfois"/>
    <n v="0"/>
    <n v="1"/>
    <n v="1"/>
    <n v="0"/>
    <n v="0"/>
    <n v="1"/>
    <n v="0"/>
    <n v="0"/>
    <n v="0"/>
    <n v="1"/>
    <n v="0"/>
    <n v="0"/>
    <m/>
    <s v="face à face"/>
    <s v="rarement"/>
    <s v="face à face"/>
    <s v="non"/>
    <s v="renforcer nos points d'eau,rendre Propre l'eau que nous consommons en sécurisant nos sources"/>
    <s v="dans la saison de pluie nous puisons l'eau qui n'a pas de différence avec le jus de banane et aussi elle a un goût non agréable voir aussi le trajet que nous parcourons avant d'atteindre la source,..."/>
    <s v="non"/>
    <m/>
    <m/>
    <n v="-2.2165300000000001"/>
    <n v="28.831821699999999"/>
    <n v="1612.5"/>
    <n v="3.9"/>
    <n v="10"/>
    <n v="44966.394606481481"/>
    <n v="44966.370439814818"/>
    <s v="bbk05"/>
    <n v="44966.394953703697"/>
    <s v="https://www.commcarehq.org/a/swassa/reports/form_data/c86c2186-1ba1-429e-a49c-0083ee014d3d/"/>
    <s v="bbk05"/>
    <s v="Homme"/>
    <x v="0"/>
    <n v="2"/>
    <x v="0"/>
    <n v="5"/>
    <n v="12"/>
    <n v="16"/>
    <n v="33"/>
    <x v="0"/>
    <n v="14.285714285714286"/>
    <s v="Oui, elle est capable"/>
    <s v="non amélioré"/>
    <s v="Oui"/>
    <s v="pas d'accès"/>
    <x v="0"/>
    <n v="1"/>
    <n v="2"/>
    <n v="3"/>
    <s v="Connaissance moyenne"/>
    <n v="0"/>
    <n v="4"/>
    <s v="Pas de confiance"/>
    <n v="0"/>
    <n v="0"/>
  </r>
  <r>
    <s v="222"/>
    <s v="d35b4326-cfa4-4827-afda-44d9368143d5"/>
    <n v="44966"/>
    <s v="consentement_oui"/>
    <s v="sud_kivu"/>
    <s v="sud_kivu"/>
    <s v="kabare"/>
    <x v="1"/>
    <x v="9"/>
    <n v="0"/>
    <s v="FURAHA MUSHEGEMA"/>
    <s v="kabu_8"/>
    <s v="8"/>
    <s v="kabus_8"/>
    <s v="feminin"/>
    <n v="31"/>
    <n v="999999999"/>
    <s v="sans_niveau"/>
    <s v="non"/>
    <s v="epoux"/>
    <m/>
    <s v="masculin"/>
    <x v="1"/>
    <m/>
    <s v="agriculteur"/>
    <m/>
    <s v="restreint"/>
    <n v="1"/>
    <n v="1"/>
    <n v="0"/>
    <n v="0"/>
    <n v="0"/>
    <n v="1"/>
    <n v="0"/>
    <n v="0"/>
    <n v="1"/>
    <n v="0"/>
    <n v="0"/>
    <n v="0"/>
    <n v="0"/>
    <n v="0"/>
    <n v="1"/>
    <n v="0"/>
    <n v="5"/>
    <s v="non"/>
    <n v="0"/>
    <n v="0"/>
    <n v="0"/>
    <n v="0"/>
    <n v="0"/>
    <n v="0"/>
    <n v="0"/>
    <n v="0"/>
    <n v="0"/>
    <n v="0"/>
    <n v="0"/>
    <n v="0"/>
    <s v="non"/>
    <m/>
    <m/>
    <m/>
    <m/>
    <m/>
    <m/>
    <m/>
    <m/>
    <m/>
    <m/>
    <m/>
    <m/>
    <s v="oui"/>
    <n v="0"/>
    <n v="0"/>
    <n v="0"/>
    <n v="1"/>
    <n v="0"/>
    <n v="0"/>
    <n v="0"/>
    <n v="0"/>
    <n v="0"/>
    <n v="0"/>
    <n v="0"/>
    <m/>
    <s v="eau_de_source"/>
    <m/>
    <m/>
    <s v="source_protg"/>
    <m/>
    <m/>
    <s v="source_protg"/>
    <x v="0"/>
    <m/>
    <s v="oui"/>
    <m/>
    <m/>
    <m/>
    <m/>
    <m/>
    <m/>
    <m/>
    <s v="en_dehors_de_la_parcelle"/>
    <n v="40"/>
    <n v="10"/>
    <n v="60"/>
    <n v="110"/>
    <m/>
    <m/>
    <m/>
    <s v="oui"/>
    <x v="0"/>
    <m/>
    <m/>
    <m/>
    <m/>
    <m/>
    <m/>
    <m/>
    <m/>
    <m/>
    <m/>
    <m/>
    <m/>
    <m/>
    <m/>
    <m/>
    <m/>
    <m/>
    <m/>
    <m/>
    <m/>
    <m/>
    <m/>
    <m/>
    <m/>
    <m/>
    <m/>
    <m/>
    <n v="5"/>
    <n v="4"/>
    <n v="400"/>
    <m/>
    <m/>
    <n v="0"/>
    <n v="11.428571428571429"/>
    <s v="non"/>
    <m/>
    <m/>
    <m/>
    <m/>
    <m/>
    <m/>
    <m/>
    <m/>
    <m/>
    <m/>
    <s v="femmes_25-34_ans"/>
    <n v="0"/>
    <n v="0"/>
    <n v="0"/>
    <n v="0"/>
    <n v="1"/>
    <n v="0"/>
    <n v="0"/>
    <m/>
    <s v="non"/>
    <m/>
    <m/>
    <m/>
    <m/>
    <m/>
    <m/>
    <m/>
    <m/>
    <m/>
    <m/>
    <m/>
    <m/>
    <m/>
    <m/>
    <m/>
    <m/>
    <m/>
    <m/>
    <m/>
    <m/>
    <m/>
    <s v="non"/>
    <s v="je ne pas d'argent"/>
    <s v="non"/>
    <m/>
    <m/>
    <m/>
    <m/>
    <m/>
    <m/>
    <m/>
    <m/>
    <m/>
    <m/>
    <m/>
    <m/>
    <m/>
    <m/>
    <m/>
    <m/>
    <m/>
    <m/>
    <m/>
    <m/>
    <m/>
    <m/>
    <m/>
    <m/>
    <m/>
    <m/>
    <m/>
    <m/>
    <m/>
    <m/>
    <m/>
    <m/>
    <m/>
    <m/>
    <s v="oui"/>
    <n v="0"/>
    <n v="0"/>
    <n v="1"/>
    <n v="0"/>
    <n v="0"/>
    <n v="0"/>
    <n v="0"/>
    <n v="0"/>
    <n v="0"/>
    <n v="0"/>
    <m/>
    <m/>
    <s v="latrines__fosse_avec_dalle"/>
    <m/>
    <m/>
    <n v="1"/>
    <n v="0"/>
    <n v="0"/>
    <n v="0"/>
    <n v="0"/>
    <n v="1"/>
    <n v="0"/>
    <n v="1"/>
    <n v="0"/>
    <m/>
    <m/>
    <m/>
    <m/>
    <s v="toilette non améliorée"/>
    <s v="oui"/>
    <x v="0"/>
    <x v="0"/>
    <x v="0"/>
    <x v="0"/>
    <x v="0"/>
    <m/>
    <m/>
    <m/>
    <m/>
    <m/>
    <m/>
    <m/>
    <m/>
    <m/>
    <m/>
    <m/>
    <m/>
    <m/>
    <m/>
    <m/>
    <m/>
    <m/>
    <m/>
    <m/>
    <m/>
    <m/>
    <m/>
    <m/>
    <m/>
    <m/>
    <m/>
    <m/>
    <s v="non"/>
    <m/>
    <m/>
    <m/>
    <n v="0"/>
    <m/>
    <m/>
    <m/>
    <m/>
    <m/>
    <m/>
    <m/>
    <n v="0"/>
    <n v="0"/>
    <s v="connaissance faible"/>
    <m/>
    <m/>
    <m/>
    <m/>
    <n v="0"/>
    <n v="0"/>
    <n v="0"/>
    <n v="1"/>
    <n v="0"/>
    <n v="0"/>
    <m/>
    <s v="non"/>
    <m/>
    <n v="0"/>
    <n v="1"/>
    <n v="0"/>
    <n v="0"/>
    <m/>
    <n v="0"/>
    <n v="0"/>
    <n v="0"/>
    <n v="0"/>
    <n v="1"/>
    <n v="0"/>
    <n v="0"/>
    <n v="0"/>
    <m/>
    <s v="non"/>
    <m/>
    <m/>
    <x v="0"/>
    <m/>
    <m/>
    <m/>
    <m/>
    <m/>
    <s v="non"/>
    <s v="non"/>
    <m/>
    <m/>
    <m/>
    <m/>
    <m/>
    <m/>
    <m/>
    <m/>
    <m/>
    <m/>
    <m/>
    <m/>
    <m/>
    <m/>
    <m/>
    <n v="0"/>
    <m/>
    <m/>
    <n v="1"/>
    <s v="pas de confiance"/>
    <n v="0"/>
    <n v="0"/>
    <n v="0"/>
    <n v="0"/>
    <n v="0"/>
    <n v="0"/>
    <n v="0"/>
    <s v="Aucun"/>
    <n v="1"/>
    <n v="0"/>
    <n v="0"/>
    <m/>
    <s v="non"/>
    <s v="non_jen_ai_pas_encore_bnficie"/>
    <m/>
    <m/>
    <m/>
    <m/>
    <m/>
    <m/>
    <m/>
    <m/>
    <m/>
    <m/>
    <m/>
    <m/>
    <m/>
    <m/>
    <m/>
    <m/>
    <m/>
    <m/>
    <m/>
    <m/>
    <s v="personne"/>
    <n v="1"/>
    <n v="0"/>
    <n v="0"/>
    <n v="0"/>
    <n v="0"/>
    <n v="0"/>
    <n v="0"/>
    <n v="0"/>
    <n v="0"/>
    <n v="0"/>
    <m/>
    <n v="0"/>
    <n v="0"/>
    <n v="1"/>
    <n v="0"/>
    <n v="0"/>
    <n v="0"/>
    <m/>
    <s v="1-2"/>
    <m/>
    <s v="peu_insatisfaisant"/>
    <s v="non"/>
    <s v="non"/>
    <s v="neutre"/>
    <s v="non"/>
    <m/>
    <m/>
    <m/>
    <m/>
    <m/>
    <s v="je_ne_suis_jamais_impliqu"/>
    <s v="non"/>
    <m/>
    <m/>
    <m/>
    <m/>
    <m/>
    <m/>
    <m/>
    <m/>
    <m/>
    <m/>
    <m/>
    <m/>
    <m/>
    <m/>
    <m/>
    <s v="pas des recommandations"/>
    <s v="non"/>
    <s v="rien"/>
    <s v="nous n'avons pas accès à l'eau"/>
    <s v="non"/>
    <m/>
    <m/>
    <n v="-2.2178049999999998"/>
    <n v="28.827590000000001"/>
    <n v="1646.5"/>
    <n v="3.9"/>
    <n v="5"/>
    <n v="44966.405138888891"/>
    <n v="44966.381030092591"/>
    <s v="bbk04"/>
    <n v="44966.405173611107"/>
    <s v="https://www.commcarehq.org/a/swassa/reports/form_data/d35b4326-cfa4-4827-afda-44d9368143d5/"/>
    <s v="bbk04"/>
    <s v=""/>
    <x v="2"/>
    <s v=""/>
    <x v="2"/>
    <s v=""/>
    <s v=""/>
    <s v=""/>
    <s v=""/>
    <x v="2"/>
    <s v=""/>
    <s v=""/>
    <s v=""/>
    <s v=""/>
    <s v=""/>
    <x v="1"/>
    <s v=""/>
    <s v=""/>
    <s v=""/>
    <s v=""/>
    <s v=""/>
    <s v=""/>
    <s v=""/>
    <s v=""/>
    <s v=""/>
  </r>
  <r>
    <s v="223"/>
    <s v="940ccc0d-5475-44b2-af14-f11877496b46"/>
    <n v="44966"/>
    <s v="consentement_oui"/>
    <s v="sud_kivu"/>
    <s v="sud_kivu"/>
    <s v="kabare"/>
    <x v="1"/>
    <x v="9"/>
    <s v="oui"/>
    <s v="Roseline Tando"/>
    <s v="kabu_11"/>
    <s v="11"/>
    <s v="kabus_11"/>
    <s v="feminin"/>
    <n v="43"/>
    <n v="0"/>
    <s v="primaire_complet"/>
    <s v="oui"/>
    <m/>
    <m/>
    <m/>
    <x v="0"/>
    <s v="SANS ÉPOUX"/>
    <s v="autre_prciser"/>
    <s v="petit commerce"/>
    <s v="restreint"/>
    <n v="0"/>
    <n v="0"/>
    <n v="0"/>
    <n v="0"/>
    <n v="0"/>
    <n v="0"/>
    <n v="1"/>
    <n v="0"/>
    <n v="0"/>
    <n v="0"/>
    <n v="0"/>
    <n v="0"/>
    <n v="0"/>
    <n v="0"/>
    <n v="0"/>
    <n v="0"/>
    <n v="1"/>
    <s v="non"/>
    <n v="0"/>
    <n v="0"/>
    <n v="0"/>
    <n v="0"/>
    <n v="0"/>
    <n v="0"/>
    <n v="0"/>
    <n v="0"/>
    <n v="0"/>
    <n v="0"/>
    <n v="0"/>
    <n v="0"/>
    <s v="non"/>
    <m/>
    <m/>
    <m/>
    <m/>
    <m/>
    <m/>
    <m/>
    <m/>
    <m/>
    <m/>
    <m/>
    <m/>
    <s v="non"/>
    <m/>
    <m/>
    <m/>
    <m/>
    <m/>
    <m/>
    <m/>
    <m/>
    <m/>
    <m/>
    <m/>
    <m/>
    <s v="eau_courante"/>
    <s v="robinet_public__borne-fontaine"/>
    <m/>
    <m/>
    <m/>
    <m/>
    <s v="eau_courante"/>
    <x v="0"/>
    <m/>
    <s v="oui"/>
    <m/>
    <m/>
    <m/>
    <m/>
    <m/>
    <m/>
    <m/>
    <s v="en_dehors_de_la_parcelle"/>
    <n v="1"/>
    <n v="1"/>
    <n v="1"/>
    <n v="3"/>
    <m/>
    <m/>
    <m/>
    <s v="oui"/>
    <x v="1"/>
    <m/>
    <m/>
    <m/>
    <m/>
    <m/>
    <m/>
    <m/>
    <m/>
    <m/>
    <m/>
    <m/>
    <m/>
    <m/>
    <m/>
    <m/>
    <m/>
    <m/>
    <m/>
    <m/>
    <m/>
    <m/>
    <m/>
    <m/>
    <m/>
    <m/>
    <m/>
    <m/>
    <n v="7"/>
    <n v="1"/>
    <n v="140"/>
    <m/>
    <m/>
    <n v="0"/>
    <n v="20"/>
    <s v="non"/>
    <m/>
    <m/>
    <m/>
    <m/>
    <m/>
    <m/>
    <m/>
    <m/>
    <m/>
    <m/>
    <s v="femmes_35-49_ans"/>
    <n v="0"/>
    <n v="0"/>
    <n v="0"/>
    <n v="0"/>
    <n v="1"/>
    <n v="0"/>
    <n v="0"/>
    <m/>
    <s v="oui"/>
    <s v="contribution_mensuelabonnement"/>
    <m/>
    <m/>
    <n v="500"/>
    <m/>
    <m/>
    <m/>
    <m/>
    <m/>
    <m/>
    <m/>
    <m/>
    <m/>
    <m/>
    <m/>
    <m/>
    <m/>
    <m/>
    <m/>
    <m/>
    <m/>
    <s v="non"/>
    <s v="je ne peux pas payé au delà de ca 500fc d'ailleurs ce trop pour moi"/>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non"/>
    <m/>
    <m/>
    <m/>
    <n v="0"/>
    <m/>
    <m/>
    <m/>
    <m/>
    <m/>
    <m/>
    <m/>
    <n v="0"/>
    <n v="0"/>
    <s v="connaissance faible"/>
    <m/>
    <m/>
    <m/>
    <m/>
    <n v="1"/>
    <n v="0"/>
    <n v="0"/>
    <n v="0"/>
    <n v="0"/>
    <n v="0"/>
    <m/>
    <s v="non"/>
    <s v="aucun"/>
    <n v="0"/>
    <n v="1"/>
    <n v="0"/>
    <n v="0"/>
    <m/>
    <n v="0"/>
    <n v="0"/>
    <n v="0"/>
    <n v="0"/>
    <n v="1"/>
    <n v="0"/>
    <n v="0"/>
    <n v="0"/>
    <m/>
    <s v="non"/>
    <m/>
    <m/>
    <x v="0"/>
    <m/>
    <m/>
    <m/>
    <m/>
    <m/>
    <s v="non"/>
    <s v="non"/>
    <m/>
    <m/>
    <m/>
    <m/>
    <m/>
    <m/>
    <m/>
    <m/>
    <m/>
    <m/>
    <m/>
    <m/>
    <m/>
    <m/>
    <m/>
    <n v="0"/>
    <m/>
    <m/>
    <n v="1"/>
    <s v="pas de confiance"/>
    <n v="0"/>
    <n v="0"/>
    <n v="0"/>
    <n v="0"/>
    <n v="0"/>
    <n v="0"/>
    <n v="0"/>
    <s v="Aucun"/>
    <n v="1"/>
    <n v="0"/>
    <n v="0"/>
    <m/>
    <s v="non"/>
    <s v="non_jen_ai_pas_encore_bnficie"/>
    <m/>
    <m/>
    <m/>
    <m/>
    <m/>
    <m/>
    <m/>
    <m/>
    <m/>
    <m/>
    <m/>
    <m/>
    <m/>
    <m/>
    <m/>
    <m/>
    <m/>
    <m/>
    <m/>
    <m/>
    <s v="au comité de gestion de l'eau"/>
    <n v="1"/>
    <n v="0"/>
    <n v="0"/>
    <n v="0"/>
    <n v="0"/>
    <n v="0"/>
    <n v="0"/>
    <n v="0"/>
    <n v="0"/>
    <n v="0"/>
    <m/>
    <n v="0"/>
    <n v="0"/>
    <n v="0"/>
    <n v="0"/>
    <n v="1"/>
    <n v="0"/>
    <s v="relais communautaire"/>
    <s v="3-4"/>
    <m/>
    <s v="neutre"/>
    <s v="oui"/>
    <s v="oui"/>
    <s v="neutre"/>
    <s v="oui"/>
    <s v="non"/>
    <m/>
    <s v="autres__prciser"/>
    <s v="les relais communautaire"/>
    <s v="b_le_groupe_le_plus_nombreux_prend_la_dcision_pour_tous"/>
    <s v="rarement_implique"/>
    <s v="non"/>
    <m/>
    <m/>
    <m/>
    <m/>
    <m/>
    <m/>
    <m/>
    <m/>
    <m/>
    <m/>
    <m/>
    <m/>
    <m/>
    <m/>
    <m/>
    <s v="aucun"/>
    <s v="non"/>
    <s v="renforcer les BF"/>
    <s v="seulement quand tu ne payé pas tu n'as pas accès à l'eau"/>
    <s v="non"/>
    <m/>
    <m/>
    <n v="-2.2143690999999999"/>
    <n v="28.828869699999998"/>
    <n v="1646.4"/>
    <n v="4.6500000000000004"/>
    <n v="1"/>
    <n v="44966.429027777784"/>
    <n v="44966.410891203697"/>
    <s v="bbk05"/>
    <n v="44966.429363425923"/>
    <s v="https://www.commcarehq.org/a/swassa/reports/form_data/940ccc0d-5475-44b2-af14-f11877496b46/"/>
    <s v="bbk05"/>
    <s v="Homme"/>
    <x v="0"/>
    <n v="2"/>
    <x v="0"/>
    <n v="5"/>
    <n v="25"/>
    <n v="5"/>
    <n v="35"/>
    <x v="0"/>
    <n v="14.285714285714286"/>
    <s v="Oui, elle est capable"/>
    <s v="non amélioré"/>
    <s v="Non"/>
    <s v="pas d'accès"/>
    <x v="0"/>
    <n v="2"/>
    <n v="2"/>
    <n v="4"/>
    <s v="Connaissance moyenne"/>
    <n v="0"/>
    <n v="4"/>
    <s v="Pas de confiance"/>
    <n v="0"/>
    <n v="0"/>
  </r>
  <r>
    <s v="224"/>
    <s v="b255e265-173e-41a2-b448-db59efc3bada"/>
    <n v="44966"/>
    <s v="consentement_oui"/>
    <s v="sud_kivu"/>
    <s v="sud_kivu"/>
    <s v="kabare"/>
    <x v="1"/>
    <x v="9"/>
    <s v="oui"/>
    <s v="Furaha Rachel"/>
    <s v="kabu_12"/>
    <s v="12"/>
    <s v="kabus_12"/>
    <s v="feminin"/>
    <n v="29"/>
    <n v="999999999"/>
    <s v="secondaire_complet"/>
    <s v="non"/>
    <s v="epoux"/>
    <m/>
    <s v="masculin"/>
    <x v="1"/>
    <m/>
    <s v="colporteur"/>
    <m/>
    <s v="restreint"/>
    <n v="1"/>
    <n v="0"/>
    <n v="0"/>
    <n v="0"/>
    <n v="0"/>
    <n v="1"/>
    <n v="0"/>
    <n v="0"/>
    <n v="2"/>
    <n v="1"/>
    <n v="0"/>
    <n v="0"/>
    <n v="0"/>
    <n v="0"/>
    <n v="1"/>
    <n v="0"/>
    <n v="6"/>
    <s v="oui"/>
    <n v="1"/>
    <n v="0"/>
    <n v="0"/>
    <n v="0"/>
    <n v="0"/>
    <n v="0"/>
    <n v="0"/>
    <n v="0"/>
    <n v="0"/>
    <n v="0"/>
    <n v="0"/>
    <n v="0"/>
    <s v="oui"/>
    <n v="0"/>
    <n v="0"/>
    <n v="0"/>
    <n v="0"/>
    <n v="0"/>
    <n v="0"/>
    <n v="1"/>
    <n v="0"/>
    <n v="0"/>
    <n v="0"/>
    <n v="0"/>
    <m/>
    <s v="oui"/>
    <n v="0"/>
    <n v="0"/>
    <n v="0"/>
    <n v="1"/>
    <n v="0"/>
    <n v="0"/>
    <n v="0"/>
    <n v="0"/>
    <n v="0"/>
    <n v="0"/>
    <n v="0"/>
    <m/>
    <s v="eau_de_source"/>
    <m/>
    <m/>
    <s v="source_protg"/>
    <m/>
    <m/>
    <s v="source_protg"/>
    <x v="0"/>
    <m/>
    <s v="oui"/>
    <m/>
    <m/>
    <m/>
    <m/>
    <m/>
    <m/>
    <m/>
    <s v="en_dehors_de_la_parcelle"/>
    <n v="35"/>
    <n v="10"/>
    <n v="40"/>
    <n v="85"/>
    <m/>
    <m/>
    <m/>
    <s v="oui"/>
    <x v="0"/>
    <m/>
    <m/>
    <m/>
    <m/>
    <m/>
    <m/>
    <m/>
    <m/>
    <m/>
    <m/>
    <m/>
    <m/>
    <m/>
    <m/>
    <m/>
    <m/>
    <m/>
    <m/>
    <m/>
    <m/>
    <m/>
    <m/>
    <m/>
    <m/>
    <m/>
    <m/>
    <m/>
    <n v="5"/>
    <n v="6"/>
    <n v="600"/>
    <m/>
    <m/>
    <n v="0"/>
    <n v="14.285714285714286"/>
    <s v="non"/>
    <m/>
    <m/>
    <m/>
    <m/>
    <m/>
    <m/>
    <m/>
    <m/>
    <m/>
    <m/>
    <s v="femmes_25-34_ans"/>
    <n v="0"/>
    <n v="0"/>
    <n v="0"/>
    <n v="0"/>
    <n v="1"/>
    <n v="0"/>
    <n v="0"/>
    <m/>
    <s v="non"/>
    <m/>
    <m/>
    <m/>
    <m/>
    <m/>
    <m/>
    <m/>
    <m/>
    <m/>
    <m/>
    <m/>
    <m/>
    <m/>
    <m/>
    <m/>
    <m/>
    <m/>
    <m/>
    <m/>
    <m/>
    <m/>
    <s v="oui"/>
    <s v="pour que l'eau soit proche de nous"/>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1"/>
    <n v="0"/>
    <n v="0"/>
    <n v="0"/>
    <n v="0"/>
    <n v="0"/>
    <m/>
    <s v="oui"/>
    <m/>
    <n v="1"/>
    <n v="1"/>
    <n v="0"/>
    <n v="0"/>
    <m/>
    <n v="0"/>
    <n v="0"/>
    <n v="0"/>
    <n v="0"/>
    <n v="1"/>
    <n v="0"/>
    <n v="0"/>
    <n v="0"/>
    <m/>
    <s v="non"/>
    <m/>
    <m/>
    <x v="0"/>
    <m/>
    <m/>
    <m/>
    <m/>
    <m/>
    <s v="non"/>
    <s v="non"/>
    <m/>
    <m/>
    <m/>
    <m/>
    <m/>
    <m/>
    <m/>
    <m/>
    <m/>
    <m/>
    <m/>
    <m/>
    <m/>
    <m/>
    <m/>
    <n v="0"/>
    <m/>
    <m/>
    <n v="2"/>
    <s v="pas de confiance"/>
    <n v="0"/>
    <n v="0"/>
    <n v="0"/>
    <n v="0"/>
    <n v="0"/>
    <n v="0"/>
    <n v="0"/>
    <s v="Aucun"/>
    <n v="1"/>
    <n v="0"/>
    <n v="0"/>
    <m/>
    <s v="oui"/>
    <s v="non_jen_ai_pas_encore_bnficie"/>
    <m/>
    <m/>
    <m/>
    <m/>
    <m/>
    <m/>
    <m/>
    <m/>
    <m/>
    <m/>
    <m/>
    <m/>
    <m/>
    <m/>
    <m/>
    <m/>
    <m/>
    <m/>
    <m/>
    <m/>
    <s v="personne"/>
    <n v="1"/>
    <n v="0"/>
    <n v="0"/>
    <n v="0"/>
    <n v="0"/>
    <n v="0"/>
    <n v="0"/>
    <n v="0"/>
    <n v="0"/>
    <n v="0"/>
    <m/>
    <n v="0"/>
    <n v="0"/>
    <n v="0"/>
    <n v="0"/>
    <n v="1"/>
    <n v="0"/>
    <s v="personne"/>
    <s v="1-2"/>
    <m/>
    <s v="neutre"/>
    <s v="non"/>
    <s v="non"/>
    <s v="neutre"/>
    <s v="non"/>
    <m/>
    <m/>
    <m/>
    <m/>
    <m/>
    <s v="je_ne_suis_jamais_impliqu"/>
    <s v="non"/>
    <m/>
    <m/>
    <m/>
    <m/>
    <m/>
    <m/>
    <m/>
    <m/>
    <m/>
    <m/>
    <m/>
    <m/>
    <m/>
    <m/>
    <m/>
    <s v="pas"/>
    <s v="non"/>
    <s v="la source"/>
    <s v="le long parcours pour atteindre le point de puisage"/>
    <s v="non"/>
    <m/>
    <m/>
    <n v="-2.2184550000000001"/>
    <n v="28.8278967"/>
    <n v="1645.2"/>
    <n v="3.9"/>
    <n v="6"/>
    <n v="44966.43546296296"/>
    <n v="44966.419062499997"/>
    <s v="bbk04"/>
    <n v="44966.435810185183"/>
    <s v="https://www.commcarehq.org/a/swassa/reports/form_data/b255e265-173e-41a2-b448-db59efc3bada/"/>
    <s v="bbk04"/>
    <s v="Homme"/>
    <x v="0"/>
    <n v="6"/>
    <x v="0"/>
    <n v="35"/>
    <n v="40"/>
    <n v="45"/>
    <n v="120"/>
    <x v="0"/>
    <n v="10"/>
    <s v="Oui, elle est capable"/>
    <s v="non amélioré"/>
    <s v="Non"/>
    <s v="pas d'accès"/>
    <x v="0"/>
    <n v="0"/>
    <n v="1"/>
    <n v="2"/>
    <s v="Connaissance faible"/>
    <n v="0"/>
    <n v="5"/>
    <s v="Confiance moyenne"/>
    <n v="0"/>
    <n v="0"/>
  </r>
  <r>
    <s v="225"/>
    <s v="b66e5a9a-5fb1-4d61-8278-c34538a95205"/>
    <n v="44966"/>
    <s v="consentement_oui"/>
    <s v="sud_kivu"/>
    <s v="sud_kivu"/>
    <s v="kabare"/>
    <x v="1"/>
    <x v="9"/>
    <s v="oui"/>
    <s v="FURAHA BWASA"/>
    <s v="kab_2"/>
    <s v="2"/>
    <s v="kabus_2"/>
    <s v="feminin"/>
    <n v="28"/>
    <n v="896587715"/>
    <s v="primaire_interrompu"/>
    <s v="non"/>
    <s v="epoux"/>
    <m/>
    <s v="masculin"/>
    <x v="1"/>
    <m/>
    <s v="agriculteur"/>
    <m/>
    <s v="restreint"/>
    <n v="1"/>
    <n v="0"/>
    <n v="0"/>
    <n v="0"/>
    <n v="0"/>
    <n v="1"/>
    <n v="0"/>
    <n v="0"/>
    <n v="1"/>
    <n v="1"/>
    <n v="0"/>
    <n v="0"/>
    <n v="0"/>
    <n v="1"/>
    <n v="0"/>
    <n v="0"/>
    <n v="5"/>
    <s v="oui"/>
    <n v="0"/>
    <n v="0"/>
    <n v="0"/>
    <n v="0"/>
    <n v="1"/>
    <n v="0"/>
    <n v="0"/>
    <n v="0"/>
    <n v="0"/>
    <n v="0"/>
    <n v="0"/>
    <n v="0"/>
    <s v="oui"/>
    <n v="1"/>
    <n v="0"/>
    <n v="0"/>
    <n v="0"/>
    <n v="0"/>
    <n v="0"/>
    <n v="0"/>
    <n v="0"/>
    <n v="0"/>
    <n v="0"/>
    <n v="0"/>
    <m/>
    <s v="non"/>
    <m/>
    <m/>
    <m/>
    <m/>
    <m/>
    <m/>
    <m/>
    <m/>
    <m/>
    <m/>
    <m/>
    <m/>
    <s v="eau_de_source"/>
    <m/>
    <m/>
    <s v="source_non_protg"/>
    <m/>
    <m/>
    <s v="source_non_protg"/>
    <x v="1"/>
    <m/>
    <s v="oui"/>
    <m/>
    <m/>
    <m/>
    <m/>
    <m/>
    <m/>
    <m/>
    <s v="en_dehors_de_la_parcelle"/>
    <n v="30"/>
    <n v="2"/>
    <n v="40"/>
    <n v="72"/>
    <m/>
    <m/>
    <m/>
    <s v="oui"/>
    <x v="2"/>
    <m/>
    <m/>
    <m/>
    <m/>
    <m/>
    <m/>
    <m/>
    <m/>
    <m/>
    <m/>
    <m/>
    <m/>
    <m/>
    <m/>
    <m/>
    <m/>
    <m/>
    <m/>
    <m/>
    <m/>
    <m/>
    <m/>
    <m/>
    <m/>
    <m/>
    <m/>
    <m/>
    <n v="3"/>
    <n v="4"/>
    <n v="240"/>
    <m/>
    <m/>
    <n v="0"/>
    <n v="6.8571428571428568"/>
    <s v="non"/>
    <m/>
    <m/>
    <m/>
    <m/>
    <m/>
    <m/>
    <m/>
    <m/>
    <m/>
    <m/>
    <s v="femmes_25-34_ans"/>
    <n v="1"/>
    <n v="0"/>
    <n v="0"/>
    <n v="1"/>
    <n v="0"/>
    <n v="0"/>
    <n v="0"/>
    <m/>
    <s v="non"/>
    <m/>
    <m/>
    <m/>
    <m/>
    <m/>
    <m/>
    <m/>
    <m/>
    <m/>
    <m/>
    <m/>
    <m/>
    <m/>
    <m/>
    <m/>
    <m/>
    <m/>
    <m/>
    <m/>
    <m/>
    <m/>
    <s v="oui"/>
    <s v="parceque nous serons assuré d'une eau de qualité et de quantité suffisante"/>
    <s v="oui"/>
    <n v="1"/>
    <n v="0"/>
    <n v="0"/>
    <n v="1"/>
    <n v="0"/>
    <n v="0"/>
    <n v="0"/>
    <m/>
    <m/>
    <m/>
    <m/>
    <m/>
    <m/>
    <m/>
    <m/>
    <m/>
    <m/>
    <n v="1"/>
    <n v="0"/>
    <n v="0"/>
    <n v="0"/>
    <n v="0"/>
    <n v="1"/>
    <n v="0"/>
    <n v="0"/>
    <n v="0"/>
    <n v="1"/>
    <n v="0"/>
    <n v="0"/>
    <n v="0"/>
    <n v="0"/>
    <n v="0"/>
    <n v="0"/>
    <n v="0"/>
    <s v="oui"/>
    <n v="0"/>
    <n v="1"/>
    <n v="0"/>
    <n v="0"/>
    <n v="0"/>
    <n v="0"/>
    <n v="0"/>
    <n v="0"/>
    <n v="0"/>
    <n v="0"/>
    <m/>
    <m/>
    <m/>
    <s v="autre_toilette__composte"/>
    <m/>
    <n v="0"/>
    <n v="0"/>
    <n v="0"/>
    <n v="1"/>
    <n v="0"/>
    <m/>
    <m/>
    <m/>
    <m/>
    <m/>
    <m/>
    <m/>
    <m/>
    <s v="toilette améliorée"/>
    <s v="non"/>
    <x v="1"/>
    <x v="0"/>
    <x v="0"/>
    <x v="0"/>
    <x v="1"/>
    <n v="0"/>
    <n v="1"/>
    <n v="0"/>
    <n v="0"/>
    <n v="0"/>
    <n v="0"/>
    <n v="0"/>
    <n v="1"/>
    <n v="0"/>
    <n v="0"/>
    <m/>
    <s v="non"/>
    <m/>
    <m/>
    <m/>
    <m/>
    <m/>
    <m/>
    <m/>
    <m/>
    <m/>
    <m/>
    <m/>
    <m/>
    <m/>
    <m/>
    <m/>
    <s v="non"/>
    <m/>
    <m/>
    <m/>
    <n v="0"/>
    <m/>
    <m/>
    <m/>
    <m/>
    <m/>
    <m/>
    <m/>
    <n v="0"/>
    <n v="0"/>
    <s v="connaissance faible"/>
    <m/>
    <m/>
    <m/>
    <m/>
    <n v="0"/>
    <n v="0"/>
    <n v="0"/>
    <n v="0"/>
    <n v="1"/>
    <n v="0"/>
    <s v="nous ne payons pas"/>
    <s v="non"/>
    <m/>
    <n v="0"/>
    <n v="1"/>
    <n v="0"/>
    <n v="0"/>
    <m/>
    <n v="0"/>
    <n v="0"/>
    <n v="0"/>
    <n v="0"/>
    <n v="1"/>
    <n v="0"/>
    <n v="0"/>
    <n v="0"/>
    <m/>
    <s v="non"/>
    <m/>
    <m/>
    <x v="0"/>
    <m/>
    <m/>
    <m/>
    <m/>
    <m/>
    <s v="non"/>
    <s v="non"/>
    <m/>
    <m/>
    <m/>
    <m/>
    <m/>
    <m/>
    <m/>
    <m/>
    <m/>
    <m/>
    <m/>
    <m/>
    <m/>
    <m/>
    <m/>
    <n v="0"/>
    <m/>
    <m/>
    <n v="1"/>
    <s v="pas de confiance"/>
    <n v="0"/>
    <n v="0"/>
    <n v="0"/>
    <n v="0"/>
    <n v="0"/>
    <n v="0"/>
    <n v="0"/>
    <s v="Aucun"/>
    <n v="1"/>
    <n v="0"/>
    <n v="0"/>
    <m/>
    <s v="oui"/>
    <s v="non_jen_ai_pas_encore_bnficie"/>
    <m/>
    <m/>
    <m/>
    <m/>
    <m/>
    <m/>
    <m/>
    <m/>
    <m/>
    <m/>
    <m/>
    <m/>
    <m/>
    <m/>
    <m/>
    <m/>
    <m/>
    <m/>
    <m/>
    <m/>
    <s v="à personne"/>
    <n v="1"/>
    <n v="0"/>
    <n v="0"/>
    <n v="0"/>
    <n v="0"/>
    <n v="1"/>
    <n v="0"/>
    <n v="0"/>
    <n v="0"/>
    <n v="0"/>
    <m/>
    <n v="0"/>
    <n v="0"/>
    <n v="0"/>
    <n v="0"/>
    <n v="1"/>
    <n v="0"/>
    <s v="aucun"/>
    <s v="1-2"/>
    <m/>
    <s v="neutre"/>
    <s v="non"/>
    <s v="non"/>
    <s v="neutre"/>
    <s v="non"/>
    <m/>
    <m/>
    <m/>
    <m/>
    <m/>
    <s v="rarement_implique"/>
    <s v="non"/>
    <m/>
    <m/>
    <m/>
    <m/>
    <m/>
    <m/>
    <m/>
    <m/>
    <m/>
    <m/>
    <m/>
    <m/>
    <m/>
    <m/>
    <m/>
    <s v="aucun"/>
    <s v="non"/>
    <s v="entretenir notre source et la protéger et rendre cet eau propre même dans les jours pluvieux, le moyen matériel,finacier,..."/>
    <s v="l'accès n'est pas facile à l'eau pendant la seson de pluies"/>
    <s v="non"/>
    <m/>
    <m/>
    <n v="-2.2147209999999999"/>
    <n v="28.828657"/>
    <n v="1647.6"/>
    <n v="3.5"/>
    <n v="5"/>
    <n v="44966.454548611109"/>
    <n v="44966.436863425923"/>
    <s v="bbk05"/>
    <n v="44966.454884259263"/>
    <s v="https://www.commcarehq.org/a/swassa/reports/form_data/b66e5a9a-5fb1-4d61-8278-c34538a95205/"/>
    <s v="bbk05"/>
    <s v="Homme"/>
    <x v="0"/>
    <n v="2"/>
    <x v="0"/>
    <n v="5"/>
    <n v="15"/>
    <n v="7"/>
    <n v="27"/>
    <x v="1"/>
    <n v="21.428571428571427"/>
    <s v="Non, elle n'est pas capable"/>
    <s v="non amélioré"/>
    <s v="Oui"/>
    <s v="pas d'accès"/>
    <x v="0"/>
    <n v="1"/>
    <n v="1"/>
    <n v="2"/>
    <s v="Connaissance faible"/>
    <n v="0"/>
    <n v="4"/>
    <s v="Pas de confiance"/>
    <n v="0"/>
    <n v="0"/>
  </r>
  <r>
    <s v="226"/>
    <s v="2aec87d5-fa17-4da7-94e1-8c8d4b054fe1"/>
    <n v="44966"/>
    <s v="consentement_oui"/>
    <s v="sud_kivu"/>
    <s v="sud_kivu"/>
    <s v="kabare"/>
    <x v="1"/>
    <x v="4"/>
    <s v="oui"/>
    <s v="CHEKINA BYENDA"/>
    <s v="mwan__37"/>
    <s v="37"/>
    <s v="mwand_37"/>
    <s v="feminin"/>
    <n v="20"/>
    <n v="0"/>
    <s v="secondaire_interrompu"/>
    <s v="non"/>
    <s v="epoux"/>
    <m/>
    <s v="masculin"/>
    <x v="1"/>
    <m/>
    <s v="agriculteur"/>
    <m/>
    <s v="elargi"/>
    <n v="1"/>
    <n v="1"/>
    <n v="2"/>
    <n v="2"/>
    <n v="1"/>
    <n v="0"/>
    <n v="0"/>
    <n v="0"/>
    <n v="0"/>
    <n v="0"/>
    <n v="2"/>
    <n v="2"/>
    <n v="2"/>
    <n v="0"/>
    <n v="0"/>
    <n v="0"/>
    <n v="13"/>
    <s v="non"/>
    <n v="0"/>
    <n v="0"/>
    <n v="0"/>
    <n v="0"/>
    <n v="0"/>
    <n v="0"/>
    <n v="0"/>
    <n v="0"/>
    <n v="0"/>
    <n v="0"/>
    <n v="0"/>
    <n v="0"/>
    <s v="oui"/>
    <n v="1"/>
    <n v="0"/>
    <n v="0"/>
    <n v="0"/>
    <n v="0"/>
    <n v="0"/>
    <n v="0"/>
    <n v="0"/>
    <n v="0"/>
    <n v="0"/>
    <n v="0"/>
    <m/>
    <s v="oui"/>
    <n v="0"/>
    <n v="0"/>
    <n v="1"/>
    <n v="1"/>
    <n v="0"/>
    <n v="0"/>
    <n v="0"/>
    <n v="0"/>
    <n v="0"/>
    <n v="0"/>
    <n v="0"/>
    <m/>
    <s v="eau_courante"/>
    <s v="robinet_public__borne-fontaine"/>
    <m/>
    <m/>
    <m/>
    <m/>
    <s v="eau_courante"/>
    <x v="0"/>
    <m/>
    <s v="oui"/>
    <m/>
    <m/>
    <m/>
    <m/>
    <m/>
    <m/>
    <m/>
    <s v="en_dehors_de_la_parcelle"/>
    <n v="5"/>
    <n v="2"/>
    <n v="7"/>
    <n v="14"/>
    <m/>
    <m/>
    <m/>
    <s v="oui"/>
    <x v="1"/>
    <m/>
    <m/>
    <m/>
    <m/>
    <m/>
    <m/>
    <m/>
    <m/>
    <m/>
    <m/>
    <m/>
    <m/>
    <m/>
    <m/>
    <m/>
    <m/>
    <m/>
    <m/>
    <m/>
    <m/>
    <m/>
    <m/>
    <m/>
    <m/>
    <m/>
    <m/>
    <m/>
    <n v="7"/>
    <n v="5"/>
    <n v="700"/>
    <m/>
    <m/>
    <n v="0"/>
    <n v="7.6923076923076925"/>
    <s v="non"/>
    <m/>
    <m/>
    <m/>
    <m/>
    <m/>
    <m/>
    <m/>
    <m/>
    <m/>
    <m/>
    <s v="femmes_20-24_ans"/>
    <n v="0"/>
    <n v="0"/>
    <n v="0"/>
    <n v="1"/>
    <n v="0"/>
    <n v="0"/>
    <n v="0"/>
    <m/>
    <s v="oui"/>
    <s v="contribution_mensuelabonnement"/>
    <m/>
    <m/>
    <n v="1000"/>
    <m/>
    <m/>
    <m/>
    <m/>
    <m/>
    <m/>
    <m/>
    <m/>
    <m/>
    <m/>
    <m/>
    <m/>
    <m/>
    <m/>
    <m/>
    <m/>
    <m/>
    <s v="oui"/>
    <s v="pour la protection de nos santé"/>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0"/>
    <n v="2"/>
    <n v="5"/>
    <s v="connaissance basique"/>
    <n v="0"/>
    <n v="0"/>
    <n v="0"/>
    <m/>
    <n v="0"/>
    <n v="0"/>
    <n v="0"/>
    <n v="0"/>
    <n v="1"/>
    <n v="0"/>
    <s v="source nyabirehe,chandaku"/>
    <s v="oui"/>
    <s v="voir la comité de gestion, saboner..."/>
    <n v="1"/>
    <n v="1"/>
    <n v="0"/>
    <n v="0"/>
    <m/>
    <n v="0"/>
    <n v="0"/>
    <n v="1"/>
    <n v="0"/>
    <n v="0"/>
    <n v="0"/>
    <n v="0"/>
    <n v="0"/>
    <m/>
    <s v="oui"/>
    <s v="amande"/>
    <n v="0"/>
    <x v="1"/>
    <n v="0"/>
    <n v="0"/>
    <n v="0"/>
    <n v="0"/>
    <s v="amande et payé la main d'oeuvre"/>
    <s v="non"/>
    <s v="non"/>
    <m/>
    <m/>
    <m/>
    <m/>
    <m/>
    <m/>
    <m/>
    <m/>
    <m/>
    <m/>
    <m/>
    <m/>
    <m/>
    <m/>
    <m/>
    <n v="0"/>
    <m/>
    <m/>
    <n v="2"/>
    <s v="pas de confiance"/>
    <n v="1"/>
    <n v="0"/>
    <n v="0"/>
    <n v="0"/>
    <n v="0"/>
    <n v="1"/>
    <n v="1"/>
    <s v="Au moins un"/>
    <n v="0"/>
    <n v="0"/>
    <n v="0"/>
    <m/>
    <s v="non"/>
    <s v="non_jen_ai_pas_encore_bnficie"/>
    <m/>
    <m/>
    <m/>
    <m/>
    <m/>
    <m/>
    <m/>
    <m/>
    <m/>
    <m/>
    <m/>
    <m/>
    <m/>
    <m/>
    <m/>
    <m/>
    <m/>
    <m/>
    <m/>
    <m/>
    <s v="chef du village"/>
    <n v="0"/>
    <n v="0"/>
    <n v="0"/>
    <n v="0"/>
    <n v="0"/>
    <n v="1"/>
    <n v="1"/>
    <n v="0"/>
    <n v="0"/>
    <n v="0"/>
    <m/>
    <n v="0"/>
    <n v="0"/>
    <n v="0"/>
    <n v="0"/>
    <n v="1"/>
    <n v="0"/>
    <s v="chef du village"/>
    <s v="1-2"/>
    <m/>
    <s v="peu_insatisfaisant"/>
    <s v="non"/>
    <s v="non"/>
    <s v="peu_insatisfaisant"/>
    <s v="non"/>
    <m/>
    <m/>
    <m/>
    <m/>
    <m/>
    <s v="je_ne_suis_jamais_impliqu"/>
    <s v="non"/>
    <m/>
    <m/>
    <m/>
    <m/>
    <m/>
    <m/>
    <m/>
    <m/>
    <m/>
    <m/>
    <m/>
    <m/>
    <m/>
    <m/>
    <m/>
    <s v="Réunion"/>
    <s v="non"/>
    <s v="avoir un comité de gestion, payé les plombiers, faire des réunions"/>
    <s v="Avoir leau sale,En cas de besoin des plombiers ils ne se disponibilise pas vite parceque ils ne sont pas motivé"/>
    <s v="oui"/>
    <s v="ils ne sont pas souple a nous rendre service"/>
    <s v="non"/>
    <n v="-2.2256208000000002"/>
    <n v="28.841207499999999"/>
    <n v="1567.1"/>
    <n v="4.68"/>
    <n v="13"/>
    <n v="44966.361192129632"/>
    <n v="44966.321192129632"/>
    <s v="bbk06"/>
    <n v="44966.455405092587"/>
    <s v="https://www.commcarehq.org/a/swassa/reports/form_data/2aec87d5-fa17-4da7-94e1-8c8d4b054fe1/"/>
    <s v="bbk06"/>
    <s v="Homme"/>
    <x v="0"/>
    <n v="12"/>
    <x v="0"/>
    <n v="5"/>
    <n v="5"/>
    <n v="5"/>
    <n v="15"/>
    <x v="3"/>
    <n v="15"/>
    <s v="Oui, elle est capable"/>
    <s v="non amélioré"/>
    <s v="Non"/>
    <s v="pas d'accès"/>
    <x v="0"/>
    <n v="1"/>
    <n v="1"/>
    <n v="2"/>
    <s v="Connaissance faible"/>
    <n v="0"/>
    <n v="9"/>
    <s v="Grande confiance"/>
    <n v="0"/>
    <n v="0"/>
  </r>
  <r>
    <s v="227"/>
    <s v="bb6bc5e0-42c4-4e5d-9c3c-4e3d404051ab"/>
    <n v="44966"/>
    <s v="consentement_oui"/>
    <s v="sud_kivu"/>
    <s v="sud_kivu"/>
    <s v="kabare"/>
    <x v="1"/>
    <x v="4"/>
    <s v="oui"/>
    <s v="AKILIMALI SIRIRE Say"/>
    <s v="mwan__49"/>
    <s v="49"/>
    <s v="mwand_49"/>
    <s v="masculin"/>
    <n v="61"/>
    <n v="810654563"/>
    <s v="secondaire_interrompu"/>
    <s v="oui"/>
    <m/>
    <m/>
    <m/>
    <x v="1"/>
    <s v="MANENO MAKUSUDI Jeanette"/>
    <s v="agriculteur"/>
    <m/>
    <s v="restreint"/>
    <n v="0"/>
    <n v="0"/>
    <n v="0"/>
    <n v="1"/>
    <n v="2"/>
    <n v="0"/>
    <n v="0"/>
    <n v="1"/>
    <n v="0"/>
    <n v="0"/>
    <n v="1"/>
    <n v="1"/>
    <n v="0"/>
    <n v="0"/>
    <n v="0"/>
    <n v="1"/>
    <n v="7"/>
    <s v="oui"/>
    <n v="0"/>
    <n v="0"/>
    <n v="0"/>
    <n v="0"/>
    <n v="1"/>
    <n v="0"/>
    <n v="0"/>
    <n v="0"/>
    <n v="0"/>
    <n v="1"/>
    <n v="0"/>
    <s v="Oxfam"/>
    <s v="oui"/>
    <n v="0"/>
    <n v="0"/>
    <n v="1"/>
    <n v="0"/>
    <n v="0"/>
    <n v="0"/>
    <n v="0"/>
    <n v="0"/>
    <n v="0"/>
    <n v="0"/>
    <n v="0"/>
    <m/>
    <s v="oui"/>
    <n v="1"/>
    <n v="0"/>
    <n v="0"/>
    <n v="1"/>
    <n v="0"/>
    <n v="0"/>
    <n v="0"/>
    <n v="0"/>
    <n v="0"/>
    <n v="0"/>
    <n v="0"/>
    <m/>
    <s v="eau_courante"/>
    <s v="robinet_public__borne-fontaine"/>
    <m/>
    <m/>
    <m/>
    <m/>
    <s v="eau_courante"/>
    <x v="0"/>
    <m/>
    <s v="oui"/>
    <m/>
    <m/>
    <m/>
    <m/>
    <m/>
    <m/>
    <m/>
    <s v="en_dehors_de_la_parcelle"/>
    <n v="10"/>
    <n v="5"/>
    <n v="12"/>
    <n v="27"/>
    <m/>
    <m/>
    <m/>
    <s v="oui"/>
    <x v="1"/>
    <m/>
    <m/>
    <m/>
    <m/>
    <m/>
    <m/>
    <m/>
    <m/>
    <m/>
    <m/>
    <m/>
    <m/>
    <m/>
    <m/>
    <m/>
    <m/>
    <m/>
    <m/>
    <m/>
    <m/>
    <m/>
    <m/>
    <m/>
    <m/>
    <m/>
    <m/>
    <m/>
    <n v="7"/>
    <n v="4"/>
    <n v="560"/>
    <m/>
    <m/>
    <n v="0"/>
    <n v="11.428571428571429"/>
    <s v="non"/>
    <m/>
    <m/>
    <m/>
    <m/>
    <m/>
    <m/>
    <m/>
    <m/>
    <m/>
    <m/>
    <s v="hommes_20-24_ans"/>
    <n v="0"/>
    <n v="0"/>
    <n v="0"/>
    <n v="1"/>
    <n v="0"/>
    <n v="0"/>
    <n v="0"/>
    <m/>
    <s v="oui"/>
    <s v="contribution_mensuelabonnement"/>
    <m/>
    <m/>
    <n v="1000"/>
    <m/>
    <m/>
    <m/>
    <m/>
    <m/>
    <m/>
    <m/>
    <m/>
    <m/>
    <m/>
    <m/>
    <m/>
    <m/>
    <m/>
    <m/>
    <m/>
    <m/>
    <s v="oui"/>
    <s v="protection de notre santé"/>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0"/>
    <n v="1"/>
    <n v="1"/>
    <n v="2"/>
    <n v="0"/>
    <n v="0"/>
    <n v="0"/>
    <m/>
    <n v="1"/>
    <n v="1"/>
    <n v="1"/>
    <n v="3"/>
    <n v="5"/>
    <s v="connaissance basique"/>
    <n v="0"/>
    <n v="0"/>
    <n v="0"/>
    <m/>
    <n v="0"/>
    <n v="1"/>
    <n v="0"/>
    <n v="0"/>
    <n v="0"/>
    <n v="0"/>
    <m/>
    <s v="oui"/>
    <s v="saboner ,payer la main d'oeuvre"/>
    <n v="1"/>
    <n v="1"/>
    <n v="0"/>
    <n v="0"/>
    <m/>
    <n v="0"/>
    <n v="0"/>
    <n v="1"/>
    <n v="0"/>
    <n v="0"/>
    <n v="0"/>
    <n v="0"/>
    <n v="0"/>
    <m/>
    <s v="oui"/>
    <s v="punition"/>
    <n v="0"/>
    <x v="1"/>
    <n v="0"/>
    <n v="0"/>
    <n v="0"/>
    <n v="0"/>
    <s v="amande"/>
    <s v="non"/>
    <s v="non"/>
    <m/>
    <m/>
    <m/>
    <m/>
    <m/>
    <m/>
    <m/>
    <m/>
    <m/>
    <m/>
    <m/>
    <m/>
    <m/>
    <m/>
    <m/>
    <n v="0"/>
    <m/>
    <m/>
    <n v="2"/>
    <s v="pas de confiance"/>
    <n v="0"/>
    <n v="0"/>
    <n v="0"/>
    <n v="0"/>
    <n v="0"/>
    <n v="0"/>
    <n v="0"/>
    <s v="Aucun"/>
    <n v="1"/>
    <n v="0"/>
    <n v="0"/>
    <m/>
    <s v="non"/>
    <s v="non_jen_ai_pas_encore_bnficie"/>
    <m/>
    <m/>
    <m/>
    <m/>
    <m/>
    <m/>
    <m/>
    <m/>
    <m/>
    <m/>
    <m/>
    <m/>
    <m/>
    <m/>
    <m/>
    <m/>
    <m/>
    <m/>
    <m/>
    <m/>
    <s v="personne"/>
    <n v="0"/>
    <n v="0"/>
    <n v="0"/>
    <n v="0"/>
    <n v="0"/>
    <n v="1"/>
    <n v="1"/>
    <n v="0"/>
    <n v="0"/>
    <n v="0"/>
    <m/>
    <n v="0"/>
    <n v="0"/>
    <n v="0"/>
    <n v="0"/>
    <n v="1"/>
    <n v="0"/>
    <s v="source nyabirehe"/>
    <s v="1-2"/>
    <m/>
    <s v="peu_insatisfaisant"/>
    <s v="non"/>
    <s v="non"/>
    <s v="peu_insatisfaisant"/>
    <s v="non"/>
    <m/>
    <m/>
    <m/>
    <m/>
    <m/>
    <s v="je_ne_suis_jamais_impliqu"/>
    <s v="non"/>
    <m/>
    <m/>
    <m/>
    <m/>
    <m/>
    <m/>
    <m/>
    <m/>
    <m/>
    <m/>
    <m/>
    <m/>
    <m/>
    <m/>
    <m/>
    <s v="reunion"/>
    <s v="non"/>
    <s v="organisation dun comité de gestion d'eau et que la population se mettent ensemble pour voir comment améliorer nos robinet"/>
    <s v="leau est sale parceque on napas la comité de leau qui peuvent faire soin de cette eau"/>
    <s v="oui"/>
    <s v="on donne des l'argents mais rien ne change"/>
    <s v="non"/>
    <n v="-2.2252817"/>
    <n v="28.840763299999999"/>
    <n v="1534.4"/>
    <n v="4.5599999999999996"/>
    <n v="7"/>
    <n v="44966.40283564815"/>
    <n v="44966.36314814815"/>
    <s v="bbk06"/>
    <n v="44966.455416666657"/>
    <s v="https://www.commcarehq.org/a/swassa/reports/form_data/bb6bc5e0-42c4-4e5d-9c3c-4e3d404051ab/"/>
    <s v="bbk06"/>
    <s v="Homme"/>
    <x v="0"/>
    <n v="8"/>
    <x v="0"/>
    <n v="4"/>
    <n v="4"/>
    <n v="4"/>
    <n v="12"/>
    <x v="3"/>
    <n v="12.5"/>
    <s v="Oui, elle est capable"/>
    <s v="non amélioré"/>
    <s v="Oui"/>
    <s v="pas d'accès"/>
    <x v="0"/>
    <n v="1"/>
    <n v="2"/>
    <n v="4"/>
    <s v="Connaissance moyenne"/>
    <n v="0"/>
    <n v="9"/>
    <s v="Grande confiance"/>
    <n v="0"/>
    <n v="0"/>
  </r>
  <r>
    <s v="228"/>
    <s v="7fcc456a-4292-4ba4-bfdf-06db19cf69bb"/>
    <n v="44966"/>
    <s v="consentement_oui"/>
    <s v="sud_kivu"/>
    <s v="sud_kivu"/>
    <s v="kabare"/>
    <x v="1"/>
    <x v="9"/>
    <s v="oui"/>
    <s v="Bugwasezi Éphreme"/>
    <s v="kabu_3"/>
    <s v="3"/>
    <s v="kabus_3"/>
    <s v="masculin"/>
    <n v="46"/>
    <n v="814767663"/>
    <s v="secondaire_interrompu"/>
    <s v="oui"/>
    <m/>
    <m/>
    <m/>
    <x v="1"/>
    <s v="Pascasie M'ndengei"/>
    <s v="agriculteur"/>
    <m/>
    <s v="restreint"/>
    <n v="1"/>
    <n v="1"/>
    <n v="0"/>
    <n v="1"/>
    <n v="1"/>
    <n v="0"/>
    <n v="1"/>
    <n v="0"/>
    <n v="2"/>
    <n v="2"/>
    <n v="2"/>
    <n v="1"/>
    <n v="0"/>
    <n v="0"/>
    <n v="1"/>
    <n v="0"/>
    <n v="13"/>
    <s v="oui"/>
    <n v="0"/>
    <n v="0"/>
    <n v="0"/>
    <n v="0"/>
    <n v="1"/>
    <n v="0"/>
    <n v="0"/>
    <n v="0"/>
    <n v="0"/>
    <n v="0"/>
    <n v="0"/>
    <n v="0"/>
    <s v="non"/>
    <m/>
    <m/>
    <m/>
    <m/>
    <m/>
    <m/>
    <m/>
    <m/>
    <m/>
    <m/>
    <m/>
    <m/>
    <s v="oui"/>
    <n v="0"/>
    <n v="0"/>
    <n v="1"/>
    <n v="1"/>
    <n v="0"/>
    <n v="0"/>
    <n v="0"/>
    <n v="0"/>
    <n v="0"/>
    <n v="0"/>
    <n v="0"/>
    <m/>
    <s v="eau_courante"/>
    <s v="robinet_public__borne-fontaine"/>
    <m/>
    <m/>
    <m/>
    <m/>
    <s v="eau_courante"/>
    <x v="0"/>
    <m/>
    <s v="oui"/>
    <m/>
    <m/>
    <m/>
    <m/>
    <m/>
    <m/>
    <m/>
    <s v="en_dehors_de_la_parcelle"/>
    <n v="50"/>
    <n v="10"/>
    <n v="60"/>
    <n v="120"/>
    <m/>
    <m/>
    <m/>
    <s v="oui"/>
    <x v="0"/>
    <m/>
    <m/>
    <m/>
    <m/>
    <m/>
    <m/>
    <m/>
    <m/>
    <m/>
    <m/>
    <m/>
    <m/>
    <m/>
    <m/>
    <m/>
    <m/>
    <m/>
    <m/>
    <m/>
    <m/>
    <m/>
    <m/>
    <m/>
    <m/>
    <m/>
    <m/>
    <m/>
    <n v="7"/>
    <n v="3"/>
    <n v="420"/>
    <m/>
    <m/>
    <n v="0"/>
    <n v="4.615384615384615"/>
    <s v="non"/>
    <m/>
    <m/>
    <m/>
    <m/>
    <m/>
    <m/>
    <m/>
    <m/>
    <m/>
    <m/>
    <s v="femmes_20-24_ans"/>
    <n v="0"/>
    <n v="0"/>
    <n v="0"/>
    <n v="0"/>
    <n v="1"/>
    <n v="0"/>
    <n v="0"/>
    <m/>
    <s v="non"/>
    <m/>
    <m/>
    <m/>
    <m/>
    <m/>
    <m/>
    <m/>
    <m/>
    <m/>
    <m/>
    <m/>
    <m/>
    <m/>
    <m/>
    <m/>
    <m/>
    <m/>
    <m/>
    <m/>
    <m/>
    <m/>
    <s v="non"/>
    <s v="parceque nous ne sommes pas habitué à payé"/>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0"/>
    <n v="1"/>
    <n v="2"/>
    <n v="0"/>
    <n v="0"/>
    <n v="0"/>
    <m/>
    <n v="0"/>
    <n v="1"/>
    <n v="1"/>
    <n v="2"/>
    <n v="4"/>
    <s v="connaissance basique"/>
    <n v="0"/>
    <n v="0"/>
    <n v="0"/>
    <m/>
    <n v="0"/>
    <n v="0"/>
    <n v="0"/>
    <n v="1"/>
    <n v="0"/>
    <n v="0"/>
    <m/>
    <s v="non"/>
    <s v="s'abonner au service qui gère en payant une somme d'argent, payer le materiels,..."/>
    <n v="0"/>
    <n v="1"/>
    <n v="0"/>
    <n v="0"/>
    <m/>
    <n v="0"/>
    <n v="0"/>
    <n v="0"/>
    <n v="1"/>
    <n v="0"/>
    <n v="0"/>
    <n v="0"/>
    <n v="0"/>
    <m/>
    <s v="non"/>
    <m/>
    <m/>
    <x v="0"/>
    <m/>
    <m/>
    <m/>
    <m/>
    <m/>
    <s v="non"/>
    <s v="non"/>
    <m/>
    <m/>
    <m/>
    <m/>
    <m/>
    <m/>
    <m/>
    <m/>
    <m/>
    <m/>
    <m/>
    <m/>
    <m/>
    <m/>
    <m/>
    <n v="0"/>
    <m/>
    <m/>
    <n v="1"/>
    <s v="pas de confiance"/>
    <n v="0"/>
    <n v="0"/>
    <n v="0"/>
    <n v="0"/>
    <n v="0"/>
    <n v="0"/>
    <n v="0"/>
    <s v="Aucun"/>
    <n v="1"/>
    <n v="0"/>
    <n v="0"/>
    <m/>
    <s v="oui"/>
    <s v="non_jen_ai_pas_encore_bnficie"/>
    <m/>
    <m/>
    <m/>
    <m/>
    <m/>
    <m/>
    <m/>
    <m/>
    <m/>
    <m/>
    <m/>
    <m/>
    <m/>
    <m/>
    <m/>
    <m/>
    <m/>
    <m/>
    <m/>
    <m/>
    <s v="personne"/>
    <n v="1"/>
    <n v="0"/>
    <n v="0"/>
    <n v="0"/>
    <n v="0"/>
    <n v="0"/>
    <n v="0"/>
    <n v="1"/>
    <n v="1"/>
    <n v="0"/>
    <s v="maendeleo"/>
    <n v="0"/>
    <n v="0"/>
    <n v="0"/>
    <n v="0"/>
    <n v="1"/>
    <n v="0"/>
    <s v="ne connais pas"/>
    <s v="1-2"/>
    <m/>
    <s v="neutre"/>
    <s v="non"/>
    <s v="non"/>
    <s v="neutre"/>
    <s v="oui"/>
    <s v="non"/>
    <m/>
    <s v="autres__prciser"/>
    <s v="le comité existe mais je n'ais aucune information sur lui"/>
    <s v="je_ne_sais_pas"/>
    <s v="je_ne_suis_jamais_impliqu"/>
    <s v="non"/>
    <m/>
    <m/>
    <m/>
    <m/>
    <m/>
    <m/>
    <m/>
    <m/>
    <m/>
    <m/>
    <m/>
    <m/>
    <m/>
    <m/>
    <m/>
    <s v="aucun"/>
    <s v="non"/>
    <s v="multiplication des Bf et augmentation des sources"/>
    <s v="long trajet à parcourir avant d'atteindre le BF. accès dificile lors de la saison pluvieuse"/>
    <s v="non"/>
    <m/>
    <m/>
    <n v="-2.2158332999999999"/>
    <n v="28.82779"/>
    <n v="1642.9"/>
    <n v="3.9"/>
    <n v="13"/>
    <n v="44966.487881944442"/>
    <n v="44966.463877314818"/>
    <s v="bbk05"/>
    <n v="44966.488240740742"/>
    <s v="https://www.commcarehq.org/a/swassa/reports/form_data/7fcc456a-4292-4ba4-bfdf-06db19cf69bb/"/>
    <s v="bbk05"/>
    <s v="Homme"/>
    <x v="0"/>
    <n v="4"/>
    <x v="0"/>
    <n v="12"/>
    <n v="25"/>
    <n v="15"/>
    <n v="52"/>
    <x v="1"/>
    <n v="20"/>
    <s v="Non, elle n'est pas capable"/>
    <s v="non amélioré"/>
    <s v="Non"/>
    <s v="pas d'accès"/>
    <x v="0"/>
    <n v="1"/>
    <n v="1"/>
    <n v="2"/>
    <s v="Connaissance faible"/>
    <n v="0"/>
    <n v="4"/>
    <s v="Pas de confiance"/>
    <n v="0"/>
    <n v="0"/>
  </r>
  <r>
    <s v="229"/>
    <s v="a94d0310-92a1-4976-94a9-16480edcde5d"/>
    <n v="44966"/>
    <s v="consentement_oui"/>
    <s v="sud_kivu"/>
    <s v="sud_kivu"/>
    <s v="kabare"/>
    <x v="1"/>
    <x v="4"/>
    <s v="oui"/>
    <s v="Françoise Busingisi"/>
    <s v="mwa_51"/>
    <s v="51"/>
    <s v="mwand_51"/>
    <s v="feminin"/>
    <n v="28"/>
    <n v="998286396"/>
    <s v="secondaire_interrompu"/>
    <s v="non"/>
    <s v="epoux"/>
    <m/>
    <s v="masculin"/>
    <x v="1"/>
    <m/>
    <s v="colporteur"/>
    <m/>
    <s v="elargi"/>
    <n v="2"/>
    <n v="2"/>
    <n v="0"/>
    <n v="0"/>
    <n v="0"/>
    <n v="1"/>
    <n v="0"/>
    <n v="0"/>
    <n v="0"/>
    <n v="2"/>
    <n v="3"/>
    <n v="3"/>
    <n v="1"/>
    <n v="1"/>
    <n v="0"/>
    <n v="0"/>
    <n v="15"/>
    <s v="oui"/>
    <n v="0"/>
    <n v="0"/>
    <n v="0"/>
    <n v="0"/>
    <n v="1"/>
    <n v="0"/>
    <n v="0"/>
    <n v="0"/>
    <n v="0"/>
    <n v="0"/>
    <n v="0"/>
    <n v="0"/>
    <s v="oui"/>
    <n v="0"/>
    <n v="0"/>
    <n v="0"/>
    <n v="0"/>
    <n v="0"/>
    <n v="0"/>
    <n v="0"/>
    <n v="0"/>
    <n v="0"/>
    <n v="1"/>
    <n v="0"/>
    <s v="Les ONG, en l'occurrence Mercy Corps"/>
    <s v="oui"/>
    <n v="0"/>
    <n v="0"/>
    <n v="0"/>
    <n v="0"/>
    <n v="1"/>
    <n v="0"/>
    <n v="0"/>
    <n v="0"/>
    <n v="1"/>
    <n v="1"/>
    <n v="0"/>
    <s v="Les ONG"/>
    <s v="eau_courante"/>
    <s v="robinet_priv"/>
    <m/>
    <m/>
    <m/>
    <m/>
    <s v="eau_courante"/>
    <x v="0"/>
    <m/>
    <s v="oui"/>
    <m/>
    <m/>
    <m/>
    <m/>
    <m/>
    <m/>
    <m/>
    <s v="dans_la_parcelle_ou_la_maison"/>
    <n v="30"/>
    <n v="5"/>
    <n v="30"/>
    <n v="65"/>
    <m/>
    <m/>
    <m/>
    <s v="oui"/>
    <x v="0"/>
    <m/>
    <m/>
    <m/>
    <m/>
    <m/>
    <m/>
    <m/>
    <m/>
    <m/>
    <m/>
    <m/>
    <m/>
    <m/>
    <m/>
    <m/>
    <m/>
    <m/>
    <m/>
    <m/>
    <m/>
    <m/>
    <m/>
    <m/>
    <m/>
    <m/>
    <m/>
    <m/>
    <n v="7"/>
    <n v="10"/>
    <n v="1400"/>
    <m/>
    <m/>
    <n v="0"/>
    <n v="13.333333333333332"/>
    <s v="non"/>
    <m/>
    <m/>
    <m/>
    <m/>
    <m/>
    <m/>
    <m/>
    <m/>
    <m/>
    <m/>
    <s v="femmesfilles_15-19_ans"/>
    <n v="0"/>
    <n v="0"/>
    <n v="0"/>
    <n v="0"/>
    <n v="1"/>
    <n v="0"/>
    <n v="0"/>
    <m/>
    <s v="non"/>
    <m/>
    <m/>
    <m/>
    <m/>
    <m/>
    <m/>
    <m/>
    <m/>
    <m/>
    <m/>
    <m/>
    <m/>
    <m/>
    <m/>
    <m/>
    <m/>
    <m/>
    <m/>
    <m/>
    <m/>
    <m/>
    <s v="oui"/>
    <s v="Parce que nous parcourons une longue distance étant donné que nous puisons chez un familier eloigné, le menage étant très consistant et devant donc utiliser une grande quantité"/>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1"/>
    <n v="2"/>
    <n v="0"/>
    <n v="0"/>
    <n v="0"/>
    <m/>
    <n v="0"/>
    <n v="1"/>
    <n v="1"/>
    <n v="2"/>
    <n v="4"/>
    <s v="connaissance basique"/>
    <n v="0"/>
    <n v="0"/>
    <n v="0"/>
    <m/>
    <n v="0"/>
    <n v="0"/>
    <n v="0"/>
    <n v="1"/>
    <n v="1"/>
    <n v="0"/>
    <s v="Je ne sais pas car je ne paye pas, mais je sais qu'il y a un comité"/>
    <s v="non"/>
    <s v="On contacte le comité qui en est chargé pour les modalités pratiques."/>
    <n v="0"/>
    <n v="1"/>
    <n v="0"/>
    <n v="0"/>
    <m/>
    <n v="0"/>
    <n v="0"/>
    <n v="0"/>
    <n v="0"/>
    <n v="0"/>
    <n v="0"/>
    <n v="1"/>
    <n v="0"/>
    <s v="Blâme avec probabilité d'arrestation"/>
    <s v="oui"/>
    <s v="On fait des sensibilisations sur l'auto-appropriation des ouvrages"/>
    <n v="0"/>
    <x v="1"/>
    <n v="0"/>
    <n v="1"/>
    <n v="0"/>
    <n v="0"/>
    <s v="Aucun autre"/>
    <s v="oui"/>
    <s v="non"/>
    <n v="1"/>
    <n v="1"/>
    <n v="0"/>
    <n v="0"/>
    <n v="0"/>
    <m/>
    <n v="1"/>
    <n v="0"/>
    <n v="0"/>
    <n v="0"/>
    <n v="0"/>
    <n v="0"/>
    <n v="0"/>
    <n v="0"/>
    <m/>
    <n v="1"/>
    <m/>
    <m/>
    <n v="6"/>
    <s v="grande confiance"/>
    <n v="1"/>
    <n v="0"/>
    <n v="0"/>
    <n v="0"/>
    <n v="0"/>
    <n v="1"/>
    <n v="2"/>
    <s v="Au moins un"/>
    <n v="0"/>
    <n v="0"/>
    <n v="0"/>
    <m/>
    <s v="oui"/>
    <s v="non_jen_ai_pas_encore_bnficie"/>
    <m/>
    <m/>
    <m/>
    <m/>
    <m/>
    <m/>
    <m/>
    <m/>
    <m/>
    <m/>
    <m/>
    <m/>
    <m/>
    <m/>
    <m/>
    <m/>
    <m/>
    <m/>
    <m/>
    <m/>
    <s v="On s'adresse aux propriétaire du robinet"/>
    <n v="0"/>
    <n v="0"/>
    <n v="0"/>
    <n v="0"/>
    <n v="0"/>
    <n v="0"/>
    <n v="0"/>
    <n v="0"/>
    <n v="1"/>
    <n v="0"/>
    <s v="Maendeleo, RCTK, Sauti ya Injili"/>
    <n v="0"/>
    <n v="0"/>
    <n v="0"/>
    <n v="0"/>
    <n v="1"/>
    <n v="0"/>
    <s v="Le propriétaire, mais je sais qu'il est affilié chez CEREKA"/>
    <s v="3-4"/>
    <m/>
    <s v="tres_satisfaite"/>
    <s v="oui"/>
    <s v="oui"/>
    <s v="neutre"/>
    <s v="non"/>
    <m/>
    <m/>
    <m/>
    <m/>
    <m/>
    <s v="je_ne_suis_jamais_impliqu"/>
    <s v="souvent"/>
    <n v="0"/>
    <n v="0"/>
    <n v="0"/>
    <n v="0"/>
    <n v="0"/>
    <n v="1"/>
    <n v="0"/>
    <n v="0"/>
    <n v="0"/>
    <n v="0"/>
    <n v="0"/>
    <n v="0"/>
    <m/>
    <s v="Face à face"/>
    <s v="rarement"/>
    <s v="Dans des réunions"/>
    <s v="parfois"/>
    <s v="L'eau est disponible dans le reservoir, il y a moyen de la distribuer"/>
    <s v="L'insuffisance des BF dans le village"/>
    <s v="non"/>
    <m/>
    <m/>
    <n v="-2.2246166000000001"/>
    <n v="28.838963400000001"/>
    <n v="1580.7"/>
    <n v="4.96"/>
    <n v="15"/>
    <n v="44966.377662037034"/>
    <n v="44966.361122685194"/>
    <s v="bbk08"/>
    <n v="44966.488703703697"/>
    <s v="https://www.commcarehq.org/a/swassa/reports/form_data/a94d0310-92a1-4976-94a9-16480edcde5d/"/>
    <s v="bbk08"/>
    <s v="Homme"/>
    <x v="0"/>
    <n v="6"/>
    <x v="0"/>
    <n v="14"/>
    <n v="20"/>
    <n v="28"/>
    <n v="62"/>
    <x v="0"/>
    <n v="4.2857142857142856"/>
    <s v="Oui, elle est capable"/>
    <s v="améliorée"/>
    <s v="Non"/>
    <s v="accès basique"/>
    <x v="0"/>
    <n v="2"/>
    <n v="3"/>
    <n v="6"/>
    <s v="Connaissance bonne"/>
    <n v="0"/>
    <n v="2"/>
    <s v="Pas de confiance"/>
    <n v="0"/>
    <n v="0"/>
  </r>
  <r>
    <s v="230"/>
    <s v="825d38fe-1460-4c70-a03d-f7b1775b15a8"/>
    <n v="44966"/>
    <s v="consentement_oui"/>
    <s v="sud_kivu"/>
    <s v="sud_kivu"/>
    <s v="kabare"/>
    <x v="1"/>
    <x v="4"/>
    <s v="oui"/>
    <s v="Albert Basoda"/>
    <s v="mwan_31"/>
    <s v="31"/>
    <s v="mwand_31"/>
    <s v="masculin"/>
    <n v="48"/>
    <n v="0"/>
    <s v="sans_niveau"/>
    <s v="non"/>
    <s v="soeur"/>
    <m/>
    <s v="feminin"/>
    <x v="0"/>
    <s v="RAS"/>
    <s v="agriculteur"/>
    <m/>
    <s v="elargi"/>
    <n v="0"/>
    <n v="0"/>
    <n v="0"/>
    <n v="0"/>
    <n v="0"/>
    <n v="0"/>
    <n v="1"/>
    <n v="0"/>
    <n v="0"/>
    <n v="0"/>
    <n v="0"/>
    <n v="0"/>
    <n v="0"/>
    <n v="0"/>
    <n v="1"/>
    <n v="0"/>
    <n v="2"/>
    <s v="non"/>
    <n v="0"/>
    <n v="0"/>
    <n v="0"/>
    <n v="0"/>
    <n v="0"/>
    <n v="0"/>
    <n v="0"/>
    <n v="0"/>
    <n v="0"/>
    <n v="0"/>
    <n v="0"/>
    <n v="0"/>
    <s v="non"/>
    <m/>
    <m/>
    <m/>
    <m/>
    <m/>
    <m/>
    <m/>
    <m/>
    <m/>
    <m/>
    <m/>
    <m/>
    <s v="oui"/>
    <n v="0"/>
    <n v="0"/>
    <n v="0"/>
    <n v="0"/>
    <n v="1"/>
    <n v="0"/>
    <n v="0"/>
    <n v="0"/>
    <n v="0"/>
    <n v="0"/>
    <n v="0"/>
    <m/>
    <s v="eau_courante"/>
    <s v="robinet_public__borne-fontaine"/>
    <m/>
    <m/>
    <m/>
    <m/>
    <s v="eau_courante"/>
    <x v="0"/>
    <m/>
    <s v="oui"/>
    <m/>
    <m/>
    <m/>
    <m/>
    <m/>
    <m/>
    <m/>
    <s v="en_dehors_de_la_parcelle"/>
    <n v="5"/>
    <n v="15"/>
    <n v="5"/>
    <n v="25"/>
    <m/>
    <m/>
    <m/>
    <s v="oui"/>
    <x v="1"/>
    <m/>
    <m/>
    <m/>
    <m/>
    <m/>
    <m/>
    <m/>
    <m/>
    <m/>
    <m/>
    <m/>
    <m/>
    <m/>
    <m/>
    <m/>
    <m/>
    <m/>
    <m/>
    <m/>
    <m/>
    <m/>
    <m/>
    <m/>
    <m/>
    <m/>
    <m/>
    <m/>
    <n v="7"/>
    <n v="2"/>
    <n v="280"/>
    <m/>
    <m/>
    <n v="0"/>
    <n v="20"/>
    <s v="non"/>
    <m/>
    <m/>
    <m/>
    <m/>
    <m/>
    <m/>
    <m/>
    <m/>
    <m/>
    <m/>
    <s v="hommess_35-49_ans"/>
    <n v="0"/>
    <n v="0"/>
    <n v="0"/>
    <n v="0"/>
    <n v="1"/>
    <n v="0"/>
    <n v="0"/>
    <m/>
    <s v="oui"/>
    <s v="contribution_mensuelabonnement"/>
    <m/>
    <m/>
    <n v="500"/>
    <m/>
    <m/>
    <m/>
    <m/>
    <m/>
    <m/>
    <m/>
    <m/>
    <m/>
    <m/>
    <m/>
    <m/>
    <m/>
    <m/>
    <m/>
    <m/>
    <m/>
    <s v="oui"/>
    <s v="Si ce sont les exigences pour que l'eau si disponible, nous devons payer."/>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s v="Je ne sais pas"/>
    <n v="0"/>
    <n v="1"/>
    <n v="0"/>
    <n v="0"/>
    <m/>
    <n v="1"/>
    <n v="0"/>
    <n v="0"/>
    <n v="0"/>
    <n v="0"/>
    <n v="0"/>
    <n v="0"/>
    <n v="0"/>
    <m/>
    <s v="oui"/>
    <s v="Nous faisons des travaux communautaires"/>
    <n v="0"/>
    <x v="1"/>
    <n v="0"/>
    <n v="1"/>
    <n v="0"/>
    <n v="0"/>
    <s v="RAS"/>
    <s v="non"/>
    <s v="non"/>
    <m/>
    <m/>
    <m/>
    <m/>
    <m/>
    <m/>
    <m/>
    <m/>
    <m/>
    <m/>
    <m/>
    <m/>
    <m/>
    <m/>
    <m/>
    <n v="0"/>
    <m/>
    <m/>
    <n v="7"/>
    <s v="grande confiance"/>
    <n v="1"/>
    <n v="0"/>
    <n v="0"/>
    <n v="0"/>
    <n v="0"/>
    <n v="1"/>
    <n v="1"/>
    <s v="Au moins un"/>
    <n v="0"/>
    <n v="0"/>
    <n v="0"/>
    <m/>
    <s v="non"/>
    <s v="non_jen_ai_pas_encore_bnficie"/>
    <m/>
    <m/>
    <m/>
    <m/>
    <m/>
    <m/>
    <m/>
    <m/>
    <m/>
    <m/>
    <m/>
    <m/>
    <m/>
    <m/>
    <m/>
    <m/>
    <m/>
    <m/>
    <m/>
    <m/>
    <s v="Au comité de gestion"/>
    <n v="0"/>
    <n v="0"/>
    <n v="0"/>
    <n v="0"/>
    <n v="0"/>
    <n v="0"/>
    <n v="0"/>
    <n v="0"/>
    <n v="1"/>
    <n v="0"/>
    <s v="Maendeleo"/>
    <n v="0"/>
    <n v="0"/>
    <n v="1"/>
    <n v="0"/>
    <n v="0"/>
    <n v="0"/>
    <m/>
    <s v="5-6"/>
    <m/>
    <s v="tres_satisfaite"/>
    <s v="oui"/>
    <s v="oui"/>
    <s v="tres_satisfaite"/>
    <s v="oui"/>
    <s v="non"/>
    <m/>
    <s v="les_membres_du_village"/>
    <m/>
    <s v="un_sous-groupe_moins_nombreux_prend_la_dcision_pour_tous"/>
    <s v="rarement_implique"/>
    <s v="rarement"/>
    <n v="0"/>
    <n v="0"/>
    <n v="0"/>
    <n v="0"/>
    <n v="0"/>
    <n v="1"/>
    <n v="0"/>
    <n v="0"/>
    <n v="0"/>
    <n v="0"/>
    <n v="0"/>
    <n v="0"/>
    <m/>
    <s v="Dans des réunions"/>
    <s v="parfois"/>
    <s v="Toujours dans des réunions"/>
    <s v="rarement"/>
    <s v="Je ne sais pas"/>
    <s v="Je pense que les BF sont insuffisantes par rapport à la population qui ne cesse d'augmenter."/>
    <s v="non"/>
    <m/>
    <m/>
    <n v="-2.2241065999999998"/>
    <n v="28.838697100000001"/>
    <n v="1477.8"/>
    <n v="4.9800000000000004"/>
    <n v="2"/>
    <n v="44966.400914351849"/>
    <n v="44966.382303240738"/>
    <s v="bbk08"/>
    <n v="44966.488749999997"/>
    <s v="https://www.commcarehq.org/a/swassa/reports/form_data/825d38fe-1460-4c70-a03d-f7b1775b15a8/"/>
    <s v="bbk08"/>
    <s v="Femme"/>
    <x v="1"/>
    <n v="3"/>
    <x v="0"/>
    <n v="5"/>
    <n v="20"/>
    <n v="8"/>
    <n v="33"/>
    <x v="0"/>
    <n v="14.285714285714285"/>
    <s v="Oui, elle est capable"/>
    <s v="non amélioré"/>
    <s v="Non"/>
    <s v="pas d'accès"/>
    <x v="0"/>
    <n v="3"/>
    <n v="3"/>
    <n v="7"/>
    <s v="Connaissance bonne"/>
    <n v="0"/>
    <n v="6"/>
    <s v="Grande confiance"/>
    <n v="0"/>
    <n v="0"/>
  </r>
  <r>
    <s v="231"/>
    <s v="f8b4c424-c039-40db-a2f4-cb5318f15d98"/>
    <n v="44966"/>
    <s v="consentement_oui"/>
    <s v="sud_kivu"/>
    <s v="sud_kivu"/>
    <s v="kabare"/>
    <x v="1"/>
    <x v="4"/>
    <s v="oui"/>
    <s v="Pacifique Batwagarhi"/>
    <s v="mwan_14"/>
    <s v="14"/>
    <s v="mwand_14"/>
    <s v="masculin"/>
    <n v="33"/>
    <n v="840924952"/>
    <s v="universitaire"/>
    <s v="oui"/>
    <m/>
    <m/>
    <m/>
    <x v="1"/>
    <s v="Nsimire Buroko"/>
    <s v="sans_emploi"/>
    <m/>
    <s v="elargi"/>
    <n v="2"/>
    <n v="2"/>
    <n v="1"/>
    <n v="1"/>
    <n v="0"/>
    <n v="1"/>
    <n v="0"/>
    <n v="0"/>
    <n v="1"/>
    <n v="0"/>
    <n v="0"/>
    <n v="0"/>
    <n v="1"/>
    <n v="1"/>
    <n v="0"/>
    <n v="0"/>
    <n v="10"/>
    <s v="non"/>
    <n v="0"/>
    <n v="0"/>
    <n v="0"/>
    <n v="0"/>
    <n v="0"/>
    <n v="0"/>
    <n v="0"/>
    <n v="0"/>
    <n v="0"/>
    <n v="0"/>
    <n v="0"/>
    <n v="0"/>
    <s v="oui"/>
    <n v="0"/>
    <n v="0"/>
    <n v="0"/>
    <n v="0"/>
    <n v="0"/>
    <n v="0"/>
    <n v="1"/>
    <n v="0"/>
    <n v="0"/>
    <n v="0"/>
    <n v="0"/>
    <m/>
    <s v="oui"/>
    <n v="1"/>
    <n v="0"/>
    <n v="1"/>
    <n v="1"/>
    <n v="1"/>
    <n v="1"/>
    <n v="0"/>
    <n v="0"/>
    <n v="1"/>
    <n v="0"/>
    <n v="0"/>
    <m/>
    <s v="eau_courante"/>
    <s v="robinet_public__borne-fontaine"/>
    <m/>
    <m/>
    <m/>
    <m/>
    <s v="eau_courante"/>
    <x v="0"/>
    <m/>
    <s v="oui"/>
    <m/>
    <m/>
    <m/>
    <m/>
    <m/>
    <m/>
    <m/>
    <s v="en_dehors_de_la_parcelle"/>
    <n v="8"/>
    <n v="45"/>
    <n v="10"/>
    <n v="63"/>
    <m/>
    <m/>
    <m/>
    <s v="oui"/>
    <x v="0"/>
    <m/>
    <m/>
    <m/>
    <m/>
    <m/>
    <m/>
    <m/>
    <m/>
    <m/>
    <m/>
    <m/>
    <m/>
    <m/>
    <m/>
    <m/>
    <m/>
    <m/>
    <m/>
    <m/>
    <m/>
    <m/>
    <m/>
    <m/>
    <m/>
    <m/>
    <m/>
    <m/>
    <n v="7"/>
    <n v="8"/>
    <n v="1120"/>
    <m/>
    <m/>
    <n v="0"/>
    <n v="16"/>
    <s v="non"/>
    <m/>
    <m/>
    <m/>
    <m/>
    <m/>
    <m/>
    <m/>
    <m/>
    <m/>
    <m/>
    <s v="filles_10-14_ans"/>
    <n v="0"/>
    <n v="0"/>
    <n v="1"/>
    <n v="0"/>
    <n v="0"/>
    <n v="0"/>
    <n v="0"/>
    <m/>
    <s v="oui"/>
    <s v="contribution_mensuelabonnement"/>
    <m/>
    <m/>
    <n v="500"/>
    <m/>
    <m/>
    <m/>
    <m/>
    <m/>
    <m/>
    <m/>
    <m/>
    <m/>
    <m/>
    <m/>
    <m/>
    <m/>
    <m/>
    <m/>
    <m/>
    <m/>
    <s v="non"/>
    <s v="Parce que nos moyens sont limités et c'est notre richesse naturelle."/>
    <s v="oui"/>
    <n v="0"/>
    <n v="0"/>
    <n v="0"/>
    <n v="1"/>
    <n v="0"/>
    <n v="1"/>
    <n v="0"/>
    <s v="Diarrhée amibienne"/>
    <m/>
    <m/>
    <m/>
    <m/>
    <m/>
    <m/>
    <m/>
    <m/>
    <m/>
    <n v="1"/>
    <n v="1"/>
    <n v="0"/>
    <n v="0"/>
    <n v="0"/>
    <n v="0"/>
    <n v="0"/>
    <n v="0"/>
    <n v="0"/>
    <n v="0"/>
    <n v="0"/>
    <n v="0"/>
    <n v="0"/>
    <n v="0"/>
    <n v="0"/>
    <n v="0"/>
    <n v="0"/>
    <s v="oui"/>
    <n v="0"/>
    <n v="0"/>
    <n v="0"/>
    <n v="0"/>
    <n v="0"/>
    <n v="0"/>
    <n v="1"/>
    <n v="0"/>
    <n v="0"/>
    <n v="0"/>
    <m/>
    <m/>
    <m/>
    <m/>
    <m/>
    <n v="0"/>
    <n v="0"/>
    <n v="0"/>
    <n v="1"/>
    <n v="0"/>
    <m/>
    <m/>
    <m/>
    <m/>
    <m/>
    <m/>
    <m/>
    <m/>
    <s v="toilette non améliorée"/>
    <s v="non"/>
    <x v="0"/>
    <x v="1"/>
    <x v="1"/>
    <x v="0"/>
    <x v="0"/>
    <m/>
    <m/>
    <m/>
    <m/>
    <m/>
    <m/>
    <m/>
    <m/>
    <m/>
    <m/>
    <m/>
    <m/>
    <m/>
    <m/>
    <m/>
    <m/>
    <m/>
    <m/>
    <m/>
    <m/>
    <m/>
    <m/>
    <m/>
    <m/>
    <m/>
    <m/>
    <m/>
    <s v="oui"/>
    <n v="1"/>
    <n v="0"/>
    <n v="0"/>
    <n v="1"/>
    <n v="0"/>
    <n v="0"/>
    <n v="0"/>
    <m/>
    <n v="1"/>
    <n v="1"/>
    <n v="1"/>
    <n v="3"/>
    <n v="4"/>
    <s v="connaissance basique"/>
    <n v="0"/>
    <n v="0"/>
    <n v="0"/>
    <m/>
    <n v="1"/>
    <n v="0"/>
    <n v="0"/>
    <n v="0"/>
    <n v="0"/>
    <n v="0"/>
    <m/>
    <s v="non"/>
    <s v="Il faut voir le president du CEREKA qui met le demandeur en contact avec les technicien après avoir payé."/>
    <n v="0"/>
    <n v="1"/>
    <n v="0"/>
    <n v="0"/>
    <m/>
    <n v="0"/>
    <n v="0"/>
    <n v="0"/>
    <n v="0"/>
    <n v="0"/>
    <n v="0"/>
    <n v="1"/>
    <n v="0"/>
    <s v="Je n'en sais rien, mais je sais qu'on peut être arrêté et contraint à reparer le préjudice"/>
    <s v="oui"/>
    <s v="Des conscientisations, des sanctions à l'égard des destructeurs"/>
    <n v="1"/>
    <x v="1"/>
    <n v="0"/>
    <n v="1"/>
    <n v="0"/>
    <n v="0"/>
    <s v="Aucun autre que je connais"/>
    <s v="non"/>
    <s v="non"/>
    <m/>
    <m/>
    <m/>
    <m/>
    <m/>
    <m/>
    <m/>
    <m/>
    <m/>
    <m/>
    <m/>
    <m/>
    <m/>
    <m/>
    <m/>
    <n v="0"/>
    <m/>
    <m/>
    <n v="6"/>
    <s v="grande confiance"/>
    <n v="1"/>
    <n v="0"/>
    <n v="0"/>
    <n v="0"/>
    <n v="0"/>
    <n v="1"/>
    <n v="1"/>
    <s v="Au moins un"/>
    <n v="0"/>
    <n v="0"/>
    <n v="0"/>
    <m/>
    <s v="oui"/>
    <s v="non_jen_ai_pas_encore_bnficie"/>
    <m/>
    <m/>
    <m/>
    <m/>
    <m/>
    <m/>
    <m/>
    <m/>
    <m/>
    <m/>
    <m/>
    <m/>
    <m/>
    <m/>
    <m/>
    <m/>
    <m/>
    <m/>
    <m/>
    <m/>
    <s v="Au comité"/>
    <n v="1"/>
    <n v="0"/>
    <n v="0"/>
    <n v="0"/>
    <n v="0"/>
    <n v="0"/>
    <n v="0"/>
    <n v="0"/>
    <n v="1"/>
    <n v="0"/>
    <s v="Maendeleo, RCTK"/>
    <n v="0"/>
    <n v="0"/>
    <n v="1"/>
    <n v="0"/>
    <n v="0"/>
    <n v="0"/>
    <m/>
    <s v="3-4"/>
    <m/>
    <s v="neutre"/>
    <s v="oui"/>
    <s v="oui"/>
    <s v="neutre"/>
    <s v="oui"/>
    <s v="non"/>
    <m/>
    <s v="les_membres_du_village"/>
    <m/>
    <s v="un_sous-groupe_moins_nombreux_prend_la_dcision_pour_tous"/>
    <s v="je_ne_suis_jamais_impliqu"/>
    <s v="non"/>
    <m/>
    <m/>
    <m/>
    <m/>
    <m/>
    <m/>
    <m/>
    <m/>
    <m/>
    <m/>
    <m/>
    <m/>
    <m/>
    <m/>
    <m/>
    <s v="Je ne l'ai jamais fait"/>
    <s v="non"/>
    <s v="Un comité dynamique pour le suivi et de bons partenaires, il faut aussi un service de sécurité. Indemnisation des voisins du lieu de captage."/>
    <s v="L'eau est souvent sale, suite au manque d'entretien."/>
    <s v="non"/>
    <m/>
    <m/>
    <n v="-2.2243366"/>
    <n v="28.837892400000001"/>
    <n v="1608.7"/>
    <n v="4.74"/>
    <n v="10"/>
    <n v="44966.425543981481"/>
    <n v="44966.40625"/>
    <s v="bbk08"/>
    <n v="44966.488761574074"/>
    <s v="https://www.commcarehq.org/a/swassa/reports/form_data/f8b4c424-c039-40db-a2f4-cb5318f15d98/"/>
    <s v="bbk08"/>
    <s v="Homme"/>
    <x v="0"/>
    <n v="7"/>
    <x v="0"/>
    <n v="25"/>
    <n v="20"/>
    <n v="30"/>
    <n v="75"/>
    <x v="0"/>
    <n v="4.8979591836734695"/>
    <s v="Oui, elle est capable"/>
    <s v="non amélioré"/>
    <s v="Non"/>
    <s v="pas d'accès"/>
    <x v="0"/>
    <n v="3"/>
    <n v="3"/>
    <n v="7"/>
    <s v="Connaissance bonne"/>
    <n v="0"/>
    <n v="7"/>
    <s v="Grande confiance"/>
    <n v="0"/>
    <n v="0"/>
  </r>
  <r>
    <s v="232"/>
    <s v="1f209f2e-a1bf-4a77-b7d4-4b32b315b62a"/>
    <n v="44966"/>
    <s v="consentement_oui"/>
    <s v="sud_kivu"/>
    <s v="sud_kivu"/>
    <s v="kabare"/>
    <x v="1"/>
    <x v="4"/>
    <s v="oui"/>
    <s v="Justin Mitima"/>
    <s v="mwa_76"/>
    <s v="76"/>
    <s v="mwand_76"/>
    <s v="masculin"/>
    <n v="38"/>
    <n v="974053151"/>
    <s v="universitaire"/>
    <s v="oui"/>
    <m/>
    <m/>
    <m/>
    <x v="1"/>
    <s v="Byamungu Banyanga"/>
    <s v="enseignante"/>
    <m/>
    <s v="restreint"/>
    <n v="2"/>
    <n v="1"/>
    <n v="2"/>
    <n v="0"/>
    <n v="0"/>
    <n v="0"/>
    <n v="1"/>
    <n v="0"/>
    <n v="1"/>
    <n v="1"/>
    <n v="0"/>
    <n v="0"/>
    <n v="0"/>
    <n v="0"/>
    <n v="1"/>
    <n v="0"/>
    <n v="9"/>
    <s v="oui"/>
    <n v="0"/>
    <n v="1"/>
    <n v="0"/>
    <n v="0"/>
    <n v="0"/>
    <n v="0"/>
    <n v="0"/>
    <n v="0"/>
    <n v="0"/>
    <n v="1"/>
    <n v="0"/>
    <s v="Syndicat"/>
    <s v="oui"/>
    <n v="0"/>
    <n v="0"/>
    <n v="1"/>
    <n v="0"/>
    <n v="1"/>
    <n v="0"/>
    <n v="1"/>
    <n v="0"/>
    <n v="0"/>
    <n v="1"/>
    <n v="0"/>
    <s v="Géo poll"/>
    <s v="oui"/>
    <n v="1"/>
    <n v="0"/>
    <n v="0"/>
    <n v="0"/>
    <n v="1"/>
    <n v="0"/>
    <n v="0"/>
    <n v="0"/>
    <n v="1"/>
    <n v="0"/>
    <n v="0"/>
    <m/>
    <s v="eau_courante"/>
    <s v="robinet_priv"/>
    <m/>
    <m/>
    <m/>
    <m/>
    <s v="eau_courante"/>
    <x v="0"/>
    <m/>
    <s v="oui"/>
    <m/>
    <m/>
    <m/>
    <m/>
    <m/>
    <m/>
    <m/>
    <s v="dans_la_parcelle_ou_la_maison"/>
    <n v="0"/>
    <n v="1"/>
    <n v="0"/>
    <n v="1"/>
    <m/>
    <m/>
    <m/>
    <s v="oui"/>
    <x v="1"/>
    <m/>
    <m/>
    <m/>
    <m/>
    <m/>
    <m/>
    <m/>
    <m/>
    <m/>
    <m/>
    <m/>
    <m/>
    <m/>
    <m/>
    <m/>
    <m/>
    <m/>
    <m/>
    <m/>
    <m/>
    <m/>
    <m/>
    <m/>
    <m/>
    <m/>
    <m/>
    <m/>
    <n v="7"/>
    <n v="12"/>
    <n v="1680"/>
    <m/>
    <m/>
    <n v="0"/>
    <n v="26.666666666666664"/>
    <s v="non"/>
    <m/>
    <m/>
    <m/>
    <m/>
    <m/>
    <m/>
    <m/>
    <m/>
    <m/>
    <m/>
    <s v="filles_10-14_ans"/>
    <n v="0"/>
    <n v="0"/>
    <n v="1"/>
    <n v="0"/>
    <n v="0"/>
    <n v="1"/>
    <n v="0"/>
    <s v="Souvent quand il y a une forte pluie, nous consommons presque la boue"/>
    <s v="oui"/>
    <s v="contribution_mensuelabonnement"/>
    <m/>
    <m/>
    <n v="1000"/>
    <m/>
    <m/>
    <m/>
    <m/>
    <m/>
    <m/>
    <m/>
    <m/>
    <m/>
    <m/>
    <m/>
    <m/>
    <m/>
    <m/>
    <m/>
    <m/>
    <m/>
    <s v="oui"/>
    <s v="Parce que le service est bien oeganisé, on estime pouvoir avoir l'eau de qualité pouvant nous éviter des maladies hydriques."/>
    <s v="oui"/>
    <n v="0"/>
    <n v="0"/>
    <n v="0"/>
    <n v="1"/>
    <n v="0"/>
    <n v="0"/>
    <n v="0"/>
    <m/>
    <m/>
    <m/>
    <m/>
    <m/>
    <m/>
    <m/>
    <m/>
    <m/>
    <m/>
    <n v="1"/>
    <n v="1"/>
    <n v="0"/>
    <n v="0"/>
    <n v="0"/>
    <n v="0"/>
    <n v="0"/>
    <n v="0"/>
    <n v="0"/>
    <n v="0"/>
    <n v="0"/>
    <n v="0"/>
    <n v="0"/>
    <n v="0"/>
    <n v="0"/>
    <n v="0"/>
    <n v="0"/>
    <s v="oui"/>
    <n v="0"/>
    <n v="0"/>
    <n v="0"/>
    <n v="0"/>
    <n v="0"/>
    <n v="0"/>
    <n v="0"/>
    <n v="1"/>
    <n v="0"/>
    <n v="0"/>
    <m/>
    <m/>
    <m/>
    <m/>
    <m/>
    <n v="0"/>
    <n v="0"/>
    <n v="0"/>
    <n v="1"/>
    <n v="0"/>
    <m/>
    <m/>
    <m/>
    <m/>
    <m/>
    <m/>
    <m/>
    <m/>
    <s v="toilette améliorée"/>
    <s v="non"/>
    <x v="1"/>
    <x v="0"/>
    <x v="0"/>
    <x v="0"/>
    <x v="0"/>
    <m/>
    <m/>
    <m/>
    <m/>
    <m/>
    <m/>
    <m/>
    <m/>
    <m/>
    <m/>
    <m/>
    <m/>
    <m/>
    <m/>
    <m/>
    <m/>
    <m/>
    <m/>
    <m/>
    <m/>
    <m/>
    <m/>
    <m/>
    <m/>
    <m/>
    <m/>
    <m/>
    <s v="oui"/>
    <n v="1"/>
    <n v="1"/>
    <n v="1"/>
    <n v="3"/>
    <n v="0"/>
    <n v="0"/>
    <n v="0"/>
    <m/>
    <n v="1"/>
    <n v="1"/>
    <n v="1"/>
    <n v="3"/>
    <n v="6"/>
    <s v="connaissance basique"/>
    <n v="0"/>
    <n v="0"/>
    <n v="0"/>
    <m/>
    <n v="1"/>
    <n v="0"/>
    <n v="0"/>
    <n v="0"/>
    <n v="0"/>
    <n v="0"/>
    <m/>
    <s v="non"/>
    <s v="Je m'étais adressé au comité CEREKA et ce dernier m'a autorisé moyenant 137.7$. Puis j'avais acheté tous les nécessaires."/>
    <n v="0"/>
    <n v="1"/>
    <n v="0"/>
    <n v="0"/>
    <m/>
    <n v="0"/>
    <n v="0"/>
    <n v="0"/>
    <n v="0"/>
    <n v="0"/>
    <n v="0"/>
    <n v="1"/>
    <n v="0"/>
    <s v="Il court le risque de contrainte à la réparation."/>
    <s v="oui"/>
    <s v="Les contraintes pour reparation du dommage."/>
    <n v="0"/>
    <x v="1"/>
    <n v="0"/>
    <n v="1"/>
    <n v="0"/>
    <n v="0"/>
    <s v="Celà suffit"/>
    <s v="oui"/>
    <s v="oui"/>
    <n v="0"/>
    <n v="1"/>
    <n v="0"/>
    <n v="1"/>
    <n v="0"/>
    <s v="Comité Local de Développement"/>
    <n v="1"/>
    <n v="0"/>
    <n v="0"/>
    <n v="0"/>
    <n v="0"/>
    <n v="0"/>
    <n v="0"/>
    <n v="0"/>
    <m/>
    <n v="1"/>
    <s v="oui"/>
    <s v="non"/>
    <n v="5"/>
    <s v="confiance moyenne"/>
    <m/>
    <m/>
    <m/>
    <m/>
    <m/>
    <n v="0"/>
    <n v="1"/>
    <s v="Au moins un"/>
    <m/>
    <m/>
    <m/>
    <m/>
    <s v="oui"/>
    <s v="oui"/>
    <s v="oui_il_y_en_a"/>
    <s v="non"/>
    <m/>
    <m/>
    <m/>
    <m/>
    <m/>
    <m/>
    <m/>
    <m/>
    <m/>
    <m/>
    <m/>
    <m/>
    <m/>
    <m/>
    <m/>
    <m/>
    <m/>
    <s v="Par le fait que la requête ne trouve pas souvent de suite, en plus ça crée des conflits"/>
    <s v="Au CEREKA"/>
    <n v="0"/>
    <n v="0"/>
    <n v="0"/>
    <n v="0"/>
    <n v="0"/>
    <n v="0"/>
    <n v="0"/>
    <n v="0"/>
    <n v="1"/>
    <n v="0"/>
    <s v="Maendeleo"/>
    <n v="0"/>
    <n v="0"/>
    <n v="1"/>
    <n v="0"/>
    <n v="0"/>
    <n v="0"/>
    <m/>
    <s v="3-4"/>
    <m/>
    <s v="peu_insatisfaisant"/>
    <s v="non"/>
    <s v="non"/>
    <s v="neutre"/>
    <s v="non"/>
    <m/>
    <m/>
    <m/>
    <m/>
    <m/>
    <s v="quelque_fois_impliqu"/>
    <s v="souvent"/>
    <n v="0"/>
    <n v="1"/>
    <n v="1"/>
    <n v="0"/>
    <n v="0"/>
    <n v="1"/>
    <n v="0"/>
    <n v="1"/>
    <n v="0"/>
    <n v="0"/>
    <n v="1"/>
    <n v="0"/>
    <s v="Qualité, Assainissement"/>
    <s v="De bouche à oreille"/>
    <s v="parfois"/>
    <s v="Bouche à oreille"/>
    <s v="rarement"/>
    <s v="Si on trouve un bailleurs celà serait un soulagement"/>
    <s v="Le manque de traitement d'eau à temps opprtun. Le devoir redevabilté, le defi de gestion rationnelle, le fait que la population n'a pas encore compris que l'eau doit être payée pour assurer sa qualité et sa durabilite"/>
    <s v="non"/>
    <m/>
    <m/>
    <n v="-2.2242152000000002"/>
    <n v="28.837827999999998"/>
    <n v="1580.9"/>
    <n v="4.9800000000000004"/>
    <n v="9"/>
    <n v="44966.456574074073"/>
    <n v="44966.438101851847"/>
    <s v="bbk08"/>
    <n v="44966.48878472222"/>
    <s v="https://www.commcarehq.org/a/swassa/reports/form_data/1f209f2e-a1bf-4a77-b7d4-4b32b315b62a/"/>
    <s v="bbk08"/>
    <s v="Homme"/>
    <x v="1"/>
    <n v="8"/>
    <x v="0"/>
    <n v="8"/>
    <n v="15"/>
    <n v="20"/>
    <n v="43"/>
    <x v="0"/>
    <n v="8.9285714285714288"/>
    <s v="Oui, elle est capable"/>
    <s v="non amélioré"/>
    <s v="Non"/>
    <s v="pas d'accès"/>
    <x v="2"/>
    <n v="3"/>
    <n v="3"/>
    <n v="7"/>
    <s v="Connaissance bonne"/>
    <n v="0"/>
    <n v="6"/>
    <s v="Grande confiance"/>
    <n v="0"/>
    <n v="0"/>
  </r>
  <r>
    <s v="233"/>
    <s v="41f51465-8154-4430-9307-65e118c854d3"/>
    <n v="44966"/>
    <s v="consentement_oui"/>
    <s v="sud_kivu"/>
    <s v="sud_kivu"/>
    <s v="kabare"/>
    <x v="1"/>
    <x v="5"/>
    <s v="oui"/>
    <s v="fumili gahisa"/>
    <s v="kahu_5"/>
    <s v="5"/>
    <s v="kahun_5"/>
    <s v="feminin"/>
    <n v="55"/>
    <n v="0"/>
    <s v="sans_niveau"/>
    <s v="oui"/>
    <m/>
    <m/>
    <m/>
    <x v="0"/>
    <s v="pascal ruvuhura"/>
    <s v="agriculteur"/>
    <m/>
    <s v="restreint"/>
    <n v="0"/>
    <n v="0"/>
    <n v="0"/>
    <n v="1"/>
    <n v="0"/>
    <n v="1"/>
    <n v="0"/>
    <n v="1"/>
    <n v="0"/>
    <n v="1"/>
    <n v="1"/>
    <n v="1"/>
    <n v="1"/>
    <n v="0"/>
    <n v="0"/>
    <n v="0"/>
    <n v="7"/>
    <s v="oui"/>
    <n v="0"/>
    <n v="0"/>
    <n v="0"/>
    <n v="0"/>
    <n v="1"/>
    <n v="0"/>
    <n v="0"/>
    <n v="0"/>
    <n v="0"/>
    <n v="0"/>
    <n v="0"/>
    <n v="0"/>
    <s v="non"/>
    <m/>
    <m/>
    <m/>
    <m/>
    <m/>
    <m/>
    <m/>
    <m/>
    <m/>
    <m/>
    <m/>
    <m/>
    <s v="oui"/>
    <n v="0"/>
    <n v="0"/>
    <n v="1"/>
    <n v="1"/>
    <n v="0"/>
    <n v="0"/>
    <n v="0"/>
    <n v="0"/>
    <n v="0"/>
    <n v="0"/>
    <n v="0"/>
    <m/>
    <s v="eau_courante"/>
    <s v="robinet_public__borne-fontaine"/>
    <m/>
    <m/>
    <m/>
    <m/>
    <s v="eau_courante"/>
    <x v="0"/>
    <m/>
    <s v="oui"/>
    <m/>
    <m/>
    <m/>
    <m/>
    <m/>
    <m/>
    <m/>
    <s v="en_dehors_de_la_parcelle"/>
    <n v="5"/>
    <n v="5"/>
    <n v="20"/>
    <n v="30"/>
    <m/>
    <m/>
    <m/>
    <s v="oui"/>
    <x v="1"/>
    <m/>
    <m/>
    <m/>
    <m/>
    <m/>
    <m/>
    <m/>
    <m/>
    <m/>
    <m/>
    <m/>
    <m/>
    <m/>
    <m/>
    <m/>
    <m/>
    <m/>
    <m/>
    <m/>
    <m/>
    <m/>
    <m/>
    <m/>
    <m/>
    <m/>
    <m/>
    <m/>
    <n v="7"/>
    <n v="4"/>
    <n v="560"/>
    <m/>
    <m/>
    <n v="0"/>
    <n v="11.428571428571429"/>
    <s v="non"/>
    <m/>
    <m/>
    <m/>
    <m/>
    <m/>
    <m/>
    <m/>
    <m/>
    <m/>
    <m/>
    <s v="femmes_25-34_ans"/>
    <n v="0"/>
    <n v="0"/>
    <n v="0"/>
    <n v="0"/>
    <n v="1"/>
    <n v="0"/>
    <n v="0"/>
    <m/>
    <s v="oui"/>
    <s v="contribution_mensuelabonnement"/>
    <m/>
    <m/>
    <n v="500"/>
    <m/>
    <m/>
    <m/>
    <m/>
    <m/>
    <m/>
    <m/>
    <m/>
    <m/>
    <m/>
    <m/>
    <m/>
    <m/>
    <m/>
    <m/>
    <m/>
    <m/>
    <s v="non"/>
    <s v="par eau sera plus proche et de qualité"/>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1"/>
    <n v="0"/>
    <n v="0"/>
    <n v="0"/>
    <n v="0"/>
    <m/>
    <s v="oui"/>
    <s v="voir le chef de quartier après on achète les matériels puis on cherche le plombier"/>
    <n v="1"/>
    <n v="1"/>
    <n v="0"/>
    <n v="0"/>
    <m/>
    <n v="0"/>
    <n v="1"/>
    <n v="0"/>
    <n v="0"/>
    <n v="0"/>
    <n v="0"/>
    <n v="0"/>
    <n v="0"/>
    <m/>
    <s v="non"/>
    <m/>
    <m/>
    <x v="0"/>
    <m/>
    <m/>
    <m/>
    <m/>
    <m/>
    <s v="non"/>
    <s v="non"/>
    <m/>
    <m/>
    <m/>
    <m/>
    <m/>
    <m/>
    <m/>
    <m/>
    <m/>
    <m/>
    <m/>
    <m/>
    <m/>
    <m/>
    <m/>
    <n v="0"/>
    <m/>
    <m/>
    <n v="9"/>
    <s v="grande confiance"/>
    <n v="1"/>
    <n v="0"/>
    <n v="0"/>
    <n v="0"/>
    <n v="0"/>
    <n v="1"/>
    <n v="1"/>
    <s v="Au moins un"/>
    <n v="0"/>
    <n v="0"/>
    <n v="0"/>
    <m/>
    <s v="non"/>
    <s v="non_jen_ai_pas_encore_bnficie"/>
    <m/>
    <m/>
    <m/>
    <m/>
    <m/>
    <m/>
    <m/>
    <m/>
    <m/>
    <m/>
    <m/>
    <m/>
    <m/>
    <m/>
    <m/>
    <m/>
    <m/>
    <m/>
    <m/>
    <m/>
    <s v="chef de quartier"/>
    <n v="0"/>
    <n v="0"/>
    <n v="0"/>
    <n v="0"/>
    <n v="0"/>
    <n v="0"/>
    <n v="0"/>
    <n v="0"/>
    <n v="1"/>
    <n v="0"/>
    <s v="maendeleo"/>
    <n v="0"/>
    <n v="0"/>
    <n v="1"/>
    <n v="0"/>
    <n v="1"/>
    <n v="0"/>
    <s v="chef de village"/>
    <s v="5-6"/>
    <m/>
    <s v="tres_satisfaite"/>
    <s v="oui"/>
    <s v="oui"/>
    <s v="tres_satisfaite"/>
    <s v="oui"/>
    <s v="non"/>
    <m/>
    <s v="les_membres_du_village"/>
    <m/>
    <s v="b_le_groupe_le_plus_nombreux_prend_la_dcision_pour_tous"/>
    <s v="je_ne_suis_jamais_impliqu"/>
    <s v="non"/>
    <m/>
    <m/>
    <m/>
    <m/>
    <m/>
    <m/>
    <m/>
    <m/>
    <m/>
    <m/>
    <m/>
    <m/>
    <m/>
    <m/>
    <m/>
    <s v="face à face"/>
    <s v="non"/>
    <s v="de terrain pour mettre de BF"/>
    <s v="une grande population mais mons de poind d'eau"/>
    <s v="non"/>
    <m/>
    <m/>
    <n v="-2.2246931000000001"/>
    <n v="28.807512899999999"/>
    <n v="1821.3"/>
    <n v="4.8600000000000003"/>
    <n v="7"/>
    <n v="44966.377245370371"/>
    <n v="44966.352789351848"/>
    <s v="bbk03"/>
    <n v="44966.5075462963"/>
    <s v="https://www.commcarehq.org/a/swassa/reports/form_data/41f51465-8154-4430-9307-65e118c854d3/"/>
    <s v="bbk03"/>
    <s v="Homme"/>
    <x v="0"/>
    <n v="2"/>
    <x v="0"/>
    <n v="17"/>
    <n v="10"/>
    <n v="20"/>
    <n v="47"/>
    <x v="0"/>
    <n v="14.285714285714286"/>
    <s v="Oui, elle est capable"/>
    <s v="non amélioré"/>
    <s v="Non"/>
    <s v="pas d'accès"/>
    <x v="0"/>
    <n v="1"/>
    <n v="1"/>
    <n v="2"/>
    <s v="Connaissance faible"/>
    <n v="0"/>
    <n v="4"/>
    <s v="Pas de confiance"/>
    <n v="0"/>
    <n v="0"/>
  </r>
  <r>
    <s v="234"/>
    <s v="1bb0ea7a-260f-473a-9417-244eafe23b38"/>
    <n v="44966"/>
    <s v="consentement_oui"/>
    <s v="sud_kivu"/>
    <s v="sud_kivu"/>
    <s v="kabare"/>
    <x v="1"/>
    <x v="5"/>
    <s v="oui"/>
    <s v="serina mulola"/>
    <s v="kahu_2"/>
    <s v="2"/>
    <s v="kahun_2"/>
    <s v="feminin"/>
    <n v="45"/>
    <n v="0"/>
    <s v="sans_niveau"/>
    <s v="non"/>
    <s v="epoux"/>
    <m/>
    <s v="masculin"/>
    <x v="1"/>
    <m/>
    <s v="agriculteur"/>
    <m/>
    <s v="restreint"/>
    <n v="1"/>
    <n v="0"/>
    <n v="0"/>
    <n v="0"/>
    <n v="0"/>
    <n v="0"/>
    <n v="1"/>
    <n v="0"/>
    <n v="0"/>
    <n v="2"/>
    <n v="3"/>
    <n v="1"/>
    <n v="0"/>
    <n v="0"/>
    <n v="0"/>
    <n v="1"/>
    <n v="9"/>
    <s v="non"/>
    <n v="0"/>
    <n v="0"/>
    <n v="0"/>
    <n v="0"/>
    <n v="0"/>
    <n v="0"/>
    <n v="0"/>
    <n v="0"/>
    <n v="0"/>
    <n v="0"/>
    <n v="0"/>
    <n v="0"/>
    <s v="non"/>
    <m/>
    <m/>
    <m/>
    <m/>
    <m/>
    <m/>
    <m/>
    <m/>
    <m/>
    <m/>
    <m/>
    <m/>
    <s v="oui"/>
    <n v="0"/>
    <n v="0"/>
    <n v="1"/>
    <n v="1"/>
    <n v="0"/>
    <n v="0"/>
    <n v="0"/>
    <n v="0"/>
    <n v="0"/>
    <n v="0"/>
    <n v="0"/>
    <m/>
    <s v="eau_courante"/>
    <s v="robinet_public__borne-fontaine"/>
    <m/>
    <m/>
    <m/>
    <m/>
    <s v="eau_courante"/>
    <x v="0"/>
    <m/>
    <s v="oui"/>
    <m/>
    <m/>
    <m/>
    <m/>
    <m/>
    <m/>
    <m/>
    <s v="en_dehors_de_la_parcelle"/>
    <n v="5"/>
    <n v="30"/>
    <n v="5"/>
    <n v="40"/>
    <m/>
    <m/>
    <m/>
    <s v="oui"/>
    <x v="0"/>
    <m/>
    <m/>
    <m/>
    <m/>
    <m/>
    <m/>
    <m/>
    <m/>
    <m/>
    <m/>
    <m/>
    <m/>
    <m/>
    <m/>
    <m/>
    <m/>
    <m/>
    <m/>
    <m/>
    <m/>
    <m/>
    <m/>
    <m/>
    <m/>
    <m/>
    <m/>
    <m/>
    <n v="7"/>
    <n v="4"/>
    <n v="560"/>
    <m/>
    <m/>
    <n v="0"/>
    <n v="8.8888888888888893"/>
    <s v="non"/>
    <m/>
    <m/>
    <m/>
    <m/>
    <m/>
    <m/>
    <m/>
    <m/>
    <m/>
    <m/>
    <s v="femmes_20-24_ans"/>
    <n v="0"/>
    <n v="0"/>
    <n v="0"/>
    <n v="0"/>
    <n v="1"/>
    <n v="0"/>
    <n v="0"/>
    <m/>
    <s v="oui"/>
    <s v="contribution_mensuelabonnement"/>
    <m/>
    <m/>
    <n v="500"/>
    <m/>
    <m/>
    <m/>
    <m/>
    <m/>
    <m/>
    <m/>
    <m/>
    <m/>
    <m/>
    <m/>
    <m/>
    <m/>
    <m/>
    <m/>
    <m/>
    <m/>
    <s v="oui"/>
    <s v="prace l'eau sera proche et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1"/>
    <n v="0"/>
    <n v="0"/>
    <n v="0"/>
    <n v="0"/>
    <m/>
    <s v="non"/>
    <s v="voir le chargé de l'eau dans village puis acheté le matériel"/>
    <n v="1"/>
    <n v="1"/>
    <n v="0"/>
    <n v="0"/>
    <m/>
    <n v="0"/>
    <n v="1"/>
    <n v="0"/>
    <n v="0"/>
    <n v="0"/>
    <n v="0"/>
    <n v="0"/>
    <n v="0"/>
    <m/>
    <s v="non"/>
    <m/>
    <m/>
    <x v="0"/>
    <m/>
    <m/>
    <m/>
    <m/>
    <m/>
    <s v="non"/>
    <s v="non"/>
    <m/>
    <m/>
    <m/>
    <m/>
    <m/>
    <m/>
    <m/>
    <m/>
    <m/>
    <m/>
    <m/>
    <m/>
    <m/>
    <m/>
    <m/>
    <n v="0"/>
    <m/>
    <m/>
    <n v="8"/>
    <s v="grande confiance"/>
    <n v="1"/>
    <n v="0"/>
    <n v="0"/>
    <n v="0"/>
    <n v="0"/>
    <n v="1"/>
    <n v="1"/>
    <s v="Au moins un"/>
    <n v="0"/>
    <n v="0"/>
    <n v="0"/>
    <m/>
    <s v="oui"/>
    <s v="oui"/>
    <s v="non_il_y_en_a_pas"/>
    <m/>
    <m/>
    <m/>
    <m/>
    <m/>
    <m/>
    <m/>
    <m/>
    <m/>
    <m/>
    <m/>
    <m/>
    <m/>
    <m/>
    <m/>
    <m/>
    <m/>
    <m/>
    <m/>
    <s v="chef de village"/>
    <n v="0"/>
    <n v="0"/>
    <n v="0"/>
    <n v="0"/>
    <n v="0"/>
    <n v="0"/>
    <n v="0"/>
    <n v="0"/>
    <n v="1"/>
    <n v="0"/>
    <s v="maendeleo"/>
    <n v="0"/>
    <n v="0"/>
    <n v="0"/>
    <n v="1"/>
    <n v="1"/>
    <n v="0"/>
    <s v="le chef de village"/>
    <s v="5-6"/>
    <m/>
    <s v="tres_satisfaite"/>
    <s v="oui"/>
    <s v="oui"/>
    <s v="tres_satisfaite"/>
    <s v="oui"/>
    <s v="non"/>
    <m/>
    <s v="les_membres_du_village"/>
    <m/>
    <s v="b_le_groupe_le_plus_nombreux_prend_la_dcision_pour_tous"/>
    <s v="rarement_implique"/>
    <s v="parfois"/>
    <n v="0"/>
    <n v="1"/>
    <n v="1"/>
    <n v="0"/>
    <n v="0"/>
    <n v="0"/>
    <n v="0"/>
    <n v="0"/>
    <n v="0"/>
    <n v="0"/>
    <n v="0"/>
    <n v="0"/>
    <m/>
    <s v="face à face"/>
    <s v="rarement"/>
    <s v="face à face"/>
    <s v="parfois"/>
    <s v="des sources et de terrain pour mettre le BF"/>
    <s v="plusieurs personnes sur une BF"/>
    <s v="non"/>
    <m/>
    <m/>
    <n v="-2.2275711"/>
    <n v="28.806308099999999"/>
    <n v="1795.7"/>
    <n v="4.97"/>
    <n v="9"/>
    <n v="44966.399907407409"/>
    <n v="44966.384375000001"/>
    <s v="bbk03"/>
    <n v="44966.507581018523"/>
    <s v="https://www.commcarehq.org/a/swassa/reports/form_data/1bb0ea7a-260f-473a-9417-244eafe23b38/"/>
    <s v="bbk03"/>
    <s v="Homme"/>
    <x v="0"/>
    <n v="2"/>
    <x v="0"/>
    <n v="12"/>
    <n v="10"/>
    <n v="15"/>
    <n v="37"/>
    <x v="0"/>
    <n v="21.428571428571427"/>
    <s v="Oui, elle est capable"/>
    <s v="non amélioré"/>
    <s v="Non"/>
    <s v="pas d'accès"/>
    <x v="0"/>
    <n v="0"/>
    <n v="0"/>
    <n v="0"/>
    <s v="Connaissance faible"/>
    <n v="0"/>
    <n v="3"/>
    <s v="Pas de confiance"/>
    <n v="0"/>
    <n v="0"/>
  </r>
  <r>
    <s v="235"/>
    <s v="b6d3189d-fd3c-4106-9e14-5de248b24988"/>
    <n v="44966"/>
    <s v="consentement_oui"/>
    <s v="sud_kivu"/>
    <s v="sud_kivu"/>
    <s v="kabare"/>
    <x v="1"/>
    <x v="5"/>
    <s v="oui"/>
    <s v="safi bienda"/>
    <s v="kahu_16"/>
    <s v="16"/>
    <s v="kahun_16"/>
    <s v="feminin"/>
    <n v="24"/>
    <n v="0"/>
    <s v="primaire_interrompu"/>
    <s v="non"/>
    <s v="epoux"/>
    <m/>
    <s v="masculin"/>
    <x v="1"/>
    <m/>
    <s v="agriculteur"/>
    <m/>
    <s v="restreint"/>
    <n v="1"/>
    <n v="0"/>
    <n v="0"/>
    <n v="0"/>
    <n v="1"/>
    <n v="0"/>
    <n v="0"/>
    <n v="0"/>
    <n v="1"/>
    <n v="1"/>
    <n v="0"/>
    <n v="0"/>
    <n v="0"/>
    <n v="1"/>
    <n v="0"/>
    <n v="0"/>
    <n v="5"/>
    <s v="oui"/>
    <n v="0"/>
    <n v="0"/>
    <n v="0"/>
    <n v="0"/>
    <n v="1"/>
    <n v="0"/>
    <n v="0"/>
    <n v="0"/>
    <n v="0"/>
    <n v="0"/>
    <n v="0"/>
    <n v="0"/>
    <s v="non"/>
    <m/>
    <m/>
    <m/>
    <m/>
    <m/>
    <m/>
    <m/>
    <m/>
    <m/>
    <m/>
    <m/>
    <m/>
    <s v="oui"/>
    <n v="0"/>
    <n v="0"/>
    <n v="1"/>
    <n v="1"/>
    <n v="0"/>
    <n v="0"/>
    <n v="0"/>
    <n v="0"/>
    <n v="0"/>
    <n v="0"/>
    <n v="0"/>
    <m/>
    <s v="eau_courante"/>
    <s v="robinet_public__borne-fontaine"/>
    <m/>
    <m/>
    <m/>
    <m/>
    <s v="eau_courante"/>
    <x v="0"/>
    <m/>
    <s v="oui"/>
    <m/>
    <m/>
    <m/>
    <m/>
    <m/>
    <m/>
    <m/>
    <s v="en_dehors_de_la_parcelle"/>
    <n v="1"/>
    <n v="2"/>
    <n v="8"/>
    <n v="11"/>
    <m/>
    <m/>
    <m/>
    <s v="oui"/>
    <x v="1"/>
    <m/>
    <m/>
    <m/>
    <m/>
    <m/>
    <m/>
    <m/>
    <m/>
    <m/>
    <m/>
    <m/>
    <m/>
    <m/>
    <m/>
    <m/>
    <m/>
    <m/>
    <m/>
    <m/>
    <m/>
    <m/>
    <m/>
    <m/>
    <m/>
    <m/>
    <m/>
    <m/>
    <n v="7"/>
    <n v="2"/>
    <n v="280"/>
    <m/>
    <m/>
    <n v="0"/>
    <n v="8"/>
    <s v="non"/>
    <m/>
    <m/>
    <m/>
    <m/>
    <m/>
    <m/>
    <m/>
    <m/>
    <m/>
    <m/>
    <s v="femmes_20-24_ans"/>
    <n v="0"/>
    <n v="0"/>
    <n v="0"/>
    <n v="0"/>
    <n v="1"/>
    <n v="0"/>
    <n v="0"/>
    <m/>
    <s v="oui"/>
    <s v="contribution_mensuelabonnement"/>
    <m/>
    <m/>
    <n v="500"/>
    <m/>
    <m/>
    <m/>
    <m/>
    <m/>
    <m/>
    <m/>
    <m/>
    <m/>
    <m/>
    <m/>
    <m/>
    <m/>
    <m/>
    <m/>
    <m/>
    <m/>
    <s v="oui"/>
    <s v="parce que l'eau sera plus disponible"/>
    <s v="non"/>
    <m/>
    <m/>
    <m/>
    <m/>
    <m/>
    <m/>
    <m/>
    <m/>
    <m/>
    <m/>
    <m/>
    <m/>
    <m/>
    <m/>
    <m/>
    <m/>
    <m/>
    <m/>
    <m/>
    <m/>
    <m/>
    <m/>
    <m/>
    <m/>
    <m/>
    <m/>
    <m/>
    <m/>
    <m/>
    <m/>
    <m/>
    <m/>
    <m/>
    <m/>
    <s v="oui"/>
    <n v="0"/>
    <n v="0"/>
    <n v="0"/>
    <n v="0"/>
    <n v="0"/>
    <n v="0"/>
    <n v="1"/>
    <n v="0"/>
    <n v="0"/>
    <n v="0"/>
    <m/>
    <m/>
    <m/>
    <m/>
    <m/>
    <n v="1"/>
    <n v="0"/>
    <n v="0"/>
    <n v="0"/>
    <n v="0"/>
    <n v="2"/>
    <m/>
    <m/>
    <m/>
    <m/>
    <m/>
    <m/>
    <m/>
    <s v="toilette non améliorée"/>
    <s v="oui"/>
    <x v="0"/>
    <x v="0"/>
    <x v="0"/>
    <x v="0"/>
    <x v="1"/>
    <n v="0"/>
    <n v="1"/>
    <n v="0"/>
    <n v="0"/>
    <n v="0"/>
    <n v="1"/>
    <n v="0"/>
    <n v="0"/>
    <n v="0"/>
    <n v="0"/>
    <m/>
    <s v="non"/>
    <m/>
    <m/>
    <m/>
    <m/>
    <m/>
    <m/>
    <m/>
    <m/>
    <m/>
    <m/>
    <m/>
    <m/>
    <m/>
    <m/>
    <m/>
    <s v="oui"/>
    <n v="1"/>
    <n v="0"/>
    <n v="0"/>
    <n v="1"/>
    <n v="0"/>
    <n v="0"/>
    <n v="0"/>
    <m/>
    <n v="1"/>
    <n v="1"/>
    <n v="0"/>
    <n v="2"/>
    <n v="3"/>
    <s v="connaissance basique"/>
    <n v="0"/>
    <n v="0"/>
    <n v="0"/>
    <m/>
    <n v="1"/>
    <n v="1"/>
    <n v="0"/>
    <n v="0"/>
    <n v="0"/>
    <n v="0"/>
    <m/>
    <s v="non"/>
    <s v="voir le président du COGEP puis acheté le matériel"/>
    <n v="1"/>
    <n v="1"/>
    <n v="0"/>
    <n v="0"/>
    <m/>
    <n v="0"/>
    <n v="1"/>
    <n v="0"/>
    <n v="0"/>
    <n v="0"/>
    <n v="0"/>
    <n v="0"/>
    <n v="0"/>
    <m/>
    <s v="non"/>
    <m/>
    <m/>
    <x v="0"/>
    <m/>
    <m/>
    <m/>
    <m/>
    <m/>
    <s v="non"/>
    <s v="non"/>
    <m/>
    <m/>
    <m/>
    <m/>
    <m/>
    <m/>
    <m/>
    <m/>
    <m/>
    <m/>
    <m/>
    <m/>
    <m/>
    <m/>
    <m/>
    <n v="0"/>
    <m/>
    <m/>
    <n v="7"/>
    <s v="grande confiance"/>
    <n v="1"/>
    <n v="0"/>
    <n v="0"/>
    <n v="0"/>
    <n v="0"/>
    <n v="1"/>
    <n v="1"/>
    <s v="Au moins un"/>
    <n v="0"/>
    <n v="0"/>
    <n v="0"/>
    <m/>
    <s v="oui"/>
    <s v="oui"/>
    <s v="non_il_y_en_a_pas"/>
    <m/>
    <m/>
    <m/>
    <m/>
    <m/>
    <m/>
    <m/>
    <m/>
    <m/>
    <m/>
    <m/>
    <m/>
    <m/>
    <m/>
    <m/>
    <m/>
    <m/>
    <m/>
    <m/>
    <s v="chef de village"/>
    <n v="0"/>
    <n v="0"/>
    <n v="0"/>
    <n v="0"/>
    <n v="0"/>
    <n v="0"/>
    <n v="0"/>
    <n v="0"/>
    <n v="1"/>
    <n v="0"/>
    <s v="maendeleo"/>
    <n v="0"/>
    <n v="0"/>
    <n v="0"/>
    <n v="1"/>
    <n v="1"/>
    <n v="0"/>
    <s v="chef de village"/>
    <s v="3-4"/>
    <m/>
    <s v="neutre"/>
    <s v="oui"/>
    <s v="oui"/>
    <s v="neutre"/>
    <s v="oui"/>
    <s v="non"/>
    <m/>
    <s v="les_membres_du_village"/>
    <m/>
    <s v="b_le_groupe_le_plus_nombreux_prend_la_dcision_pour_tous"/>
    <s v="je_ne_suis_jamais_impliqu"/>
    <s v="non"/>
    <m/>
    <m/>
    <m/>
    <m/>
    <m/>
    <m/>
    <m/>
    <m/>
    <m/>
    <m/>
    <m/>
    <m/>
    <m/>
    <m/>
    <m/>
    <s v="face à face"/>
    <s v="non"/>
    <s v="une source"/>
    <s v="ne pas avoir l'eau dans ma parcelle"/>
    <s v="non"/>
    <m/>
    <m/>
    <n v="-2.2277231999999998"/>
    <n v="28.805041800000001"/>
    <n v="1802"/>
    <n v="3.1"/>
    <n v="5"/>
    <n v="44966.4141087963"/>
    <n v="44966.402106481481"/>
    <s v="bbk03"/>
    <n v="44966.507592592592"/>
    <s v="https://www.commcarehq.org/a/swassa/reports/form_data/b6d3189d-fd3c-4106-9e14-5de248b24988/"/>
    <s v="bbk03"/>
    <s v="Homme"/>
    <x v="0"/>
    <n v="4"/>
    <x v="0"/>
    <n v="7"/>
    <n v="10"/>
    <n v="15"/>
    <n v="32"/>
    <x v="0"/>
    <n v="14.285714285714286"/>
    <s v="Oui, elle est capable"/>
    <s v="non amélioré"/>
    <s v="Non"/>
    <s v="pas d'accès"/>
    <x v="0"/>
    <n v="1"/>
    <n v="1"/>
    <n v="2"/>
    <s v="Connaissance faible"/>
    <n v="0"/>
    <n v="4"/>
    <s v="Pas de confiance"/>
    <n v="0"/>
    <n v="0"/>
  </r>
  <r>
    <s v="236"/>
    <s v="27ea564f-9b3d-47f3-93c8-c1d1c538498b"/>
    <n v="44966"/>
    <s v="consentement_oui"/>
    <s v="sud_kivu"/>
    <s v="sud_kivu"/>
    <s v="kabare"/>
    <x v="1"/>
    <x v="5"/>
    <s v="oui"/>
    <s v="barulire francois"/>
    <s v="kahu_15"/>
    <s v="15"/>
    <s v="kahun_15"/>
    <s v="masculin"/>
    <n v="58"/>
    <n v="993363388"/>
    <s v="secondaire_interrompu"/>
    <s v="oui"/>
    <m/>
    <m/>
    <m/>
    <x v="1"/>
    <s v="oreli"/>
    <s v="agriculteur"/>
    <m/>
    <s v="restreint"/>
    <n v="0"/>
    <n v="0"/>
    <n v="1"/>
    <n v="1"/>
    <n v="0"/>
    <n v="0"/>
    <n v="0"/>
    <n v="1"/>
    <n v="0"/>
    <n v="0"/>
    <n v="0"/>
    <n v="2"/>
    <n v="3"/>
    <n v="0"/>
    <n v="0"/>
    <n v="0"/>
    <n v="8"/>
    <s v="oui"/>
    <n v="0"/>
    <n v="0"/>
    <n v="0"/>
    <n v="0"/>
    <n v="1"/>
    <n v="0"/>
    <n v="0"/>
    <n v="0"/>
    <n v="0"/>
    <n v="1"/>
    <n v="0"/>
    <s v="ASBL"/>
    <s v="non"/>
    <m/>
    <m/>
    <m/>
    <m/>
    <m/>
    <m/>
    <m/>
    <m/>
    <m/>
    <m/>
    <m/>
    <m/>
    <s v="oui"/>
    <n v="1"/>
    <n v="0"/>
    <n v="0"/>
    <n v="0"/>
    <n v="0"/>
    <n v="0"/>
    <n v="0"/>
    <n v="0"/>
    <n v="0"/>
    <n v="1"/>
    <n v="0"/>
    <s v="formations"/>
    <s v="eau_courante"/>
    <s v="robinet_priv"/>
    <m/>
    <m/>
    <m/>
    <m/>
    <s v="eau_courante"/>
    <x v="0"/>
    <m/>
    <s v="oui"/>
    <m/>
    <m/>
    <m/>
    <m/>
    <m/>
    <m/>
    <m/>
    <s v="dans_la_parcelle_ou_la_maison"/>
    <n v="1"/>
    <n v="1"/>
    <n v="1"/>
    <n v="3"/>
    <m/>
    <m/>
    <m/>
    <s v="oui"/>
    <x v="1"/>
    <m/>
    <m/>
    <m/>
    <m/>
    <m/>
    <m/>
    <m/>
    <m/>
    <m/>
    <m/>
    <m/>
    <m/>
    <m/>
    <m/>
    <m/>
    <m/>
    <m/>
    <m/>
    <m/>
    <m/>
    <m/>
    <m/>
    <m/>
    <m/>
    <m/>
    <m/>
    <m/>
    <n v="7"/>
    <n v="9"/>
    <n v="1260"/>
    <m/>
    <m/>
    <n v="0"/>
    <n v="22.5"/>
    <s v="non"/>
    <m/>
    <m/>
    <m/>
    <m/>
    <m/>
    <m/>
    <m/>
    <m/>
    <m/>
    <m/>
    <s v="femmes_20-24_ans"/>
    <n v="0"/>
    <n v="0"/>
    <n v="0"/>
    <n v="0"/>
    <n v="1"/>
    <n v="0"/>
    <n v="0"/>
    <m/>
    <s v="oui"/>
    <s v="contribution_mensuelabonnement"/>
    <m/>
    <m/>
    <n v="2500"/>
    <m/>
    <m/>
    <m/>
    <m/>
    <m/>
    <m/>
    <m/>
    <m/>
    <m/>
    <m/>
    <m/>
    <m/>
    <m/>
    <m/>
    <m/>
    <m/>
    <m/>
    <s v="oui"/>
    <s v="parcz que on aura beaucoup plus de l'eau"/>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0"/>
    <n v="1"/>
    <n v="0"/>
    <n v="1"/>
    <n v="2"/>
    <s v="connaissance faible"/>
    <n v="0"/>
    <n v="0"/>
    <n v="0"/>
    <m/>
    <n v="1"/>
    <n v="0"/>
    <n v="0"/>
    <n v="0"/>
    <n v="0"/>
    <n v="0"/>
    <m/>
    <s v="non"/>
    <s v="contacté de gestion"/>
    <n v="1"/>
    <n v="1"/>
    <n v="0"/>
    <n v="0"/>
    <m/>
    <n v="0"/>
    <n v="1"/>
    <n v="0"/>
    <n v="0"/>
    <n v="0"/>
    <n v="0"/>
    <n v="0"/>
    <n v="0"/>
    <m/>
    <s v="non"/>
    <m/>
    <m/>
    <x v="0"/>
    <m/>
    <m/>
    <m/>
    <m/>
    <m/>
    <s v="oui"/>
    <s v="non"/>
    <n v="1"/>
    <n v="0"/>
    <n v="0"/>
    <n v="0"/>
    <n v="0"/>
    <m/>
    <n v="1"/>
    <n v="0"/>
    <n v="0"/>
    <n v="0"/>
    <n v="0"/>
    <n v="0"/>
    <n v="0"/>
    <n v="0"/>
    <m/>
    <n v="1"/>
    <m/>
    <m/>
    <n v="7"/>
    <s v="grande confiance"/>
    <n v="1"/>
    <n v="0"/>
    <n v="0"/>
    <n v="0"/>
    <n v="0"/>
    <n v="1"/>
    <n v="2"/>
    <s v="Au moins un"/>
    <n v="0"/>
    <n v="0"/>
    <n v="0"/>
    <m/>
    <s v="oui"/>
    <s v="oui"/>
    <s v="non_il_y_en_a_pas"/>
    <m/>
    <m/>
    <m/>
    <m/>
    <m/>
    <m/>
    <m/>
    <m/>
    <m/>
    <m/>
    <m/>
    <m/>
    <m/>
    <m/>
    <m/>
    <m/>
    <m/>
    <m/>
    <m/>
    <s v="COGEP"/>
    <n v="0"/>
    <n v="0"/>
    <n v="1"/>
    <n v="0"/>
    <n v="0"/>
    <n v="0"/>
    <n v="0"/>
    <n v="0"/>
    <n v="1"/>
    <n v="0"/>
    <s v="maendeleo"/>
    <n v="0"/>
    <n v="0"/>
    <n v="0"/>
    <n v="1"/>
    <n v="0"/>
    <n v="0"/>
    <m/>
    <s v="5-6"/>
    <m/>
    <s v="tres_satisfaite"/>
    <s v="oui"/>
    <s v="oui"/>
    <s v="tres_satisfaite"/>
    <s v="oui"/>
    <s v="non"/>
    <m/>
    <s v="les_membres_du_village"/>
    <m/>
    <s v="b_le_groupe_le_plus_nombreux_prend_la_dcision_pour_tous"/>
    <s v="rarement_implique"/>
    <s v="rarement"/>
    <n v="0"/>
    <n v="0"/>
    <n v="1"/>
    <n v="0"/>
    <n v="0"/>
    <n v="0"/>
    <n v="0"/>
    <n v="0"/>
    <n v="0"/>
    <n v="0"/>
    <n v="0"/>
    <n v="0"/>
    <m/>
    <s v="face à face"/>
    <s v="parfois"/>
    <s v="face à face"/>
    <s v="parfois"/>
    <s v="plusieurs sources sont disponibles"/>
    <s v="captage sur le tiyon"/>
    <s v="non"/>
    <m/>
    <m/>
    <n v="-2.2280414999999998"/>
    <n v="28.8043102"/>
    <n v="1808.3"/>
    <n v="4.7"/>
    <n v="8"/>
    <n v="44966.440011574072"/>
    <n v="44966.418194444443"/>
    <s v="bbk03"/>
    <n v="44966.507604166669"/>
    <s v="https://www.commcarehq.org/a/swassa/reports/form_data/27ea564f-9b3d-47f3-93c8-c1d1c538498b/"/>
    <s v="bbk03"/>
    <s v="Homme"/>
    <x v="0"/>
    <n v="5"/>
    <x v="0"/>
    <n v="6"/>
    <n v="10"/>
    <n v="7"/>
    <n v="23"/>
    <x v="3"/>
    <n v="14.285714285714286"/>
    <s v="Oui, elle est capable"/>
    <s v="non amélioré"/>
    <s v="Non"/>
    <s v="pas d'accès"/>
    <x v="0"/>
    <n v="1"/>
    <n v="1"/>
    <n v="2"/>
    <s v="Connaissance faible"/>
    <n v="0"/>
    <n v="3"/>
    <s v="Pas de confiance"/>
    <n v="0"/>
    <n v="0"/>
  </r>
  <r>
    <s v="237"/>
    <s v="12adcb28-6f94-4c36-b439-7c80cac93784"/>
    <n v="44966"/>
    <s v="consentement_oui"/>
    <s v="sud_kivu"/>
    <s v="sud_kivu"/>
    <s v="kabare"/>
    <x v="1"/>
    <x v="5"/>
    <s v="oui"/>
    <s v="fesa mulengezi"/>
    <s v="kahu_3"/>
    <s v="3"/>
    <s v="kahun_3"/>
    <s v="feminin"/>
    <n v="40"/>
    <n v="0"/>
    <s v="primaire_complet"/>
    <s v="non"/>
    <s v="epoux"/>
    <m/>
    <s v="masculin"/>
    <x v="1"/>
    <m/>
    <s v="agriculteur"/>
    <m/>
    <s v="restreint"/>
    <n v="1"/>
    <n v="1"/>
    <n v="1"/>
    <n v="0"/>
    <n v="2"/>
    <n v="0"/>
    <n v="1"/>
    <n v="0"/>
    <n v="0"/>
    <n v="0"/>
    <n v="2"/>
    <n v="1"/>
    <n v="1"/>
    <n v="0"/>
    <n v="0"/>
    <n v="1"/>
    <n v="11"/>
    <s v="non"/>
    <n v="0"/>
    <n v="0"/>
    <n v="0"/>
    <n v="0"/>
    <n v="0"/>
    <n v="0"/>
    <n v="0"/>
    <n v="0"/>
    <n v="0"/>
    <n v="0"/>
    <n v="0"/>
    <n v="0"/>
    <s v="non"/>
    <m/>
    <m/>
    <m/>
    <m/>
    <m/>
    <m/>
    <m/>
    <m/>
    <m/>
    <m/>
    <m/>
    <m/>
    <s v="oui"/>
    <n v="0"/>
    <n v="0"/>
    <n v="1"/>
    <n v="1"/>
    <n v="0"/>
    <n v="0"/>
    <n v="0"/>
    <n v="0"/>
    <n v="0"/>
    <n v="1"/>
    <n v="0"/>
    <s v="formation"/>
    <s v="eau_courante"/>
    <s v="robinet_public__borne-fontaine"/>
    <m/>
    <m/>
    <m/>
    <m/>
    <s v="eau_courante"/>
    <x v="0"/>
    <m/>
    <s v="oui"/>
    <m/>
    <m/>
    <m/>
    <m/>
    <m/>
    <m/>
    <m/>
    <s v="en_dehors_de_la_parcelle"/>
    <n v="3"/>
    <n v="10"/>
    <n v="6"/>
    <n v="19"/>
    <m/>
    <m/>
    <m/>
    <s v="oui"/>
    <x v="1"/>
    <m/>
    <m/>
    <m/>
    <m/>
    <m/>
    <m/>
    <m/>
    <m/>
    <m/>
    <m/>
    <m/>
    <m/>
    <m/>
    <m/>
    <m/>
    <m/>
    <m/>
    <m/>
    <m/>
    <m/>
    <m/>
    <m/>
    <m/>
    <m/>
    <m/>
    <m/>
    <m/>
    <n v="7"/>
    <n v="2"/>
    <n v="280"/>
    <m/>
    <m/>
    <n v="0"/>
    <n v="3.6363636363636362"/>
    <s v="non"/>
    <m/>
    <m/>
    <m/>
    <m/>
    <m/>
    <m/>
    <m/>
    <m/>
    <m/>
    <m/>
    <s v="hommes_20-24_ans"/>
    <n v="0"/>
    <n v="0"/>
    <n v="0"/>
    <n v="0"/>
    <n v="1"/>
    <n v="0"/>
    <n v="0"/>
    <m/>
    <s v="oui"/>
    <s v="contribution_mensuelabonnement"/>
    <m/>
    <m/>
    <n v="500"/>
    <m/>
    <m/>
    <m/>
    <m/>
    <m/>
    <m/>
    <m/>
    <m/>
    <m/>
    <m/>
    <m/>
    <m/>
    <m/>
    <m/>
    <m/>
    <m/>
    <m/>
    <s v="oui"/>
    <s v="parce que l'eau sera plus pota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1"/>
    <n v="0"/>
    <n v="0"/>
    <n v="0"/>
    <n v="0"/>
    <m/>
    <s v="non"/>
    <s v="suivre le chef du comité"/>
    <n v="1"/>
    <n v="1"/>
    <n v="0"/>
    <n v="0"/>
    <m/>
    <n v="0"/>
    <n v="1"/>
    <n v="0"/>
    <n v="0"/>
    <n v="0"/>
    <n v="0"/>
    <n v="0"/>
    <n v="0"/>
    <m/>
    <s v="non"/>
    <m/>
    <m/>
    <x v="0"/>
    <m/>
    <m/>
    <m/>
    <m/>
    <m/>
    <s v="non"/>
    <s v="non"/>
    <m/>
    <m/>
    <m/>
    <m/>
    <m/>
    <m/>
    <m/>
    <m/>
    <m/>
    <m/>
    <m/>
    <m/>
    <m/>
    <m/>
    <m/>
    <n v="0"/>
    <m/>
    <m/>
    <n v="4"/>
    <s v="pas de confiance"/>
    <n v="1"/>
    <n v="0"/>
    <n v="0"/>
    <n v="0"/>
    <n v="0"/>
    <n v="1"/>
    <n v="1"/>
    <s v="Au moins un"/>
    <n v="0"/>
    <n v="0"/>
    <n v="0"/>
    <m/>
    <s v="oui"/>
    <s v="oui"/>
    <s v="non_il_y_en_a_pas"/>
    <m/>
    <m/>
    <m/>
    <m/>
    <m/>
    <m/>
    <m/>
    <m/>
    <m/>
    <m/>
    <m/>
    <m/>
    <m/>
    <m/>
    <m/>
    <m/>
    <m/>
    <m/>
    <m/>
    <s v="chef du comité"/>
    <n v="0"/>
    <n v="0"/>
    <n v="0"/>
    <n v="0"/>
    <n v="0"/>
    <n v="0"/>
    <n v="0"/>
    <n v="0"/>
    <n v="1"/>
    <n v="0"/>
    <s v="maendeleo"/>
    <n v="0"/>
    <n v="0"/>
    <n v="0"/>
    <n v="1"/>
    <n v="0"/>
    <n v="0"/>
    <m/>
    <s v="1-2"/>
    <m/>
    <s v="tres_satisfaite"/>
    <s v="oui"/>
    <s v="oui"/>
    <s v="tres_satisfaite"/>
    <s v="oui"/>
    <s v="non"/>
    <m/>
    <s v="les_membres_du_village"/>
    <m/>
    <s v="b_le_groupe_le_plus_nombreux_prend_la_dcision_pour_tous"/>
    <s v="je_ne_suis_jamais_impliqu"/>
    <s v="non"/>
    <m/>
    <m/>
    <m/>
    <m/>
    <m/>
    <m/>
    <m/>
    <m/>
    <m/>
    <m/>
    <m/>
    <m/>
    <m/>
    <m/>
    <m/>
    <s v="face à face"/>
    <s v="non"/>
    <s v="je ne sais pas"/>
    <s v="pas de défis"/>
    <s v="non"/>
    <m/>
    <m/>
    <n v="-2.2291192999999998"/>
    <n v="28.802777599999999"/>
    <n v="1815.9"/>
    <n v="4.91"/>
    <n v="11"/>
    <n v="44966.459826388891"/>
    <n v="44966.443414351852"/>
    <s v="bbk03"/>
    <n v="44966.507604166669"/>
    <s v="https://www.commcarehq.org/a/swassa/reports/form_data/12adcb28-6f94-4c36-b439-7c80cac93784/"/>
    <s v="bbk03"/>
    <s v="Homme"/>
    <x v="0"/>
    <n v="3"/>
    <x v="0"/>
    <n v="5"/>
    <n v="5"/>
    <n v="5"/>
    <n v="15"/>
    <x v="3"/>
    <n v="14.285714285714285"/>
    <s v="Oui, elle est capable"/>
    <s v="non amélioré"/>
    <s v="Non"/>
    <s v="pas d'accès"/>
    <x v="0"/>
    <n v="1"/>
    <n v="1"/>
    <n v="2"/>
    <s v="Connaissance faible"/>
    <n v="0"/>
    <n v="4"/>
    <s v="Pas de confiance"/>
    <n v="0"/>
    <n v="0"/>
  </r>
  <r>
    <s v="238"/>
    <s v="83983bba-e279-432a-93dd-cfbc8a1d92db"/>
    <n v="44966"/>
    <s v="consentement_oui"/>
    <s v="sud_kivu"/>
    <s v="sud_kivu"/>
    <s v="kabare"/>
    <x v="1"/>
    <x v="9"/>
    <s v="oui"/>
    <s v="Nabintu M'rubinga"/>
    <s v="kabu_1"/>
    <s v="1"/>
    <s v="kabus_1"/>
    <s v="feminin"/>
    <n v="21"/>
    <n v="0"/>
    <s v="secondaire_interrompu"/>
    <s v="non"/>
    <s v="epoux"/>
    <m/>
    <s v="masculin"/>
    <x v="1"/>
    <m/>
    <s v="agent_de_letat"/>
    <m/>
    <s v="elargi"/>
    <n v="2"/>
    <n v="0"/>
    <n v="0"/>
    <n v="0"/>
    <n v="2"/>
    <n v="0"/>
    <n v="0"/>
    <n v="0"/>
    <n v="1"/>
    <n v="0"/>
    <n v="0"/>
    <n v="0"/>
    <n v="0"/>
    <n v="2"/>
    <n v="0"/>
    <n v="0"/>
    <n v="7"/>
    <s v="oui"/>
    <n v="0"/>
    <n v="0"/>
    <n v="0"/>
    <n v="0"/>
    <n v="1"/>
    <n v="0"/>
    <n v="0"/>
    <n v="0"/>
    <n v="0"/>
    <n v="0"/>
    <n v="0"/>
    <n v="0"/>
    <s v="oui"/>
    <n v="1"/>
    <n v="0"/>
    <n v="0"/>
    <n v="0"/>
    <n v="0"/>
    <n v="1"/>
    <n v="0"/>
    <n v="0"/>
    <n v="0"/>
    <n v="0"/>
    <n v="0"/>
    <m/>
    <s v="oui"/>
    <n v="0"/>
    <n v="0"/>
    <n v="0"/>
    <n v="1"/>
    <n v="1"/>
    <n v="0"/>
    <n v="0"/>
    <n v="0"/>
    <n v="0"/>
    <n v="0"/>
    <n v="0"/>
    <m/>
    <s v="eau_de_source"/>
    <m/>
    <m/>
    <s v="source_non_protg"/>
    <m/>
    <m/>
    <s v="source_non_protg"/>
    <x v="1"/>
    <m/>
    <s v="oui"/>
    <m/>
    <m/>
    <m/>
    <m/>
    <m/>
    <m/>
    <m/>
    <s v="en_dehors_de_la_parcelle"/>
    <n v="50"/>
    <n v="3"/>
    <n v="60"/>
    <n v="113"/>
    <m/>
    <m/>
    <m/>
    <s v="oui"/>
    <x v="2"/>
    <m/>
    <m/>
    <m/>
    <m/>
    <m/>
    <m/>
    <m/>
    <m/>
    <m/>
    <m/>
    <m/>
    <m/>
    <m/>
    <m/>
    <m/>
    <m/>
    <m/>
    <m/>
    <m/>
    <m/>
    <m/>
    <m/>
    <m/>
    <m/>
    <m/>
    <m/>
    <m/>
    <n v="7"/>
    <n v="2"/>
    <n v="280"/>
    <m/>
    <m/>
    <n v="0"/>
    <n v="5.7142857142857144"/>
    <s v="non"/>
    <m/>
    <m/>
    <m/>
    <m/>
    <m/>
    <m/>
    <m/>
    <m/>
    <m/>
    <m/>
    <s v="femmes_20-24_ans"/>
    <n v="1"/>
    <n v="0"/>
    <n v="1"/>
    <n v="0"/>
    <n v="0"/>
    <n v="0"/>
    <n v="0"/>
    <m/>
    <s v="non"/>
    <m/>
    <m/>
    <m/>
    <m/>
    <m/>
    <m/>
    <m/>
    <m/>
    <m/>
    <m/>
    <m/>
    <m/>
    <m/>
    <m/>
    <m/>
    <m/>
    <m/>
    <m/>
    <m/>
    <m/>
    <m/>
    <s v="oui"/>
    <s v="si nous accordons à l'eau propre"/>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0"/>
    <n v="0"/>
    <n v="0"/>
    <n v="1"/>
    <n v="0"/>
    <n v="0"/>
    <m/>
    <s v="non"/>
    <m/>
    <n v="1"/>
    <n v="1"/>
    <n v="0"/>
    <n v="0"/>
    <m/>
    <n v="0"/>
    <n v="0"/>
    <n v="0"/>
    <n v="0"/>
    <n v="1"/>
    <n v="0"/>
    <n v="0"/>
    <n v="0"/>
    <m/>
    <s v="non"/>
    <m/>
    <m/>
    <x v="0"/>
    <m/>
    <m/>
    <m/>
    <m/>
    <m/>
    <s v="non"/>
    <s v="non"/>
    <m/>
    <m/>
    <m/>
    <m/>
    <m/>
    <m/>
    <m/>
    <m/>
    <m/>
    <m/>
    <m/>
    <m/>
    <m/>
    <m/>
    <m/>
    <n v="0"/>
    <m/>
    <m/>
    <n v="2"/>
    <s v="pas de confiance"/>
    <n v="0"/>
    <n v="0"/>
    <n v="0"/>
    <n v="0"/>
    <n v="0"/>
    <n v="0"/>
    <n v="0"/>
    <s v="Aucun"/>
    <n v="1"/>
    <n v="0"/>
    <n v="0"/>
    <m/>
    <s v="oui"/>
    <s v="non_jen_ai_pas_encore_bnficie"/>
    <m/>
    <m/>
    <m/>
    <m/>
    <m/>
    <m/>
    <m/>
    <m/>
    <m/>
    <m/>
    <m/>
    <m/>
    <m/>
    <m/>
    <m/>
    <m/>
    <m/>
    <m/>
    <m/>
    <m/>
    <s v="à personne"/>
    <n v="1"/>
    <n v="0"/>
    <n v="0"/>
    <n v="0"/>
    <n v="0"/>
    <n v="1"/>
    <n v="1"/>
    <n v="0"/>
    <n v="0"/>
    <n v="0"/>
    <m/>
    <n v="0"/>
    <n v="0"/>
    <n v="0"/>
    <n v="0"/>
    <n v="1"/>
    <n v="0"/>
    <s v="personne"/>
    <s v="1-2"/>
    <m/>
    <s v="neutre"/>
    <s v="non"/>
    <s v="non"/>
    <s v="neutre"/>
    <s v="non"/>
    <m/>
    <m/>
    <m/>
    <m/>
    <m/>
    <s v="rarement_implique"/>
    <s v="non"/>
    <m/>
    <m/>
    <m/>
    <m/>
    <m/>
    <m/>
    <m/>
    <m/>
    <m/>
    <m/>
    <m/>
    <m/>
    <m/>
    <m/>
    <m/>
    <s v="aucun"/>
    <s v="non"/>
    <s v="sécurisé la source, rendre Propre l'eau que nous consommons, renforcement de moyens financiers et matériel,..."/>
    <s v="de km long à parcourir pour aller chercher l'eau et puis elle n'est pas propre"/>
    <s v="non"/>
    <m/>
    <m/>
    <n v="-2.2150788000000001"/>
    <n v="28.828578799999999"/>
    <n v="1637.1"/>
    <n v="3.9"/>
    <n v="7"/>
    <n v="44966.527870370373"/>
    <n v="44966.498796296299"/>
    <s v="bbk05"/>
    <n v="44966.52820601852"/>
    <s v="https://www.commcarehq.org/a/swassa/reports/form_data/83983bba-e279-432a-93dd-cfbc8a1d92db/"/>
    <s v="bbk05"/>
    <s v="Homme"/>
    <x v="0"/>
    <n v="3"/>
    <x v="0"/>
    <n v="5"/>
    <n v="20"/>
    <n v="7"/>
    <n v="32"/>
    <x v="1"/>
    <n v="13.333333333333334"/>
    <s v="Non, elle n'est pas capable"/>
    <s v="non amélioré"/>
    <s v="Non"/>
    <s v="pas d'accès"/>
    <x v="0"/>
    <n v="1"/>
    <n v="1"/>
    <n v="2"/>
    <s v="Connaissance faible"/>
    <n v="0"/>
    <n v="4"/>
    <s v="Pas de confiance"/>
    <n v="0"/>
    <n v="0"/>
  </r>
  <r>
    <s v="239"/>
    <s v="4b0973e6-7475-4776-b62b-23c319ff56cc"/>
    <n v="44966"/>
    <s v="consentement_oui"/>
    <s v="sud_kivu"/>
    <s v="sud_kivu"/>
    <s v="kabare"/>
    <x v="0"/>
    <x v="3"/>
    <s v="oui"/>
    <s v="pascal Mugisgo"/>
    <s v="cheg_16"/>
    <s v="16"/>
    <s v="chege_16"/>
    <s v="masculin"/>
    <n v="27"/>
    <n v="970599619"/>
    <s v="secondaire_interrompu"/>
    <s v="oui"/>
    <m/>
    <m/>
    <m/>
    <x v="1"/>
    <s v="Rosine"/>
    <s v="agriculteur"/>
    <m/>
    <s v="restreint"/>
    <n v="0"/>
    <n v="0"/>
    <n v="0"/>
    <n v="0"/>
    <n v="0"/>
    <n v="1"/>
    <n v="0"/>
    <n v="0"/>
    <n v="0"/>
    <n v="0"/>
    <n v="0"/>
    <n v="0"/>
    <n v="0"/>
    <n v="1"/>
    <n v="0"/>
    <n v="0"/>
    <n v="2"/>
    <s v="non"/>
    <n v="0"/>
    <n v="0"/>
    <n v="0"/>
    <n v="0"/>
    <n v="0"/>
    <n v="0"/>
    <n v="0"/>
    <n v="0"/>
    <n v="0"/>
    <n v="0"/>
    <n v="0"/>
    <n v="0"/>
    <s v="non"/>
    <m/>
    <m/>
    <m/>
    <m/>
    <m/>
    <m/>
    <m/>
    <m/>
    <m/>
    <m/>
    <m/>
    <m/>
    <s v="oui"/>
    <n v="0"/>
    <n v="0"/>
    <n v="0"/>
    <n v="1"/>
    <n v="0"/>
    <n v="0"/>
    <n v="0"/>
    <n v="0"/>
    <n v="0"/>
    <n v="0"/>
    <n v="0"/>
    <m/>
    <s v="eau_de_source"/>
    <m/>
    <m/>
    <s v="source_non_protg"/>
    <m/>
    <m/>
    <s v="source_non_protg"/>
    <x v="1"/>
    <m/>
    <s v="oui"/>
    <m/>
    <m/>
    <m/>
    <m/>
    <m/>
    <m/>
    <m/>
    <s v="en_dehors_de_la_parcelle"/>
    <n v="5"/>
    <n v="2"/>
    <n v="6"/>
    <n v="13"/>
    <m/>
    <m/>
    <m/>
    <s v="oui"/>
    <x v="2"/>
    <m/>
    <m/>
    <m/>
    <m/>
    <m/>
    <m/>
    <m/>
    <m/>
    <m/>
    <m/>
    <m/>
    <m/>
    <m/>
    <m/>
    <m/>
    <m/>
    <m/>
    <m/>
    <m/>
    <m/>
    <m/>
    <m/>
    <m/>
    <m/>
    <m/>
    <m/>
    <m/>
    <n v="7"/>
    <n v="2"/>
    <n v="280"/>
    <m/>
    <m/>
    <n v="0"/>
    <n v="20"/>
    <s v="non"/>
    <m/>
    <m/>
    <m/>
    <m/>
    <m/>
    <m/>
    <m/>
    <m/>
    <m/>
    <m/>
    <s v="femmes_25-34_ans"/>
    <n v="0"/>
    <n v="0"/>
    <n v="0"/>
    <n v="0"/>
    <n v="1"/>
    <n v="0"/>
    <n v="0"/>
    <m/>
    <s v="non"/>
    <m/>
    <m/>
    <m/>
    <m/>
    <m/>
    <m/>
    <m/>
    <m/>
    <m/>
    <m/>
    <m/>
    <m/>
    <m/>
    <m/>
    <m/>
    <m/>
    <m/>
    <m/>
    <m/>
    <m/>
    <m/>
    <s v="oui"/>
    <s v="pour boire l'eau de qualité"/>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pas des responsables"/>
    <s v="non"/>
    <m/>
    <n v="0"/>
    <n v="1"/>
    <n v="0"/>
    <n v="0"/>
    <m/>
    <n v="0"/>
    <n v="0"/>
    <n v="0"/>
    <n v="0"/>
    <n v="1"/>
    <n v="0"/>
    <n v="0"/>
    <n v="0"/>
    <m/>
    <s v="non"/>
    <m/>
    <m/>
    <x v="0"/>
    <m/>
    <m/>
    <m/>
    <m/>
    <m/>
    <s v="non"/>
    <s v="non"/>
    <m/>
    <m/>
    <m/>
    <m/>
    <m/>
    <m/>
    <m/>
    <m/>
    <m/>
    <m/>
    <m/>
    <m/>
    <m/>
    <m/>
    <m/>
    <n v="0"/>
    <m/>
    <m/>
    <n v="0"/>
    <s v="pas de confiance"/>
    <n v="0"/>
    <n v="0"/>
    <n v="0"/>
    <n v="0"/>
    <n v="0"/>
    <n v="0"/>
    <n v="0"/>
    <s v="Aucun"/>
    <n v="1"/>
    <n v="0"/>
    <n v="0"/>
    <m/>
    <s v="oui"/>
    <s v="non_jen_ai_pas_encore_bnficie"/>
    <m/>
    <m/>
    <m/>
    <m/>
    <m/>
    <m/>
    <m/>
    <m/>
    <m/>
    <m/>
    <m/>
    <m/>
    <m/>
    <m/>
    <m/>
    <m/>
    <m/>
    <m/>
    <m/>
    <m/>
    <s v="personne"/>
    <n v="0"/>
    <n v="0"/>
    <n v="0"/>
    <n v="0"/>
    <n v="0"/>
    <n v="0"/>
    <n v="0"/>
    <n v="0"/>
    <n v="1"/>
    <n v="0"/>
    <s v="maendeleo"/>
    <n v="0"/>
    <n v="0"/>
    <n v="0"/>
    <n v="0"/>
    <n v="1"/>
    <n v="0"/>
    <s v="personne"/>
    <s v="1-2"/>
    <m/>
    <s v="neutre"/>
    <s v="non"/>
    <s v="non"/>
    <s v="neutre"/>
    <s v="non"/>
    <m/>
    <m/>
    <m/>
    <m/>
    <m/>
    <s v="je_ne_suis_jamais_impliqu"/>
    <s v="non"/>
    <m/>
    <m/>
    <m/>
    <m/>
    <m/>
    <m/>
    <m/>
    <m/>
    <m/>
    <m/>
    <m/>
    <m/>
    <m/>
    <m/>
    <m/>
    <s v="pas des recommandations"/>
    <s v="non"/>
    <s v="présence de la rivière bidagara, et d'une source"/>
    <s v="pas"/>
    <s v="non"/>
    <m/>
    <m/>
    <n v="-2.2385218"/>
    <n v="28.834105300000001"/>
    <n v="1589.1"/>
    <n v="4.68"/>
    <n v="2"/>
    <n v="44966.536631944437"/>
    <n v="44966.520740740743"/>
    <s v="bbk04"/>
    <n v="44966.536979166667"/>
    <s v="https://www.commcarehq.org/a/swassa/reports/form_data/4b0973e6-7475-4776-b62b-23c319ff56cc/"/>
    <s v="bbk04"/>
    <s v="Homme"/>
    <x v="0"/>
    <n v="6"/>
    <x v="0"/>
    <n v="30"/>
    <n v="40"/>
    <n v="45"/>
    <n v="115"/>
    <x v="0"/>
    <n v="6.666666666666667"/>
    <s v="Oui, elle est capable"/>
    <s v="non amélioré"/>
    <s v="Non"/>
    <s v="pas d'accès"/>
    <x v="0"/>
    <n v="1"/>
    <n v="0"/>
    <n v="1"/>
    <s v="Connaissance faible"/>
    <n v="0"/>
    <n v="2"/>
    <s v="Pas de confiance"/>
    <n v="0"/>
    <n v="0"/>
  </r>
  <r>
    <s v="240"/>
    <s v="36398f0b-499f-4b81-8e22-cd0d6b339cad"/>
    <n v="44966"/>
    <s v="consentement_oui"/>
    <s v="sud_kivu"/>
    <s v="sud_kivu"/>
    <s v="kabare"/>
    <x v="1"/>
    <x v="4"/>
    <s v="oui"/>
    <s v="Marie Jeanne"/>
    <s v="mwan_21"/>
    <s v="21"/>
    <s v="mwand_21"/>
    <s v="feminin"/>
    <n v="50"/>
    <n v="0"/>
    <s v="primaire_interrompu"/>
    <s v="oui"/>
    <m/>
    <m/>
    <m/>
    <x v="0"/>
    <s v="Clémence"/>
    <s v="agriculteur"/>
    <m/>
    <s v="elargi"/>
    <n v="0"/>
    <n v="1"/>
    <n v="1"/>
    <n v="4"/>
    <n v="0"/>
    <n v="0"/>
    <n v="0"/>
    <n v="1"/>
    <n v="1"/>
    <n v="1"/>
    <n v="1"/>
    <n v="0"/>
    <n v="0"/>
    <n v="0"/>
    <n v="0"/>
    <n v="0"/>
    <n v="10"/>
    <s v="oui"/>
    <n v="0"/>
    <n v="0"/>
    <n v="0"/>
    <n v="0"/>
    <n v="1"/>
    <n v="0"/>
    <n v="0"/>
    <n v="0"/>
    <n v="0"/>
    <n v="0"/>
    <n v="0"/>
    <n v="0"/>
    <s v="oui"/>
    <n v="1"/>
    <n v="0"/>
    <n v="0"/>
    <n v="0"/>
    <n v="0"/>
    <n v="0"/>
    <n v="0"/>
    <n v="0"/>
    <n v="0"/>
    <n v="0"/>
    <n v="0"/>
    <m/>
    <s v="oui"/>
    <n v="1"/>
    <n v="0"/>
    <n v="0"/>
    <n v="0"/>
    <n v="0"/>
    <n v="0"/>
    <n v="0"/>
    <n v="0"/>
    <n v="0"/>
    <n v="0"/>
    <n v="0"/>
    <m/>
    <s v="eau_courante"/>
    <s v="robinet_public__borne-fontaine"/>
    <m/>
    <m/>
    <m/>
    <m/>
    <s v="eau_courante"/>
    <x v="0"/>
    <m/>
    <s v="oui"/>
    <m/>
    <m/>
    <m/>
    <m/>
    <m/>
    <m/>
    <m/>
    <s v="en_dehors_de_la_parcelle"/>
    <n v="1"/>
    <n v="1"/>
    <n v="1"/>
    <n v="3"/>
    <m/>
    <m/>
    <m/>
    <s v="oui"/>
    <x v="1"/>
    <m/>
    <m/>
    <m/>
    <m/>
    <m/>
    <m/>
    <m/>
    <m/>
    <m/>
    <m/>
    <m/>
    <m/>
    <m/>
    <m/>
    <m/>
    <m/>
    <m/>
    <m/>
    <m/>
    <m/>
    <m/>
    <m/>
    <m/>
    <m/>
    <m/>
    <m/>
    <m/>
    <n v="7"/>
    <n v="8"/>
    <n v="1120"/>
    <m/>
    <m/>
    <n v="0"/>
    <n v="16"/>
    <s v="non"/>
    <m/>
    <m/>
    <m/>
    <m/>
    <m/>
    <m/>
    <m/>
    <m/>
    <m/>
    <m/>
    <s v="femmesfilles_15-19_ans"/>
    <n v="0"/>
    <n v="1"/>
    <n v="0"/>
    <n v="0"/>
    <n v="1"/>
    <n v="0"/>
    <n v="0"/>
    <m/>
    <s v="oui"/>
    <s v="contribution_mensuelabonnement"/>
    <m/>
    <m/>
    <n v="500"/>
    <m/>
    <m/>
    <m/>
    <m/>
    <m/>
    <m/>
    <m/>
    <m/>
    <m/>
    <m/>
    <m/>
    <m/>
    <m/>
    <m/>
    <m/>
    <m/>
    <m/>
    <s v="oui"/>
    <s v="c le développement"/>
    <s v="non"/>
    <m/>
    <m/>
    <m/>
    <m/>
    <m/>
    <m/>
    <m/>
    <m/>
    <m/>
    <m/>
    <m/>
    <m/>
    <m/>
    <m/>
    <m/>
    <m/>
    <m/>
    <m/>
    <m/>
    <m/>
    <m/>
    <m/>
    <m/>
    <m/>
    <m/>
    <m/>
    <m/>
    <m/>
    <m/>
    <m/>
    <m/>
    <m/>
    <m/>
    <m/>
    <s v="oui"/>
    <n v="0"/>
    <n v="0"/>
    <n v="0"/>
    <n v="0"/>
    <n v="0"/>
    <n v="0"/>
    <n v="1"/>
    <n v="0"/>
    <n v="0"/>
    <n v="0"/>
    <m/>
    <m/>
    <m/>
    <m/>
    <m/>
    <n v="1"/>
    <n v="0"/>
    <n v="0"/>
    <n v="0"/>
    <n v="0"/>
    <n v="1"/>
    <m/>
    <m/>
    <m/>
    <m/>
    <m/>
    <m/>
    <m/>
    <s v="toilette non améliorée"/>
    <s v="oui"/>
    <x v="0"/>
    <x v="0"/>
    <x v="0"/>
    <x v="0"/>
    <x v="1"/>
    <n v="0"/>
    <n v="1"/>
    <n v="0"/>
    <n v="0"/>
    <n v="0"/>
    <n v="1"/>
    <n v="0"/>
    <n v="0"/>
    <n v="0"/>
    <n v="0"/>
    <m/>
    <s v="non"/>
    <m/>
    <m/>
    <m/>
    <m/>
    <m/>
    <m/>
    <m/>
    <m/>
    <m/>
    <m/>
    <m/>
    <m/>
    <m/>
    <m/>
    <m/>
    <s v="oui"/>
    <n v="1"/>
    <n v="0"/>
    <n v="0"/>
    <n v="1"/>
    <n v="0"/>
    <n v="0"/>
    <n v="0"/>
    <m/>
    <n v="1"/>
    <n v="1"/>
    <n v="0"/>
    <n v="2"/>
    <n v="3"/>
    <s v="connaissance basique"/>
    <n v="0"/>
    <n v="0"/>
    <n v="0"/>
    <m/>
    <n v="1"/>
    <n v="0"/>
    <n v="0"/>
    <n v="0"/>
    <n v="0"/>
    <n v="0"/>
    <m/>
    <s v="non"/>
    <s v="Tuyaux et Frais d'adhésion"/>
    <n v="1"/>
    <n v="1"/>
    <n v="0"/>
    <n v="0"/>
    <m/>
    <n v="1"/>
    <n v="0"/>
    <n v="0"/>
    <n v="0"/>
    <n v="0"/>
    <n v="0"/>
    <n v="0"/>
    <n v="0"/>
    <m/>
    <s v="oui"/>
    <s v="Amande"/>
    <n v="0"/>
    <x v="2"/>
    <n v="0"/>
    <n v="1"/>
    <n v="0"/>
    <n v="0"/>
    <s v="pas d'autre répons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0"/>
    <n v="1"/>
    <n v="0"/>
    <s v="Chikala"/>
    <n v="0"/>
    <n v="0"/>
    <n v="0"/>
    <n v="0"/>
    <n v="1"/>
    <n v="0"/>
    <s v="Prêtre"/>
    <s v="5-6"/>
    <m/>
    <s v="tres_satisfaite"/>
    <s v="oui"/>
    <s v="oui"/>
    <s v="tres_satisfaite"/>
    <s v="oui"/>
    <s v="non"/>
    <m/>
    <s v="les_membres_du_village"/>
    <m/>
    <s v="b_le_groupe_le_plus_nombreux_prend_la_dcision_pour_tous"/>
    <s v="je_ne_suis_jamais_impliqu"/>
    <s v="non"/>
    <m/>
    <m/>
    <m/>
    <m/>
    <m/>
    <m/>
    <m/>
    <m/>
    <m/>
    <m/>
    <m/>
    <m/>
    <m/>
    <m/>
    <m/>
    <s v="pas de réponse"/>
    <s v="non"/>
    <s v="Présence de source"/>
    <s v="Aucun"/>
    <s v="non"/>
    <m/>
    <m/>
    <n v="-2.2218325000000001"/>
    <n v="28.8425093"/>
    <n v="1545.3"/>
    <n v="4.46"/>
    <n v="10"/>
    <n v="44966.362870370373"/>
    <n v="44966.346516203703"/>
    <s v="bbk07"/>
    <n v="44966.5471875"/>
    <s v="https://www.commcarehq.org/a/swassa/reports/form_data/36398f0b-499f-4b81-8e22-cd0d6b339cad/"/>
    <s v="bbk07"/>
    <s v=""/>
    <x v="2"/>
    <s v=""/>
    <x v="2"/>
    <s v=""/>
    <s v=""/>
    <s v=""/>
    <s v=""/>
    <x v="2"/>
    <s v=""/>
    <s v=""/>
    <s v=""/>
    <s v=""/>
    <s v=""/>
    <x v="1"/>
    <s v=""/>
    <s v=""/>
    <s v=""/>
    <s v=""/>
    <s v=""/>
    <s v=""/>
    <s v=""/>
    <s v=""/>
    <s v=""/>
  </r>
  <r>
    <s v="241"/>
    <s v="88e76d2b-57ec-4b60-9693-4e1df4e75d8f"/>
    <n v="44966"/>
    <s v="consentement_oui"/>
    <s v="sud_kivu"/>
    <s v="sud_kivu"/>
    <s v="kabare"/>
    <x v="1"/>
    <x v="4"/>
    <s v="oui"/>
    <s v="Deborah"/>
    <s v="mwan_36"/>
    <s v="36"/>
    <s v="mwand_36"/>
    <s v="feminin"/>
    <n v="45"/>
    <n v="0"/>
    <s v="primaire_complet"/>
    <s v="non"/>
    <s v="epouse"/>
    <m/>
    <s v="masculin"/>
    <x v="1"/>
    <s v="Jean Pierre"/>
    <s v="agriculteur"/>
    <m/>
    <s v="restreint"/>
    <n v="0"/>
    <n v="1"/>
    <n v="2"/>
    <n v="0"/>
    <n v="0"/>
    <n v="0"/>
    <n v="1"/>
    <n v="0"/>
    <n v="1"/>
    <n v="1"/>
    <n v="0"/>
    <n v="1"/>
    <n v="0"/>
    <n v="0"/>
    <n v="1"/>
    <n v="0"/>
    <n v="8"/>
    <s v="oui"/>
    <n v="0"/>
    <n v="0"/>
    <n v="0"/>
    <n v="0"/>
    <n v="1"/>
    <n v="0"/>
    <n v="0"/>
    <n v="0"/>
    <n v="0"/>
    <n v="0"/>
    <n v="0"/>
    <n v="0"/>
    <s v="oui"/>
    <n v="1"/>
    <n v="0"/>
    <n v="0"/>
    <n v="0"/>
    <n v="0"/>
    <n v="0"/>
    <n v="0"/>
    <n v="1"/>
    <n v="0"/>
    <n v="0"/>
    <n v="0"/>
    <m/>
    <s v="oui"/>
    <n v="1"/>
    <n v="0"/>
    <n v="0"/>
    <n v="0"/>
    <n v="0"/>
    <n v="0"/>
    <n v="0"/>
    <n v="0"/>
    <n v="0"/>
    <n v="0"/>
    <n v="0"/>
    <m/>
    <s v="eau_courante"/>
    <s v="robinet_public__borne-fontaine"/>
    <m/>
    <m/>
    <m/>
    <m/>
    <s v="eau_courante"/>
    <x v="0"/>
    <m/>
    <s v="oui"/>
    <m/>
    <m/>
    <m/>
    <m/>
    <m/>
    <m/>
    <m/>
    <s v="en_dehors_de_la_parcelle"/>
    <n v="1"/>
    <n v="2"/>
    <n v="1"/>
    <n v="4"/>
    <m/>
    <m/>
    <m/>
    <s v="oui"/>
    <x v="1"/>
    <m/>
    <m/>
    <m/>
    <m/>
    <m/>
    <m/>
    <m/>
    <m/>
    <m/>
    <m/>
    <m/>
    <m/>
    <m/>
    <m/>
    <m/>
    <m/>
    <m/>
    <m/>
    <m/>
    <m/>
    <m/>
    <m/>
    <m/>
    <m/>
    <m/>
    <m/>
    <m/>
    <n v="7"/>
    <n v="4"/>
    <n v="560"/>
    <m/>
    <m/>
    <n v="0"/>
    <n v="10"/>
    <s v="non"/>
    <m/>
    <m/>
    <m/>
    <m/>
    <m/>
    <m/>
    <m/>
    <m/>
    <m/>
    <m/>
    <s v="hommesgarons_15-19_ans"/>
    <n v="0"/>
    <n v="0"/>
    <n v="0"/>
    <n v="0"/>
    <n v="1"/>
    <n v="0"/>
    <n v="0"/>
    <m/>
    <s v="oui"/>
    <s v="contribution_mensuelabonnement"/>
    <m/>
    <m/>
    <n v="1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non"/>
    <s v="Achat des accessoires et frais d'adhésion"/>
    <n v="1"/>
    <n v="1"/>
    <n v="0"/>
    <n v="0"/>
    <m/>
    <n v="1"/>
    <n v="0"/>
    <n v="0"/>
    <n v="0"/>
    <n v="0"/>
    <n v="0"/>
    <n v="0"/>
    <n v="0"/>
    <m/>
    <s v="oui"/>
    <s v="Amande"/>
    <n v="0"/>
    <x v="2"/>
    <n v="0"/>
    <n v="1"/>
    <n v="0"/>
    <n v="0"/>
    <s v="pas d'autre réponse"/>
    <s v="non"/>
    <s v="non"/>
    <m/>
    <m/>
    <m/>
    <m/>
    <m/>
    <m/>
    <m/>
    <m/>
    <m/>
    <m/>
    <m/>
    <m/>
    <m/>
    <m/>
    <m/>
    <n v="0"/>
    <m/>
    <m/>
    <n v="8"/>
    <s v="grande confiance"/>
    <n v="1"/>
    <n v="0"/>
    <n v="0"/>
    <n v="0"/>
    <n v="0"/>
    <n v="1"/>
    <n v="1"/>
    <s v="Au moins un"/>
    <n v="0"/>
    <n v="0"/>
    <n v="0"/>
    <m/>
    <s v="oui"/>
    <s v="non_jen_ai_pas_encore_bnficie"/>
    <m/>
    <m/>
    <m/>
    <m/>
    <m/>
    <m/>
    <m/>
    <m/>
    <m/>
    <m/>
    <m/>
    <m/>
    <m/>
    <m/>
    <m/>
    <m/>
    <m/>
    <m/>
    <m/>
    <m/>
    <s v="comité d'eau"/>
    <n v="0"/>
    <n v="0"/>
    <n v="0"/>
    <n v="0"/>
    <n v="0"/>
    <n v="0"/>
    <n v="0"/>
    <n v="0"/>
    <n v="1"/>
    <n v="0"/>
    <s v="Chikala"/>
    <n v="0"/>
    <n v="0"/>
    <n v="0"/>
    <n v="0"/>
    <n v="1"/>
    <n v="0"/>
    <s v="Particulier"/>
    <s v="5-6"/>
    <m/>
    <s v="tres_satisfaite"/>
    <s v="oui"/>
    <s v="oui"/>
    <s v="extrmement_satisfaite"/>
    <s v="oui"/>
    <s v="non"/>
    <m/>
    <s v="les_membres_du_village"/>
    <m/>
    <s v="b_le_groupe_le_plus_nombreux_prend_la_dcision_pour_tous"/>
    <s v="je_ne_suis_jamais_impliqu"/>
    <s v="non"/>
    <m/>
    <m/>
    <m/>
    <m/>
    <m/>
    <m/>
    <m/>
    <m/>
    <m/>
    <m/>
    <m/>
    <m/>
    <m/>
    <m/>
    <m/>
    <s v="pas de réponse"/>
    <s v="non"/>
    <s v="Source"/>
    <s v="Aucun défis"/>
    <s v="non"/>
    <m/>
    <m/>
    <n v="-2.2215180999999999"/>
    <n v="28.844248"/>
    <n v="1522.1"/>
    <n v="4.09"/>
    <n v="8"/>
    <n v="44966.382939814823"/>
    <n v="44966.370856481481"/>
    <s v="bbk07"/>
    <n v="44966.547210648147"/>
    <s v="https://www.commcarehq.org/a/swassa/reports/form_data/88e76d2b-57ec-4b60-9693-4e1df4e75d8f/"/>
    <s v="bbk07"/>
    <s v="Homme"/>
    <x v="0"/>
    <n v="2"/>
    <x v="0"/>
    <n v="5"/>
    <n v="7"/>
    <n v="9"/>
    <n v="21"/>
    <x v="3"/>
    <n v="257.14285714285717"/>
    <s v="Oui, elle est capable"/>
    <s v="non amélioré"/>
    <s v="Non"/>
    <s v="pas d'accès"/>
    <x v="0"/>
    <n v="0"/>
    <n v="0"/>
    <n v="0"/>
    <s v="Connaissance faible"/>
    <n v="0"/>
    <n v="5"/>
    <s v="Confiance moyenne"/>
    <n v="0"/>
    <n v="0"/>
  </r>
  <r>
    <s v="242"/>
    <s v="a76c3730-11d5-4280-b864-f4acdade6be5"/>
    <n v="44966"/>
    <s v="consentement_oui"/>
    <s v="sud_kivu"/>
    <s v="sud_kivu"/>
    <s v="kabare"/>
    <x v="1"/>
    <x v="4"/>
    <s v="oui"/>
    <s v="Nelly Nzigire"/>
    <s v="mwan_56"/>
    <s v="56"/>
    <s v="mwand_56"/>
    <s v="feminin"/>
    <n v="18"/>
    <n v="999123199"/>
    <s v="secondaire_interrompu"/>
    <s v="non"/>
    <s v="fille"/>
    <m/>
    <s v="feminin"/>
    <x v="0"/>
    <s v="Leathicia M'bugabanda"/>
    <s v="agriculteur"/>
    <m/>
    <s v="restreint"/>
    <n v="1"/>
    <n v="0"/>
    <n v="1"/>
    <n v="1"/>
    <n v="1"/>
    <n v="0"/>
    <n v="1"/>
    <n v="0"/>
    <n v="1"/>
    <n v="0"/>
    <n v="1"/>
    <n v="0"/>
    <n v="0"/>
    <n v="0"/>
    <n v="0"/>
    <n v="0"/>
    <n v="7"/>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15"/>
    <n v="2"/>
    <n v="15"/>
    <n v="32"/>
    <m/>
    <m/>
    <m/>
    <s v="oui"/>
    <x v="0"/>
    <m/>
    <m/>
    <m/>
    <m/>
    <m/>
    <m/>
    <m/>
    <m/>
    <m/>
    <m/>
    <m/>
    <m/>
    <m/>
    <m/>
    <m/>
    <m/>
    <m/>
    <m/>
    <m/>
    <m/>
    <m/>
    <m/>
    <m/>
    <m/>
    <m/>
    <m/>
    <m/>
    <n v="7"/>
    <n v="8"/>
    <n v="1120"/>
    <m/>
    <m/>
    <n v="0"/>
    <n v="22.857142857142858"/>
    <s v="non"/>
    <m/>
    <m/>
    <m/>
    <m/>
    <m/>
    <m/>
    <m/>
    <m/>
    <m/>
    <m/>
    <s v="filles_10-14_ans"/>
    <n v="0"/>
    <n v="0"/>
    <n v="0"/>
    <n v="0"/>
    <n v="1"/>
    <n v="0"/>
    <n v="0"/>
    <m/>
    <s v="oui"/>
    <s v="contribution_mensuelabonnement"/>
    <m/>
    <m/>
    <n v="500"/>
    <m/>
    <m/>
    <m/>
    <m/>
    <m/>
    <m/>
    <m/>
    <m/>
    <m/>
    <m/>
    <m/>
    <m/>
    <m/>
    <m/>
    <m/>
    <m/>
    <m/>
    <s v="oui"/>
    <s v="C le développement"/>
    <s v="non"/>
    <m/>
    <m/>
    <m/>
    <m/>
    <m/>
    <m/>
    <m/>
    <m/>
    <m/>
    <m/>
    <m/>
    <m/>
    <m/>
    <m/>
    <m/>
    <m/>
    <m/>
    <m/>
    <m/>
    <m/>
    <m/>
    <m/>
    <m/>
    <m/>
    <m/>
    <m/>
    <m/>
    <m/>
    <m/>
    <m/>
    <m/>
    <m/>
    <m/>
    <m/>
    <s v="oui"/>
    <n v="0"/>
    <n v="0"/>
    <n v="0"/>
    <n v="0"/>
    <n v="0"/>
    <n v="0"/>
    <n v="1"/>
    <n v="0"/>
    <n v="0"/>
    <n v="0"/>
    <m/>
    <m/>
    <m/>
    <m/>
    <m/>
    <n v="1"/>
    <n v="0"/>
    <n v="0"/>
    <n v="0"/>
    <n v="0"/>
    <n v="2"/>
    <m/>
    <m/>
    <m/>
    <m/>
    <m/>
    <m/>
    <m/>
    <s v="toilette non améliorée"/>
    <s v="oui"/>
    <x v="0"/>
    <x v="0"/>
    <x v="0"/>
    <x v="0"/>
    <x v="0"/>
    <m/>
    <m/>
    <m/>
    <m/>
    <m/>
    <m/>
    <m/>
    <m/>
    <m/>
    <m/>
    <m/>
    <m/>
    <m/>
    <m/>
    <m/>
    <m/>
    <m/>
    <m/>
    <m/>
    <m/>
    <m/>
    <m/>
    <m/>
    <m/>
    <m/>
    <m/>
    <m/>
    <s v="oui"/>
    <n v="1"/>
    <n v="0"/>
    <n v="0"/>
    <n v="1"/>
    <n v="0"/>
    <n v="0"/>
    <n v="0"/>
    <m/>
    <n v="0"/>
    <n v="1"/>
    <n v="0"/>
    <n v="1"/>
    <n v="2"/>
    <s v="connaissance faible"/>
    <n v="0"/>
    <n v="0"/>
    <n v="0"/>
    <m/>
    <n v="1"/>
    <n v="0"/>
    <n v="0"/>
    <n v="0"/>
    <n v="0"/>
    <n v="0"/>
    <m/>
    <s v="non"/>
    <s v="Frais d'adhésion et techniciens"/>
    <n v="0"/>
    <n v="1"/>
    <n v="0"/>
    <n v="0"/>
    <m/>
    <n v="1"/>
    <n v="0"/>
    <n v="0"/>
    <n v="0"/>
    <n v="0"/>
    <n v="0"/>
    <n v="0"/>
    <n v="0"/>
    <m/>
    <s v="oui"/>
    <s v="Amande"/>
    <n v="0"/>
    <x v="2"/>
    <n v="0"/>
    <n v="1"/>
    <n v="0"/>
    <n v="0"/>
    <s v="pas d'autre réponse"/>
    <s v="non"/>
    <s v="non"/>
    <m/>
    <m/>
    <m/>
    <m/>
    <m/>
    <m/>
    <m/>
    <m/>
    <m/>
    <m/>
    <m/>
    <m/>
    <m/>
    <m/>
    <m/>
    <n v="0"/>
    <m/>
    <m/>
    <n v="2"/>
    <s v="pas de confiance"/>
    <n v="1"/>
    <n v="0"/>
    <n v="0"/>
    <n v="0"/>
    <n v="0"/>
    <n v="1"/>
    <n v="1"/>
    <s v="Au moins un"/>
    <n v="0"/>
    <n v="0"/>
    <n v="0"/>
    <m/>
    <s v="oui"/>
    <s v="non_jen_ai_pas_encore_bnficie"/>
    <m/>
    <m/>
    <m/>
    <m/>
    <m/>
    <m/>
    <m/>
    <m/>
    <m/>
    <m/>
    <m/>
    <m/>
    <m/>
    <m/>
    <m/>
    <m/>
    <m/>
    <m/>
    <m/>
    <m/>
    <s v="comité d'eau"/>
    <n v="0"/>
    <n v="0"/>
    <n v="0"/>
    <n v="0"/>
    <n v="0"/>
    <n v="0"/>
    <n v="0"/>
    <n v="0"/>
    <n v="1"/>
    <n v="0"/>
    <s v="Chikala"/>
    <n v="0"/>
    <n v="0"/>
    <n v="0"/>
    <n v="0"/>
    <n v="1"/>
    <n v="0"/>
    <s v="Particulier"/>
    <s v="5-6"/>
    <m/>
    <s v="peu_insatisfaisant"/>
    <s v="oui"/>
    <s v="oui"/>
    <s v="tres_satisfaite"/>
    <s v="oui"/>
    <s v="non"/>
    <m/>
    <s v="les_membres_du_village"/>
    <m/>
    <s v="b_le_groupe_le_plus_nombreux_prend_la_dcision_pour_tous"/>
    <s v="je_ne_suis_jamais_impliqu"/>
    <s v="non"/>
    <m/>
    <m/>
    <m/>
    <m/>
    <m/>
    <m/>
    <m/>
    <m/>
    <m/>
    <m/>
    <m/>
    <m/>
    <m/>
    <m/>
    <m/>
    <s v="pas d'autre réponse"/>
    <s v="non"/>
    <s v="présence de source"/>
    <s v="longue distance"/>
    <s v="oui"/>
    <s v="malignité"/>
    <s v="non"/>
    <n v="-2.2200418000000002"/>
    <n v="28.843954799999999"/>
    <n v="1487.6"/>
    <n v="4.68"/>
    <n v="7"/>
    <n v="44966.417812500003"/>
    <n v="44966.395428240743"/>
    <s v="bbk07"/>
    <n v="44966.547233796293"/>
    <s v="https://www.commcarehq.org/a/swassa/reports/form_data/a76c3730-11d5-4280-b864-f4acdade6be5/"/>
    <s v="bbk07"/>
    <s v="Femme"/>
    <x v="0"/>
    <n v="5"/>
    <x v="0"/>
    <n v="7"/>
    <n v="10"/>
    <n v="15"/>
    <n v="32"/>
    <x v="0"/>
    <n v="17.142857142857142"/>
    <s v="Non, elle n'est pas capable"/>
    <s v="non amélioré"/>
    <s v="Non"/>
    <s v="pas d'accès"/>
    <x v="0"/>
    <n v="1"/>
    <n v="1"/>
    <n v="2"/>
    <s v="Connaissance faible"/>
    <n v="0"/>
    <n v="5"/>
    <s v="Confiance moyenne"/>
    <n v="0"/>
    <n v="0"/>
  </r>
  <r>
    <s v="243"/>
    <s v="f3ae6d1e-1e1a-4b76-bd9c-8286ab148648"/>
    <n v="44966"/>
    <s v="consentement_oui"/>
    <s v="sud_kivu"/>
    <s v="sud_kivu"/>
    <s v="kabare"/>
    <x v="1"/>
    <x v="4"/>
    <s v="oui"/>
    <s v="Innocent"/>
    <s v="mwan_15"/>
    <s v="15"/>
    <s v="mwand_15"/>
    <s v="masculin"/>
    <n v="29"/>
    <n v="0"/>
    <s v="primaire_interrompu"/>
    <s v="oui"/>
    <m/>
    <m/>
    <m/>
    <x v="1"/>
    <s v="Nema"/>
    <s v="agriculteur"/>
    <m/>
    <s v="restreint"/>
    <n v="0"/>
    <n v="0"/>
    <n v="0"/>
    <n v="0"/>
    <n v="0"/>
    <n v="1"/>
    <n v="0"/>
    <n v="0"/>
    <n v="1"/>
    <n v="0"/>
    <n v="0"/>
    <n v="0"/>
    <n v="0"/>
    <n v="1"/>
    <n v="0"/>
    <n v="0"/>
    <n v="3"/>
    <s v="oui"/>
    <n v="0"/>
    <n v="0"/>
    <n v="0"/>
    <n v="0"/>
    <n v="1"/>
    <n v="0"/>
    <n v="0"/>
    <n v="0"/>
    <n v="0"/>
    <n v="0"/>
    <n v="0"/>
    <n v="0"/>
    <s v="non"/>
    <m/>
    <m/>
    <m/>
    <m/>
    <m/>
    <m/>
    <m/>
    <m/>
    <m/>
    <m/>
    <m/>
    <m/>
    <s v="oui"/>
    <n v="0"/>
    <n v="0"/>
    <n v="0"/>
    <n v="1"/>
    <n v="0"/>
    <n v="0"/>
    <n v="0"/>
    <n v="0"/>
    <n v="0"/>
    <n v="0"/>
    <n v="0"/>
    <m/>
    <s v="eau_courante"/>
    <s v="robinet_public__borne-fontaine"/>
    <m/>
    <m/>
    <m/>
    <m/>
    <s v="eau_courante"/>
    <x v="0"/>
    <m/>
    <s v="oui"/>
    <m/>
    <m/>
    <m/>
    <m/>
    <m/>
    <m/>
    <m/>
    <s v="en_dehors_de_la_parcelle"/>
    <n v="15"/>
    <n v="6"/>
    <n v="15"/>
    <n v="36"/>
    <m/>
    <m/>
    <m/>
    <s v="non"/>
    <x v="2"/>
    <n v="0"/>
    <n v="0"/>
    <n v="0"/>
    <n v="0"/>
    <n v="0"/>
    <n v="1"/>
    <n v="1"/>
    <n v="1"/>
    <n v="0"/>
    <n v="0"/>
    <n v="0"/>
    <n v="0"/>
    <n v="0"/>
    <m/>
    <m/>
    <m/>
    <m/>
    <m/>
    <m/>
    <m/>
    <m/>
    <m/>
    <m/>
    <m/>
    <m/>
    <m/>
    <m/>
    <n v="3"/>
    <n v="4"/>
    <n v="240"/>
    <m/>
    <m/>
    <n v="0"/>
    <n v="11.428571428571429"/>
    <s v="non"/>
    <m/>
    <m/>
    <m/>
    <m/>
    <m/>
    <m/>
    <m/>
    <m/>
    <m/>
    <m/>
    <s v="femmes_25-34_ans"/>
    <n v="0"/>
    <n v="0"/>
    <n v="0"/>
    <n v="0"/>
    <n v="1"/>
    <n v="0"/>
    <n v="0"/>
    <m/>
    <s v="oui"/>
    <s v="contribution_mensuelabonnement"/>
    <m/>
    <m/>
    <n v="500"/>
    <m/>
    <m/>
    <m/>
    <m/>
    <m/>
    <m/>
    <m/>
    <m/>
    <m/>
    <m/>
    <m/>
    <m/>
    <m/>
    <m/>
    <m/>
    <m/>
    <m/>
    <s v="oui"/>
    <s v="C le développement et on diminue la distanc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Tuyaux et frais d'adhésion"/>
    <n v="0"/>
    <n v="1"/>
    <n v="0"/>
    <n v="0"/>
    <m/>
    <n v="1"/>
    <n v="0"/>
    <n v="0"/>
    <n v="0"/>
    <n v="0"/>
    <n v="0"/>
    <n v="0"/>
    <n v="0"/>
    <m/>
    <s v="oui"/>
    <s v="Amande"/>
    <n v="0"/>
    <x v="2"/>
    <n v="0"/>
    <n v="1"/>
    <n v="0"/>
    <n v="0"/>
    <s v="pas d'autre réponse"/>
    <s v="non"/>
    <s v="non"/>
    <m/>
    <m/>
    <m/>
    <m/>
    <m/>
    <m/>
    <m/>
    <m/>
    <m/>
    <m/>
    <m/>
    <m/>
    <m/>
    <m/>
    <m/>
    <n v="0"/>
    <m/>
    <m/>
    <n v="8"/>
    <s v="grande confiance"/>
    <n v="1"/>
    <n v="0"/>
    <n v="0"/>
    <n v="0"/>
    <n v="0"/>
    <n v="1"/>
    <n v="1"/>
    <s v="Au moins un"/>
    <n v="0"/>
    <n v="0"/>
    <n v="0"/>
    <m/>
    <s v="oui"/>
    <s v="non_jen_ai_pas_encore_bnficie"/>
    <m/>
    <m/>
    <m/>
    <m/>
    <m/>
    <m/>
    <m/>
    <m/>
    <m/>
    <m/>
    <m/>
    <m/>
    <m/>
    <m/>
    <m/>
    <m/>
    <m/>
    <m/>
    <m/>
    <m/>
    <s v="comité d'eau"/>
    <n v="0"/>
    <n v="0"/>
    <n v="0"/>
    <n v="0"/>
    <n v="0"/>
    <n v="0"/>
    <n v="0"/>
    <n v="0"/>
    <n v="1"/>
    <n v="0"/>
    <s v="Maendeleo et Sauti ya enjili"/>
    <n v="0"/>
    <n v="0"/>
    <n v="0"/>
    <n v="0"/>
    <n v="1"/>
    <n v="0"/>
    <s v="particulier"/>
    <s v="5-6"/>
    <m/>
    <s v="tres_satisfaite"/>
    <s v="non"/>
    <s v="non"/>
    <s v="tres_satisfaite"/>
    <s v="oui"/>
    <s v="non"/>
    <m/>
    <s v="les_membres_du_village"/>
    <m/>
    <s v="b_le_groupe_le_plus_nombreux_prend_la_dcision_pour_tous"/>
    <s v="je_ne_suis_jamais_impliqu"/>
    <s v="non"/>
    <m/>
    <m/>
    <m/>
    <m/>
    <m/>
    <m/>
    <m/>
    <m/>
    <m/>
    <m/>
    <m/>
    <m/>
    <m/>
    <m/>
    <m/>
    <s v="pas d'autre réponse"/>
    <s v="non"/>
    <s v="Présence des sources"/>
    <s v="Aucun"/>
    <s v="non"/>
    <m/>
    <m/>
    <n v="-2.2241515000000001"/>
    <n v="28.8415462"/>
    <n v="1535.5"/>
    <n v="3.95"/>
    <n v="3"/>
    <n v="44966.449641203697"/>
    <n v="44966.430868055562"/>
    <s v="bbk07"/>
    <n v="44966.54724537037"/>
    <s v="https://www.commcarehq.org/a/swassa/reports/form_data/f3ae6d1e-1e1a-4b76-bd9c-8286ab148648/"/>
    <s v="bbk07"/>
    <s v=""/>
    <x v="2"/>
    <s v=""/>
    <x v="2"/>
    <s v=""/>
    <s v=""/>
    <s v=""/>
    <s v=""/>
    <x v="2"/>
    <s v=""/>
    <s v=""/>
    <s v=""/>
    <s v=""/>
    <s v=""/>
    <x v="1"/>
    <s v=""/>
    <s v=""/>
    <s v=""/>
    <s v=""/>
    <s v=""/>
    <s v=""/>
    <s v=""/>
    <s v=""/>
    <s v=""/>
  </r>
  <r>
    <s v="244"/>
    <s v="276e738d-33e4-4428-b380-7c70801d76ce"/>
    <n v="44966"/>
    <s v="consentement_oui"/>
    <s v="sud_kivu"/>
    <s v="sud_kivu"/>
    <s v="kabare"/>
    <x v="1"/>
    <x v="4"/>
    <s v="oui"/>
    <s v="Aline Kahato"/>
    <s v="mwan_19"/>
    <s v="19"/>
    <s v="mwand_19"/>
    <s v="feminin"/>
    <n v="24"/>
    <n v="975178244"/>
    <s v="secondaire_complet"/>
    <s v="non"/>
    <s v="epouse"/>
    <m/>
    <s v="masculin"/>
    <x v="1"/>
    <s v="Pascal"/>
    <s v="agriculteur"/>
    <m/>
    <s v="restreint"/>
    <n v="2"/>
    <n v="1"/>
    <n v="0"/>
    <n v="0"/>
    <n v="1"/>
    <n v="0"/>
    <n v="0"/>
    <n v="0"/>
    <n v="0"/>
    <n v="0"/>
    <n v="0"/>
    <n v="0"/>
    <n v="0"/>
    <n v="1"/>
    <n v="0"/>
    <n v="0"/>
    <n v="5"/>
    <s v="oui"/>
    <n v="0"/>
    <n v="0"/>
    <n v="0"/>
    <n v="0"/>
    <n v="1"/>
    <n v="0"/>
    <n v="0"/>
    <n v="0"/>
    <n v="0"/>
    <n v="0"/>
    <n v="0"/>
    <n v="0"/>
    <s v="non"/>
    <m/>
    <m/>
    <m/>
    <m/>
    <m/>
    <m/>
    <m/>
    <m/>
    <m/>
    <m/>
    <m/>
    <m/>
    <s v="oui"/>
    <n v="0"/>
    <n v="0"/>
    <n v="0"/>
    <n v="1"/>
    <n v="0"/>
    <n v="0"/>
    <n v="0"/>
    <n v="0"/>
    <n v="0"/>
    <n v="0"/>
    <n v="0"/>
    <m/>
    <s v="eau_courante"/>
    <s v="robinet_public__borne-fontaine"/>
    <m/>
    <m/>
    <m/>
    <m/>
    <s v="eau_courante"/>
    <x v="0"/>
    <m/>
    <s v="oui"/>
    <m/>
    <m/>
    <m/>
    <m/>
    <m/>
    <m/>
    <m/>
    <s v="en_dehors_de_la_parcelle"/>
    <n v="5"/>
    <n v="1"/>
    <n v="7"/>
    <n v="13"/>
    <m/>
    <m/>
    <m/>
    <s v="oui"/>
    <x v="1"/>
    <m/>
    <m/>
    <m/>
    <m/>
    <m/>
    <m/>
    <m/>
    <m/>
    <m/>
    <m/>
    <m/>
    <m/>
    <m/>
    <m/>
    <m/>
    <m/>
    <m/>
    <m/>
    <m/>
    <m/>
    <m/>
    <m/>
    <m/>
    <m/>
    <m/>
    <m/>
    <m/>
    <n v="7"/>
    <n v="6"/>
    <n v="840"/>
    <m/>
    <m/>
    <n v="0"/>
    <n v="24"/>
    <s v="non"/>
    <m/>
    <m/>
    <m/>
    <m/>
    <m/>
    <m/>
    <m/>
    <m/>
    <m/>
    <m/>
    <s v="femmes_20-24_ans"/>
    <n v="0"/>
    <n v="0"/>
    <n v="0"/>
    <n v="0"/>
    <n v="1"/>
    <n v="0"/>
    <n v="0"/>
    <m/>
    <s v="oui"/>
    <s v="contribution_mensuelabonnement"/>
    <m/>
    <m/>
    <n v="200"/>
    <m/>
    <m/>
    <m/>
    <m/>
    <m/>
    <m/>
    <m/>
    <m/>
    <m/>
    <m/>
    <m/>
    <m/>
    <m/>
    <m/>
    <m/>
    <m/>
    <m/>
    <s v="oui"/>
    <s v="L'eau c la vie"/>
    <s v="non"/>
    <m/>
    <m/>
    <m/>
    <m/>
    <m/>
    <m/>
    <m/>
    <m/>
    <m/>
    <m/>
    <m/>
    <m/>
    <m/>
    <m/>
    <m/>
    <m/>
    <m/>
    <m/>
    <m/>
    <m/>
    <m/>
    <m/>
    <m/>
    <m/>
    <m/>
    <m/>
    <m/>
    <m/>
    <m/>
    <m/>
    <m/>
    <m/>
    <m/>
    <m/>
    <s v="oui"/>
    <n v="0"/>
    <n v="0"/>
    <n v="0"/>
    <n v="0"/>
    <n v="0"/>
    <n v="0"/>
    <n v="1"/>
    <n v="0"/>
    <n v="0"/>
    <n v="0"/>
    <m/>
    <m/>
    <m/>
    <m/>
    <m/>
    <n v="1"/>
    <n v="0"/>
    <n v="0"/>
    <n v="0"/>
    <n v="0"/>
    <n v="2"/>
    <m/>
    <m/>
    <m/>
    <m/>
    <m/>
    <m/>
    <m/>
    <s v="toilette non améliorée"/>
    <s v="oui"/>
    <x v="0"/>
    <x v="0"/>
    <x v="0"/>
    <x v="0"/>
    <x v="0"/>
    <m/>
    <m/>
    <m/>
    <m/>
    <m/>
    <m/>
    <m/>
    <m/>
    <m/>
    <m/>
    <m/>
    <m/>
    <m/>
    <m/>
    <m/>
    <m/>
    <m/>
    <m/>
    <m/>
    <m/>
    <m/>
    <m/>
    <m/>
    <m/>
    <m/>
    <m/>
    <m/>
    <s v="oui"/>
    <n v="1"/>
    <n v="0"/>
    <n v="0"/>
    <n v="1"/>
    <n v="0"/>
    <n v="0"/>
    <n v="0"/>
    <m/>
    <n v="1"/>
    <n v="1"/>
    <n v="0"/>
    <n v="2"/>
    <n v="3"/>
    <s v="connaissance basique"/>
    <n v="0"/>
    <n v="0"/>
    <n v="0"/>
    <m/>
    <n v="1"/>
    <n v="0"/>
    <n v="0"/>
    <n v="0"/>
    <n v="0"/>
    <n v="0"/>
    <m/>
    <s v="non"/>
    <s v="Frais d'adhésion"/>
    <n v="0"/>
    <n v="1"/>
    <n v="0"/>
    <n v="0"/>
    <m/>
    <n v="1"/>
    <n v="0"/>
    <n v="0"/>
    <n v="0"/>
    <n v="0"/>
    <n v="0"/>
    <n v="0"/>
    <n v="0"/>
    <m/>
    <s v="oui"/>
    <s v="Amande"/>
    <n v="0"/>
    <x v="2"/>
    <n v="0"/>
    <n v="1"/>
    <n v="0"/>
    <n v="0"/>
    <s v="pas d'autre réponse"/>
    <s v="non"/>
    <s v="non"/>
    <m/>
    <m/>
    <m/>
    <m/>
    <m/>
    <m/>
    <m/>
    <m/>
    <m/>
    <m/>
    <m/>
    <m/>
    <m/>
    <m/>
    <m/>
    <n v="0"/>
    <m/>
    <m/>
    <n v="5"/>
    <s v="confiance moyenne"/>
    <n v="1"/>
    <n v="0"/>
    <n v="0"/>
    <n v="0"/>
    <n v="0"/>
    <n v="1"/>
    <n v="1"/>
    <s v="Au moins un"/>
    <n v="0"/>
    <n v="0"/>
    <n v="0"/>
    <m/>
    <s v="oui"/>
    <s v="non_jen_ai_pas_encore_bnficie"/>
    <m/>
    <m/>
    <m/>
    <m/>
    <m/>
    <m/>
    <m/>
    <m/>
    <m/>
    <m/>
    <m/>
    <m/>
    <m/>
    <m/>
    <m/>
    <m/>
    <m/>
    <m/>
    <m/>
    <m/>
    <s v="comité d'eau"/>
    <n v="0"/>
    <n v="0"/>
    <n v="0"/>
    <n v="0"/>
    <n v="0"/>
    <n v="0"/>
    <n v="0"/>
    <n v="0"/>
    <n v="1"/>
    <n v="0"/>
    <s v="Chikala"/>
    <n v="0"/>
    <n v="0"/>
    <n v="0"/>
    <n v="0"/>
    <n v="1"/>
    <n v="0"/>
    <s v="Particulier"/>
    <s v="3-4"/>
    <m/>
    <s v="peu_insatisfaisant"/>
    <s v="oui"/>
    <s v="oui"/>
    <s v="tres_insatisfaisante"/>
    <s v="oui"/>
    <s v="non"/>
    <m/>
    <s v="les_membres_du_village"/>
    <m/>
    <s v="b_le_groupe_le_plus_nombreux_prend_la_dcision_pour_tous"/>
    <s v="je_ne_suis_jamais_impliqu"/>
    <s v="non"/>
    <m/>
    <m/>
    <m/>
    <m/>
    <m/>
    <m/>
    <m/>
    <m/>
    <m/>
    <m/>
    <m/>
    <m/>
    <m/>
    <m/>
    <m/>
    <s v="Pas d'autre réponse"/>
    <s v="non"/>
    <s v="Présence des sources"/>
    <s v="L'heure d'ouverture et de fermeture"/>
    <s v="non"/>
    <m/>
    <m/>
    <n v="-2.2273898999999999"/>
    <n v="28.833652099999998"/>
    <n v="1581.1"/>
    <n v="4.9800000000000004"/>
    <n v="5"/>
    <n v="44966.482511574082"/>
    <n v="44966.469085648147"/>
    <s v="bbk07"/>
    <n v="44966.547256944446"/>
    <s v="https://www.commcarehq.org/a/swassa/reports/form_data/276e738d-33e4-4428-b380-7c70801d76ce/"/>
    <s v="bbk07"/>
    <s v="Homme"/>
    <x v="0"/>
    <n v="4"/>
    <x v="0"/>
    <n v="7"/>
    <n v="9"/>
    <n v="10"/>
    <n v="26"/>
    <x v="3"/>
    <n v="20"/>
    <s v="Oui, elle est capable"/>
    <s v="non amélioré"/>
    <s v="Non"/>
    <s v="pas d'accès"/>
    <x v="0"/>
    <n v="0"/>
    <n v="0"/>
    <n v="0"/>
    <s v="Connaissance faible"/>
    <n v="0"/>
    <n v="2"/>
    <s v="Pas de confiance"/>
    <n v="0"/>
    <n v="0"/>
  </r>
  <r>
    <s v="245"/>
    <s v="508ca749-44f8-4337-9322-25f7ff244b80"/>
    <n v="44966"/>
    <s v="consentement_oui"/>
    <s v="sud_kivu"/>
    <s v="sud_kivu"/>
    <s v="kabare"/>
    <x v="1"/>
    <x v="8"/>
    <s v="oui"/>
    <s v="mirhula olivier"/>
    <s v="kab_11"/>
    <s v="11"/>
    <s v="kabam_11"/>
    <s v="masculin"/>
    <n v="26"/>
    <n v="971754335"/>
    <s v="primaire_complet"/>
    <s v="oui"/>
    <m/>
    <m/>
    <m/>
    <x v="1"/>
    <s v="juliene nabintu"/>
    <s v="main_duvre"/>
    <m/>
    <s v="restreint"/>
    <n v="0"/>
    <n v="0"/>
    <n v="0"/>
    <n v="0"/>
    <n v="1"/>
    <n v="0"/>
    <n v="0"/>
    <n v="0"/>
    <n v="1"/>
    <n v="0"/>
    <n v="0"/>
    <n v="0"/>
    <n v="0"/>
    <n v="0"/>
    <n v="1"/>
    <n v="0"/>
    <n v="3"/>
    <s v="oui"/>
    <n v="0"/>
    <n v="0"/>
    <n v="0"/>
    <n v="0"/>
    <n v="0"/>
    <n v="0"/>
    <n v="0"/>
    <n v="0"/>
    <n v="0"/>
    <n v="1"/>
    <n v="0"/>
    <s v="rien"/>
    <s v="non"/>
    <m/>
    <m/>
    <m/>
    <m/>
    <m/>
    <m/>
    <m/>
    <m/>
    <m/>
    <m/>
    <m/>
    <m/>
    <s v="oui"/>
    <n v="0"/>
    <n v="0"/>
    <n v="0"/>
    <n v="1"/>
    <n v="0"/>
    <n v="0"/>
    <n v="0"/>
    <n v="0"/>
    <n v="0"/>
    <n v="0"/>
    <n v="0"/>
    <m/>
    <s v="eau_courante"/>
    <s v="robinet_public__borne-fontaine"/>
    <m/>
    <m/>
    <m/>
    <m/>
    <s v="eau_courante"/>
    <x v="0"/>
    <m/>
    <s v="oui"/>
    <m/>
    <m/>
    <m/>
    <m/>
    <m/>
    <m/>
    <m/>
    <s v="en_dehors_de_la_parcelle"/>
    <n v="10"/>
    <n v="60"/>
    <n v="15"/>
    <n v="85"/>
    <m/>
    <m/>
    <m/>
    <s v="non"/>
    <x v="2"/>
    <n v="0"/>
    <n v="0"/>
    <n v="0"/>
    <n v="0"/>
    <n v="0"/>
    <n v="0"/>
    <n v="1"/>
    <n v="1"/>
    <n v="0"/>
    <n v="0"/>
    <n v="0"/>
    <n v="0"/>
    <n v="0"/>
    <m/>
    <m/>
    <m/>
    <m/>
    <m/>
    <m/>
    <m/>
    <m/>
    <m/>
    <m/>
    <m/>
    <m/>
    <m/>
    <m/>
    <n v="7"/>
    <n v="3"/>
    <n v="420"/>
    <m/>
    <m/>
    <n v="0"/>
    <n v="20"/>
    <s v="je_ne_sais_pas"/>
    <m/>
    <m/>
    <m/>
    <m/>
    <m/>
    <m/>
    <m/>
    <m/>
    <m/>
    <m/>
    <s v="femmes_20-24_ans"/>
    <n v="0"/>
    <n v="0"/>
    <n v="0"/>
    <n v="0"/>
    <n v="1"/>
    <n v="0"/>
    <n v="0"/>
    <m/>
    <s v="oui"/>
    <s v="contribution_mensuelabonnement"/>
    <m/>
    <m/>
    <n v="500"/>
    <m/>
    <m/>
    <m/>
    <m/>
    <m/>
    <m/>
    <m/>
    <m/>
    <m/>
    <m/>
    <m/>
    <m/>
    <m/>
    <m/>
    <m/>
    <m/>
    <m/>
    <s v="oui"/>
    <s v="si l,eau sera regulier"/>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oui"/>
    <s v="rien"/>
    <n v="1"/>
    <n v="0"/>
    <n v="0"/>
    <n v="0"/>
    <m/>
    <n v="0"/>
    <n v="0"/>
    <n v="0"/>
    <n v="0"/>
    <n v="1"/>
    <n v="0"/>
    <n v="0"/>
    <n v="0"/>
    <m/>
    <s v="non"/>
    <m/>
    <m/>
    <x v="0"/>
    <m/>
    <m/>
    <m/>
    <m/>
    <m/>
    <s v="non"/>
    <s v="non"/>
    <m/>
    <m/>
    <m/>
    <m/>
    <m/>
    <m/>
    <m/>
    <m/>
    <m/>
    <m/>
    <m/>
    <m/>
    <m/>
    <m/>
    <m/>
    <n v="0"/>
    <m/>
    <m/>
    <n v="6"/>
    <s v="grande confiance"/>
    <n v="0"/>
    <n v="0"/>
    <n v="0"/>
    <n v="0"/>
    <n v="0"/>
    <n v="0"/>
    <n v="0"/>
    <s v="Aucun"/>
    <n v="1"/>
    <n v="0"/>
    <n v="0"/>
    <m/>
    <s v="oui"/>
    <s v="non_jen_ai_pas_encore_bnficie"/>
    <m/>
    <m/>
    <m/>
    <m/>
    <m/>
    <m/>
    <m/>
    <m/>
    <m/>
    <m/>
    <m/>
    <m/>
    <m/>
    <m/>
    <m/>
    <m/>
    <m/>
    <m/>
    <m/>
    <m/>
    <s v="comité de gestion"/>
    <n v="0"/>
    <n v="0"/>
    <n v="0"/>
    <n v="0"/>
    <n v="0"/>
    <n v="1"/>
    <n v="0"/>
    <n v="0"/>
    <n v="1"/>
    <n v="0"/>
    <s v="maendeleo"/>
    <n v="0"/>
    <n v="0"/>
    <n v="0"/>
    <n v="1"/>
    <n v="0"/>
    <n v="0"/>
    <m/>
    <s v="3-4"/>
    <m/>
    <s v="tres_satisfaite"/>
    <s v="oui"/>
    <s v="oui"/>
    <s v="estremement_insatisfaisante"/>
    <s v="oui"/>
    <s v="non"/>
    <m/>
    <s v="les_membres_du_village"/>
    <m/>
    <s v="b_le_groupe_le_plus_nombreux_prend_la_dcision_pour_tous"/>
    <s v="je_ne_suis_jamais_impliqu"/>
    <s v="non"/>
    <m/>
    <m/>
    <m/>
    <m/>
    <m/>
    <m/>
    <m/>
    <m/>
    <m/>
    <m/>
    <m/>
    <m/>
    <m/>
    <m/>
    <m/>
    <s v="je ne sais pas"/>
    <s v="non"/>
    <s v="augmenté le point l, eau"/>
    <s v="je ne sais pas"/>
    <s v="non"/>
    <m/>
    <m/>
    <n v="-2.1958891999999999"/>
    <n v="28.853217099999998"/>
    <n v="1586.3"/>
    <n v="5"/>
    <n v="3"/>
    <n v="44966.357372685183"/>
    <n v="44966.340138888889"/>
    <s v="bbk01"/>
    <n v="44966.548993055563"/>
    <s v="https://www.commcarehq.org/a/swassa/reports/form_data/508ca749-44f8-4337-9322-25f7ff244b80/"/>
    <s v="bbk01"/>
    <s v=""/>
    <x v="2"/>
    <s v=""/>
    <x v="2"/>
    <s v=""/>
    <s v=""/>
    <s v=""/>
    <s v=""/>
    <x v="2"/>
    <s v=""/>
    <s v=""/>
    <s v=""/>
    <s v=""/>
    <s v=""/>
    <x v="1"/>
    <s v=""/>
    <s v=""/>
    <s v=""/>
    <s v=""/>
    <s v=""/>
    <s v=""/>
    <s v=""/>
    <s v=""/>
    <s v=""/>
  </r>
  <r>
    <s v="246"/>
    <s v="d2b24a43-e678-4e14-ba00-5d563f848033"/>
    <n v="44966"/>
    <s v="consentement_oui"/>
    <s v="sud_kivu"/>
    <s v="sud_kivu"/>
    <s v="kabare"/>
    <x v="1"/>
    <x v="8"/>
    <s v="oui"/>
    <s v="nabintu ombeni nelydan"/>
    <s v="kab_16"/>
    <s v="16"/>
    <s v="kabam_16"/>
    <s v="feminin"/>
    <n v="18"/>
    <n v="0"/>
    <s v="secondaire_interrompu"/>
    <s v="non"/>
    <s v="fille"/>
    <m/>
    <s v="masculin"/>
    <x v="1"/>
    <s v="ombeni"/>
    <s v="agriculteur"/>
    <m/>
    <s v="elargi"/>
    <n v="1"/>
    <n v="0"/>
    <n v="1"/>
    <n v="2"/>
    <n v="1"/>
    <n v="0"/>
    <n v="1"/>
    <n v="0"/>
    <n v="1"/>
    <n v="1"/>
    <n v="2"/>
    <n v="0"/>
    <n v="1"/>
    <n v="1"/>
    <n v="1"/>
    <n v="0"/>
    <n v="13"/>
    <s v="non"/>
    <n v="0"/>
    <n v="0"/>
    <n v="0"/>
    <n v="0"/>
    <n v="0"/>
    <n v="0"/>
    <n v="0"/>
    <n v="0"/>
    <n v="0"/>
    <n v="0"/>
    <n v="0"/>
    <n v="0"/>
    <s v="non"/>
    <m/>
    <m/>
    <m/>
    <m/>
    <m/>
    <m/>
    <m/>
    <m/>
    <m/>
    <m/>
    <m/>
    <m/>
    <s v="oui"/>
    <n v="0"/>
    <n v="0"/>
    <n v="0"/>
    <n v="0"/>
    <n v="0"/>
    <n v="0"/>
    <n v="0"/>
    <n v="1"/>
    <n v="0"/>
    <n v="0"/>
    <n v="0"/>
    <m/>
    <s v="eau_courante"/>
    <s v="robinet_public__borne-fontaine"/>
    <m/>
    <m/>
    <m/>
    <m/>
    <s v="eau_courante"/>
    <x v="0"/>
    <m/>
    <s v="non"/>
    <s v="eau_de_surface"/>
    <m/>
    <m/>
    <m/>
    <m/>
    <m/>
    <s v="rivire"/>
    <s v="en_dehors_de_la_parcelle"/>
    <n v="8"/>
    <n v="40"/>
    <n v="15"/>
    <n v="63"/>
    <n v="14"/>
    <n v="5"/>
    <n v="20"/>
    <s v="non"/>
    <x v="2"/>
    <n v="0"/>
    <n v="0"/>
    <n v="0"/>
    <n v="0"/>
    <n v="0"/>
    <n v="0"/>
    <n v="1"/>
    <n v="1"/>
    <n v="0"/>
    <n v="0"/>
    <n v="0"/>
    <n v="0"/>
    <n v="0"/>
    <s v="non"/>
    <n v="0"/>
    <n v="0"/>
    <n v="0"/>
    <n v="0"/>
    <n v="0"/>
    <n v="0"/>
    <n v="1"/>
    <n v="1"/>
    <n v="0"/>
    <n v="0"/>
    <n v="0"/>
    <n v="0"/>
    <n v="0"/>
    <n v="7"/>
    <n v="10"/>
    <n v="1400"/>
    <n v="4"/>
    <n v="5"/>
    <n v="700"/>
    <n v="23.076923076923077"/>
    <s v="non"/>
    <m/>
    <m/>
    <m/>
    <m/>
    <m/>
    <m/>
    <m/>
    <m/>
    <m/>
    <m/>
    <s v="femmesfilles_15-19_ans"/>
    <n v="0"/>
    <n v="0"/>
    <n v="1"/>
    <n v="0"/>
    <n v="0"/>
    <n v="0"/>
    <n v="0"/>
    <m/>
    <s v="oui"/>
    <s v="contribution_mensuelabonnement"/>
    <m/>
    <m/>
    <n v="500"/>
    <n v="0"/>
    <n v="0"/>
    <n v="1"/>
    <n v="0"/>
    <n v="0"/>
    <n v="0"/>
    <n v="0"/>
    <m/>
    <s v="non"/>
    <m/>
    <m/>
    <m/>
    <m/>
    <m/>
    <m/>
    <m/>
    <s v="je_ne_sais_pas"/>
    <s v="oui"/>
    <s v="si l,eau sera permanant"/>
    <s v="non"/>
    <m/>
    <m/>
    <m/>
    <m/>
    <m/>
    <m/>
    <m/>
    <m/>
    <s v="non"/>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1"/>
    <n v="0"/>
    <n v="0"/>
    <m/>
    <n v="1"/>
    <n v="1"/>
    <n v="0"/>
    <n v="2"/>
    <n v="3"/>
    <s v="connaissance basique"/>
    <n v="0"/>
    <n v="0"/>
    <n v="0"/>
    <m/>
    <n v="1"/>
    <n v="0"/>
    <n v="0"/>
    <n v="0"/>
    <n v="0"/>
    <n v="0"/>
    <m/>
    <s v="oui"/>
    <s v="je  ne sais pas"/>
    <n v="1"/>
    <n v="0"/>
    <n v="0"/>
    <n v="0"/>
    <m/>
    <n v="0"/>
    <n v="0"/>
    <n v="0"/>
    <n v="0"/>
    <n v="0"/>
    <n v="0"/>
    <n v="1"/>
    <n v="0"/>
    <s v="il doit repart l,outil abîmé"/>
    <s v="non"/>
    <m/>
    <m/>
    <x v="0"/>
    <m/>
    <m/>
    <m/>
    <m/>
    <m/>
    <s v="non"/>
    <s v="non"/>
    <m/>
    <m/>
    <m/>
    <m/>
    <m/>
    <m/>
    <m/>
    <m/>
    <m/>
    <m/>
    <m/>
    <m/>
    <m/>
    <m/>
    <m/>
    <n v="0"/>
    <m/>
    <m/>
    <n v="4"/>
    <s v="pas de confiance"/>
    <n v="0"/>
    <n v="1"/>
    <n v="0"/>
    <n v="0"/>
    <n v="0"/>
    <n v="1"/>
    <n v="1"/>
    <s v="Au moins un"/>
    <n v="0"/>
    <n v="0"/>
    <n v="0"/>
    <m/>
    <s v="oui"/>
    <s v="non_jen_ai_pas_encore_bnficie"/>
    <m/>
    <m/>
    <m/>
    <m/>
    <m/>
    <m/>
    <m/>
    <m/>
    <m/>
    <m/>
    <m/>
    <m/>
    <m/>
    <m/>
    <m/>
    <m/>
    <m/>
    <m/>
    <m/>
    <m/>
    <s v="comite gestion et le blonien"/>
    <n v="0"/>
    <n v="0"/>
    <n v="0"/>
    <n v="0"/>
    <n v="0"/>
    <n v="0"/>
    <n v="0"/>
    <n v="0"/>
    <n v="1"/>
    <n v="0"/>
    <s v="telephone"/>
    <n v="0"/>
    <n v="0"/>
    <n v="0"/>
    <n v="1"/>
    <n v="0"/>
    <n v="0"/>
    <m/>
    <s v="3-4"/>
    <m/>
    <s v="tres_satisfaite"/>
    <s v="oui"/>
    <s v="non"/>
    <s v="peu_insatisfaisant"/>
    <s v="oui"/>
    <s v="non"/>
    <m/>
    <s v="les_membres_du_village"/>
    <m/>
    <s v="je_ne_sais_pas"/>
    <s v="je_ne_suis_jamais_impliqu"/>
    <s v="rarement"/>
    <n v="1"/>
    <n v="1"/>
    <n v="0"/>
    <n v="0"/>
    <n v="0"/>
    <n v="0"/>
    <n v="0"/>
    <n v="0"/>
    <n v="0"/>
    <n v="0"/>
    <n v="0"/>
    <n v="0"/>
    <m/>
    <s v="je ne sais pas"/>
    <s v="non"/>
    <m/>
    <m/>
    <s v="augmente le point n'l,eau dans le miloeu"/>
    <s v="insufisence depoint l,eau"/>
    <s v="oui"/>
    <s v="il ne respecte pas l,heure   d,ouvertur et de fermetur"/>
    <s v="oui"/>
    <n v="-2.1956519000000001"/>
    <n v="28.851551499999999"/>
    <n v="1583.3"/>
    <n v="5.9"/>
    <n v="13"/>
    <n v="44966.422476851847"/>
    <n v="44966.364884259259"/>
    <s v="bbk01"/>
    <n v="44966.549004629633"/>
    <s v="https://www.commcarehq.org/a/swassa/reports/form_data/d2b24a43-e678-4e14-ba00-5d563f848033/"/>
    <s v="bbk01"/>
    <s v=""/>
    <x v="2"/>
    <s v=""/>
    <x v="2"/>
    <s v=""/>
    <s v=""/>
    <s v=""/>
    <s v=""/>
    <x v="2"/>
    <s v=""/>
    <s v=""/>
    <s v=""/>
    <s v=""/>
    <s v=""/>
    <x v="1"/>
    <s v=""/>
    <s v=""/>
    <s v=""/>
    <s v=""/>
    <s v=""/>
    <s v=""/>
    <s v=""/>
    <s v=""/>
    <s v=""/>
  </r>
  <r>
    <s v="247"/>
    <s v="2480d225-3454-4d42-8908-3da5bd047c19"/>
    <n v="44966"/>
    <s v="consentement_oui"/>
    <s v="sud_kivu"/>
    <s v="sud_kivu"/>
    <s v="kabare"/>
    <x v="1"/>
    <x v="8"/>
    <s v="oui"/>
    <s v="jean musengo"/>
    <s v="kab_4"/>
    <s v="4"/>
    <s v="kabam_4"/>
    <s v="masculin"/>
    <n v="78"/>
    <n v="850601765"/>
    <s v="sans_niveau"/>
    <s v="oui"/>
    <m/>
    <m/>
    <m/>
    <x v="1"/>
    <s v="refus"/>
    <s v="sans_emploi"/>
    <m/>
    <s v="elargi"/>
    <n v="0"/>
    <n v="8"/>
    <n v="8"/>
    <n v="8"/>
    <n v="1"/>
    <n v="0"/>
    <n v="0"/>
    <n v="1"/>
    <n v="1"/>
    <n v="0"/>
    <n v="1"/>
    <n v="0"/>
    <n v="0"/>
    <n v="0"/>
    <n v="0"/>
    <n v="1"/>
    <n v="29"/>
    <s v="non"/>
    <n v="0"/>
    <n v="0"/>
    <n v="0"/>
    <n v="0"/>
    <n v="0"/>
    <n v="0"/>
    <n v="0"/>
    <n v="0"/>
    <n v="0"/>
    <n v="0"/>
    <n v="0"/>
    <n v="0"/>
    <s v="oui"/>
    <n v="0"/>
    <n v="0"/>
    <n v="0"/>
    <n v="0"/>
    <n v="0"/>
    <n v="0"/>
    <n v="0"/>
    <n v="1"/>
    <n v="0"/>
    <n v="0"/>
    <n v="0"/>
    <m/>
    <s v="oui"/>
    <n v="0"/>
    <n v="0"/>
    <n v="0"/>
    <n v="0"/>
    <n v="1"/>
    <n v="0"/>
    <n v="0"/>
    <n v="0"/>
    <n v="0"/>
    <n v="0"/>
    <n v="0"/>
    <m/>
    <s v="eau_courante"/>
    <s v="robinet_priv"/>
    <m/>
    <m/>
    <m/>
    <m/>
    <s v="eau_courante"/>
    <x v="0"/>
    <m/>
    <s v="oui"/>
    <m/>
    <m/>
    <m/>
    <m/>
    <m/>
    <m/>
    <m/>
    <s v="en_dehors_de_la_parcelle"/>
    <n v="5"/>
    <n v="5"/>
    <n v="8"/>
    <n v="18"/>
    <m/>
    <m/>
    <m/>
    <s v="non"/>
    <x v="2"/>
    <n v="0"/>
    <n v="0"/>
    <n v="0"/>
    <n v="0"/>
    <n v="0"/>
    <n v="0"/>
    <n v="0"/>
    <n v="1"/>
    <n v="0"/>
    <n v="0"/>
    <n v="0"/>
    <n v="0"/>
    <n v="0"/>
    <m/>
    <m/>
    <m/>
    <m/>
    <m/>
    <m/>
    <m/>
    <m/>
    <m/>
    <m/>
    <m/>
    <m/>
    <m/>
    <m/>
    <n v="5"/>
    <n v="4"/>
    <n v="400"/>
    <m/>
    <m/>
    <n v="0"/>
    <n v="1.9704433497536944"/>
    <s v="oui"/>
    <n v="1"/>
    <n v="0"/>
    <n v="0"/>
    <n v="0"/>
    <n v="0"/>
    <n v="0"/>
    <n v="0"/>
    <n v="0"/>
    <n v="0"/>
    <m/>
    <s v="femmes_20-24_ans"/>
    <n v="0"/>
    <n v="0"/>
    <n v="0"/>
    <n v="0"/>
    <n v="1"/>
    <n v="0"/>
    <n v="0"/>
    <m/>
    <s v="non"/>
    <m/>
    <m/>
    <m/>
    <m/>
    <m/>
    <m/>
    <m/>
    <m/>
    <m/>
    <m/>
    <m/>
    <m/>
    <m/>
    <m/>
    <m/>
    <m/>
    <m/>
    <m/>
    <m/>
    <m/>
    <m/>
    <s v="non"/>
    <s v="pas de moyen"/>
    <s v="je_ne_sais_pas"/>
    <m/>
    <m/>
    <m/>
    <m/>
    <m/>
    <m/>
    <m/>
    <m/>
    <m/>
    <m/>
    <m/>
    <m/>
    <m/>
    <m/>
    <m/>
    <m/>
    <m/>
    <m/>
    <m/>
    <m/>
    <m/>
    <m/>
    <m/>
    <m/>
    <m/>
    <m/>
    <m/>
    <m/>
    <m/>
    <m/>
    <m/>
    <m/>
    <m/>
    <m/>
    <s v="oui"/>
    <n v="0"/>
    <n v="0"/>
    <n v="0"/>
    <n v="0"/>
    <n v="0"/>
    <n v="0"/>
    <n v="0"/>
    <n v="1"/>
    <n v="0"/>
    <n v="0"/>
    <m/>
    <m/>
    <m/>
    <m/>
    <m/>
    <n v="0"/>
    <n v="0"/>
    <n v="0"/>
    <n v="1"/>
    <n v="0"/>
    <m/>
    <m/>
    <m/>
    <m/>
    <m/>
    <m/>
    <m/>
    <m/>
    <s v="toilette améliorée"/>
    <s v="non"/>
    <x v="1"/>
    <x v="0"/>
    <x v="0"/>
    <x v="0"/>
    <x v="1"/>
    <n v="0"/>
    <n v="1"/>
    <n v="0"/>
    <n v="0"/>
    <n v="0"/>
    <n v="0"/>
    <n v="0"/>
    <n v="0"/>
    <n v="1"/>
    <n v="0"/>
    <s v="comite de gestion l,eau  cogep"/>
    <s v="non"/>
    <m/>
    <m/>
    <m/>
    <m/>
    <m/>
    <m/>
    <m/>
    <m/>
    <m/>
    <m/>
    <m/>
    <m/>
    <m/>
    <m/>
    <m/>
    <s v="oui"/>
    <n v="1"/>
    <n v="1"/>
    <n v="1"/>
    <n v="3"/>
    <n v="0"/>
    <n v="0"/>
    <n v="0"/>
    <m/>
    <n v="1"/>
    <n v="1"/>
    <n v="0"/>
    <n v="2"/>
    <n v="5"/>
    <s v="connaissance basique"/>
    <n v="0"/>
    <n v="0"/>
    <n v="0"/>
    <m/>
    <n v="0"/>
    <n v="0"/>
    <n v="0"/>
    <n v="0"/>
    <n v="1"/>
    <n v="0"/>
    <s v="la persone propriét du bf"/>
    <s v="oui"/>
    <s v="voir le comite cogep"/>
    <n v="1"/>
    <n v="0"/>
    <n v="0"/>
    <n v="0"/>
    <m/>
    <n v="0"/>
    <n v="0"/>
    <n v="0"/>
    <n v="0"/>
    <n v="1"/>
    <n v="0"/>
    <n v="0"/>
    <n v="0"/>
    <m/>
    <s v="non"/>
    <m/>
    <m/>
    <x v="0"/>
    <m/>
    <m/>
    <m/>
    <m/>
    <m/>
    <s v="non"/>
    <s v="non"/>
    <m/>
    <m/>
    <m/>
    <m/>
    <m/>
    <m/>
    <m/>
    <m/>
    <m/>
    <m/>
    <m/>
    <m/>
    <m/>
    <m/>
    <m/>
    <n v="0"/>
    <m/>
    <m/>
    <n v="8"/>
    <s v="grande confiance"/>
    <n v="0"/>
    <n v="0"/>
    <n v="0"/>
    <n v="0"/>
    <n v="0"/>
    <n v="0"/>
    <n v="0"/>
    <s v="Aucun"/>
    <n v="1"/>
    <n v="0"/>
    <n v="0"/>
    <m/>
    <s v="oui"/>
    <s v="non_jen_ai_pas_encore_bnficie"/>
    <m/>
    <m/>
    <m/>
    <m/>
    <m/>
    <m/>
    <m/>
    <m/>
    <m/>
    <m/>
    <m/>
    <m/>
    <m/>
    <m/>
    <m/>
    <m/>
    <m/>
    <m/>
    <m/>
    <m/>
    <s v="comité de  gestion"/>
    <n v="0"/>
    <n v="0"/>
    <n v="0"/>
    <n v="0"/>
    <n v="0"/>
    <n v="0"/>
    <n v="0"/>
    <n v="0"/>
    <n v="1"/>
    <n v="0"/>
    <s v="pas un poste recebtair"/>
    <n v="0"/>
    <n v="0"/>
    <n v="0"/>
    <n v="1"/>
    <n v="0"/>
    <n v="0"/>
    <m/>
    <s v="5-6"/>
    <m/>
    <s v="extrmement_satisfaite"/>
    <s v="non"/>
    <s v="non"/>
    <s v="neutre"/>
    <s v="non"/>
    <m/>
    <m/>
    <m/>
    <m/>
    <m/>
    <s v="je_ne_suis_jamais_impliqu"/>
    <s v="non"/>
    <m/>
    <m/>
    <m/>
    <m/>
    <m/>
    <m/>
    <m/>
    <m/>
    <m/>
    <m/>
    <m/>
    <m/>
    <m/>
    <m/>
    <m/>
    <s v="rien"/>
    <s v="non"/>
    <s v="je ne sais pas"/>
    <s v="coupir l,eau de temps atemps"/>
    <s v="non"/>
    <m/>
    <m/>
    <n v="-2.1954316999999999"/>
    <n v="28.849925200000001"/>
    <n v="1617.5"/>
    <n v="4.9800000000000004"/>
    <n v="29"/>
    <n v="44966.454432870371"/>
    <n v="44966.424895833326"/>
    <s v="bbk01"/>
    <n v="44966.549027777779"/>
    <s v="https://www.commcarehq.org/a/swassa/reports/form_data/2480d225-3454-4d42-8908-3da5bd047c19/"/>
    <s v="bbk01"/>
    <s v=""/>
    <x v="2"/>
    <s v=""/>
    <x v="2"/>
    <s v=""/>
    <s v=""/>
    <s v=""/>
    <s v=""/>
    <x v="2"/>
    <s v=""/>
    <s v=""/>
    <s v=""/>
    <s v=""/>
    <s v=""/>
    <x v="1"/>
    <s v=""/>
    <s v=""/>
    <s v=""/>
    <s v=""/>
    <s v=""/>
    <s v=""/>
    <s v=""/>
    <s v=""/>
    <s v=""/>
  </r>
  <r>
    <s v="248"/>
    <s v="e9297333-4b3e-4ca8-a270-469273db68f9"/>
    <n v="44966"/>
    <s v="consentement_oui"/>
    <s v="sud_kivu"/>
    <s v="sud_kivu"/>
    <s v="kabare"/>
    <x v="1"/>
    <x v="8"/>
    <s v="oui"/>
    <s v="solange m,sefiri"/>
    <s v="kaba_3"/>
    <s v="3"/>
    <s v="kabam_3"/>
    <s v="feminin"/>
    <n v="24"/>
    <n v="996568909"/>
    <s v="primaire_interrompu"/>
    <s v="oui"/>
    <m/>
    <m/>
    <m/>
    <x v="0"/>
    <s v="solange"/>
    <s v="autre_prciser"/>
    <s v="petit commerce"/>
    <s v="restreint"/>
    <n v="0"/>
    <n v="2"/>
    <n v="0"/>
    <n v="0"/>
    <n v="1"/>
    <n v="0"/>
    <n v="0"/>
    <n v="0"/>
    <n v="1"/>
    <n v="0"/>
    <n v="1"/>
    <n v="0"/>
    <n v="0"/>
    <n v="1"/>
    <n v="0"/>
    <n v="0"/>
    <n v="6"/>
    <s v="oui"/>
    <n v="0"/>
    <n v="0"/>
    <n v="0"/>
    <n v="0"/>
    <n v="0"/>
    <n v="0"/>
    <n v="0"/>
    <n v="0"/>
    <n v="0"/>
    <n v="1"/>
    <n v="0"/>
    <s v="cotisation mensuel"/>
    <s v="non"/>
    <m/>
    <m/>
    <m/>
    <m/>
    <m/>
    <m/>
    <m/>
    <m/>
    <m/>
    <m/>
    <m/>
    <m/>
    <s v="oui"/>
    <n v="0"/>
    <n v="0"/>
    <n v="0"/>
    <n v="0"/>
    <n v="0"/>
    <n v="0"/>
    <n v="0"/>
    <n v="0"/>
    <n v="1"/>
    <n v="0"/>
    <n v="0"/>
    <m/>
    <s v="puits_creus"/>
    <m/>
    <s v="puits_protg"/>
    <m/>
    <m/>
    <m/>
    <s v="puits_protg"/>
    <x v="0"/>
    <m/>
    <s v="oui"/>
    <m/>
    <m/>
    <m/>
    <m/>
    <m/>
    <m/>
    <m/>
    <s v="dans_la_parcelle_ou_la_maison"/>
    <n v="30"/>
    <n v="40"/>
    <n v="45"/>
    <n v="115"/>
    <m/>
    <m/>
    <m/>
    <s v="oui"/>
    <x v="0"/>
    <m/>
    <m/>
    <m/>
    <m/>
    <m/>
    <m/>
    <m/>
    <m/>
    <m/>
    <m/>
    <m/>
    <m/>
    <m/>
    <m/>
    <m/>
    <m/>
    <m/>
    <m/>
    <m/>
    <m/>
    <m/>
    <m/>
    <m/>
    <m/>
    <m/>
    <m/>
    <m/>
    <n v="7"/>
    <n v="3"/>
    <n v="420"/>
    <m/>
    <m/>
    <n v="0"/>
    <n v="10"/>
    <s v="non"/>
    <m/>
    <m/>
    <m/>
    <m/>
    <m/>
    <m/>
    <m/>
    <m/>
    <m/>
    <m/>
    <s v="garons_10-14_ans"/>
    <n v="0"/>
    <n v="0"/>
    <n v="1"/>
    <n v="0"/>
    <n v="0"/>
    <n v="0"/>
    <n v="0"/>
    <m/>
    <s v="non"/>
    <m/>
    <m/>
    <m/>
    <m/>
    <m/>
    <m/>
    <m/>
    <m/>
    <m/>
    <m/>
    <m/>
    <m/>
    <m/>
    <m/>
    <m/>
    <m/>
    <m/>
    <m/>
    <m/>
    <m/>
    <m/>
    <s v="oui"/>
    <s v="si l,eau sera disponible et régulier"/>
    <s v="oui"/>
    <n v="0"/>
    <n v="1"/>
    <n v="0"/>
    <n v="0"/>
    <n v="0"/>
    <n v="0"/>
    <n v="0"/>
    <m/>
    <m/>
    <m/>
    <m/>
    <m/>
    <m/>
    <m/>
    <m/>
    <m/>
    <m/>
    <n v="1"/>
    <n v="0"/>
    <n v="0"/>
    <n v="0"/>
    <n v="0"/>
    <n v="0"/>
    <n v="0"/>
    <n v="0"/>
    <n v="1"/>
    <n v="0"/>
    <n v="0"/>
    <n v="0"/>
    <n v="0"/>
    <n v="0"/>
    <n v="0"/>
    <n v="0"/>
    <n v="0"/>
    <s v="oui"/>
    <n v="0"/>
    <n v="0"/>
    <n v="0"/>
    <n v="0"/>
    <n v="0"/>
    <n v="0"/>
    <n v="1"/>
    <n v="0"/>
    <n v="0"/>
    <n v="0"/>
    <m/>
    <m/>
    <m/>
    <m/>
    <m/>
    <n v="1"/>
    <n v="0"/>
    <n v="1"/>
    <n v="0"/>
    <n v="0"/>
    <n v="3"/>
    <m/>
    <m/>
    <m/>
    <m/>
    <m/>
    <m/>
    <m/>
    <s v="toilette non améliorée"/>
    <s v="oui"/>
    <x v="0"/>
    <x v="0"/>
    <x v="0"/>
    <x v="0"/>
    <x v="0"/>
    <m/>
    <m/>
    <m/>
    <m/>
    <m/>
    <m/>
    <m/>
    <m/>
    <m/>
    <m/>
    <m/>
    <m/>
    <m/>
    <m/>
    <m/>
    <m/>
    <m/>
    <m/>
    <m/>
    <m/>
    <m/>
    <m/>
    <m/>
    <m/>
    <m/>
    <m/>
    <m/>
    <s v="oui"/>
    <n v="1"/>
    <n v="0"/>
    <n v="0"/>
    <n v="1"/>
    <n v="0"/>
    <n v="0"/>
    <n v="0"/>
    <m/>
    <n v="0"/>
    <n v="1"/>
    <n v="0"/>
    <n v="1"/>
    <n v="2"/>
    <s v="connaissance faible"/>
    <n v="0"/>
    <n v="0"/>
    <n v="0"/>
    <m/>
    <n v="0"/>
    <n v="0"/>
    <n v="0"/>
    <n v="1"/>
    <n v="0"/>
    <n v="0"/>
    <m/>
    <s v="non"/>
    <m/>
    <n v="1"/>
    <n v="0"/>
    <n v="0"/>
    <n v="0"/>
    <m/>
    <n v="0"/>
    <n v="0"/>
    <n v="0"/>
    <n v="0"/>
    <n v="1"/>
    <n v="0"/>
    <n v="0"/>
    <n v="0"/>
    <m/>
    <s v="non"/>
    <m/>
    <m/>
    <x v="0"/>
    <m/>
    <m/>
    <m/>
    <m/>
    <m/>
    <s v="non"/>
    <s v="non"/>
    <m/>
    <m/>
    <m/>
    <m/>
    <m/>
    <m/>
    <m/>
    <m/>
    <m/>
    <m/>
    <m/>
    <m/>
    <m/>
    <m/>
    <m/>
    <n v="0"/>
    <m/>
    <m/>
    <n v="4"/>
    <s v="pas de confiance"/>
    <n v="0"/>
    <n v="0"/>
    <n v="0"/>
    <n v="0"/>
    <n v="0"/>
    <n v="0"/>
    <n v="0"/>
    <s v="Aucun"/>
    <n v="1"/>
    <n v="0"/>
    <n v="0"/>
    <m/>
    <s v="oui"/>
    <s v="oui"/>
    <s v="non_il_y_en_a_pas"/>
    <m/>
    <m/>
    <m/>
    <m/>
    <m/>
    <m/>
    <m/>
    <m/>
    <m/>
    <m/>
    <m/>
    <m/>
    <m/>
    <m/>
    <m/>
    <m/>
    <m/>
    <m/>
    <m/>
    <s v="sa ne  détériore pas"/>
    <n v="0"/>
    <n v="0"/>
    <n v="0"/>
    <n v="0"/>
    <n v="0"/>
    <n v="0"/>
    <n v="0"/>
    <n v="0"/>
    <n v="1"/>
    <n v="0"/>
    <s v="je nesais pas"/>
    <n v="0"/>
    <n v="0"/>
    <n v="0"/>
    <n v="0"/>
    <n v="1"/>
    <n v="0"/>
    <s v="personne"/>
    <s v="3-4"/>
    <m/>
    <s v="neutre"/>
    <s v="non"/>
    <s v="non"/>
    <s v="neutre"/>
    <s v="non"/>
    <m/>
    <m/>
    <m/>
    <m/>
    <m/>
    <s v="je_ne_suis_jamais_impliqu"/>
    <s v="non"/>
    <m/>
    <m/>
    <m/>
    <m/>
    <m/>
    <m/>
    <m/>
    <m/>
    <m/>
    <m/>
    <m/>
    <m/>
    <m/>
    <m/>
    <m/>
    <s v="rien"/>
    <s v="non"/>
    <s v="Formation par m c"/>
    <s v="long traject"/>
    <s v="non"/>
    <m/>
    <m/>
    <n v="-2.1941139999999999"/>
    <n v="28.8498485"/>
    <n v="1603.7"/>
    <n v="4.76"/>
    <n v="6"/>
    <n v="44966.5078125"/>
    <n v="44966.462511574071"/>
    <s v="bbk01"/>
    <n v="44966.549039351848"/>
    <s v="https://www.commcarehq.org/a/swassa/reports/form_data/e9297333-4b3e-4ca8-a270-469273db68f9/"/>
    <s v="bbk01"/>
    <s v=""/>
    <x v="2"/>
    <s v=""/>
    <x v="2"/>
    <s v=""/>
    <s v=""/>
    <s v=""/>
    <s v=""/>
    <x v="2"/>
    <s v=""/>
    <s v=""/>
    <s v=""/>
    <s v=""/>
    <s v=""/>
    <x v="1"/>
    <s v=""/>
    <s v=""/>
    <s v=""/>
    <s v=""/>
    <s v=""/>
    <s v=""/>
    <s v=""/>
    <s v=""/>
    <s v=""/>
  </r>
  <r>
    <s v="249"/>
    <s v="4a8b4444-8085-46ef-ba02-75f58129ea4c"/>
    <n v="44966"/>
    <s v="consentement_oui"/>
    <s v="sud_kivu"/>
    <s v="sud_kivu"/>
    <s v="kabare"/>
    <x v="0"/>
    <x v="3"/>
    <s v="oui"/>
    <s v="AKILIMALI LUJAMBIO"/>
    <s v="cheg_16"/>
    <s v="16"/>
    <s v="chege_16"/>
    <s v="masculin"/>
    <n v="42"/>
    <n v="999999999"/>
    <s v="sans_niveau"/>
    <s v="oui"/>
    <m/>
    <m/>
    <m/>
    <x v="1"/>
    <s v="minani"/>
    <s v="agriculteur"/>
    <m/>
    <s v="restreint"/>
    <n v="1"/>
    <n v="2"/>
    <n v="1"/>
    <n v="1"/>
    <n v="0"/>
    <n v="0"/>
    <n v="1"/>
    <n v="0"/>
    <n v="0"/>
    <n v="0"/>
    <n v="1"/>
    <n v="2"/>
    <n v="0"/>
    <n v="0"/>
    <n v="1"/>
    <n v="0"/>
    <n v="10"/>
    <s v="oui"/>
    <n v="0"/>
    <n v="0"/>
    <n v="0"/>
    <n v="0"/>
    <n v="1"/>
    <n v="0"/>
    <n v="0"/>
    <n v="0"/>
    <n v="0"/>
    <n v="0"/>
    <n v="0"/>
    <n v="0"/>
    <s v="non"/>
    <m/>
    <m/>
    <m/>
    <m/>
    <m/>
    <m/>
    <m/>
    <m/>
    <m/>
    <m/>
    <m/>
    <m/>
    <s v="oui"/>
    <n v="0"/>
    <n v="0"/>
    <n v="0"/>
    <n v="0"/>
    <n v="1"/>
    <n v="0"/>
    <n v="0"/>
    <n v="0"/>
    <n v="0"/>
    <n v="0"/>
    <n v="0"/>
    <m/>
    <s v="eau_de_source"/>
    <m/>
    <m/>
    <s v="source_non_protg"/>
    <m/>
    <m/>
    <s v="source_non_protg"/>
    <x v="1"/>
    <m/>
    <s v="oui"/>
    <m/>
    <m/>
    <m/>
    <m/>
    <m/>
    <m/>
    <m/>
    <s v="en_dehors_de_la_parcelle"/>
    <n v="5"/>
    <n v="3"/>
    <n v="10"/>
    <n v="18"/>
    <m/>
    <m/>
    <m/>
    <s v="oui"/>
    <x v="2"/>
    <m/>
    <m/>
    <m/>
    <m/>
    <m/>
    <m/>
    <m/>
    <m/>
    <m/>
    <m/>
    <m/>
    <m/>
    <m/>
    <m/>
    <m/>
    <m/>
    <m/>
    <m/>
    <m/>
    <m/>
    <m/>
    <m/>
    <m/>
    <m/>
    <m/>
    <m/>
    <m/>
    <n v="54"/>
    <n v="3"/>
    <n v="3240"/>
    <m/>
    <m/>
    <n v="0"/>
    <n v="46.285714285714285"/>
    <s v="non"/>
    <m/>
    <m/>
    <m/>
    <m/>
    <m/>
    <m/>
    <m/>
    <m/>
    <m/>
    <m/>
    <s v="filles_10-14_ans"/>
    <n v="0"/>
    <n v="0"/>
    <n v="0"/>
    <n v="0"/>
    <n v="1"/>
    <n v="0"/>
    <n v="0"/>
    <m/>
    <s v="non"/>
    <m/>
    <m/>
    <m/>
    <m/>
    <m/>
    <m/>
    <m/>
    <m/>
    <m/>
    <m/>
    <m/>
    <m/>
    <m/>
    <m/>
    <m/>
    <m/>
    <m/>
    <m/>
    <m/>
    <m/>
    <m/>
    <s v="oui"/>
    <s v="poiur en avoir aussi proch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pas des comité"/>
    <s v="non"/>
    <m/>
    <n v="0"/>
    <n v="1"/>
    <n v="0"/>
    <n v="0"/>
    <m/>
    <n v="0"/>
    <n v="0"/>
    <n v="0"/>
    <n v="0"/>
    <n v="1"/>
    <n v="0"/>
    <n v="0"/>
    <n v="0"/>
    <m/>
    <s v="non"/>
    <m/>
    <m/>
    <x v="0"/>
    <m/>
    <m/>
    <m/>
    <m/>
    <m/>
    <s v="non"/>
    <s v="non"/>
    <m/>
    <m/>
    <m/>
    <m/>
    <m/>
    <m/>
    <m/>
    <m/>
    <m/>
    <m/>
    <m/>
    <m/>
    <m/>
    <m/>
    <m/>
    <n v="0"/>
    <m/>
    <m/>
    <n v="0"/>
    <s v="pas de confiance"/>
    <n v="0"/>
    <n v="0"/>
    <n v="0"/>
    <n v="0"/>
    <n v="0"/>
    <n v="0"/>
    <n v="0"/>
    <s v="Aucun"/>
    <n v="1"/>
    <n v="0"/>
    <n v="0"/>
    <m/>
    <s v="oui"/>
    <s v="non_jen_ai_pas_encore_bnficie"/>
    <m/>
    <m/>
    <m/>
    <m/>
    <m/>
    <m/>
    <m/>
    <m/>
    <m/>
    <m/>
    <m/>
    <m/>
    <m/>
    <m/>
    <m/>
    <m/>
    <m/>
    <m/>
    <m/>
    <m/>
    <s v="aux plombier"/>
    <n v="1"/>
    <n v="0"/>
    <n v="0"/>
    <n v="0"/>
    <n v="0"/>
    <n v="0"/>
    <n v="0"/>
    <n v="0"/>
    <n v="0"/>
    <n v="0"/>
    <m/>
    <n v="0"/>
    <n v="0"/>
    <n v="0"/>
    <n v="0"/>
    <n v="1"/>
    <n v="0"/>
    <s v="les plombier"/>
    <s v="1-2"/>
    <m/>
    <s v="neutre"/>
    <s v="non"/>
    <s v="non"/>
    <s v="neutre"/>
    <s v="non"/>
    <m/>
    <m/>
    <m/>
    <m/>
    <m/>
    <s v="je_ne_suis_jamais_impliqu"/>
    <s v="parfois"/>
    <n v="0"/>
    <n v="1"/>
    <n v="1"/>
    <n v="0"/>
    <n v="0"/>
    <n v="0"/>
    <n v="0"/>
    <n v="0"/>
    <n v="0"/>
    <n v="0"/>
    <n v="0"/>
    <n v="0"/>
    <m/>
    <s v="face à face devant les plombiers"/>
    <s v="non"/>
    <m/>
    <m/>
    <s v="ma maison est entouré des plusieurs sources d'eau"/>
    <s v="Les source ne sont pas aménagé"/>
    <s v="non"/>
    <m/>
    <m/>
    <n v="-2.2359572999999999"/>
    <n v="28.833129499999998"/>
    <n v="1597.1"/>
    <n v="4.08"/>
    <n v="10"/>
    <n v="44966.553784722222"/>
    <n v="44966.539444444446"/>
    <s v="bbk04"/>
    <n v="44966.554143518522"/>
    <s v="https://www.commcarehq.org/a/swassa/reports/form_data/4a8b4444-8085-46ef-ba02-75f58129ea4c/"/>
    <s v="bbk04"/>
    <s v="Homme"/>
    <x v="0"/>
    <n v="6"/>
    <x v="0"/>
    <n v="30"/>
    <n v="40"/>
    <n v="45"/>
    <n v="115"/>
    <x v="0"/>
    <n v="6.666666666666667"/>
    <s v="Oui, elle est capable"/>
    <s v="non amélioré"/>
    <s v="Non"/>
    <s v="pas d'accès"/>
    <x v="0"/>
    <n v="1"/>
    <n v="0"/>
    <n v="1"/>
    <s v="Connaissance faible"/>
    <n v="0"/>
    <n v="2"/>
    <s v="Pas de confiance"/>
    <n v="0"/>
    <n v="0"/>
  </r>
  <r>
    <s v="250"/>
    <s v="efac5c3c-298d-4da2-a78a-6a89e3e9b4a2"/>
    <n v="44966"/>
    <s v="consentement_oui"/>
    <s v="sud_kivu"/>
    <s v="sud_kivu"/>
    <s v="kabare"/>
    <x v="1"/>
    <x v="9"/>
    <s v="oui"/>
    <s v="Bahati Kalimba Rogers"/>
    <s v="kabu_6"/>
    <s v="6"/>
    <s v="kabus_6"/>
    <s v="masculin"/>
    <n v="27"/>
    <n v="977998292"/>
    <s v="universitaire"/>
    <s v="non"/>
    <s v="pre"/>
    <m/>
    <s v="masculin"/>
    <x v="1"/>
    <s v="Kalimba batumike Donatien"/>
    <s v="main_duvre"/>
    <m/>
    <s v="elargi"/>
    <n v="0"/>
    <n v="3"/>
    <n v="0"/>
    <n v="0"/>
    <n v="3"/>
    <n v="0"/>
    <n v="0"/>
    <n v="1"/>
    <n v="3"/>
    <n v="1"/>
    <n v="0"/>
    <n v="0"/>
    <n v="0"/>
    <n v="3"/>
    <n v="0"/>
    <n v="1"/>
    <n v="15"/>
    <s v="oui"/>
    <n v="0"/>
    <n v="0"/>
    <n v="0"/>
    <n v="0"/>
    <n v="1"/>
    <n v="0"/>
    <n v="0"/>
    <n v="0"/>
    <n v="0"/>
    <n v="0"/>
    <n v="0"/>
    <n v="0"/>
    <s v="non"/>
    <m/>
    <m/>
    <m/>
    <m/>
    <m/>
    <m/>
    <m/>
    <m/>
    <m/>
    <m/>
    <m/>
    <m/>
    <s v="oui"/>
    <n v="1"/>
    <n v="1"/>
    <n v="1"/>
    <n v="1"/>
    <n v="1"/>
    <n v="1"/>
    <n v="0"/>
    <n v="0"/>
    <n v="0"/>
    <n v="0"/>
    <n v="0"/>
    <m/>
    <s v="eau_courante"/>
    <s v="robinet_public__borne-fontaine"/>
    <m/>
    <m/>
    <m/>
    <m/>
    <s v="eau_courante"/>
    <x v="0"/>
    <m/>
    <s v="oui"/>
    <m/>
    <m/>
    <m/>
    <m/>
    <m/>
    <m/>
    <m/>
    <s v="en_dehors_de_la_parcelle"/>
    <n v="40"/>
    <n v="3"/>
    <n v="45"/>
    <n v="88"/>
    <m/>
    <m/>
    <m/>
    <s v="oui"/>
    <x v="0"/>
    <m/>
    <m/>
    <m/>
    <m/>
    <m/>
    <m/>
    <m/>
    <m/>
    <m/>
    <m/>
    <m/>
    <m/>
    <m/>
    <m/>
    <m/>
    <m/>
    <m/>
    <m/>
    <m/>
    <m/>
    <m/>
    <m/>
    <m/>
    <m/>
    <m/>
    <m/>
    <m/>
    <n v="7"/>
    <n v="11"/>
    <n v="1540"/>
    <m/>
    <m/>
    <n v="0"/>
    <n v="14.666666666666668"/>
    <s v="non"/>
    <m/>
    <m/>
    <m/>
    <m/>
    <m/>
    <m/>
    <m/>
    <m/>
    <m/>
    <m/>
    <s v="femmes_20-24_ans"/>
    <n v="0"/>
    <n v="0"/>
    <n v="1"/>
    <n v="1"/>
    <n v="0"/>
    <n v="0"/>
    <n v="0"/>
    <m/>
    <s v="oui"/>
    <s v="contribution_mensuelabonnement"/>
    <m/>
    <m/>
    <n v="500"/>
    <m/>
    <m/>
    <m/>
    <m/>
    <m/>
    <m/>
    <m/>
    <m/>
    <m/>
    <m/>
    <m/>
    <m/>
    <m/>
    <m/>
    <m/>
    <m/>
    <m/>
    <s v="oui"/>
    <s v="parceque elle sera tout proche de chez nous"/>
    <s v="oui"/>
    <n v="1"/>
    <n v="0"/>
    <n v="1"/>
    <n v="1"/>
    <n v="0"/>
    <n v="0"/>
    <n v="0"/>
    <m/>
    <m/>
    <m/>
    <m/>
    <m/>
    <m/>
    <m/>
    <m/>
    <m/>
    <m/>
    <n v="0"/>
    <n v="0"/>
    <n v="0"/>
    <n v="0"/>
    <n v="0"/>
    <n v="0"/>
    <n v="0"/>
    <n v="0"/>
    <n v="1"/>
    <n v="0"/>
    <n v="0"/>
    <n v="0"/>
    <n v="0"/>
    <n v="0"/>
    <n v="0"/>
    <n v="0"/>
    <n v="0"/>
    <s v="oui"/>
    <n v="0"/>
    <n v="1"/>
    <n v="1"/>
    <n v="0"/>
    <n v="0"/>
    <n v="0"/>
    <n v="0"/>
    <n v="0"/>
    <n v="0"/>
    <n v="0"/>
    <m/>
    <m/>
    <m/>
    <s v="autre_toilette__composte"/>
    <m/>
    <n v="0"/>
    <n v="0"/>
    <n v="0"/>
    <n v="1"/>
    <n v="0"/>
    <m/>
    <n v="0"/>
    <n v="1"/>
    <n v="0"/>
    <m/>
    <m/>
    <m/>
    <m/>
    <s v="toilette améliorée"/>
    <s v="non"/>
    <x v="1"/>
    <x v="0"/>
    <x v="0"/>
    <x v="0"/>
    <x v="0"/>
    <m/>
    <m/>
    <m/>
    <m/>
    <m/>
    <m/>
    <m/>
    <m/>
    <m/>
    <m/>
    <m/>
    <m/>
    <m/>
    <m/>
    <m/>
    <m/>
    <m/>
    <m/>
    <m/>
    <m/>
    <m/>
    <m/>
    <m/>
    <m/>
    <m/>
    <m/>
    <m/>
    <s v="oui"/>
    <n v="1"/>
    <n v="1"/>
    <n v="1"/>
    <n v="3"/>
    <n v="0"/>
    <n v="0"/>
    <n v="0"/>
    <m/>
    <n v="1"/>
    <n v="1"/>
    <n v="1"/>
    <n v="3"/>
    <n v="6"/>
    <s v="connaissance basique"/>
    <n v="0"/>
    <n v="0"/>
    <n v="0"/>
    <m/>
    <n v="1"/>
    <n v="1"/>
    <n v="0"/>
    <n v="0"/>
    <n v="0"/>
    <n v="0"/>
    <m/>
    <s v="non"/>
    <s v="ne connais pas"/>
    <n v="1"/>
    <n v="1"/>
    <n v="0"/>
    <n v="0"/>
    <m/>
    <n v="0"/>
    <n v="0"/>
    <n v="0"/>
    <n v="0"/>
    <n v="1"/>
    <n v="0"/>
    <n v="0"/>
    <n v="0"/>
    <m/>
    <s v="oui"/>
    <s v="privation d'utilisation des installations"/>
    <n v="0"/>
    <x v="2"/>
    <n v="0"/>
    <n v="1"/>
    <n v="0"/>
    <n v="0"/>
    <s v="aucun"/>
    <s v="non"/>
    <s v="non"/>
    <m/>
    <m/>
    <m/>
    <m/>
    <m/>
    <m/>
    <m/>
    <m/>
    <m/>
    <m/>
    <m/>
    <m/>
    <m/>
    <m/>
    <m/>
    <n v="0"/>
    <m/>
    <m/>
    <n v="5"/>
    <s v="confiance moyenne"/>
    <n v="0"/>
    <n v="0"/>
    <n v="0"/>
    <n v="0"/>
    <n v="0"/>
    <n v="0"/>
    <n v="0"/>
    <s v="Aucun"/>
    <n v="1"/>
    <n v="0"/>
    <n v="0"/>
    <m/>
    <s v="oui"/>
    <s v="non_jen_ai_pas_encore_bnficie"/>
    <m/>
    <m/>
    <m/>
    <m/>
    <m/>
    <m/>
    <m/>
    <m/>
    <m/>
    <m/>
    <m/>
    <m/>
    <m/>
    <m/>
    <m/>
    <m/>
    <m/>
    <m/>
    <m/>
    <m/>
    <s v="à personne"/>
    <n v="1"/>
    <n v="0"/>
    <n v="0"/>
    <n v="1"/>
    <n v="0"/>
    <n v="0"/>
    <n v="1"/>
    <n v="0"/>
    <n v="0"/>
    <n v="0"/>
    <m/>
    <n v="0"/>
    <n v="0"/>
    <n v="0"/>
    <n v="0"/>
    <n v="1"/>
    <n v="0"/>
    <s v="ne sais pas"/>
    <s v="3-4"/>
    <m/>
    <s v="neutre"/>
    <s v="non"/>
    <s v="non"/>
    <s v="neutre"/>
    <s v="oui"/>
    <s v="oui"/>
    <m/>
    <s v="les_membres_du_village"/>
    <m/>
    <s v="je_ne_sais_pas"/>
    <s v="je_ne_suis_jamais_impliqu"/>
    <s v="non"/>
    <m/>
    <m/>
    <m/>
    <m/>
    <m/>
    <m/>
    <m/>
    <m/>
    <m/>
    <m/>
    <m/>
    <m/>
    <m/>
    <m/>
    <m/>
    <s v="aucun"/>
    <s v="non"/>
    <s v="multiplication des BF, et robinet public et entretenir d'autres sources, rercement de M.O"/>
    <s v="des Long trajet à parcourir pour atteindre les point d'eau et puis l'eau est sale,...."/>
    <s v="non"/>
    <m/>
    <m/>
    <n v="-2.2167170999999999"/>
    <n v="28.827732999999998"/>
    <n v="1613.7"/>
    <n v="4.78"/>
    <n v="15"/>
    <n v="44966.555706018517"/>
    <n v="44966.53633101852"/>
    <s v="bbk05"/>
    <n v="44966.556041666663"/>
    <s v="https://www.commcarehq.org/a/swassa/reports/form_data/efac5c3c-298d-4da2-a78a-6a89e3e9b4a2/"/>
    <s v="bbk05"/>
    <s v="Homme"/>
    <x v="0"/>
    <n v="5"/>
    <x v="0"/>
    <n v="5"/>
    <n v="15"/>
    <n v="8"/>
    <n v="28"/>
    <x v="1"/>
    <n v="16"/>
    <s v="Non, elle n'est pas capable"/>
    <s v="non amélioré"/>
    <s v="Non"/>
    <s v="pas d'accès"/>
    <x v="0"/>
    <n v="1"/>
    <n v="1"/>
    <n v="2"/>
    <s v="Connaissance faible"/>
    <n v="0"/>
    <n v="4"/>
    <s v="Pas de confiance"/>
    <n v="0"/>
    <n v="0"/>
  </r>
  <r>
    <s v="251"/>
    <s v="245f3bab-c146-4284-b1b1-cbd70354e721"/>
    <n v="44966"/>
    <s v="consentement_oui"/>
    <s v="sud_kivu"/>
    <s v="sud_kivu"/>
    <s v="kabare"/>
    <x v="1"/>
    <x v="4"/>
    <s v="oui"/>
    <s v="AMANI FATUMBO"/>
    <s v="mwan__23"/>
    <s v="23"/>
    <s v="mwand_23"/>
    <s v="feminin"/>
    <n v="27"/>
    <n v="971765134"/>
    <s v="secondaire_complet"/>
    <s v="non"/>
    <s v="pre"/>
    <m/>
    <s v="masculin"/>
    <x v="1"/>
    <s v="FATUMBO Louis Habimana"/>
    <s v="artisan"/>
    <m/>
    <s v="restreint"/>
    <n v="1"/>
    <n v="0"/>
    <n v="0"/>
    <n v="1"/>
    <n v="1"/>
    <n v="1"/>
    <n v="0"/>
    <n v="1"/>
    <n v="1"/>
    <n v="0"/>
    <n v="0"/>
    <n v="2"/>
    <n v="0"/>
    <n v="0"/>
    <n v="0"/>
    <n v="1"/>
    <n v="9"/>
    <s v="oui"/>
    <n v="0"/>
    <n v="0"/>
    <n v="0"/>
    <n v="0"/>
    <n v="1"/>
    <n v="0"/>
    <n v="0"/>
    <n v="0"/>
    <n v="0"/>
    <n v="0"/>
    <n v="0"/>
    <n v="0"/>
    <s v="oui"/>
    <n v="0"/>
    <n v="0"/>
    <n v="1"/>
    <n v="0"/>
    <n v="0"/>
    <n v="0"/>
    <n v="0"/>
    <n v="0"/>
    <n v="0"/>
    <n v="0"/>
    <n v="0"/>
    <m/>
    <s v="oui"/>
    <n v="1"/>
    <n v="0"/>
    <n v="0"/>
    <n v="0"/>
    <n v="0"/>
    <n v="0"/>
    <n v="0"/>
    <n v="0"/>
    <n v="0"/>
    <n v="0"/>
    <n v="0"/>
    <m/>
    <s v="eau_courante"/>
    <s v="robinet_public__borne-fontaine"/>
    <m/>
    <m/>
    <m/>
    <m/>
    <s v="eau_courante"/>
    <x v="0"/>
    <m/>
    <s v="oui"/>
    <m/>
    <m/>
    <m/>
    <m/>
    <m/>
    <m/>
    <m/>
    <s v="en_dehors_de_la_parcelle"/>
    <n v="20"/>
    <n v="5"/>
    <n v="25"/>
    <n v="50"/>
    <m/>
    <m/>
    <m/>
    <s v="oui"/>
    <x v="0"/>
    <m/>
    <m/>
    <m/>
    <m/>
    <m/>
    <m/>
    <m/>
    <m/>
    <m/>
    <m/>
    <m/>
    <m/>
    <m/>
    <m/>
    <m/>
    <m/>
    <m/>
    <m/>
    <m/>
    <m/>
    <m/>
    <m/>
    <m/>
    <m/>
    <m/>
    <m/>
    <m/>
    <n v="7"/>
    <n v="4"/>
    <n v="560"/>
    <m/>
    <m/>
    <n v="0"/>
    <n v="8.8888888888888893"/>
    <s v="non"/>
    <m/>
    <m/>
    <m/>
    <m/>
    <m/>
    <m/>
    <m/>
    <m/>
    <m/>
    <m/>
    <s v="hommesgarons_15-19_ans"/>
    <n v="0"/>
    <n v="0"/>
    <n v="0"/>
    <n v="1"/>
    <n v="0"/>
    <n v="0"/>
    <n v="0"/>
    <m/>
    <s v="non"/>
    <m/>
    <m/>
    <m/>
    <m/>
    <m/>
    <m/>
    <m/>
    <m/>
    <m/>
    <m/>
    <m/>
    <m/>
    <m/>
    <m/>
    <m/>
    <m/>
    <m/>
    <m/>
    <m/>
    <m/>
    <m/>
    <s v="oui"/>
    <s v="car 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0"/>
    <n v="1"/>
    <n v="1"/>
    <n v="2"/>
    <n v="0"/>
    <n v="0"/>
    <n v="0"/>
    <m/>
    <n v="1"/>
    <n v="1"/>
    <n v="1"/>
    <n v="3"/>
    <n v="5"/>
    <s v="connaissance basique"/>
    <n v="0"/>
    <n v="0"/>
    <n v="0"/>
    <m/>
    <n v="0"/>
    <n v="1"/>
    <n v="0"/>
    <n v="0"/>
    <n v="0"/>
    <n v="0"/>
    <m/>
    <s v="non"/>
    <s v="je ne sais pas parceque on napas la comité deau"/>
    <n v="1"/>
    <n v="1"/>
    <n v="0"/>
    <n v="0"/>
    <m/>
    <n v="0"/>
    <n v="0"/>
    <n v="1"/>
    <n v="0"/>
    <n v="0"/>
    <n v="0"/>
    <n v="0"/>
    <n v="0"/>
    <m/>
    <s v="non"/>
    <m/>
    <m/>
    <x v="0"/>
    <m/>
    <m/>
    <m/>
    <m/>
    <m/>
    <s v="non"/>
    <s v="non"/>
    <m/>
    <m/>
    <m/>
    <m/>
    <m/>
    <m/>
    <m/>
    <m/>
    <m/>
    <m/>
    <m/>
    <m/>
    <m/>
    <m/>
    <m/>
    <n v="0"/>
    <m/>
    <m/>
    <n v="0"/>
    <s v="pas de confiance"/>
    <n v="0"/>
    <n v="0"/>
    <n v="0"/>
    <n v="0"/>
    <n v="0"/>
    <n v="0"/>
    <n v="0"/>
    <s v="Aucun"/>
    <n v="1"/>
    <n v="0"/>
    <n v="0"/>
    <m/>
    <s v="oui"/>
    <s v="non_jen_ai_pas_encore_bnficie"/>
    <m/>
    <m/>
    <m/>
    <m/>
    <m/>
    <m/>
    <m/>
    <m/>
    <m/>
    <m/>
    <m/>
    <m/>
    <m/>
    <m/>
    <m/>
    <m/>
    <m/>
    <m/>
    <m/>
    <m/>
    <s v="personne"/>
    <n v="0"/>
    <n v="0"/>
    <n v="1"/>
    <n v="0"/>
    <n v="0"/>
    <n v="1"/>
    <n v="1"/>
    <n v="0"/>
    <n v="0"/>
    <n v="0"/>
    <m/>
    <n v="0"/>
    <n v="0"/>
    <n v="0"/>
    <n v="0"/>
    <n v="1"/>
    <n v="0"/>
    <s v="source nyabirehe"/>
    <s v="1-2"/>
    <m/>
    <s v="peu_insatisfaisant"/>
    <s v="non"/>
    <s v="non"/>
    <s v="peu_insatisfaisant"/>
    <s v="non"/>
    <m/>
    <m/>
    <m/>
    <m/>
    <m/>
    <s v="je_ne_suis_jamais_impliqu"/>
    <s v="non"/>
    <m/>
    <m/>
    <m/>
    <m/>
    <m/>
    <m/>
    <m/>
    <m/>
    <m/>
    <m/>
    <m/>
    <m/>
    <m/>
    <m/>
    <m/>
    <s v="je ne sais pas"/>
    <s v="non"/>
    <s v="faire des réunions, organiser un commuté deau, prendre les plombiers en charge(motivation)  payer leau"/>
    <s v="nous trouvons leou difficilement,leau ne pas traiter"/>
    <s v="oui"/>
    <s v="il demande des larfent sans rien faire"/>
    <s v="non"/>
    <n v="-2.2214098"/>
    <n v="28.830511000000001"/>
    <n v="1616.7"/>
    <n v="4.2"/>
    <n v="9"/>
    <n v="44966.46429398148"/>
    <n v="44966.407824074071"/>
    <s v="bbk06"/>
    <n v="44966.568506944437"/>
    <s v="https://www.commcarehq.org/a/swassa/reports/form_data/245f3bab-c146-4284-b1b1-cbd70354e721/"/>
    <s v="bbk06"/>
    <s v="Homme"/>
    <x v="0"/>
    <n v="7"/>
    <x v="1"/>
    <n v="2"/>
    <n v="10"/>
    <n v="2"/>
    <n v="14"/>
    <x v="1"/>
    <n v="11.428571428571429"/>
    <s v="Oui, elle est capable"/>
    <s v="non amélioré"/>
    <s v="Non"/>
    <s v="pas d'accès"/>
    <x v="0"/>
    <n v="1"/>
    <n v="1"/>
    <n v="2"/>
    <s v="Connaissance faible"/>
    <n v="0"/>
    <n v="7"/>
    <s v="Grande confiance"/>
    <n v="0"/>
    <n v="0"/>
  </r>
  <r>
    <s v="252"/>
    <s v="13012b58-cd4c-4c11-b46c-ab387ce62b67"/>
    <n v="44966"/>
    <s v="consentement_oui"/>
    <s v="sud_kivu"/>
    <s v="sud_kivu"/>
    <s v="kabare"/>
    <x v="1"/>
    <x v="9"/>
    <s v="oui"/>
    <s v="SIFA BYAKAHIRE Justine"/>
    <s v="cheg_6"/>
    <s v="6"/>
    <s v="kabus_6"/>
    <s v="feminin"/>
    <n v="30"/>
    <n v="8.4433473209711968E+19"/>
    <s v="sans_niveau"/>
    <s v="non"/>
    <s v="epoux"/>
    <m/>
    <s v="masculin"/>
    <x v="1"/>
    <m/>
    <s v="artisan"/>
    <m/>
    <s v="elargi"/>
    <n v="1"/>
    <n v="2"/>
    <n v="3"/>
    <n v="1"/>
    <n v="0"/>
    <n v="1"/>
    <n v="0"/>
    <n v="0"/>
    <n v="3"/>
    <n v="0"/>
    <n v="0"/>
    <n v="0"/>
    <n v="0"/>
    <n v="1"/>
    <n v="1"/>
    <n v="0"/>
    <n v="13"/>
    <s v="non"/>
    <n v="0"/>
    <n v="0"/>
    <n v="0"/>
    <n v="0"/>
    <n v="0"/>
    <n v="0"/>
    <n v="0"/>
    <n v="0"/>
    <n v="0"/>
    <n v="0"/>
    <n v="0"/>
    <n v="0"/>
    <s v="non"/>
    <m/>
    <m/>
    <m/>
    <m/>
    <m/>
    <m/>
    <m/>
    <m/>
    <m/>
    <m/>
    <m/>
    <m/>
    <s v="non"/>
    <m/>
    <m/>
    <m/>
    <m/>
    <m/>
    <m/>
    <m/>
    <m/>
    <m/>
    <m/>
    <m/>
    <m/>
    <s v="eau_courante"/>
    <s v="robinet_public__borne-fontaine"/>
    <m/>
    <m/>
    <m/>
    <m/>
    <s v="eau_courante"/>
    <x v="0"/>
    <m/>
    <s v="oui"/>
    <m/>
    <m/>
    <m/>
    <m/>
    <m/>
    <m/>
    <m/>
    <s v="en_dehors_de_la_parcelle"/>
    <n v="30"/>
    <n v="5"/>
    <n v="35"/>
    <n v="70"/>
    <m/>
    <m/>
    <m/>
    <s v="oui"/>
    <x v="0"/>
    <m/>
    <m/>
    <m/>
    <m/>
    <m/>
    <m/>
    <m/>
    <m/>
    <m/>
    <m/>
    <m/>
    <m/>
    <m/>
    <m/>
    <m/>
    <m/>
    <m/>
    <m/>
    <m/>
    <m/>
    <m/>
    <m/>
    <m/>
    <m/>
    <m/>
    <m/>
    <m/>
    <n v="7"/>
    <n v="5"/>
    <n v="700"/>
    <m/>
    <m/>
    <n v="0"/>
    <n v="7.6923076923076925"/>
    <s v="non"/>
    <m/>
    <m/>
    <m/>
    <m/>
    <m/>
    <m/>
    <m/>
    <m/>
    <m/>
    <m/>
    <s v="femmes_25-34_ans"/>
    <n v="0"/>
    <n v="0"/>
    <n v="0"/>
    <n v="1"/>
    <n v="0"/>
    <n v="0"/>
    <n v="0"/>
    <m/>
    <s v="oui"/>
    <s v="contribution_mensuelabonnement"/>
    <m/>
    <m/>
    <n v="500"/>
    <m/>
    <m/>
    <m/>
    <m/>
    <m/>
    <m/>
    <m/>
    <m/>
    <m/>
    <m/>
    <m/>
    <m/>
    <m/>
    <m/>
    <m/>
    <m/>
    <m/>
    <s v="oui"/>
    <s v="oui car trouver de leau c'est difficile  ,leau que nous utulisons appartient au pigments ils nous donne des leau quand ils veulent .souvant nous utilisont leau dela source Nyabirehe qui contient des microbe et la saleté"/>
    <s v="oui"/>
    <n v="1"/>
    <n v="0"/>
    <n v="0"/>
    <n v="1"/>
    <n v="1"/>
    <n v="0"/>
    <n v="0"/>
    <m/>
    <m/>
    <m/>
    <m/>
    <m/>
    <m/>
    <m/>
    <m/>
    <m/>
    <m/>
    <n v="1"/>
    <n v="1"/>
    <n v="0"/>
    <n v="0"/>
    <n v="0"/>
    <n v="1"/>
    <n v="0"/>
    <n v="0"/>
    <n v="0"/>
    <n v="0"/>
    <n v="0"/>
    <n v="0"/>
    <n v="0"/>
    <n v="0"/>
    <n v="0"/>
    <n v="0"/>
    <n v="0"/>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les pigments eux meme car ils sont le propriétaire du robinet"/>
    <s v="oui"/>
    <s v="je ne sais pas"/>
    <n v="1"/>
    <n v="1"/>
    <n v="0"/>
    <n v="0"/>
    <m/>
    <n v="0"/>
    <n v="0"/>
    <n v="0"/>
    <n v="0"/>
    <n v="0"/>
    <n v="0"/>
    <n v="1"/>
    <n v="0"/>
    <s v="amande"/>
    <s v="oui"/>
    <s v="les pigments prive toute la communauté leou pendant 1 semaine  et une amande dans chaque menage"/>
    <n v="0"/>
    <x v="2"/>
    <n v="0"/>
    <n v="0"/>
    <n v="1"/>
    <n v="0"/>
    <s v="les pigments"/>
    <s v="non"/>
    <s v="non"/>
    <m/>
    <m/>
    <m/>
    <m/>
    <m/>
    <m/>
    <m/>
    <m/>
    <m/>
    <m/>
    <m/>
    <m/>
    <m/>
    <m/>
    <m/>
    <n v="0"/>
    <m/>
    <m/>
    <n v="0"/>
    <s v="pas de confiance"/>
    <n v="0"/>
    <n v="0"/>
    <n v="0"/>
    <n v="0"/>
    <n v="0"/>
    <n v="0"/>
    <n v="0"/>
    <s v="Aucun"/>
    <n v="1"/>
    <n v="0"/>
    <n v="0"/>
    <m/>
    <s v="non"/>
    <s v="non_jen_ai_pas_encore_bnficie"/>
    <m/>
    <m/>
    <m/>
    <m/>
    <m/>
    <m/>
    <m/>
    <m/>
    <m/>
    <m/>
    <m/>
    <m/>
    <m/>
    <m/>
    <m/>
    <m/>
    <m/>
    <m/>
    <m/>
    <m/>
    <s v="au chef du village  mais il n'arrive pas a trouvé solution car les pigments sont tellement méchants"/>
    <n v="0"/>
    <n v="0"/>
    <n v="1"/>
    <n v="0"/>
    <n v="0"/>
    <n v="1"/>
    <n v="1"/>
    <n v="0"/>
    <n v="0"/>
    <n v="0"/>
    <m/>
    <n v="0"/>
    <n v="0"/>
    <n v="0"/>
    <n v="0"/>
    <n v="1"/>
    <n v="0"/>
    <s v="source Nyabirehe"/>
    <s v="1-2"/>
    <m/>
    <s v="tres_insatisfaisante"/>
    <s v="non"/>
    <s v="non"/>
    <s v="tres_insatisfaisante"/>
    <s v="non"/>
    <m/>
    <m/>
    <m/>
    <m/>
    <m/>
    <s v="je_ne_suis_jamais_impliqu"/>
    <s v="non"/>
    <m/>
    <m/>
    <m/>
    <m/>
    <m/>
    <m/>
    <m/>
    <m/>
    <m/>
    <m/>
    <m/>
    <m/>
    <m/>
    <m/>
    <m/>
    <s v="reunion a ec le nyumba kumi"/>
    <s v="non"/>
    <s v="que la popolation cherche comment avoir leur borne fontaine, choisir le comité de  gestion , faire des contributions mensuel"/>
    <s v="nous donnons des largent chaque fin du mois mais on napas accès à leau"/>
    <s v="oui"/>
    <s v="ils nous demande des largent mais nous prive de leur eau"/>
    <s v="non"/>
    <n v="-2.2192476000000001"/>
    <n v="28.822506600000001"/>
    <n v="1672.7"/>
    <n v="8.43"/>
    <n v="13"/>
    <n v="44966.54415509259"/>
    <n v="44966.477696759262"/>
    <s v="bbk06"/>
    <n v="44966.568518518521"/>
    <s v="https://www.commcarehq.org/a/swassa/reports/form_data/13012b58-cd4c-4c11-b46c-ab387ce62b67/"/>
    <s v="bbk06"/>
    <s v="Homme"/>
    <x v="0"/>
    <n v="5"/>
    <x v="0"/>
    <n v="5"/>
    <n v="15"/>
    <n v="8"/>
    <n v="28"/>
    <x v="1"/>
    <n v="16"/>
    <s v="Non, elle n'est pas capable"/>
    <s v="non amélioré"/>
    <s v="Non"/>
    <s v="pas d'accès"/>
    <x v="0"/>
    <n v="1"/>
    <n v="1"/>
    <n v="2"/>
    <s v="Connaissance faible"/>
    <n v="0"/>
    <n v="4"/>
    <s v="Pas de confiance"/>
    <n v="0"/>
    <n v="0"/>
  </r>
  <r>
    <s v="253"/>
    <s v="04c241ec-51c5-4844-b2bb-f1cf697c9691"/>
    <n v="44967"/>
    <s v="consentement_oui"/>
    <s v="sud_kivu"/>
    <s v="sud_kivu"/>
    <s v="kabare"/>
    <x v="0"/>
    <x v="2"/>
    <s v="oui"/>
    <s v="Esperance m'muhwabo"/>
    <s v="kash_1"/>
    <s v="1"/>
    <s v="kashe_1"/>
    <s v="feminin"/>
    <n v="40"/>
    <n v="999999990"/>
    <s v="primaire_complet"/>
    <s v="oui"/>
    <m/>
    <m/>
    <m/>
    <x v="0"/>
    <s v="veuve"/>
    <s v="agriculteur"/>
    <m/>
    <s v="restreint"/>
    <n v="1"/>
    <n v="0"/>
    <n v="0"/>
    <n v="0"/>
    <n v="0"/>
    <n v="0"/>
    <n v="1"/>
    <n v="0"/>
    <n v="0"/>
    <n v="2"/>
    <n v="2"/>
    <n v="1"/>
    <n v="0"/>
    <n v="0"/>
    <n v="0"/>
    <n v="0"/>
    <n v="7"/>
    <s v="non"/>
    <n v="0"/>
    <n v="0"/>
    <n v="0"/>
    <n v="0"/>
    <n v="0"/>
    <n v="0"/>
    <n v="0"/>
    <n v="0"/>
    <n v="0"/>
    <n v="0"/>
    <n v="0"/>
    <n v="0"/>
    <s v="non"/>
    <m/>
    <m/>
    <m/>
    <m/>
    <m/>
    <m/>
    <m/>
    <m/>
    <m/>
    <m/>
    <m/>
    <m/>
    <s v="oui"/>
    <n v="0"/>
    <n v="0"/>
    <n v="0"/>
    <n v="0"/>
    <n v="1"/>
    <n v="0"/>
    <n v="0"/>
    <n v="0"/>
    <n v="0"/>
    <n v="0"/>
    <n v="0"/>
    <m/>
    <s v="eau_courante"/>
    <s v="robinet_public__borne-fontaine"/>
    <m/>
    <m/>
    <m/>
    <m/>
    <s v="eau_courante"/>
    <x v="0"/>
    <m/>
    <s v="oui"/>
    <m/>
    <m/>
    <m/>
    <m/>
    <m/>
    <m/>
    <m/>
    <s v="en_dehors_de_la_parcelle"/>
    <n v="2"/>
    <n v="5"/>
    <n v="2"/>
    <n v="9"/>
    <m/>
    <m/>
    <m/>
    <s v="oui"/>
    <x v="1"/>
    <m/>
    <m/>
    <m/>
    <m/>
    <m/>
    <m/>
    <m/>
    <m/>
    <m/>
    <m/>
    <m/>
    <m/>
    <m/>
    <m/>
    <m/>
    <m/>
    <m/>
    <m/>
    <m/>
    <m/>
    <m/>
    <m/>
    <m/>
    <m/>
    <m/>
    <m/>
    <m/>
    <n v="7"/>
    <n v="4"/>
    <n v="560"/>
    <m/>
    <m/>
    <n v="0"/>
    <n v="11.428571428571429"/>
    <s v="non"/>
    <m/>
    <m/>
    <m/>
    <m/>
    <m/>
    <m/>
    <m/>
    <m/>
    <m/>
    <m/>
    <s v="garons_10-14_ans"/>
    <n v="0"/>
    <n v="0"/>
    <n v="0"/>
    <n v="0"/>
    <n v="1"/>
    <n v="0"/>
    <n v="0"/>
    <m/>
    <s v="non"/>
    <m/>
    <m/>
    <m/>
    <m/>
    <m/>
    <m/>
    <m/>
    <m/>
    <m/>
    <m/>
    <m/>
    <m/>
    <m/>
    <m/>
    <m/>
    <m/>
    <m/>
    <m/>
    <m/>
    <m/>
    <m/>
    <s v="non"/>
    <s v="car je suis pret du Bf"/>
    <s v="oui"/>
    <n v="1"/>
    <n v="0"/>
    <n v="0"/>
    <n v="0"/>
    <n v="0"/>
    <n v="0"/>
    <n v="0"/>
    <m/>
    <m/>
    <m/>
    <m/>
    <m/>
    <m/>
    <m/>
    <m/>
    <m/>
    <m/>
    <n v="0"/>
    <n v="0"/>
    <n v="0"/>
    <n v="0"/>
    <n v="0"/>
    <n v="0"/>
    <n v="0"/>
    <n v="0"/>
    <n v="0"/>
    <n v="1"/>
    <n v="0"/>
    <n v="0"/>
    <n v="0"/>
    <n v="0"/>
    <n v="0"/>
    <n v="0"/>
    <n v="0"/>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chef de quartier"/>
    <s v="non"/>
    <s v="ne sais pas"/>
    <n v="0"/>
    <n v="1"/>
    <n v="0"/>
    <n v="0"/>
    <m/>
    <n v="0"/>
    <n v="0"/>
    <n v="0"/>
    <n v="1"/>
    <n v="0"/>
    <n v="0"/>
    <n v="0"/>
    <n v="0"/>
    <m/>
    <s v="oui"/>
    <s v="punire ceux qui habime"/>
    <n v="0"/>
    <x v="1"/>
    <n v="0"/>
    <n v="0"/>
    <n v="0"/>
    <n v="0"/>
    <s v="pas"/>
    <s v="non"/>
    <s v="non"/>
    <m/>
    <m/>
    <m/>
    <m/>
    <m/>
    <m/>
    <m/>
    <m/>
    <m/>
    <m/>
    <m/>
    <m/>
    <m/>
    <m/>
    <m/>
    <n v="0"/>
    <m/>
    <m/>
    <n v="9"/>
    <s v="grande confiance"/>
    <n v="0"/>
    <n v="0"/>
    <n v="0"/>
    <n v="0"/>
    <n v="0"/>
    <n v="0"/>
    <n v="0"/>
    <s v="Aucun"/>
    <n v="1"/>
    <n v="0"/>
    <n v="0"/>
    <m/>
    <s v="oui"/>
    <s v="non_jen_ai_pas_encore_bnficie"/>
    <m/>
    <m/>
    <m/>
    <m/>
    <m/>
    <m/>
    <m/>
    <m/>
    <m/>
    <m/>
    <m/>
    <m/>
    <m/>
    <m/>
    <m/>
    <m/>
    <m/>
    <m/>
    <m/>
    <m/>
    <s v="chef de quartier"/>
    <n v="0"/>
    <n v="0"/>
    <n v="0"/>
    <n v="0"/>
    <n v="0"/>
    <n v="0"/>
    <n v="0"/>
    <n v="0"/>
    <n v="1"/>
    <n v="0"/>
    <s v="maendeleo"/>
    <n v="0"/>
    <n v="0"/>
    <n v="0"/>
    <n v="1"/>
    <n v="0"/>
    <n v="0"/>
    <m/>
    <s v="3-4"/>
    <m/>
    <s v="tres_satisfaite"/>
    <s v="oui"/>
    <s v="oui"/>
    <s v="tres_satisfaite"/>
    <s v="oui"/>
    <s v="non"/>
    <m/>
    <s v="les_membres_du_village"/>
    <m/>
    <s v="b_le_groupe_le_plus_nombreux_prend_la_dcision_pour_tous"/>
    <s v="je_ne_suis_jamais_impliqu"/>
    <s v="non"/>
    <m/>
    <m/>
    <m/>
    <m/>
    <m/>
    <m/>
    <m/>
    <m/>
    <m/>
    <m/>
    <m/>
    <m/>
    <m/>
    <m/>
    <m/>
    <s v="pas des recommandations"/>
    <s v="non"/>
    <s v="le robinet est à mon côté"/>
    <s v="pas"/>
    <s v="non"/>
    <m/>
    <m/>
    <n v="-2.2868024999999998"/>
    <n v="28.8029996"/>
    <n v="1768.1"/>
    <n v="4.87"/>
    <n v="7"/>
    <n v="44967.351377314822"/>
    <n v="44967.332083333327"/>
    <s v="bbk04"/>
    <n v="44967.351400462961"/>
    <s v="https://www.commcarehq.org/a/swassa/reports/form_data/04c241ec-51c5-4844-b2bb-f1cf697c9691/"/>
    <s v="bbk04"/>
    <s v="Homme"/>
    <x v="1"/>
    <n v="14"/>
    <x v="0"/>
    <n v="0"/>
    <n v="0"/>
    <n v="0"/>
    <n v="0"/>
    <x v="3"/>
    <n v="7.1428571428571432"/>
    <s v="Oui, elle est capable"/>
    <s v="non amélioré"/>
    <s v="Non"/>
    <s v="pas d'accès"/>
    <x v="0"/>
    <n v="1"/>
    <n v="0"/>
    <n v="2"/>
    <s v="Connaissance faible"/>
    <n v="1"/>
    <n v="7"/>
    <s v="Grande confiance"/>
    <n v="1"/>
    <n v="1"/>
  </r>
  <r>
    <s v="254"/>
    <s v="12f55f2f-9d25-4870-a154-6dcafff7e98b"/>
    <n v="44967"/>
    <s v="consentement_oui"/>
    <s v="sud_kivu"/>
    <s v="sud_kivu"/>
    <s v="kabare"/>
    <x v="0"/>
    <x v="2"/>
    <s v="oui"/>
    <s v="Faida M'sanvura"/>
    <s v="kash_15"/>
    <s v="15"/>
    <s v="kashe_15"/>
    <s v="feminin"/>
    <n v="35"/>
    <n v="999999999"/>
    <s v="sans_niveau"/>
    <s v="oui"/>
    <m/>
    <m/>
    <m/>
    <x v="0"/>
    <s v="Bushige"/>
    <s v="agriculteur"/>
    <m/>
    <s v="restreint"/>
    <n v="1"/>
    <n v="2"/>
    <n v="1"/>
    <n v="1"/>
    <n v="1"/>
    <n v="0"/>
    <n v="1"/>
    <n v="0"/>
    <n v="0"/>
    <n v="1"/>
    <n v="1"/>
    <n v="1"/>
    <n v="0"/>
    <n v="0"/>
    <n v="1"/>
    <n v="0"/>
    <n v="11"/>
    <s v="non"/>
    <n v="0"/>
    <n v="0"/>
    <n v="0"/>
    <n v="0"/>
    <n v="0"/>
    <n v="0"/>
    <n v="0"/>
    <n v="0"/>
    <n v="0"/>
    <n v="0"/>
    <n v="0"/>
    <n v="0"/>
    <s v="non"/>
    <m/>
    <m/>
    <m/>
    <m/>
    <m/>
    <m/>
    <m/>
    <m/>
    <m/>
    <m/>
    <m/>
    <m/>
    <s v="oui"/>
    <n v="0"/>
    <n v="0"/>
    <n v="0"/>
    <n v="1"/>
    <n v="0"/>
    <n v="0"/>
    <n v="0"/>
    <n v="0"/>
    <n v="0"/>
    <n v="0"/>
    <n v="0"/>
    <m/>
    <s v="eau_de_source"/>
    <m/>
    <m/>
    <s v="source_non_protg"/>
    <m/>
    <m/>
    <s v="source_non_protg"/>
    <x v="1"/>
    <m/>
    <s v="oui"/>
    <m/>
    <m/>
    <m/>
    <m/>
    <m/>
    <m/>
    <m/>
    <s v="en_dehors_de_la_parcelle"/>
    <n v="10"/>
    <n v="10"/>
    <n v="10"/>
    <n v="30"/>
    <m/>
    <m/>
    <m/>
    <s v="oui"/>
    <x v="2"/>
    <m/>
    <m/>
    <m/>
    <m/>
    <m/>
    <m/>
    <m/>
    <m/>
    <m/>
    <m/>
    <m/>
    <m/>
    <m/>
    <m/>
    <m/>
    <m/>
    <m/>
    <m/>
    <m/>
    <m/>
    <m/>
    <m/>
    <m/>
    <m/>
    <m/>
    <m/>
    <m/>
    <n v="7"/>
    <n v="6"/>
    <n v="840"/>
    <m/>
    <m/>
    <n v="0"/>
    <n v="10.909090909090908"/>
    <s v="non"/>
    <m/>
    <m/>
    <m/>
    <m/>
    <m/>
    <m/>
    <m/>
    <m/>
    <m/>
    <m/>
    <s v="filles_10-14_ans"/>
    <n v="0"/>
    <n v="0"/>
    <n v="0"/>
    <n v="0"/>
    <n v="0"/>
    <n v="1"/>
    <n v="0"/>
    <s v="de fois quand il pleu l'eau dégage une odeur et parfois une couleur"/>
    <s v="non"/>
    <m/>
    <m/>
    <m/>
    <m/>
    <m/>
    <m/>
    <m/>
    <m/>
    <m/>
    <m/>
    <m/>
    <m/>
    <m/>
    <m/>
    <m/>
    <m/>
    <m/>
    <m/>
    <m/>
    <m/>
    <m/>
    <s v="oui"/>
    <s v="pour avoir l'eau prêt de chez moi"/>
    <s v="oui"/>
    <n v="1"/>
    <n v="0"/>
    <n v="0"/>
    <n v="0"/>
    <n v="0"/>
    <n v="0"/>
    <n v="0"/>
    <m/>
    <m/>
    <m/>
    <m/>
    <m/>
    <m/>
    <m/>
    <m/>
    <m/>
    <m/>
    <n v="0"/>
    <n v="1"/>
    <n v="0"/>
    <n v="0"/>
    <n v="0"/>
    <n v="0"/>
    <n v="0"/>
    <n v="0"/>
    <n v="0"/>
    <n v="0"/>
    <n v="1"/>
    <n v="0"/>
    <n v="0"/>
    <n v="0"/>
    <n v="1"/>
    <n v="0"/>
    <n v="0"/>
    <s v="oui"/>
    <n v="0"/>
    <n v="0"/>
    <n v="1"/>
    <n v="0"/>
    <n v="0"/>
    <n v="0"/>
    <n v="0"/>
    <n v="0"/>
    <n v="0"/>
    <n v="0"/>
    <m/>
    <m/>
    <s v="latrines__fosse_avec_dalle"/>
    <m/>
    <m/>
    <n v="0"/>
    <n v="0"/>
    <n v="0"/>
    <n v="1"/>
    <n v="0"/>
    <m/>
    <n v="0"/>
    <n v="1"/>
    <n v="0"/>
    <m/>
    <m/>
    <m/>
    <m/>
    <s v="toilette non améliorée"/>
    <s v="non"/>
    <x v="0"/>
    <x v="0"/>
    <x v="0"/>
    <x v="0"/>
    <x v="0"/>
    <m/>
    <m/>
    <m/>
    <m/>
    <m/>
    <m/>
    <m/>
    <m/>
    <m/>
    <m/>
    <m/>
    <m/>
    <m/>
    <m/>
    <m/>
    <m/>
    <m/>
    <m/>
    <m/>
    <m/>
    <m/>
    <m/>
    <m/>
    <m/>
    <m/>
    <m/>
    <m/>
    <s v="oui"/>
    <n v="1"/>
    <n v="0"/>
    <n v="0"/>
    <n v="1"/>
    <n v="0"/>
    <n v="0"/>
    <n v="0"/>
    <m/>
    <n v="1"/>
    <n v="0"/>
    <n v="0"/>
    <n v="1"/>
    <n v="2"/>
    <s v="connaissance faible"/>
    <n v="0"/>
    <n v="0"/>
    <n v="0"/>
    <m/>
    <n v="0"/>
    <n v="0"/>
    <n v="0"/>
    <n v="1"/>
    <n v="0"/>
    <n v="0"/>
    <m/>
    <s v="oui"/>
    <m/>
    <n v="0"/>
    <n v="1"/>
    <n v="0"/>
    <n v="0"/>
    <m/>
    <n v="0"/>
    <n v="0"/>
    <n v="0"/>
    <n v="0"/>
    <n v="1"/>
    <n v="0"/>
    <n v="0"/>
    <n v="0"/>
    <m/>
    <s v="non"/>
    <m/>
    <m/>
    <x v="0"/>
    <m/>
    <m/>
    <m/>
    <m/>
    <m/>
    <s v="non"/>
    <s v="non"/>
    <m/>
    <m/>
    <m/>
    <m/>
    <m/>
    <m/>
    <m/>
    <m/>
    <m/>
    <m/>
    <m/>
    <m/>
    <m/>
    <m/>
    <m/>
    <n v="0"/>
    <m/>
    <m/>
    <n v="1"/>
    <s v="pas de confiance"/>
    <n v="0"/>
    <n v="0"/>
    <n v="0"/>
    <n v="0"/>
    <n v="0"/>
    <n v="0"/>
    <n v="0"/>
    <s v="Aucun"/>
    <n v="1"/>
    <n v="0"/>
    <n v="0"/>
    <m/>
    <s v="oui"/>
    <s v="non_jen_ai_pas_encore_bnficie"/>
    <m/>
    <m/>
    <m/>
    <m/>
    <m/>
    <m/>
    <m/>
    <m/>
    <m/>
    <m/>
    <m/>
    <m/>
    <m/>
    <m/>
    <m/>
    <m/>
    <m/>
    <m/>
    <m/>
    <m/>
    <s v="chef de quartier"/>
    <n v="0"/>
    <n v="0"/>
    <n v="0"/>
    <n v="0"/>
    <n v="0"/>
    <n v="0"/>
    <n v="0"/>
    <n v="0"/>
    <n v="1"/>
    <n v="0"/>
    <s v="maendeoleo"/>
    <n v="0"/>
    <n v="0"/>
    <n v="0"/>
    <n v="1"/>
    <n v="0"/>
    <n v="0"/>
    <m/>
    <s v="1-2"/>
    <m/>
    <s v="peu_insatisfaisant"/>
    <s v="non"/>
    <s v="non"/>
    <s v="neutre"/>
    <s v="non"/>
    <m/>
    <m/>
    <m/>
    <m/>
    <m/>
    <s v="je_ne_suis_jamais_impliqu"/>
    <s v="non"/>
    <m/>
    <m/>
    <m/>
    <m/>
    <m/>
    <m/>
    <m/>
    <m/>
    <m/>
    <m/>
    <m/>
    <m/>
    <m/>
    <m/>
    <m/>
    <s v="pas des recommandations"/>
    <s v="non"/>
    <s v="présence d'une source"/>
    <s v="non accès à leau de qualité"/>
    <s v="non"/>
    <m/>
    <m/>
    <n v="-2.2862032999999999"/>
    <n v="28.803388300000002"/>
    <n v="1772.5"/>
    <n v="3.9"/>
    <n v="11"/>
    <n v="44967.36546296296"/>
    <n v="44967.353113425917"/>
    <s v="bbk04"/>
    <n v="44967.365486111114"/>
    <s v="https://www.commcarehq.org/a/swassa/reports/form_data/12f55f2f-9d25-4870-a154-6dcafff7e98b/"/>
    <s v="bbk04"/>
    <s v="Homme"/>
    <x v="0"/>
    <n v="8"/>
    <x v="0"/>
    <n v="30"/>
    <n v="45"/>
    <n v="3"/>
    <n v="78"/>
    <x v="0"/>
    <n v="7.5"/>
    <s v="Oui, elle est capable"/>
    <s v="non amélioré"/>
    <s v="Non"/>
    <s v="pas d'accès"/>
    <x v="0"/>
    <n v="1"/>
    <n v="1"/>
    <n v="3"/>
    <s v="Connaissance moyenne"/>
    <n v="0"/>
    <n v="6"/>
    <s v="Grande confiance"/>
    <n v="0"/>
    <n v="0"/>
  </r>
  <r>
    <s v="255"/>
    <s v="8feaaa23-3a29-4bc5-96fe-5ae69bc644b1"/>
    <n v="44967"/>
    <s v="consentement_oui"/>
    <s v="sud_kivu"/>
    <s v="sud_kivu"/>
    <s v="kabare"/>
    <x v="0"/>
    <x v="2"/>
    <s v="oui"/>
    <s v="PAUL MIRIMDI NKAFUISHEBA"/>
    <s v="kash_10"/>
    <s v="10"/>
    <s v="kashe_10"/>
    <s v="masculin"/>
    <n v="67"/>
    <n v="999999999"/>
    <s v="primaire_interrompu"/>
    <s v="oui"/>
    <m/>
    <m/>
    <m/>
    <x v="1"/>
    <s v="Anosiata Mdigi"/>
    <s v="agriculteur"/>
    <m/>
    <s v="restreint"/>
    <n v="0"/>
    <n v="0"/>
    <n v="0"/>
    <n v="0"/>
    <n v="0"/>
    <n v="0"/>
    <n v="0"/>
    <n v="1"/>
    <n v="0"/>
    <n v="0"/>
    <n v="0"/>
    <n v="0"/>
    <n v="1"/>
    <n v="1"/>
    <n v="0"/>
    <n v="1"/>
    <n v="4"/>
    <s v="oui"/>
    <n v="0"/>
    <n v="0"/>
    <n v="0"/>
    <n v="0"/>
    <n v="1"/>
    <n v="0"/>
    <n v="0"/>
    <n v="0"/>
    <n v="0"/>
    <n v="0"/>
    <n v="0"/>
    <n v="0"/>
    <s v="oui"/>
    <n v="0"/>
    <n v="0"/>
    <n v="0"/>
    <n v="0"/>
    <n v="0"/>
    <n v="0"/>
    <n v="0"/>
    <n v="0"/>
    <n v="0"/>
    <n v="1"/>
    <n v="0"/>
    <s v="chef de village"/>
    <s v="oui"/>
    <n v="0"/>
    <n v="0"/>
    <n v="0"/>
    <n v="1"/>
    <n v="0"/>
    <n v="0"/>
    <n v="0"/>
    <n v="0"/>
    <n v="0"/>
    <n v="0"/>
    <n v="0"/>
    <m/>
    <s v="eau_courante"/>
    <s v="robinet_public__borne-fontaine"/>
    <m/>
    <m/>
    <m/>
    <m/>
    <s v="eau_courante"/>
    <x v="0"/>
    <m/>
    <s v="oui"/>
    <m/>
    <m/>
    <m/>
    <m/>
    <m/>
    <m/>
    <m/>
    <s v="dans_la_parcelle_ou_la_maison"/>
    <n v="1"/>
    <n v="10"/>
    <n v="1"/>
    <n v="12"/>
    <m/>
    <m/>
    <m/>
    <s v="oui"/>
    <x v="1"/>
    <m/>
    <m/>
    <m/>
    <m/>
    <m/>
    <m/>
    <m/>
    <m/>
    <m/>
    <m/>
    <m/>
    <m/>
    <m/>
    <m/>
    <m/>
    <m/>
    <m/>
    <m/>
    <m/>
    <m/>
    <m/>
    <m/>
    <m/>
    <m/>
    <m/>
    <m/>
    <m/>
    <n v="6"/>
    <n v="5"/>
    <n v="600"/>
    <m/>
    <m/>
    <n v="0"/>
    <n v="21.428571428571427"/>
    <s v="non"/>
    <m/>
    <m/>
    <m/>
    <m/>
    <m/>
    <m/>
    <m/>
    <m/>
    <m/>
    <m/>
    <s v="hommes_20-24_ans"/>
    <n v="0"/>
    <n v="0"/>
    <n v="0"/>
    <n v="0"/>
    <n v="1"/>
    <n v="0"/>
    <n v="0"/>
    <m/>
    <s v="non"/>
    <m/>
    <m/>
    <m/>
    <m/>
    <m/>
    <m/>
    <m/>
    <m/>
    <m/>
    <m/>
    <m/>
    <m/>
    <m/>
    <m/>
    <m/>
    <m/>
    <m/>
    <m/>
    <m/>
    <m/>
    <m/>
    <s v="oui"/>
    <s v="pour avoir beaucoup d'eau"/>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oui"/>
    <n v="1"/>
    <n v="0"/>
    <n v="0"/>
    <n v="1"/>
    <n v="0"/>
    <n v="0"/>
    <n v="0"/>
    <m/>
    <n v="0"/>
    <n v="1"/>
    <n v="0"/>
    <n v="1"/>
    <n v="2"/>
    <s v="connaissance faible"/>
    <n v="0"/>
    <n v="0"/>
    <n v="0"/>
    <m/>
    <n v="1"/>
    <n v="0"/>
    <n v="0"/>
    <n v="0"/>
    <n v="0"/>
    <n v="0"/>
    <m/>
    <s v="oui"/>
    <s v="ne sais pas"/>
    <n v="0"/>
    <n v="1"/>
    <n v="0"/>
    <n v="0"/>
    <m/>
    <n v="0"/>
    <n v="0"/>
    <n v="0"/>
    <n v="0"/>
    <n v="1"/>
    <n v="0"/>
    <n v="0"/>
    <n v="0"/>
    <m/>
    <s v="oui"/>
    <s v="on reprimande le destructeur"/>
    <n v="0"/>
    <x v="2"/>
    <n v="0"/>
    <n v="1"/>
    <n v="0"/>
    <n v="0"/>
    <s v="pas"/>
    <s v="non"/>
    <s v="non"/>
    <m/>
    <m/>
    <m/>
    <m/>
    <m/>
    <m/>
    <m/>
    <m/>
    <m/>
    <m/>
    <m/>
    <m/>
    <m/>
    <m/>
    <m/>
    <n v="0"/>
    <m/>
    <m/>
    <n v="5"/>
    <s v="confiance moyenne"/>
    <n v="0"/>
    <n v="0"/>
    <n v="0"/>
    <n v="0"/>
    <n v="0"/>
    <n v="0"/>
    <n v="0"/>
    <s v="Aucun"/>
    <n v="1"/>
    <n v="0"/>
    <n v="0"/>
    <m/>
    <s v="oui"/>
    <s v="non_jen_ai_pas_encore_bnficie"/>
    <m/>
    <m/>
    <m/>
    <m/>
    <m/>
    <m/>
    <m/>
    <m/>
    <m/>
    <m/>
    <m/>
    <m/>
    <m/>
    <m/>
    <m/>
    <m/>
    <m/>
    <m/>
    <m/>
    <m/>
    <s v="au président"/>
    <n v="0"/>
    <n v="0"/>
    <n v="0"/>
    <n v="0"/>
    <n v="0"/>
    <n v="0"/>
    <n v="0"/>
    <n v="0"/>
    <n v="1"/>
    <n v="0"/>
    <s v="maendeleo"/>
    <n v="0"/>
    <n v="0"/>
    <n v="0"/>
    <n v="1"/>
    <n v="0"/>
    <n v="0"/>
    <m/>
    <s v="3-4"/>
    <m/>
    <s v="tres_satisfaite"/>
    <s v="oui"/>
    <s v="oui"/>
    <s v="tres_satisfaite"/>
    <s v="oui"/>
    <s v="non"/>
    <m/>
    <s v="les_membres_du_village"/>
    <m/>
    <s v="b_le_groupe_le_plus_nombreux_prend_la_dcision_pour_tous"/>
    <s v="je_ne_suis_jamais_impliqu"/>
    <s v="parfois"/>
    <n v="0"/>
    <n v="0"/>
    <n v="1"/>
    <n v="0"/>
    <n v="0"/>
    <n v="0"/>
    <n v="0"/>
    <n v="0"/>
    <n v="0"/>
    <n v="0"/>
    <n v="0"/>
    <n v="0"/>
    <m/>
    <s v="face a face"/>
    <s v="rarement"/>
    <s v="face face"/>
    <s v="rarement"/>
    <s v="présence des deux sources"/>
    <s v="l'eau ne pas stable"/>
    <s v="non"/>
    <m/>
    <m/>
    <n v="-2.2881987000000001"/>
    <n v="28.803669800000002"/>
    <n v="1787.8"/>
    <n v="4.8"/>
    <n v="4"/>
    <n v="44967.388379629629"/>
    <n v="44967.372766203713"/>
    <s v="bbk04"/>
    <n v="44967.388402777768"/>
    <s v="https://www.commcarehq.org/a/swassa/reports/form_data/8feaaa23-3a29-4bc5-96fe-5ae69bc644b1/"/>
    <s v="bbk04"/>
    <s v="Femme"/>
    <x v="0"/>
    <n v="6"/>
    <x v="1"/>
    <n v="45"/>
    <n v="50"/>
    <n v="50"/>
    <n v="145"/>
    <x v="1"/>
    <n v="10"/>
    <s v="Non, elle n'est pas capable"/>
    <s v="non amélioré"/>
    <s v="Non"/>
    <s v="pas d'accès"/>
    <x v="0"/>
    <n v="0"/>
    <n v="0"/>
    <n v="0"/>
    <s v="Connaissance faible"/>
    <n v="0"/>
    <n v="5"/>
    <s v="Confiance moyenne"/>
    <n v="0"/>
    <n v="0"/>
  </r>
  <r>
    <s v="256"/>
    <s v="45037620-d051-4517-98c1-56575897d21f"/>
    <n v="44967"/>
    <s v="consentement_oui"/>
    <s v="sud_kivu"/>
    <s v="sud_kivu"/>
    <s v="kabare"/>
    <x v="0"/>
    <x v="2"/>
    <s v="oui"/>
    <s v="fadhila kitumaini"/>
    <s v="kash_6"/>
    <s v="6"/>
    <s v="kashe_6"/>
    <s v="masculin"/>
    <n v="22"/>
    <n v="844227781"/>
    <s v="secondaire_interrompu"/>
    <s v="non"/>
    <s v="pre"/>
    <m/>
    <s v="masculin"/>
    <x v="1"/>
    <s v="Aksanti"/>
    <s v="colporteur"/>
    <m/>
    <s v="restreint"/>
    <n v="0"/>
    <n v="1"/>
    <n v="0"/>
    <n v="0"/>
    <n v="1"/>
    <n v="0"/>
    <n v="1"/>
    <n v="0"/>
    <n v="1"/>
    <n v="0"/>
    <n v="0"/>
    <n v="0"/>
    <n v="1"/>
    <n v="0"/>
    <n v="0"/>
    <n v="1"/>
    <n v="6"/>
    <s v="oui"/>
    <n v="0"/>
    <n v="0"/>
    <n v="0"/>
    <n v="1"/>
    <n v="0"/>
    <n v="0"/>
    <n v="0"/>
    <n v="0"/>
    <n v="0"/>
    <n v="0"/>
    <n v="0"/>
    <n v="0"/>
    <s v="oui"/>
    <n v="0"/>
    <n v="0"/>
    <n v="1"/>
    <n v="0"/>
    <n v="0"/>
    <n v="0"/>
    <n v="0"/>
    <n v="0"/>
    <n v="0"/>
    <n v="0"/>
    <n v="0"/>
    <m/>
    <s v="oui"/>
    <n v="0"/>
    <n v="0"/>
    <n v="0"/>
    <n v="0"/>
    <n v="0"/>
    <n v="1"/>
    <n v="0"/>
    <n v="0"/>
    <n v="0"/>
    <n v="0"/>
    <n v="0"/>
    <m/>
    <s v="eau_courante"/>
    <s v="robinet_public__borne-fontaine"/>
    <m/>
    <m/>
    <m/>
    <m/>
    <s v="eau_courante"/>
    <x v="0"/>
    <m/>
    <s v="oui"/>
    <m/>
    <m/>
    <m/>
    <m/>
    <m/>
    <m/>
    <m/>
    <s v="en_dehors_de_la_parcelle"/>
    <n v="5"/>
    <n v="20"/>
    <n v="5"/>
    <n v="30"/>
    <m/>
    <m/>
    <m/>
    <s v="oui"/>
    <x v="1"/>
    <m/>
    <m/>
    <m/>
    <m/>
    <m/>
    <m/>
    <m/>
    <m/>
    <m/>
    <m/>
    <m/>
    <m/>
    <m/>
    <m/>
    <m/>
    <m/>
    <m/>
    <m/>
    <m/>
    <m/>
    <m/>
    <m/>
    <m/>
    <m/>
    <m/>
    <m/>
    <m/>
    <n v="7"/>
    <n v="4"/>
    <n v="560"/>
    <m/>
    <m/>
    <n v="0"/>
    <n v="13.333333333333332"/>
    <s v="non"/>
    <m/>
    <m/>
    <m/>
    <m/>
    <m/>
    <m/>
    <m/>
    <m/>
    <m/>
    <m/>
    <s v="filles_10-14_ans"/>
    <n v="0"/>
    <n v="0"/>
    <n v="0"/>
    <n v="0"/>
    <n v="1"/>
    <n v="0"/>
    <n v="0"/>
    <m/>
    <s v="non"/>
    <m/>
    <m/>
    <m/>
    <m/>
    <m/>
    <m/>
    <m/>
    <m/>
    <m/>
    <m/>
    <m/>
    <m/>
    <m/>
    <m/>
    <m/>
    <m/>
    <m/>
    <m/>
    <m/>
    <m/>
    <m/>
    <s v="oui"/>
    <s v="pour augmenter la quantité"/>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1"/>
    <n v="0"/>
    <n v="0"/>
    <n v="0"/>
    <n v="0"/>
    <n v="0"/>
    <m/>
    <s v="non"/>
    <s v="ne sais pas"/>
    <n v="0"/>
    <n v="1"/>
    <n v="0"/>
    <n v="0"/>
    <m/>
    <n v="0"/>
    <n v="0"/>
    <n v="0"/>
    <n v="1"/>
    <n v="0"/>
    <n v="0"/>
    <n v="0"/>
    <n v="0"/>
    <m/>
    <s v="oui"/>
    <s v="privatisation"/>
    <n v="0"/>
    <x v="2"/>
    <n v="0"/>
    <n v="1"/>
    <n v="0"/>
    <n v="0"/>
    <s v="réunions"/>
    <s v="non"/>
    <s v="non"/>
    <m/>
    <m/>
    <m/>
    <m/>
    <m/>
    <m/>
    <m/>
    <m/>
    <m/>
    <m/>
    <m/>
    <m/>
    <m/>
    <m/>
    <m/>
    <n v="0"/>
    <m/>
    <m/>
    <n v="6"/>
    <s v="grande confiance"/>
    <n v="0"/>
    <n v="0"/>
    <n v="0"/>
    <n v="0"/>
    <n v="0"/>
    <n v="0"/>
    <n v="0"/>
    <s v="Aucun"/>
    <n v="1"/>
    <n v="0"/>
    <n v="0"/>
    <m/>
    <s v="oui"/>
    <s v="non_jen_ai_pas_encore_bnficie"/>
    <m/>
    <m/>
    <m/>
    <m/>
    <m/>
    <m/>
    <m/>
    <m/>
    <m/>
    <m/>
    <m/>
    <m/>
    <m/>
    <m/>
    <m/>
    <m/>
    <m/>
    <m/>
    <m/>
    <m/>
    <s v="chef de quartier"/>
    <n v="0"/>
    <n v="0"/>
    <n v="1"/>
    <n v="0"/>
    <n v="0"/>
    <n v="0"/>
    <n v="0"/>
    <n v="0"/>
    <n v="0"/>
    <n v="0"/>
    <m/>
    <n v="0"/>
    <n v="0"/>
    <n v="0"/>
    <n v="1"/>
    <n v="0"/>
    <n v="0"/>
    <m/>
    <s v="3-4"/>
    <m/>
    <s v="tres_satisfaite"/>
    <s v="oui"/>
    <s v="oui"/>
    <s v="tres_satisfaite"/>
    <s v="oui"/>
    <s v="non"/>
    <m/>
    <s v="les_membres_du_village"/>
    <m/>
    <s v="b_le_groupe_le_plus_nombreux_prend_la_dcision_pour_tous"/>
    <s v="je_ne_suis_jamais_impliqu"/>
    <s v="non"/>
    <m/>
    <m/>
    <m/>
    <m/>
    <m/>
    <m/>
    <m/>
    <m/>
    <m/>
    <m/>
    <m/>
    <m/>
    <m/>
    <m/>
    <m/>
    <s v="pas de recommandation"/>
    <s v="non"/>
    <s v="ne sais pas"/>
    <s v="carrence itntapestif de l'eau"/>
    <s v="non"/>
    <m/>
    <m/>
    <n v="-2.2876553999999998"/>
    <n v="28.8016766"/>
    <n v="1788.6"/>
    <n v="3.9"/>
    <n v="6"/>
    <n v="44967.428113425929"/>
    <n v="44967.41033564815"/>
    <s v="bbk04"/>
    <n v="44967.428124999999"/>
    <s v="https://www.commcarehq.org/a/swassa/reports/form_data/45037620-d051-4517-98c1-56575897d21f/"/>
    <s v="bbk04"/>
    <s v="Femme"/>
    <x v="0"/>
    <n v="6"/>
    <x v="1"/>
    <n v="20"/>
    <n v="30"/>
    <n v="30"/>
    <n v="80"/>
    <x v="1"/>
    <n v="13.333333333333334"/>
    <s v="Oui, elle est capable"/>
    <s v="non amélioré"/>
    <s v="Non"/>
    <s v="pas d'accès"/>
    <x v="0"/>
    <n v="1"/>
    <n v="0"/>
    <n v="2"/>
    <s v="Connaissance faible"/>
    <n v="0"/>
    <n v="5"/>
    <s v="Confiance moyenne"/>
    <n v="0"/>
    <n v="0"/>
  </r>
  <r>
    <s v="257"/>
    <s v="b9fdc195-679c-4e7b-94d8-c134877b6f24"/>
    <n v="44967"/>
    <s v="consentement_oui"/>
    <s v="sud_kivu"/>
    <s v="sud_kivu"/>
    <s v="kabare"/>
    <x v="0"/>
    <x v="10"/>
    <s v="non"/>
    <s v="Furaha Chance"/>
    <s v="buha_5"/>
    <s v="5"/>
    <s v="buhan_5"/>
    <s v="feminin"/>
    <n v="25"/>
    <n v="0"/>
    <s v="primaire_interrompu"/>
    <s v="non"/>
    <s v="epouse"/>
    <m/>
    <s v="masculin"/>
    <x v="1"/>
    <s v="Espoir Mugisho"/>
    <s v="autre_prciser"/>
    <s v="Motar"/>
    <s v="restreint"/>
    <n v="0"/>
    <n v="0"/>
    <n v="0"/>
    <n v="0"/>
    <n v="0"/>
    <n v="1"/>
    <n v="0"/>
    <n v="0"/>
    <n v="0"/>
    <n v="0"/>
    <n v="0"/>
    <n v="0"/>
    <n v="0"/>
    <n v="1"/>
    <n v="0"/>
    <n v="0"/>
    <n v="2"/>
    <s v="oui"/>
    <n v="0"/>
    <n v="0"/>
    <n v="0"/>
    <n v="0"/>
    <n v="1"/>
    <n v="0"/>
    <n v="0"/>
    <n v="0"/>
    <n v="0"/>
    <n v="0"/>
    <n v="0"/>
    <n v="0"/>
    <s v="non"/>
    <m/>
    <m/>
    <m/>
    <m/>
    <m/>
    <m/>
    <m/>
    <m/>
    <m/>
    <m/>
    <m/>
    <m/>
    <s v="oui"/>
    <n v="0"/>
    <n v="0"/>
    <n v="0"/>
    <n v="0"/>
    <n v="0"/>
    <n v="1"/>
    <n v="0"/>
    <n v="0"/>
    <n v="0"/>
    <n v="0"/>
    <n v="0"/>
    <m/>
    <s v="eau_courante"/>
    <s v="robinet_public__borne-fontaine"/>
    <m/>
    <m/>
    <m/>
    <m/>
    <s v="eau_courante"/>
    <x v="0"/>
    <m/>
    <s v="oui"/>
    <m/>
    <m/>
    <m/>
    <m/>
    <m/>
    <m/>
    <m/>
    <s v="en_dehors_de_la_parcelle"/>
    <n v="2"/>
    <n v="5"/>
    <n v="2"/>
    <n v="9"/>
    <m/>
    <m/>
    <m/>
    <s v="non"/>
    <x v="2"/>
    <n v="0"/>
    <n v="0"/>
    <n v="0"/>
    <n v="0"/>
    <n v="0"/>
    <n v="1"/>
    <n v="1"/>
    <n v="1"/>
    <n v="0"/>
    <n v="0"/>
    <n v="0"/>
    <n v="0"/>
    <n v="0"/>
    <m/>
    <m/>
    <m/>
    <m/>
    <m/>
    <m/>
    <m/>
    <m/>
    <m/>
    <m/>
    <m/>
    <m/>
    <m/>
    <m/>
    <n v="4"/>
    <n v="4"/>
    <n v="320"/>
    <m/>
    <m/>
    <n v="0"/>
    <n v="22.857142857142858"/>
    <s v="non"/>
    <m/>
    <m/>
    <m/>
    <m/>
    <m/>
    <m/>
    <m/>
    <m/>
    <m/>
    <m/>
    <s v="femmes_25-34_ans"/>
    <n v="0"/>
    <n v="0"/>
    <n v="0"/>
    <n v="0"/>
    <n v="1"/>
    <n v="0"/>
    <n v="0"/>
    <m/>
    <s v="oui"/>
    <s v="contribution_mensuelabonnement"/>
    <m/>
    <m/>
    <n v="500"/>
    <m/>
    <m/>
    <m/>
    <m/>
    <m/>
    <m/>
    <m/>
    <m/>
    <m/>
    <m/>
    <m/>
    <m/>
    <m/>
    <m/>
    <m/>
    <m/>
    <m/>
    <s v="oui"/>
    <s v="parceque l'eau est permanente"/>
    <s v="non"/>
    <m/>
    <m/>
    <m/>
    <m/>
    <m/>
    <m/>
    <m/>
    <m/>
    <m/>
    <m/>
    <m/>
    <m/>
    <m/>
    <m/>
    <m/>
    <m/>
    <m/>
    <m/>
    <m/>
    <m/>
    <m/>
    <m/>
    <m/>
    <m/>
    <m/>
    <m/>
    <m/>
    <m/>
    <m/>
    <m/>
    <m/>
    <m/>
    <m/>
    <m/>
    <s v="oui"/>
    <n v="0"/>
    <n v="0"/>
    <n v="0"/>
    <n v="0"/>
    <n v="0"/>
    <n v="0"/>
    <n v="1"/>
    <n v="0"/>
    <n v="0"/>
    <n v="0"/>
    <m/>
    <m/>
    <m/>
    <m/>
    <m/>
    <n v="1"/>
    <n v="0"/>
    <n v="0"/>
    <n v="0"/>
    <n v="0"/>
    <n v="1"/>
    <m/>
    <m/>
    <m/>
    <m/>
    <m/>
    <m/>
    <m/>
    <s v="toilette non améliorée"/>
    <s v="oui"/>
    <x v="0"/>
    <x v="0"/>
    <x v="0"/>
    <x v="0"/>
    <x v="1"/>
    <n v="0"/>
    <n v="1"/>
    <n v="0"/>
    <n v="0"/>
    <n v="0"/>
    <n v="1"/>
    <n v="0"/>
    <n v="0"/>
    <n v="0"/>
    <n v="0"/>
    <m/>
    <s v="non"/>
    <m/>
    <m/>
    <m/>
    <m/>
    <m/>
    <m/>
    <m/>
    <m/>
    <m/>
    <m/>
    <m/>
    <m/>
    <m/>
    <m/>
    <m/>
    <s v="oui"/>
    <n v="1"/>
    <n v="0"/>
    <n v="0"/>
    <n v="1"/>
    <n v="0"/>
    <n v="0"/>
    <n v="0"/>
    <m/>
    <n v="0"/>
    <n v="1"/>
    <n v="0"/>
    <n v="1"/>
    <n v="2"/>
    <s v="connaissance faible"/>
    <n v="0"/>
    <n v="0"/>
    <n v="0"/>
    <m/>
    <n v="1"/>
    <n v="0"/>
    <n v="0"/>
    <n v="0"/>
    <n v="0"/>
    <n v="0"/>
    <m/>
    <s v="non"/>
    <s v="Accessoires pour l'abonnement"/>
    <n v="0"/>
    <n v="1"/>
    <n v="0"/>
    <n v="0"/>
    <m/>
    <n v="1"/>
    <n v="0"/>
    <n v="0"/>
    <n v="0"/>
    <n v="0"/>
    <n v="0"/>
    <n v="0"/>
    <n v="0"/>
    <m/>
    <s v="oui"/>
    <s v="Amande"/>
    <n v="0"/>
    <x v="2"/>
    <n v="0"/>
    <n v="1"/>
    <n v="0"/>
    <n v="0"/>
    <s v="pas d'autre réponse"/>
    <s v="non"/>
    <s v="non"/>
    <m/>
    <m/>
    <m/>
    <m/>
    <m/>
    <m/>
    <m/>
    <m/>
    <m/>
    <m/>
    <m/>
    <m/>
    <m/>
    <m/>
    <m/>
    <n v="0"/>
    <m/>
    <m/>
    <n v="5"/>
    <s v="confiance moyenne"/>
    <n v="1"/>
    <n v="0"/>
    <n v="0"/>
    <n v="0"/>
    <n v="0"/>
    <n v="1"/>
    <n v="1"/>
    <s v="Au moins un"/>
    <n v="0"/>
    <n v="0"/>
    <n v="0"/>
    <m/>
    <s v="oui"/>
    <s v="non_jen_ai_pas_encore_bnficie"/>
    <m/>
    <m/>
    <m/>
    <m/>
    <m/>
    <m/>
    <m/>
    <m/>
    <m/>
    <m/>
    <m/>
    <m/>
    <m/>
    <m/>
    <m/>
    <m/>
    <m/>
    <m/>
    <m/>
    <m/>
    <s v="Comité d'eau"/>
    <n v="0"/>
    <n v="0"/>
    <n v="0"/>
    <n v="0"/>
    <n v="0"/>
    <n v="0"/>
    <n v="0"/>
    <n v="0"/>
    <n v="1"/>
    <n v="0"/>
    <s v="Maendeleo"/>
    <n v="0"/>
    <n v="0"/>
    <n v="0"/>
    <n v="0"/>
    <n v="1"/>
    <n v="0"/>
    <s v="Particulier"/>
    <s v="3-4"/>
    <m/>
    <s v="tres_satisfaite"/>
    <s v="oui"/>
    <s v="oui"/>
    <s v="extrmement_satisfaite"/>
    <s v="oui"/>
    <s v="non"/>
    <m/>
    <s v="les_membres_du_village"/>
    <m/>
    <s v="b_le_groupe_le_plus_nombreux_prend_la_dcision_pour_tous"/>
    <s v="je_ne_suis_jamais_impliqu"/>
    <s v="non"/>
    <m/>
    <m/>
    <m/>
    <m/>
    <m/>
    <m/>
    <m/>
    <m/>
    <m/>
    <m/>
    <m/>
    <m/>
    <m/>
    <m/>
    <m/>
    <s v="pas d'autre réponse"/>
    <s v="non"/>
    <s v="Présence des sources"/>
    <s v="perte des bidon et manque d'eau"/>
    <s v="non"/>
    <m/>
    <m/>
    <n v="-2.2641764000000002"/>
    <n v="28.830843300000002"/>
    <n v="1684.1"/>
    <n v="4.91"/>
    <n v="2"/>
    <n v="44967.359039351853"/>
    <n v="44967.340833333343"/>
    <s v="bbk07"/>
    <n v="44967.51357638889"/>
    <s v="https://www.commcarehq.org/a/swassa/reports/form_data/b9fdc195-679c-4e7b-94d8-c134877b6f24/"/>
    <s v="bbk07"/>
    <s v=""/>
    <x v="2"/>
    <s v=""/>
    <x v="2"/>
    <s v=""/>
    <s v=""/>
    <s v=""/>
    <s v=""/>
    <x v="2"/>
    <s v=""/>
    <s v=""/>
    <s v=""/>
    <s v=""/>
    <s v=""/>
    <x v="1"/>
    <s v=""/>
    <s v=""/>
    <s v=""/>
    <s v=""/>
    <s v=""/>
    <s v=""/>
    <s v=""/>
    <s v=""/>
    <s v=""/>
  </r>
  <r>
    <s v="258"/>
    <s v="d0a34f34-0b28-462b-8021-d8932db63c6c"/>
    <n v="44967"/>
    <s v="consentement_oui"/>
    <s v="sud_kivu"/>
    <s v="sud_kivu"/>
    <s v="kabare"/>
    <x v="0"/>
    <x v="10"/>
    <s v="oui"/>
    <s v="Germaine M'zaluka"/>
    <s v="buha_2"/>
    <s v="2"/>
    <s v="buhan_2"/>
    <s v="feminin"/>
    <n v="73"/>
    <n v="0"/>
    <s v="primaire_interrompu"/>
    <s v="non"/>
    <s v="epouse"/>
    <m/>
    <s v="masculin"/>
    <x v="1"/>
    <s v="François Matabaro"/>
    <s v="agent_de_letat"/>
    <m/>
    <s v="elargi"/>
    <n v="0"/>
    <n v="1"/>
    <n v="0"/>
    <n v="0"/>
    <n v="0"/>
    <n v="1"/>
    <n v="0"/>
    <n v="1"/>
    <n v="1"/>
    <n v="0"/>
    <n v="0"/>
    <n v="0"/>
    <n v="0"/>
    <n v="0"/>
    <n v="0"/>
    <n v="1"/>
    <n v="5"/>
    <s v="oui"/>
    <n v="0"/>
    <n v="0"/>
    <n v="0"/>
    <n v="0"/>
    <n v="1"/>
    <n v="0"/>
    <n v="0"/>
    <n v="0"/>
    <n v="0"/>
    <n v="0"/>
    <n v="0"/>
    <n v="0"/>
    <s v="oui"/>
    <n v="0"/>
    <n v="0"/>
    <n v="1"/>
    <n v="0"/>
    <n v="0"/>
    <n v="0"/>
    <n v="0"/>
    <n v="0"/>
    <n v="0"/>
    <n v="0"/>
    <n v="0"/>
    <m/>
    <s v="oui"/>
    <n v="1"/>
    <n v="0"/>
    <n v="0"/>
    <n v="0"/>
    <n v="0"/>
    <n v="0"/>
    <n v="0"/>
    <n v="0"/>
    <n v="0"/>
    <n v="0"/>
    <n v="0"/>
    <m/>
    <s v="eau_courante"/>
    <s v="robinet_public__borne-fontaine"/>
    <m/>
    <m/>
    <m/>
    <m/>
    <s v="eau_courante"/>
    <x v="0"/>
    <m/>
    <s v="oui"/>
    <m/>
    <m/>
    <m/>
    <m/>
    <m/>
    <m/>
    <m/>
    <s v="en_dehors_de_la_parcelle"/>
    <n v="3"/>
    <n v="1"/>
    <n v="3"/>
    <n v="7"/>
    <m/>
    <m/>
    <m/>
    <s v="non"/>
    <x v="2"/>
    <n v="0"/>
    <n v="1"/>
    <n v="0"/>
    <n v="0"/>
    <n v="0"/>
    <n v="1"/>
    <n v="1"/>
    <n v="0"/>
    <n v="0"/>
    <n v="0"/>
    <n v="0"/>
    <n v="0"/>
    <n v="0"/>
    <m/>
    <m/>
    <m/>
    <m/>
    <m/>
    <m/>
    <m/>
    <m/>
    <m/>
    <m/>
    <m/>
    <m/>
    <m/>
    <m/>
    <n v="7"/>
    <n v="6"/>
    <n v="840"/>
    <m/>
    <m/>
    <n v="0"/>
    <n v="24"/>
    <s v="non"/>
    <m/>
    <m/>
    <m/>
    <m/>
    <m/>
    <m/>
    <m/>
    <m/>
    <m/>
    <m/>
    <s v="femmes_25-34_ans"/>
    <n v="0"/>
    <n v="0"/>
    <n v="0"/>
    <n v="0"/>
    <n v="1"/>
    <n v="0"/>
    <n v="0"/>
    <m/>
    <s v="oui"/>
    <s v="contribution_mensuelabonnement"/>
    <m/>
    <m/>
    <n v="500"/>
    <m/>
    <m/>
    <m/>
    <m/>
    <m/>
    <m/>
    <m/>
    <m/>
    <m/>
    <m/>
    <m/>
    <m/>
    <m/>
    <m/>
    <m/>
    <m/>
    <m/>
    <s v="oui"/>
    <s v="c le développement"/>
    <s v="non"/>
    <m/>
    <m/>
    <m/>
    <m/>
    <m/>
    <m/>
    <m/>
    <m/>
    <m/>
    <m/>
    <m/>
    <m/>
    <m/>
    <m/>
    <m/>
    <m/>
    <m/>
    <m/>
    <m/>
    <m/>
    <m/>
    <m/>
    <m/>
    <m/>
    <m/>
    <m/>
    <m/>
    <m/>
    <m/>
    <m/>
    <m/>
    <m/>
    <m/>
    <m/>
    <s v="oui"/>
    <n v="0"/>
    <n v="0"/>
    <n v="0"/>
    <n v="0"/>
    <n v="0"/>
    <n v="0"/>
    <n v="1"/>
    <n v="0"/>
    <n v="0"/>
    <n v="0"/>
    <m/>
    <m/>
    <m/>
    <m/>
    <m/>
    <n v="1"/>
    <n v="0"/>
    <n v="0"/>
    <n v="0"/>
    <n v="0"/>
    <n v="1"/>
    <m/>
    <m/>
    <m/>
    <m/>
    <m/>
    <m/>
    <m/>
    <s v="toilette non améliorée"/>
    <s v="oui"/>
    <x v="0"/>
    <x v="0"/>
    <x v="0"/>
    <x v="0"/>
    <x v="1"/>
    <n v="0"/>
    <n v="1"/>
    <n v="0"/>
    <n v="0"/>
    <n v="0"/>
    <n v="1"/>
    <n v="0"/>
    <n v="0"/>
    <n v="0"/>
    <n v="0"/>
    <m/>
    <s v="non"/>
    <m/>
    <m/>
    <m/>
    <m/>
    <m/>
    <m/>
    <m/>
    <m/>
    <m/>
    <m/>
    <m/>
    <m/>
    <m/>
    <m/>
    <m/>
    <s v="oui"/>
    <n v="1"/>
    <n v="0"/>
    <n v="0"/>
    <n v="1"/>
    <n v="0"/>
    <n v="0"/>
    <n v="0"/>
    <m/>
    <n v="1"/>
    <n v="1"/>
    <n v="0"/>
    <n v="2"/>
    <n v="3"/>
    <s v="connaissance basique"/>
    <n v="0"/>
    <n v="0"/>
    <n v="0"/>
    <m/>
    <n v="1"/>
    <n v="0"/>
    <n v="0"/>
    <n v="0"/>
    <n v="0"/>
    <n v="0"/>
    <m/>
    <s v="non"/>
    <s v="frais d'adhésion"/>
    <n v="0"/>
    <n v="1"/>
    <n v="0"/>
    <n v="0"/>
    <m/>
    <n v="1"/>
    <n v="0"/>
    <n v="0"/>
    <n v="0"/>
    <n v="0"/>
    <n v="0"/>
    <n v="0"/>
    <n v="0"/>
    <m/>
    <s v="oui"/>
    <s v="Amande"/>
    <n v="0"/>
    <x v="2"/>
    <n v="0"/>
    <n v="1"/>
    <n v="0"/>
    <n v="0"/>
    <s v="pas d'autre reponse"/>
    <s v="non"/>
    <s v="non"/>
    <m/>
    <m/>
    <m/>
    <m/>
    <m/>
    <m/>
    <m/>
    <m/>
    <m/>
    <m/>
    <m/>
    <m/>
    <m/>
    <m/>
    <m/>
    <n v="0"/>
    <m/>
    <m/>
    <n v="8"/>
    <s v="grande confiance"/>
    <n v="1"/>
    <n v="0"/>
    <n v="0"/>
    <n v="0"/>
    <n v="0"/>
    <n v="1"/>
    <n v="1"/>
    <s v="Au moins un"/>
    <n v="0"/>
    <n v="0"/>
    <n v="0"/>
    <m/>
    <s v="oui"/>
    <s v="non_jen_ai_pas_encore_bnficie"/>
    <m/>
    <m/>
    <m/>
    <m/>
    <m/>
    <m/>
    <m/>
    <m/>
    <m/>
    <m/>
    <m/>
    <m/>
    <m/>
    <m/>
    <m/>
    <m/>
    <m/>
    <m/>
    <m/>
    <m/>
    <s v="comité d'eau"/>
    <n v="0"/>
    <n v="0"/>
    <n v="0"/>
    <n v="0"/>
    <n v="0"/>
    <n v="0"/>
    <n v="0"/>
    <n v="1"/>
    <n v="1"/>
    <n v="0"/>
    <s v="Maendeleo,RTCK"/>
    <n v="0"/>
    <n v="0"/>
    <n v="0"/>
    <n v="0"/>
    <n v="1"/>
    <n v="0"/>
    <s v="Particulier"/>
    <s v="3-4"/>
    <m/>
    <s v="tres_satisfaite"/>
    <s v="oui"/>
    <s v="oui"/>
    <s v="extrmement_satisfaite"/>
    <s v="oui"/>
    <s v="non"/>
    <m/>
    <s v="les_membres_du_village"/>
    <m/>
    <s v="b_le_groupe_le_plus_nombreux_prend_la_dcision_pour_tous"/>
    <s v="je_ne_suis_jamais_impliqu"/>
    <s v="non"/>
    <m/>
    <m/>
    <m/>
    <m/>
    <m/>
    <m/>
    <m/>
    <m/>
    <m/>
    <m/>
    <m/>
    <m/>
    <m/>
    <m/>
    <m/>
    <s v="pas de réponse"/>
    <s v="non"/>
    <s v="Source"/>
    <s v="Aucun"/>
    <s v="non"/>
    <m/>
    <m/>
    <n v="-2.2622306000000001"/>
    <n v="28.833149599999999"/>
    <n v="1681.7"/>
    <n v="4.95"/>
    <n v="5"/>
    <n v="44967.386365740742"/>
    <n v="44967.371631944443"/>
    <s v="bbk07"/>
    <n v="44967.51358796296"/>
    <s v="https://www.commcarehq.org/a/swassa/reports/form_data/d0a34f34-0b28-462b-8021-d8932db63c6c/"/>
    <s v="bbk07"/>
    <s v="Homme"/>
    <x v="1"/>
    <n v="16"/>
    <x v="1"/>
    <n v="5"/>
    <n v="1"/>
    <n v="10"/>
    <n v="16"/>
    <x v="1"/>
    <n v="1.4285714285714286"/>
    <s v="Oui, elle est capable"/>
    <s v="non amélioré"/>
    <s v="Non"/>
    <s v="pas d'accès"/>
    <x v="0"/>
    <n v="2"/>
    <n v="3"/>
    <n v="6"/>
    <s v="Connaissance bonne"/>
    <n v="0"/>
    <n v="7"/>
    <s v="Grande confiance"/>
    <n v="0"/>
    <n v="0"/>
  </r>
  <r>
    <s v="259"/>
    <s v="7fa66c3c-c37b-4e15-bf6b-bbaf12c1abe9"/>
    <n v="44967"/>
    <s v="consentement_oui"/>
    <s v="sud_kivu"/>
    <s v="sud_kivu"/>
    <s v="kabare"/>
    <x v="0"/>
    <x v="10"/>
    <s v="oui"/>
    <s v="Nsimire M'karubandika"/>
    <s v="buha_4"/>
    <s v="4"/>
    <s v="buhan_4"/>
    <s v="feminin"/>
    <n v="25"/>
    <n v="0"/>
    <s v="sans_niveau"/>
    <s v="non"/>
    <s v="epouse"/>
    <m/>
    <s v="masculin"/>
    <x v="1"/>
    <s v="Arsene"/>
    <s v="agriculteur"/>
    <m/>
    <s v="restreint"/>
    <n v="1"/>
    <n v="2"/>
    <n v="0"/>
    <n v="0"/>
    <n v="0"/>
    <n v="1"/>
    <n v="0"/>
    <n v="0"/>
    <n v="0"/>
    <n v="0"/>
    <n v="0"/>
    <n v="0"/>
    <n v="0"/>
    <n v="1"/>
    <n v="0"/>
    <n v="0"/>
    <n v="5"/>
    <s v="non"/>
    <n v="0"/>
    <n v="0"/>
    <n v="0"/>
    <n v="0"/>
    <n v="0"/>
    <n v="0"/>
    <n v="0"/>
    <n v="0"/>
    <n v="0"/>
    <n v="0"/>
    <n v="0"/>
    <n v="0"/>
    <s v="oui"/>
    <n v="1"/>
    <n v="0"/>
    <n v="0"/>
    <n v="0"/>
    <n v="0"/>
    <n v="0"/>
    <n v="0"/>
    <n v="0"/>
    <n v="0"/>
    <n v="0"/>
    <n v="0"/>
    <m/>
    <s v="oui"/>
    <n v="1"/>
    <n v="0"/>
    <n v="0"/>
    <n v="0"/>
    <n v="0"/>
    <n v="0"/>
    <n v="0"/>
    <n v="0"/>
    <n v="0"/>
    <n v="0"/>
    <n v="0"/>
    <m/>
    <s v="eau_courante"/>
    <s v="robinet_public__borne-fontaine"/>
    <m/>
    <m/>
    <m/>
    <m/>
    <s v="eau_courante"/>
    <x v="0"/>
    <m/>
    <s v="oui"/>
    <m/>
    <m/>
    <m/>
    <m/>
    <m/>
    <m/>
    <m/>
    <s v="en_dehors_de_la_parcelle"/>
    <n v="1"/>
    <n v="1"/>
    <n v="1"/>
    <n v="3"/>
    <m/>
    <m/>
    <m/>
    <s v="non"/>
    <x v="2"/>
    <n v="0"/>
    <n v="0"/>
    <n v="0"/>
    <n v="0"/>
    <n v="0"/>
    <n v="1"/>
    <n v="1"/>
    <n v="1"/>
    <n v="0"/>
    <n v="0"/>
    <n v="0"/>
    <n v="0"/>
    <n v="0"/>
    <m/>
    <m/>
    <m/>
    <m/>
    <m/>
    <m/>
    <m/>
    <m/>
    <m/>
    <m/>
    <m/>
    <m/>
    <m/>
    <m/>
    <n v="7"/>
    <n v="5"/>
    <n v="700"/>
    <m/>
    <m/>
    <n v="0"/>
    <n v="20"/>
    <s v="non"/>
    <m/>
    <m/>
    <m/>
    <m/>
    <m/>
    <m/>
    <m/>
    <m/>
    <m/>
    <m/>
    <s v="femmes_25-34_ans"/>
    <n v="0"/>
    <n v="0"/>
    <n v="0"/>
    <n v="0"/>
    <n v="1"/>
    <n v="0"/>
    <n v="0"/>
    <m/>
    <s v="oui"/>
    <s v="autre_prciser"/>
    <s v="en cas de panne"/>
    <m/>
    <m/>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non"/>
    <s v="Frais d'adhésion et accessoires"/>
    <n v="1"/>
    <n v="1"/>
    <n v="0"/>
    <n v="0"/>
    <m/>
    <n v="0"/>
    <n v="1"/>
    <n v="0"/>
    <n v="0"/>
    <n v="0"/>
    <n v="0"/>
    <n v="0"/>
    <n v="0"/>
    <m/>
    <s v="oui"/>
    <s v="Amande"/>
    <n v="0"/>
    <x v="2"/>
    <n v="0"/>
    <n v="1"/>
    <n v="0"/>
    <n v="0"/>
    <s v="pas d'autre répons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1"/>
    <n v="0"/>
    <n v="0"/>
    <m/>
    <n v="0"/>
    <n v="0"/>
    <n v="0"/>
    <n v="0"/>
    <n v="1"/>
    <n v="0"/>
    <s v="Particulier"/>
    <s v="3-4"/>
    <m/>
    <s v="tres_satisfaite"/>
    <s v="oui"/>
    <s v="oui"/>
    <s v="extrmement_satisfaite"/>
    <s v="oui"/>
    <s v="non"/>
    <m/>
    <s v="les_membres_du_village"/>
    <m/>
    <s v="b_le_groupe_le_plus_nombreux_prend_la_dcision_pour_tous"/>
    <s v="je_ne_suis_jamais_impliqu"/>
    <s v="non"/>
    <m/>
    <m/>
    <m/>
    <m/>
    <m/>
    <m/>
    <m/>
    <m/>
    <m/>
    <m/>
    <m/>
    <m/>
    <m/>
    <m/>
    <m/>
    <s v="pas d'autre réponse"/>
    <s v="non"/>
    <s v="présence des sources"/>
    <s v="Aucun"/>
    <s v="non"/>
    <m/>
    <m/>
    <n v="-2.2632094999999999"/>
    <n v="28.834627300000001"/>
    <n v="1673.1"/>
    <n v="4.9800000000000004"/>
    <n v="5"/>
    <n v="44967.412881944438"/>
    <n v="44967.400208333333"/>
    <s v="bbk07"/>
    <n v="44967.513611111113"/>
    <s v="https://www.commcarehq.org/a/swassa/reports/form_data/7fa66c3c-c37b-4e15-bf6b-bbaf12c1abe9/"/>
    <s v="bbk07"/>
    <s v="Homme"/>
    <x v="1"/>
    <n v="14"/>
    <x v="0"/>
    <n v="4"/>
    <n v="2"/>
    <n v="6"/>
    <n v="12"/>
    <x v="3"/>
    <n v="6.1224489795918364"/>
    <s v="Oui, elle est capable"/>
    <s v="non amélioré"/>
    <s v="Non"/>
    <s v="pas d'accès"/>
    <x v="0"/>
    <n v="1"/>
    <n v="2"/>
    <n v="3"/>
    <s v="Connaissance moyenne"/>
    <n v="0"/>
    <n v="8"/>
    <s v="Grande confiance"/>
    <n v="0"/>
    <n v="0"/>
  </r>
  <r>
    <s v="260"/>
    <s v="5b2761cc-674d-4ebc-a4d8-9806f9c073c0"/>
    <n v="44967"/>
    <s v="consentement_oui"/>
    <s v="sud_kivu"/>
    <s v="sud_kivu"/>
    <s v="kabare"/>
    <x v="0"/>
    <x v="10"/>
    <s v="non"/>
    <s v="Jack Murhula"/>
    <s v="buha_7"/>
    <s v="7"/>
    <s v="buhan_7"/>
    <s v="masculin"/>
    <n v="26"/>
    <n v="9940834771"/>
    <s v="secondaire_interrompu"/>
    <s v="oui"/>
    <m/>
    <m/>
    <m/>
    <x v="1"/>
    <s v="Julienne Kayanda"/>
    <s v="autre_prciser"/>
    <s v="affaire personnelle"/>
    <s v="elargi"/>
    <n v="1"/>
    <n v="0"/>
    <n v="0"/>
    <n v="1"/>
    <n v="1"/>
    <n v="0"/>
    <n v="0"/>
    <n v="0"/>
    <n v="0"/>
    <n v="1"/>
    <n v="0"/>
    <n v="0"/>
    <n v="1"/>
    <n v="1"/>
    <n v="0"/>
    <n v="0"/>
    <n v="6"/>
    <s v="oui"/>
    <n v="0"/>
    <n v="0"/>
    <n v="0"/>
    <n v="0"/>
    <n v="1"/>
    <n v="0"/>
    <n v="0"/>
    <n v="0"/>
    <n v="0"/>
    <n v="0"/>
    <n v="0"/>
    <n v="0"/>
    <s v="oui"/>
    <n v="1"/>
    <n v="0"/>
    <n v="0"/>
    <n v="0"/>
    <n v="0"/>
    <n v="0"/>
    <n v="0"/>
    <n v="0"/>
    <n v="0"/>
    <n v="0"/>
    <n v="0"/>
    <m/>
    <s v="oui"/>
    <n v="1"/>
    <n v="0"/>
    <n v="0"/>
    <n v="0"/>
    <n v="0"/>
    <n v="0"/>
    <n v="0"/>
    <n v="0"/>
    <n v="0"/>
    <n v="0"/>
    <n v="0"/>
    <m/>
    <s v="eau_courante"/>
    <s v="robinet_public__borne-fontaine"/>
    <m/>
    <m/>
    <m/>
    <m/>
    <s v="eau_courante"/>
    <x v="0"/>
    <m/>
    <s v="oui"/>
    <m/>
    <m/>
    <m/>
    <m/>
    <m/>
    <m/>
    <m/>
    <s v="en_dehors_de_la_parcelle"/>
    <n v="5"/>
    <n v="5"/>
    <n v="5"/>
    <n v="15"/>
    <m/>
    <m/>
    <m/>
    <s v="non"/>
    <x v="2"/>
    <n v="0"/>
    <n v="0"/>
    <n v="0"/>
    <n v="0"/>
    <n v="0"/>
    <n v="1"/>
    <n v="1"/>
    <n v="1"/>
    <n v="0"/>
    <n v="0"/>
    <n v="0"/>
    <n v="0"/>
    <n v="0"/>
    <m/>
    <m/>
    <m/>
    <m/>
    <m/>
    <m/>
    <m/>
    <m/>
    <m/>
    <m/>
    <m/>
    <m/>
    <m/>
    <m/>
    <n v="7"/>
    <n v="5"/>
    <n v="700"/>
    <m/>
    <m/>
    <n v="0"/>
    <n v="16.666666666666668"/>
    <s v="non"/>
    <m/>
    <m/>
    <m/>
    <m/>
    <m/>
    <m/>
    <m/>
    <m/>
    <m/>
    <m/>
    <s v="femmes_20-24_ans"/>
    <n v="0"/>
    <n v="0"/>
    <n v="0"/>
    <n v="0"/>
    <n v="1"/>
    <n v="0"/>
    <n v="0"/>
    <m/>
    <s v="non"/>
    <m/>
    <m/>
    <m/>
    <m/>
    <m/>
    <m/>
    <m/>
    <m/>
    <m/>
    <m/>
    <m/>
    <m/>
    <m/>
    <m/>
    <m/>
    <m/>
    <m/>
    <m/>
    <m/>
    <m/>
    <m/>
    <s v="oui"/>
    <s v="parce qu'elle est permanente"/>
    <s v="non"/>
    <m/>
    <m/>
    <m/>
    <m/>
    <m/>
    <m/>
    <m/>
    <m/>
    <m/>
    <m/>
    <m/>
    <m/>
    <m/>
    <m/>
    <m/>
    <m/>
    <m/>
    <m/>
    <m/>
    <m/>
    <m/>
    <m/>
    <m/>
    <m/>
    <m/>
    <m/>
    <m/>
    <m/>
    <m/>
    <m/>
    <m/>
    <m/>
    <m/>
    <m/>
    <s v="oui"/>
    <n v="0"/>
    <n v="0"/>
    <n v="0"/>
    <n v="0"/>
    <n v="0"/>
    <n v="0"/>
    <n v="1"/>
    <n v="0"/>
    <n v="0"/>
    <n v="0"/>
    <m/>
    <m/>
    <m/>
    <m/>
    <m/>
    <n v="1"/>
    <n v="0"/>
    <n v="0"/>
    <n v="0"/>
    <n v="0"/>
    <n v="1"/>
    <m/>
    <m/>
    <m/>
    <m/>
    <m/>
    <m/>
    <m/>
    <s v="toilette non améliorée"/>
    <s v="oui"/>
    <x v="0"/>
    <x v="0"/>
    <x v="0"/>
    <x v="0"/>
    <x v="1"/>
    <n v="0"/>
    <n v="1"/>
    <n v="0"/>
    <n v="0"/>
    <n v="0"/>
    <n v="1"/>
    <n v="0"/>
    <n v="0"/>
    <n v="0"/>
    <n v="0"/>
    <m/>
    <s v="non"/>
    <m/>
    <m/>
    <m/>
    <m/>
    <m/>
    <m/>
    <m/>
    <m/>
    <m/>
    <m/>
    <m/>
    <m/>
    <m/>
    <m/>
    <m/>
    <s v="oui"/>
    <n v="1"/>
    <n v="0"/>
    <n v="0"/>
    <n v="1"/>
    <n v="0"/>
    <n v="0"/>
    <n v="0"/>
    <m/>
    <n v="0"/>
    <n v="1"/>
    <n v="0"/>
    <n v="1"/>
    <n v="2"/>
    <s v="connaissance faible"/>
    <n v="0"/>
    <n v="0"/>
    <n v="0"/>
    <m/>
    <n v="1"/>
    <n v="0"/>
    <n v="0"/>
    <n v="0"/>
    <n v="0"/>
    <n v="0"/>
    <m/>
    <s v="non"/>
    <s v="Frais d'adhésion"/>
    <n v="0"/>
    <n v="1"/>
    <n v="0"/>
    <n v="0"/>
    <m/>
    <n v="1"/>
    <n v="0"/>
    <n v="0"/>
    <n v="0"/>
    <n v="0"/>
    <n v="0"/>
    <n v="0"/>
    <n v="0"/>
    <m/>
    <s v="oui"/>
    <s v="Comité d'eau"/>
    <n v="0"/>
    <x v="2"/>
    <n v="0"/>
    <n v="1"/>
    <n v="0"/>
    <n v="0"/>
    <s v="pas d'autre réponse"/>
    <s v="non"/>
    <s v="non"/>
    <m/>
    <m/>
    <m/>
    <m/>
    <m/>
    <m/>
    <m/>
    <m/>
    <m/>
    <m/>
    <m/>
    <m/>
    <m/>
    <m/>
    <m/>
    <n v="0"/>
    <m/>
    <m/>
    <n v="6"/>
    <s v="grande confiance"/>
    <n v="1"/>
    <n v="0"/>
    <n v="0"/>
    <n v="0"/>
    <n v="0"/>
    <n v="1"/>
    <n v="1"/>
    <s v="Au moins un"/>
    <n v="0"/>
    <n v="0"/>
    <n v="0"/>
    <m/>
    <s v="oui"/>
    <s v="non_jen_ai_pas_encore_bnficie"/>
    <m/>
    <m/>
    <m/>
    <m/>
    <m/>
    <m/>
    <m/>
    <m/>
    <m/>
    <m/>
    <m/>
    <m/>
    <m/>
    <m/>
    <m/>
    <m/>
    <m/>
    <m/>
    <m/>
    <m/>
    <s v="comité d'eau"/>
    <n v="0"/>
    <n v="0"/>
    <n v="0"/>
    <n v="0"/>
    <n v="0"/>
    <n v="0"/>
    <n v="0"/>
    <n v="0"/>
    <n v="1"/>
    <n v="0"/>
    <s v="Maendeleo"/>
    <n v="0"/>
    <n v="0"/>
    <n v="0"/>
    <n v="0"/>
    <n v="1"/>
    <n v="0"/>
    <s v="Particulier"/>
    <s v="3-4"/>
    <m/>
    <s v="tres_satisfaite"/>
    <s v="oui"/>
    <s v="oui"/>
    <s v="extrmement_satisfaite"/>
    <s v="oui"/>
    <s v="non"/>
    <m/>
    <s v="les_membres_du_village"/>
    <m/>
    <s v="b_le_groupe_le_plus_nombreux_prend_la_dcision_pour_tous"/>
    <s v="je_ne_suis_jamais_impliqu"/>
    <s v="non"/>
    <m/>
    <m/>
    <m/>
    <m/>
    <m/>
    <m/>
    <m/>
    <m/>
    <m/>
    <m/>
    <m/>
    <m/>
    <m/>
    <m/>
    <m/>
    <s v="pas d'autre réponse"/>
    <s v="non"/>
    <s v="Présence des sources"/>
    <s v="parfois il ya des gens à la bf pour attendre l'eau aussi il ya manque d'eau pendant le mois de Juin, D'août et septembre"/>
    <s v="non"/>
    <m/>
    <m/>
    <n v="-2.2614455000000002"/>
    <n v="28.834596399999999"/>
    <n v="1686.7"/>
    <n v="4.72"/>
    <n v="6"/>
    <n v="44967.439837962957"/>
    <n v="44967.423090277778"/>
    <s v="bbk07"/>
    <n v="44967.513622685183"/>
    <s v="https://www.commcarehq.org/a/swassa/reports/form_data/5b2761cc-674d-4ebc-a4d8-9806f9c073c0/"/>
    <s v="bbk07"/>
    <s v=""/>
    <x v="2"/>
    <s v=""/>
    <x v="2"/>
    <s v=""/>
    <s v=""/>
    <s v=""/>
    <s v=""/>
    <x v="2"/>
    <s v=""/>
    <s v=""/>
    <s v=""/>
    <s v=""/>
    <s v=""/>
    <x v="1"/>
    <s v=""/>
    <s v=""/>
    <s v=""/>
    <s v=""/>
    <s v=""/>
    <s v=""/>
    <s v=""/>
    <s v=""/>
    <s v=""/>
  </r>
  <r>
    <s v="261"/>
    <s v="2605ab18-c700-4c14-8820-76e1152b7f87"/>
    <n v="44967"/>
    <s v="consentement_oui"/>
    <s v="sud_kivu"/>
    <s v="sud_kivu"/>
    <s v="kabare"/>
    <x v="0"/>
    <x v="10"/>
    <s v="non"/>
    <s v="Faida M'mushure"/>
    <s v="buha_9"/>
    <s v="9"/>
    <s v="buhan_9"/>
    <s v="feminin"/>
    <n v="50"/>
    <n v="0"/>
    <s v="sans_niveau"/>
    <s v="non"/>
    <s v="epouse"/>
    <m/>
    <s v="masculin"/>
    <x v="1"/>
    <s v="Médard Kabogo"/>
    <s v="sans_emploi"/>
    <m/>
    <s v="elargi"/>
    <n v="0"/>
    <n v="0"/>
    <n v="0"/>
    <n v="0"/>
    <n v="0"/>
    <n v="0"/>
    <n v="0"/>
    <n v="1"/>
    <n v="0"/>
    <n v="1"/>
    <n v="0"/>
    <n v="0"/>
    <n v="0"/>
    <n v="0"/>
    <n v="0"/>
    <n v="1"/>
    <n v="3"/>
    <s v="oui"/>
    <n v="0"/>
    <n v="0"/>
    <n v="0"/>
    <n v="0"/>
    <n v="1"/>
    <n v="0"/>
    <n v="0"/>
    <n v="0"/>
    <n v="0"/>
    <n v="0"/>
    <n v="0"/>
    <n v="0"/>
    <s v="non"/>
    <m/>
    <m/>
    <m/>
    <m/>
    <m/>
    <m/>
    <m/>
    <m/>
    <m/>
    <m/>
    <m/>
    <m/>
    <s v="oui"/>
    <n v="0"/>
    <n v="0"/>
    <n v="0"/>
    <n v="0"/>
    <n v="0"/>
    <n v="1"/>
    <n v="0"/>
    <n v="0"/>
    <n v="0"/>
    <n v="0"/>
    <n v="0"/>
    <m/>
    <s v="eau_courante"/>
    <s v="robinet_public__borne-fontaine"/>
    <m/>
    <m/>
    <m/>
    <m/>
    <s v="eau_courante"/>
    <x v="0"/>
    <m/>
    <s v="oui"/>
    <m/>
    <m/>
    <m/>
    <m/>
    <m/>
    <m/>
    <m/>
    <s v="en_dehors_de_la_parcelle"/>
    <n v="15"/>
    <n v="5"/>
    <n v="17"/>
    <n v="37"/>
    <m/>
    <m/>
    <m/>
    <s v="non"/>
    <x v="2"/>
    <n v="0"/>
    <n v="0"/>
    <n v="0"/>
    <n v="0"/>
    <n v="0"/>
    <n v="1"/>
    <n v="1"/>
    <n v="1"/>
    <n v="0"/>
    <n v="0"/>
    <n v="0"/>
    <n v="0"/>
    <n v="0"/>
    <m/>
    <m/>
    <m/>
    <m/>
    <m/>
    <m/>
    <m/>
    <m/>
    <m/>
    <m/>
    <m/>
    <m/>
    <m/>
    <m/>
    <n v="3"/>
    <n v="5"/>
    <n v="300"/>
    <m/>
    <m/>
    <n v="0"/>
    <n v="14.285714285714286"/>
    <s v="oui"/>
    <n v="1"/>
    <n v="1"/>
    <n v="0"/>
    <n v="0"/>
    <n v="0"/>
    <n v="0"/>
    <n v="0"/>
    <n v="0"/>
    <n v="0"/>
    <m/>
    <s v="femmes_50_ans"/>
    <n v="0"/>
    <n v="0"/>
    <n v="0"/>
    <n v="0"/>
    <n v="1"/>
    <n v="0"/>
    <n v="0"/>
    <m/>
    <s v="oui"/>
    <s v="contribution_mensuelabonnement"/>
    <m/>
    <m/>
    <n v="500"/>
    <m/>
    <m/>
    <m/>
    <m/>
    <m/>
    <m/>
    <m/>
    <m/>
    <m/>
    <m/>
    <m/>
    <m/>
    <m/>
    <m/>
    <m/>
    <m/>
    <m/>
    <s v="oui"/>
    <s v="l'eau c la vie"/>
    <s v="non"/>
    <m/>
    <m/>
    <m/>
    <m/>
    <m/>
    <m/>
    <m/>
    <m/>
    <m/>
    <m/>
    <m/>
    <m/>
    <m/>
    <m/>
    <m/>
    <m/>
    <m/>
    <m/>
    <m/>
    <m/>
    <m/>
    <m/>
    <m/>
    <m/>
    <m/>
    <m/>
    <m/>
    <m/>
    <m/>
    <m/>
    <m/>
    <m/>
    <m/>
    <m/>
    <s v="non"/>
    <m/>
    <m/>
    <m/>
    <m/>
    <m/>
    <m/>
    <m/>
    <m/>
    <m/>
    <m/>
    <m/>
    <m/>
    <m/>
    <m/>
    <m/>
    <m/>
    <m/>
    <m/>
    <m/>
    <m/>
    <m/>
    <m/>
    <m/>
    <m/>
    <m/>
    <m/>
    <m/>
    <m/>
    <s v="toilette non améliorée"/>
    <s v="non"/>
    <x v="0"/>
    <x v="0"/>
    <x v="0"/>
    <x v="0"/>
    <x v="0"/>
    <m/>
    <m/>
    <m/>
    <m/>
    <m/>
    <m/>
    <m/>
    <m/>
    <m/>
    <m/>
    <m/>
    <m/>
    <m/>
    <m/>
    <m/>
    <m/>
    <m/>
    <m/>
    <m/>
    <m/>
    <m/>
    <m/>
    <m/>
    <m/>
    <m/>
    <m/>
    <m/>
    <s v="oui"/>
    <n v="1"/>
    <n v="0"/>
    <n v="0"/>
    <n v="1"/>
    <n v="0"/>
    <n v="0"/>
    <n v="0"/>
    <m/>
    <n v="1"/>
    <n v="1"/>
    <n v="0"/>
    <n v="2"/>
    <n v="3"/>
    <s v="connaissance basique"/>
    <n v="0"/>
    <n v="0"/>
    <n v="0"/>
    <m/>
    <n v="1"/>
    <n v="0"/>
    <n v="0"/>
    <n v="0"/>
    <n v="0"/>
    <n v="0"/>
    <m/>
    <s v="non"/>
    <s v="Tuyaux et Frais d'adhésion"/>
    <n v="0"/>
    <n v="1"/>
    <n v="0"/>
    <n v="0"/>
    <m/>
    <n v="1"/>
    <n v="0"/>
    <n v="0"/>
    <n v="0"/>
    <n v="0"/>
    <n v="0"/>
    <n v="0"/>
    <n v="0"/>
    <m/>
    <s v="oui"/>
    <s v="Amande"/>
    <n v="0"/>
    <x v="2"/>
    <n v="0"/>
    <n v="1"/>
    <n v="0"/>
    <n v="0"/>
    <s v="pas d'autre répons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0"/>
    <n v="1"/>
    <n v="0"/>
    <s v="Maendeleo"/>
    <n v="0"/>
    <n v="0"/>
    <n v="0"/>
    <n v="0"/>
    <n v="1"/>
    <n v="0"/>
    <s v="particulier"/>
    <s v="3-4"/>
    <m/>
    <s v="tres_satisfaite"/>
    <s v="non"/>
    <s v="non"/>
    <s v="extrmement_satisfaite"/>
    <s v="oui"/>
    <s v="non"/>
    <m/>
    <s v="les_membres_du_village"/>
    <m/>
    <s v="b_le_groupe_le_plus_nombreux_prend_la_dcision_pour_tous"/>
    <s v="je_ne_suis_jamais_impliqu"/>
    <s v="non"/>
    <m/>
    <m/>
    <m/>
    <m/>
    <m/>
    <m/>
    <m/>
    <m/>
    <m/>
    <m/>
    <m/>
    <m/>
    <m/>
    <m/>
    <m/>
    <s v="pas d'autre réponse"/>
    <s v="non"/>
    <s v="présence de Source"/>
    <s v="Manque d'eau plus longue distance"/>
    <s v="non"/>
    <m/>
    <m/>
    <n v="-2.2590994000000002"/>
    <n v="28.8332163"/>
    <n v="1702.8"/>
    <n v="3.86"/>
    <n v="3"/>
    <n v="44967.468043981477"/>
    <n v="44967.45275462963"/>
    <s v="bbk07"/>
    <n v="44967.51363425926"/>
    <s v="https://www.commcarehq.org/a/swassa/reports/form_data/2605ab18-c700-4c14-8820-76e1152b7f87/"/>
    <s v="bbk07"/>
    <s v=""/>
    <x v="2"/>
    <s v=""/>
    <x v="2"/>
    <s v=""/>
    <s v=""/>
    <s v=""/>
    <s v=""/>
    <x v="2"/>
    <s v=""/>
    <s v=""/>
    <s v=""/>
    <s v=""/>
    <s v=""/>
    <x v="1"/>
    <s v=""/>
    <s v=""/>
    <s v=""/>
    <s v=""/>
    <s v=""/>
    <s v=""/>
    <s v=""/>
    <s v=""/>
    <s v=""/>
  </r>
  <r>
    <s v="262"/>
    <s v="954afeef-e46b-4721-8e2c-1abd39ff1451"/>
    <n v="44967"/>
    <s v="consentement_oui"/>
    <s v="sud_kivu"/>
    <s v="sud_kivu"/>
    <s v="kabare"/>
    <x v="0"/>
    <x v="10"/>
    <s v="oui"/>
    <s v="Ladice Chihimbi"/>
    <s v="buha_13"/>
    <s v="13"/>
    <s v="buhan_13"/>
    <s v="masculin"/>
    <n v="47"/>
    <n v="0"/>
    <s v="sans_niveau"/>
    <s v="oui"/>
    <m/>
    <m/>
    <m/>
    <x v="1"/>
    <s v="Speciose M'ruhimba"/>
    <s v="agriculteur"/>
    <m/>
    <s v="restreint"/>
    <n v="0"/>
    <n v="0"/>
    <n v="0"/>
    <n v="1"/>
    <n v="0"/>
    <n v="0"/>
    <n v="1"/>
    <n v="0"/>
    <n v="0"/>
    <n v="0"/>
    <n v="0"/>
    <n v="1"/>
    <n v="0"/>
    <n v="0"/>
    <n v="1"/>
    <n v="0"/>
    <n v="4"/>
    <s v="non"/>
    <n v="0"/>
    <n v="0"/>
    <n v="0"/>
    <n v="0"/>
    <n v="0"/>
    <n v="0"/>
    <n v="0"/>
    <n v="0"/>
    <n v="0"/>
    <n v="0"/>
    <n v="0"/>
    <n v="0"/>
    <s v="non"/>
    <m/>
    <m/>
    <m/>
    <m/>
    <m/>
    <m/>
    <m/>
    <m/>
    <m/>
    <m/>
    <m/>
    <m/>
    <s v="oui"/>
    <n v="1"/>
    <n v="0"/>
    <n v="0"/>
    <n v="0"/>
    <n v="0"/>
    <n v="0"/>
    <n v="0"/>
    <n v="0"/>
    <n v="0"/>
    <n v="0"/>
    <n v="0"/>
    <m/>
    <s v="eau_courante"/>
    <s v="robinet_public__borne-fontaine"/>
    <m/>
    <m/>
    <m/>
    <m/>
    <s v="eau_courante"/>
    <x v="0"/>
    <m/>
    <s v="non"/>
    <s v="eau_de_source"/>
    <m/>
    <m/>
    <s v="source_non_protg"/>
    <m/>
    <m/>
    <m/>
    <s v="en_dehors_de_la_parcelle"/>
    <n v="20"/>
    <n v="5"/>
    <n v="20"/>
    <n v="45"/>
    <n v="30"/>
    <n v="1"/>
    <n v="40"/>
    <s v="non"/>
    <x v="2"/>
    <n v="1"/>
    <n v="0"/>
    <n v="0"/>
    <n v="0"/>
    <n v="0"/>
    <n v="1"/>
    <n v="1"/>
    <n v="1"/>
    <n v="0"/>
    <n v="0"/>
    <n v="0"/>
    <n v="0"/>
    <n v="0"/>
    <s v="oui"/>
    <m/>
    <m/>
    <m/>
    <m/>
    <m/>
    <m/>
    <m/>
    <m/>
    <m/>
    <m/>
    <m/>
    <m/>
    <m/>
    <n v="7"/>
    <n v="2"/>
    <n v="280"/>
    <n v="2"/>
    <n v="2"/>
    <n v="280"/>
    <n v="20"/>
    <s v="non"/>
    <m/>
    <m/>
    <m/>
    <m/>
    <m/>
    <m/>
    <m/>
    <m/>
    <m/>
    <m/>
    <s v="femmesfilles_15-19_ans"/>
    <n v="0"/>
    <n v="0"/>
    <n v="0"/>
    <n v="0"/>
    <n v="1"/>
    <n v="0"/>
    <n v="0"/>
    <m/>
    <s v="oui"/>
    <s v="contribution_mensuelabonnement"/>
    <m/>
    <m/>
    <n v="500"/>
    <n v="1"/>
    <n v="0"/>
    <n v="1"/>
    <n v="0"/>
    <n v="0"/>
    <n v="0"/>
    <n v="0"/>
    <m/>
    <s v="non"/>
    <m/>
    <m/>
    <m/>
    <m/>
    <m/>
    <m/>
    <m/>
    <s v="oui"/>
    <s v="oui"/>
    <s v="Parceque c l'eau propre et on diminue la distance"/>
    <s v="non"/>
    <m/>
    <m/>
    <m/>
    <m/>
    <m/>
    <m/>
    <m/>
    <m/>
    <s v="non"/>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0"/>
    <n v="1"/>
    <n v="0"/>
    <n v="1"/>
    <n v="2"/>
    <s v="connaissance faible"/>
    <n v="0"/>
    <n v="0"/>
    <n v="0"/>
    <m/>
    <n v="1"/>
    <n v="0"/>
    <n v="0"/>
    <n v="0"/>
    <n v="0"/>
    <n v="0"/>
    <m/>
    <s v="non"/>
    <s v="Frais d'adhésion"/>
    <n v="0"/>
    <n v="1"/>
    <n v="0"/>
    <n v="0"/>
    <m/>
    <n v="1"/>
    <n v="0"/>
    <n v="0"/>
    <n v="0"/>
    <n v="0"/>
    <n v="0"/>
    <n v="0"/>
    <n v="0"/>
    <m/>
    <s v="oui"/>
    <s v="Amande"/>
    <n v="0"/>
    <x v="2"/>
    <n v="0"/>
    <n v="1"/>
    <n v="0"/>
    <n v="0"/>
    <s v="pas d'autre réponse"/>
    <s v="non"/>
    <s v="non"/>
    <m/>
    <m/>
    <m/>
    <m/>
    <m/>
    <m/>
    <m/>
    <m/>
    <m/>
    <m/>
    <m/>
    <m/>
    <m/>
    <m/>
    <m/>
    <n v="0"/>
    <m/>
    <m/>
    <n v="7"/>
    <s v="grande confiance"/>
    <n v="1"/>
    <n v="0"/>
    <n v="0"/>
    <n v="0"/>
    <n v="0"/>
    <n v="1"/>
    <n v="1"/>
    <s v="Au moins un"/>
    <n v="0"/>
    <n v="0"/>
    <n v="0"/>
    <m/>
    <s v="oui"/>
    <s v="non_jen_ai_pas_encore_bnficie"/>
    <m/>
    <m/>
    <m/>
    <m/>
    <m/>
    <m/>
    <m/>
    <m/>
    <m/>
    <m/>
    <m/>
    <m/>
    <m/>
    <m/>
    <m/>
    <m/>
    <m/>
    <m/>
    <m/>
    <m/>
    <s v="comité d'eau"/>
    <n v="0"/>
    <n v="0"/>
    <n v="0"/>
    <n v="0"/>
    <n v="0"/>
    <n v="0"/>
    <n v="0"/>
    <n v="0"/>
    <n v="1"/>
    <n v="0"/>
    <s v="Maendeleo et Sauti ya enjili"/>
    <n v="0"/>
    <n v="0"/>
    <n v="0"/>
    <n v="0"/>
    <n v="1"/>
    <n v="0"/>
    <s v="Particulier"/>
    <s v="3-4"/>
    <m/>
    <s v="tres_satisfaite"/>
    <s v="oui"/>
    <s v="oui"/>
    <s v="tres_satisfaite"/>
    <s v="oui"/>
    <s v="non"/>
    <m/>
    <s v="les_membres_du_village"/>
    <m/>
    <s v="b_le_groupe_le_plus_nombreux_prend_la_dcision_pour_tous"/>
    <s v="je_ne_suis_jamais_impliqu"/>
    <s v="non"/>
    <m/>
    <m/>
    <m/>
    <m/>
    <m/>
    <m/>
    <m/>
    <m/>
    <m/>
    <m/>
    <m/>
    <m/>
    <m/>
    <m/>
    <m/>
    <s v="pas d'autre réponse"/>
    <s v="non"/>
    <s v="Présence de Source"/>
    <s v="Longue distance et manque d'eau."/>
    <s v="non"/>
    <m/>
    <m/>
    <n v="-2.2580719"/>
    <n v="28.835194900000001"/>
    <n v="1683"/>
    <n v="4.4000000000000004"/>
    <n v="4"/>
    <n v="44967.496666666673"/>
    <n v="44967.478888888887"/>
    <s v="bbk07"/>
    <n v="44967.513645833344"/>
    <s v="https://www.commcarehq.org/a/swassa/reports/form_data/954afeef-e46b-4721-8e2c-1abd39ff1451/"/>
    <s v="bbk07"/>
    <s v="Homme"/>
    <x v="0"/>
    <n v="4"/>
    <x v="0"/>
    <n v="50"/>
    <n v="20"/>
    <n v="60"/>
    <n v="130"/>
    <x v="0"/>
    <n v="4.2857142857142856"/>
    <s v="Oui, elle est capable"/>
    <s v="non amélioré"/>
    <s v="Non"/>
    <s v="pas d'accès"/>
    <x v="0"/>
    <n v="1"/>
    <n v="2"/>
    <n v="3"/>
    <s v="Connaissance moyenne"/>
    <n v="0"/>
    <n v="5"/>
    <s v="Confiance moyenne"/>
    <n v="0"/>
    <n v="0"/>
  </r>
  <r>
    <s v="263"/>
    <s v="7942d658-7fb5-470d-bedf-48e44b184bc1"/>
    <n v="44967"/>
    <s v="consentement_oui"/>
    <s v="sud_kivu"/>
    <s v="sud_kivu"/>
    <s v="kabare"/>
    <x v="0"/>
    <x v="2"/>
    <s v="oui"/>
    <s v="Bahati minani"/>
    <s v="cash_11"/>
    <s v="11"/>
    <s v="kashe_11"/>
    <s v="masculin"/>
    <n v="23"/>
    <n v="991549824"/>
    <s v="secondaire_complet"/>
    <s v="non"/>
    <s v="tante"/>
    <m/>
    <s v="feminin"/>
    <x v="0"/>
    <s v="SOLEIL"/>
    <s v="autre_prciser"/>
    <s v="infirmière"/>
    <s v="restreint"/>
    <n v="1"/>
    <n v="1"/>
    <n v="0"/>
    <n v="1"/>
    <n v="0"/>
    <n v="0"/>
    <n v="1"/>
    <n v="0"/>
    <n v="0"/>
    <n v="0"/>
    <n v="0"/>
    <n v="0"/>
    <n v="1"/>
    <n v="0"/>
    <n v="0"/>
    <n v="0"/>
    <n v="5"/>
    <s v="non"/>
    <n v="0"/>
    <n v="0"/>
    <n v="0"/>
    <n v="0"/>
    <n v="0"/>
    <n v="0"/>
    <n v="0"/>
    <n v="0"/>
    <n v="0"/>
    <n v="0"/>
    <n v="0"/>
    <n v="0"/>
    <s v="non"/>
    <m/>
    <m/>
    <m/>
    <m/>
    <m/>
    <m/>
    <m/>
    <m/>
    <m/>
    <m/>
    <m/>
    <m/>
    <s v="oui"/>
    <n v="0"/>
    <n v="0"/>
    <n v="0"/>
    <n v="0"/>
    <n v="1"/>
    <n v="0"/>
    <n v="0"/>
    <n v="0"/>
    <n v="0"/>
    <n v="0"/>
    <n v="0"/>
    <m/>
    <s v="eau_courante"/>
    <s v="robinet_priv"/>
    <m/>
    <m/>
    <m/>
    <m/>
    <s v="eau_courante"/>
    <x v="0"/>
    <m/>
    <s v="oui"/>
    <m/>
    <m/>
    <m/>
    <m/>
    <m/>
    <m/>
    <m/>
    <s v="dans_la_parcelle_ou_la_maison"/>
    <n v="1"/>
    <n v="0"/>
    <n v="1"/>
    <n v="2"/>
    <m/>
    <m/>
    <m/>
    <s v="oui"/>
    <x v="1"/>
    <m/>
    <m/>
    <m/>
    <m/>
    <m/>
    <m/>
    <m/>
    <m/>
    <m/>
    <m/>
    <m/>
    <m/>
    <m/>
    <m/>
    <m/>
    <m/>
    <m/>
    <m/>
    <m/>
    <m/>
    <m/>
    <m/>
    <m/>
    <m/>
    <m/>
    <m/>
    <m/>
    <n v="7"/>
    <n v="6"/>
    <n v="840"/>
    <m/>
    <m/>
    <n v="0"/>
    <n v="24"/>
    <s v="non"/>
    <m/>
    <m/>
    <m/>
    <m/>
    <m/>
    <m/>
    <m/>
    <m/>
    <m/>
    <m/>
    <s v="filles_6-9_ans"/>
    <n v="0"/>
    <n v="0"/>
    <n v="0"/>
    <n v="0"/>
    <n v="1"/>
    <n v="0"/>
    <n v="0"/>
    <m/>
    <s v="non"/>
    <m/>
    <m/>
    <m/>
    <m/>
    <m/>
    <m/>
    <m/>
    <m/>
    <m/>
    <m/>
    <m/>
    <m/>
    <m/>
    <m/>
    <m/>
    <m/>
    <m/>
    <m/>
    <m/>
    <m/>
    <m/>
    <s v="non"/>
    <s v="car j'ai un robinet dans la clôture"/>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s v="ne sais pas"/>
    <n v="1"/>
    <n v="1"/>
    <n v="0"/>
    <n v="0"/>
    <m/>
    <n v="0"/>
    <n v="0"/>
    <n v="0"/>
    <n v="0"/>
    <n v="1"/>
    <n v="0"/>
    <n v="0"/>
    <n v="0"/>
    <m/>
    <s v="non"/>
    <m/>
    <m/>
    <x v="0"/>
    <m/>
    <m/>
    <m/>
    <m/>
    <m/>
    <s v="non"/>
    <s v="non"/>
    <m/>
    <m/>
    <m/>
    <m/>
    <m/>
    <m/>
    <m/>
    <m/>
    <m/>
    <m/>
    <m/>
    <m/>
    <m/>
    <m/>
    <m/>
    <n v="0"/>
    <m/>
    <m/>
    <n v="5"/>
    <s v="confiance moyenne"/>
    <n v="1"/>
    <n v="0"/>
    <n v="0"/>
    <n v="0"/>
    <n v="0"/>
    <n v="1"/>
    <n v="1"/>
    <s v="Au moins un"/>
    <n v="0"/>
    <n v="0"/>
    <n v="0"/>
    <m/>
    <s v="oui"/>
    <s v="non_jen_ai_pas_encore_bnficie"/>
    <m/>
    <m/>
    <m/>
    <m/>
    <m/>
    <m/>
    <m/>
    <m/>
    <m/>
    <m/>
    <m/>
    <m/>
    <m/>
    <m/>
    <m/>
    <m/>
    <m/>
    <m/>
    <m/>
    <m/>
    <s v="plombier privé"/>
    <n v="0"/>
    <n v="0"/>
    <n v="0"/>
    <n v="0"/>
    <n v="0"/>
    <n v="0"/>
    <n v="0"/>
    <n v="0"/>
    <n v="1"/>
    <n v="0"/>
    <s v="maendeleo"/>
    <n v="0"/>
    <n v="0"/>
    <n v="0"/>
    <n v="0"/>
    <n v="1"/>
    <n v="0"/>
    <s v="plombier privé"/>
    <s v="1-2"/>
    <m/>
    <s v="neutre"/>
    <s v="non"/>
    <s v="non"/>
    <s v="neutre"/>
    <s v="non"/>
    <m/>
    <m/>
    <m/>
    <m/>
    <m/>
    <s v="toujours_impliqu"/>
    <s v="parfois"/>
    <n v="0"/>
    <n v="0"/>
    <n v="1"/>
    <n v="0"/>
    <n v="0"/>
    <n v="0"/>
    <n v="0"/>
    <n v="0"/>
    <n v="0"/>
    <n v="0"/>
    <n v="0"/>
    <n v="0"/>
    <m/>
    <s v="face à face"/>
    <s v="rarement"/>
    <s v="face a face"/>
    <s v="non"/>
    <s v="présence d'un robinets"/>
    <s v="des coupures intempestives de l'eau"/>
    <s v="non"/>
    <m/>
    <m/>
    <n v="-2.2897235"/>
    <n v="28.8035824"/>
    <n v="1793.9"/>
    <n v="5.4"/>
    <n v="5"/>
    <n v="44967.467291666668"/>
    <n v="44967.448831018519"/>
    <s v="bbk04"/>
    <n v="44967.538680555554"/>
    <s v="https://www.commcarehq.org/a/swassa/reports/form_data/7942d658-7fb5-470d-bedf-48e44b184bc1/"/>
    <s v="bbk04"/>
    <s v="Femme"/>
    <x v="0"/>
    <n v="13"/>
    <x v="1"/>
    <n v="30"/>
    <n v="3"/>
    <n v="35"/>
    <n v="68"/>
    <x v="1"/>
    <n v="9.2307692307692299"/>
    <s v="Oui, elle est capable"/>
    <s v="non amélioré"/>
    <s v="Non"/>
    <s v="pas d'accès"/>
    <x v="0"/>
    <n v="2"/>
    <n v="1"/>
    <n v="3"/>
    <s v="Connaissance moyenne"/>
    <n v="0"/>
    <n v="6"/>
    <s v="Grande confiance"/>
    <n v="0"/>
    <n v="0"/>
  </r>
  <r>
    <s v="264"/>
    <s v="57311f5e-6383-48ce-8cb4-e498e86e0e29"/>
    <n v="44967"/>
    <s v="consentement_oui"/>
    <s v="sud_kivu"/>
    <s v="sud_kivu"/>
    <s v="kabare"/>
    <x v="0"/>
    <x v="2"/>
    <s v="oui"/>
    <s v="MUVANGA DIEUDONNÉ"/>
    <s v="kash_17"/>
    <s v="17"/>
    <s v="kashe_17"/>
    <s v="masculin"/>
    <n v="65"/>
    <n v="972202589"/>
    <s v="universitaire"/>
    <s v="oui"/>
    <m/>
    <m/>
    <m/>
    <x v="1"/>
    <s v="mapendo mudari"/>
    <s v="agent_de_letat"/>
    <m/>
    <s v="restreint"/>
    <n v="0"/>
    <n v="0"/>
    <n v="0"/>
    <n v="1"/>
    <n v="1"/>
    <n v="0"/>
    <n v="0"/>
    <n v="1"/>
    <n v="0"/>
    <n v="0"/>
    <n v="0"/>
    <n v="0"/>
    <n v="0"/>
    <n v="0"/>
    <n v="0"/>
    <n v="1"/>
    <n v="4"/>
    <s v="oui"/>
    <n v="0"/>
    <n v="0"/>
    <n v="0"/>
    <n v="0"/>
    <n v="0"/>
    <n v="0"/>
    <n v="0"/>
    <n v="0"/>
    <n v="0"/>
    <n v="1"/>
    <n v="0"/>
    <s v="Ordre des infirmière du sud kivu"/>
    <s v="oui"/>
    <n v="0"/>
    <n v="0"/>
    <n v="1"/>
    <n v="0"/>
    <n v="0"/>
    <n v="0"/>
    <n v="0"/>
    <n v="0"/>
    <n v="0"/>
    <n v="0"/>
    <n v="0"/>
    <m/>
    <s v="oui"/>
    <n v="1"/>
    <n v="1"/>
    <n v="0"/>
    <n v="1"/>
    <n v="1"/>
    <n v="1"/>
    <n v="0"/>
    <n v="0"/>
    <n v="0"/>
    <n v="0"/>
    <n v="0"/>
    <m/>
    <s v="eau_courante"/>
    <s v="robinet_priv"/>
    <m/>
    <m/>
    <m/>
    <m/>
    <s v="eau_courante"/>
    <x v="0"/>
    <m/>
    <s v="oui"/>
    <m/>
    <m/>
    <m/>
    <m/>
    <m/>
    <m/>
    <m/>
    <s v="dans_la_parcelle_ou_la_maison"/>
    <n v="1"/>
    <n v="5"/>
    <n v="1"/>
    <n v="7"/>
    <m/>
    <m/>
    <m/>
    <s v="oui"/>
    <x v="1"/>
    <m/>
    <m/>
    <m/>
    <m/>
    <m/>
    <m/>
    <m/>
    <m/>
    <m/>
    <m/>
    <m/>
    <m/>
    <m/>
    <m/>
    <m/>
    <m/>
    <m/>
    <m/>
    <m/>
    <m/>
    <m/>
    <m/>
    <m/>
    <m/>
    <m/>
    <m/>
    <m/>
    <n v="7"/>
    <n v="3"/>
    <n v="420"/>
    <m/>
    <m/>
    <n v="0"/>
    <n v="15"/>
    <s v="oui"/>
    <n v="1"/>
    <n v="0"/>
    <n v="0"/>
    <n v="0"/>
    <n v="0"/>
    <n v="0"/>
    <n v="0"/>
    <n v="0"/>
    <n v="0"/>
    <m/>
    <s v="femmes_20-24_ans"/>
    <n v="0"/>
    <n v="0"/>
    <n v="0"/>
    <n v="0"/>
    <n v="1"/>
    <n v="0"/>
    <n v="0"/>
    <m/>
    <s v="non"/>
    <m/>
    <m/>
    <m/>
    <m/>
    <m/>
    <m/>
    <m/>
    <m/>
    <m/>
    <m/>
    <m/>
    <m/>
    <m/>
    <m/>
    <m/>
    <m/>
    <m/>
    <m/>
    <m/>
    <m/>
    <m/>
    <s v="oui"/>
    <s v="pour rendre l'eau disponible"/>
    <s v="non"/>
    <m/>
    <m/>
    <m/>
    <m/>
    <m/>
    <m/>
    <m/>
    <m/>
    <m/>
    <m/>
    <m/>
    <m/>
    <m/>
    <m/>
    <m/>
    <m/>
    <m/>
    <m/>
    <m/>
    <m/>
    <m/>
    <m/>
    <m/>
    <m/>
    <m/>
    <m/>
    <m/>
    <m/>
    <m/>
    <m/>
    <m/>
    <m/>
    <m/>
    <m/>
    <s v="oui"/>
    <n v="0"/>
    <n v="0"/>
    <n v="1"/>
    <n v="0"/>
    <n v="0"/>
    <n v="0"/>
    <n v="0"/>
    <n v="0"/>
    <n v="0"/>
    <n v="0"/>
    <m/>
    <m/>
    <s v="latrines__fosse_avec_dalle"/>
    <m/>
    <m/>
    <n v="0"/>
    <n v="0"/>
    <n v="0"/>
    <n v="1"/>
    <n v="0"/>
    <m/>
    <n v="0"/>
    <n v="1"/>
    <n v="0"/>
    <m/>
    <m/>
    <m/>
    <m/>
    <s v="toilette non améliorée"/>
    <s v="non"/>
    <x v="0"/>
    <x v="1"/>
    <x v="2"/>
    <x v="1"/>
    <x v="0"/>
    <m/>
    <m/>
    <m/>
    <m/>
    <m/>
    <m/>
    <m/>
    <m/>
    <m/>
    <m/>
    <m/>
    <m/>
    <m/>
    <m/>
    <m/>
    <m/>
    <m/>
    <m/>
    <m/>
    <m/>
    <m/>
    <m/>
    <m/>
    <m/>
    <m/>
    <m/>
    <m/>
    <s v="oui"/>
    <n v="1"/>
    <n v="1"/>
    <n v="0"/>
    <n v="2"/>
    <n v="0"/>
    <n v="0"/>
    <n v="0"/>
    <m/>
    <n v="1"/>
    <n v="0"/>
    <n v="0"/>
    <n v="1"/>
    <n v="3"/>
    <s v="connaissance basique"/>
    <n v="0"/>
    <n v="0"/>
    <n v="0"/>
    <m/>
    <n v="1"/>
    <n v="0"/>
    <n v="0"/>
    <n v="0"/>
    <n v="0"/>
    <n v="0"/>
    <m/>
    <s v="non"/>
    <s v="certains frais, matériels"/>
    <n v="1"/>
    <n v="0"/>
    <n v="0"/>
    <n v="0"/>
    <m/>
    <n v="0"/>
    <n v="0"/>
    <n v="0"/>
    <n v="0"/>
    <n v="1"/>
    <n v="0"/>
    <n v="0"/>
    <n v="0"/>
    <m/>
    <s v="non"/>
    <m/>
    <m/>
    <x v="0"/>
    <m/>
    <m/>
    <m/>
    <m/>
    <m/>
    <s v="oui"/>
    <s v="oui"/>
    <n v="0"/>
    <n v="1"/>
    <n v="0"/>
    <n v="0"/>
    <n v="0"/>
    <m/>
    <n v="1"/>
    <n v="0"/>
    <n v="0"/>
    <n v="0"/>
    <n v="0"/>
    <n v="0"/>
    <n v="1"/>
    <n v="0"/>
    <s v="par une lettre écrite"/>
    <n v="1"/>
    <s v="oui"/>
    <s v="non"/>
    <n v="3"/>
    <s v="pas de confiance"/>
    <m/>
    <m/>
    <m/>
    <m/>
    <m/>
    <n v="0"/>
    <n v="1"/>
    <s v="Au moins un"/>
    <m/>
    <m/>
    <m/>
    <m/>
    <s v="oui"/>
    <s v="non_jen_ai_pas_encore_bnficie"/>
    <m/>
    <m/>
    <m/>
    <m/>
    <m/>
    <m/>
    <m/>
    <m/>
    <m/>
    <m/>
    <m/>
    <m/>
    <m/>
    <m/>
    <m/>
    <m/>
    <m/>
    <m/>
    <m/>
    <m/>
    <s v="aux plombier privé"/>
    <n v="0"/>
    <n v="0"/>
    <n v="0"/>
    <n v="0"/>
    <n v="0"/>
    <n v="0"/>
    <n v="0"/>
    <n v="0"/>
    <n v="1"/>
    <n v="0"/>
    <s v="maendeleo"/>
    <n v="0"/>
    <n v="1"/>
    <n v="0"/>
    <n v="0"/>
    <n v="0"/>
    <n v="0"/>
    <m/>
    <s v="1-2"/>
    <m/>
    <s v="tres_insatisfaisante"/>
    <s v="oui"/>
    <s v="non"/>
    <s v="neutre"/>
    <s v="non"/>
    <m/>
    <m/>
    <m/>
    <m/>
    <m/>
    <s v="je_ne_suis_jamais_impliqu"/>
    <s v="parfois"/>
    <n v="0"/>
    <n v="0"/>
    <n v="1"/>
    <n v="0"/>
    <n v="0"/>
    <n v="0"/>
    <n v="0"/>
    <n v="0"/>
    <n v="0"/>
    <n v="0"/>
    <n v="0"/>
    <n v="0"/>
    <m/>
    <s v="face à face"/>
    <s v="rarement"/>
    <s v="face à face"/>
    <s v="non"/>
    <s v="présence d'une zone de santé, _x000a_présence des ONG dans la zone , _x000a_présence d'une source"/>
    <s v="pas de l'eau en disponibilité"/>
    <s v="non"/>
    <m/>
    <m/>
    <n v="-2.2890166999999999"/>
    <n v="28.801476999999998"/>
    <n v="1762.8"/>
    <n v="4.9000000000000004"/>
    <n v="4"/>
    <n v="44967.538657407407"/>
    <n v="44967.52003472222"/>
    <s v="bbk04"/>
    <n v="44967.53869212963"/>
    <s v="https://www.commcarehq.org/a/swassa/reports/form_data/57311f5e-6383-48ce-8cb4-e498e86e0e29/"/>
    <s v="bbk04"/>
    <s v=""/>
    <x v="2"/>
    <s v=""/>
    <x v="2"/>
    <s v=""/>
    <s v=""/>
    <s v=""/>
    <s v=""/>
    <x v="2"/>
    <s v=""/>
    <s v=""/>
    <s v=""/>
    <s v=""/>
    <s v=""/>
    <x v="1"/>
    <s v=""/>
    <s v=""/>
    <s v=""/>
    <s v=""/>
    <s v=""/>
    <s v=""/>
    <s v=""/>
    <s v=""/>
    <s v=""/>
  </r>
  <r>
    <s v="266"/>
    <s v="0dea722c-3e72-40df-bd63-f825eb958302"/>
    <n v="44967"/>
    <s v="consentement_oui"/>
    <s v="sud_kivu"/>
    <s v="sud_kivu"/>
    <s v="kabare"/>
    <x v="1"/>
    <x v="11"/>
    <s v="oui"/>
    <s v="Alice M'mukubigosi"/>
    <s v="mabi_15"/>
    <s v="15"/>
    <s v="mabin_15"/>
    <s v="feminin"/>
    <n v="30"/>
    <n v="0"/>
    <s v="primaire_interrompu"/>
    <s v="oui"/>
    <m/>
    <m/>
    <m/>
    <x v="0"/>
    <n v="0"/>
    <s v="agriculteur"/>
    <m/>
    <s v="elargi"/>
    <n v="0"/>
    <n v="0"/>
    <n v="0"/>
    <n v="0"/>
    <n v="0"/>
    <n v="1"/>
    <n v="0"/>
    <n v="0"/>
    <n v="2"/>
    <n v="0"/>
    <n v="2"/>
    <n v="0"/>
    <n v="0"/>
    <n v="1"/>
    <n v="0"/>
    <n v="0"/>
    <n v="6"/>
    <s v="non"/>
    <n v="0"/>
    <n v="0"/>
    <n v="0"/>
    <n v="0"/>
    <n v="0"/>
    <n v="0"/>
    <n v="0"/>
    <n v="0"/>
    <n v="0"/>
    <n v="0"/>
    <n v="0"/>
    <n v="0"/>
    <s v="oui"/>
    <n v="1"/>
    <n v="0"/>
    <n v="0"/>
    <n v="0"/>
    <n v="1"/>
    <n v="0"/>
    <n v="0"/>
    <n v="0"/>
    <n v="0"/>
    <n v="0"/>
    <n v="0"/>
    <m/>
    <s v="oui"/>
    <n v="1"/>
    <n v="0"/>
    <n v="0"/>
    <n v="0"/>
    <n v="0"/>
    <n v="0"/>
    <n v="0"/>
    <n v="0"/>
    <n v="1"/>
    <n v="0"/>
    <n v="0"/>
    <m/>
    <s v="eau_courante"/>
    <s v="robinet_public__borne-fontaine"/>
    <m/>
    <m/>
    <m/>
    <m/>
    <s v="eau_courante"/>
    <x v="0"/>
    <m/>
    <s v="oui"/>
    <m/>
    <m/>
    <m/>
    <m/>
    <m/>
    <m/>
    <m/>
    <s v="en_dehors_de_la_parcelle"/>
    <n v="18"/>
    <n v="5"/>
    <n v="20"/>
    <n v="43"/>
    <m/>
    <m/>
    <m/>
    <s v="non"/>
    <x v="2"/>
    <n v="0"/>
    <n v="0"/>
    <n v="0"/>
    <n v="0"/>
    <n v="0"/>
    <n v="0"/>
    <n v="1"/>
    <n v="1"/>
    <n v="0"/>
    <n v="0"/>
    <n v="0"/>
    <n v="0"/>
    <n v="0"/>
    <m/>
    <m/>
    <m/>
    <m/>
    <m/>
    <m/>
    <m/>
    <m/>
    <m/>
    <m/>
    <m/>
    <m/>
    <m/>
    <m/>
    <n v="7"/>
    <n v="3"/>
    <n v="420"/>
    <m/>
    <m/>
    <n v="0"/>
    <n v="10"/>
    <s v="non"/>
    <m/>
    <m/>
    <m/>
    <m/>
    <m/>
    <m/>
    <m/>
    <m/>
    <m/>
    <m/>
    <s v="garons_10-14_ans"/>
    <n v="0"/>
    <n v="0"/>
    <n v="0"/>
    <n v="0"/>
    <n v="1"/>
    <n v="0"/>
    <n v="0"/>
    <m/>
    <s v="non"/>
    <m/>
    <m/>
    <m/>
    <m/>
    <m/>
    <m/>
    <m/>
    <m/>
    <m/>
    <m/>
    <m/>
    <m/>
    <m/>
    <m/>
    <m/>
    <m/>
    <m/>
    <m/>
    <m/>
    <m/>
    <m/>
    <s v="oui"/>
    <s v="la personne qui devait nous reparer notre BF donnee par MC nous a bouffe l'argent, nous allons loin"/>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1"/>
    <n v="2"/>
    <n v="3"/>
    <s v="connaissance basique"/>
    <n v="0"/>
    <n v="0"/>
    <n v="0"/>
    <m/>
    <n v="0"/>
    <n v="0"/>
    <n v="0"/>
    <n v="0"/>
    <n v="1"/>
    <n v="0"/>
    <s v="on ne paie pas"/>
    <s v="non"/>
    <s v="je ne sais pas"/>
    <n v="0"/>
    <n v="0"/>
    <n v="1"/>
    <n v="0"/>
    <s v="na"/>
    <n v="0"/>
    <n v="0"/>
    <n v="0"/>
    <n v="1"/>
    <n v="0"/>
    <n v="0"/>
    <n v="1"/>
    <n v="0"/>
    <s v="reparation"/>
    <s v="non"/>
    <m/>
    <m/>
    <x v="0"/>
    <m/>
    <m/>
    <m/>
    <m/>
    <m/>
    <s v="oui"/>
    <s v="non"/>
    <n v="1"/>
    <n v="0"/>
    <n v="0"/>
    <n v="0"/>
    <n v="0"/>
    <m/>
    <n v="1"/>
    <n v="0"/>
    <n v="0"/>
    <n v="0"/>
    <n v="0"/>
    <n v="0"/>
    <n v="0"/>
    <n v="0"/>
    <m/>
    <n v="1"/>
    <m/>
    <m/>
    <n v="7"/>
    <s v="grande confiance"/>
    <n v="1"/>
    <n v="0"/>
    <n v="0"/>
    <n v="0"/>
    <n v="0"/>
    <n v="1"/>
    <n v="2"/>
    <s v="Au moins un"/>
    <n v="0"/>
    <n v="0"/>
    <n v="0"/>
    <m/>
    <s v="non"/>
    <s v="oui"/>
    <s v="non_il_y_en_a_pas"/>
    <m/>
    <m/>
    <m/>
    <m/>
    <m/>
    <m/>
    <m/>
    <m/>
    <m/>
    <m/>
    <m/>
    <m/>
    <m/>
    <m/>
    <m/>
    <m/>
    <m/>
    <m/>
    <m/>
    <s v="autorite locale"/>
    <n v="0"/>
    <n v="0"/>
    <n v="0"/>
    <n v="0"/>
    <n v="0"/>
    <n v="0"/>
    <n v="0"/>
    <n v="1"/>
    <n v="1"/>
    <n v="0"/>
    <s v="maendeleo"/>
    <n v="0"/>
    <n v="0"/>
    <n v="1"/>
    <n v="0"/>
    <n v="0"/>
    <n v="0"/>
    <m/>
    <s v="5-6"/>
    <m/>
    <s v="tres_satisfaite"/>
    <s v="oui"/>
    <s v="oui"/>
    <s v="extrmement_satisfaite"/>
    <s v="oui"/>
    <s v="non"/>
    <m/>
    <s v="les_membres_du_village"/>
    <m/>
    <s v="b_le_groupe_le_plus_nombreux_prend_la_dcision_pour_tous"/>
    <s v="rarement_implique"/>
    <s v="non"/>
    <m/>
    <m/>
    <m/>
    <m/>
    <m/>
    <m/>
    <m/>
    <m/>
    <m/>
    <m/>
    <m/>
    <m/>
    <m/>
    <m/>
    <m/>
    <s v="face a face avec les autorites"/>
    <s v="rarement"/>
    <s v="il y avait une borne a 20 m, qu'on nous la ramene"/>
    <s v="nous puisons tres loin"/>
    <s v="oui"/>
    <s v="nous avions cotisé pour faire reparer la bf de mc mais un monsieur a mange notre argent"/>
    <s v="non"/>
    <n v="-2.1778483"/>
    <n v="28.857143300000001"/>
    <n v="1532"/>
    <n v="4.5"/>
    <n v="6"/>
    <n v="44967.366562499999"/>
    <n v="44967.3515625"/>
    <s v="bbk03"/>
    <n v="44967.5780787037"/>
    <s v="https://www.commcarehq.org/a/swassa/reports/form_data/0dea722c-3e72-40df-bd63-f825eb958302/"/>
    <s v="bbk03"/>
    <s v="Homme"/>
    <x v="0"/>
    <n v="12"/>
    <x v="0"/>
    <n v="3"/>
    <n v="7"/>
    <n v="8"/>
    <n v="18"/>
    <x v="3"/>
    <n v="5.9523809523809526"/>
    <s v="Oui, elle est capable"/>
    <s v="non amélioré"/>
    <s v="Non"/>
    <s v="pas d'accès"/>
    <x v="0"/>
    <n v="3"/>
    <n v="3"/>
    <n v="6"/>
    <s v="Connaissance bonne"/>
    <n v="0"/>
    <n v="7"/>
    <s v="Grande confiance"/>
    <n v="0"/>
    <n v="0"/>
  </r>
  <r>
    <s v="267"/>
    <s v="7762353d-70e3-4073-834c-e71de9350cb8"/>
    <n v="44967"/>
    <s v="consentement_oui"/>
    <s v="sud_kivu"/>
    <s v="sud_kivu"/>
    <s v="kabare"/>
    <x v="1"/>
    <x v="11"/>
    <s v="non"/>
    <s v="moise bitale"/>
    <s v="mabi_4"/>
    <s v="4"/>
    <s v="mabin_4"/>
    <s v="masculin"/>
    <n v="18"/>
    <n v="993967396"/>
    <s v="secondaire_interrompu"/>
    <s v="non"/>
    <s v="fils"/>
    <m/>
    <s v="masculin"/>
    <x v="1"/>
    <n v="0"/>
    <s v="agriculteur"/>
    <m/>
    <s v="restreint"/>
    <n v="0"/>
    <n v="1"/>
    <n v="0"/>
    <n v="0"/>
    <n v="0"/>
    <n v="0"/>
    <n v="1"/>
    <n v="0"/>
    <n v="0"/>
    <n v="0"/>
    <n v="0"/>
    <n v="1"/>
    <n v="1"/>
    <n v="0"/>
    <n v="1"/>
    <n v="0"/>
    <n v="5"/>
    <s v="non"/>
    <n v="0"/>
    <n v="0"/>
    <n v="0"/>
    <n v="0"/>
    <n v="0"/>
    <n v="0"/>
    <n v="0"/>
    <n v="0"/>
    <n v="0"/>
    <n v="0"/>
    <n v="0"/>
    <n v="0"/>
    <s v="non"/>
    <m/>
    <m/>
    <m/>
    <m/>
    <m/>
    <m/>
    <m/>
    <m/>
    <m/>
    <m/>
    <m/>
    <m/>
    <s v="oui"/>
    <n v="0"/>
    <n v="1"/>
    <n v="0"/>
    <n v="0"/>
    <n v="0"/>
    <n v="0"/>
    <n v="0"/>
    <n v="0"/>
    <n v="1"/>
    <n v="0"/>
    <n v="0"/>
    <m/>
    <s v="eau_courante"/>
    <s v="robinet_public__borne-fontaine"/>
    <m/>
    <m/>
    <m/>
    <m/>
    <s v="eau_courante"/>
    <x v="0"/>
    <m/>
    <s v="oui"/>
    <m/>
    <m/>
    <m/>
    <m/>
    <m/>
    <m/>
    <m/>
    <s v="en_dehors_de_la_parcelle"/>
    <n v="5"/>
    <n v="60"/>
    <n v="5"/>
    <n v="70"/>
    <m/>
    <m/>
    <m/>
    <s v="oui"/>
    <x v="0"/>
    <m/>
    <m/>
    <m/>
    <m/>
    <m/>
    <m/>
    <m/>
    <m/>
    <m/>
    <m/>
    <m/>
    <m/>
    <m/>
    <m/>
    <m/>
    <m/>
    <m/>
    <m/>
    <m/>
    <m/>
    <m/>
    <m/>
    <m/>
    <m/>
    <m/>
    <m/>
    <m/>
    <n v="7"/>
    <n v="7"/>
    <n v="980"/>
    <m/>
    <m/>
    <n v="0"/>
    <n v="28"/>
    <s v="non"/>
    <m/>
    <m/>
    <m/>
    <m/>
    <m/>
    <m/>
    <m/>
    <m/>
    <m/>
    <m/>
    <s v="hommes_20-24_ans"/>
    <n v="1"/>
    <n v="0"/>
    <n v="0"/>
    <n v="0"/>
    <n v="1"/>
    <n v="1"/>
    <n v="0"/>
    <s v="si la pluie, eau change de couleur"/>
    <s v="oui"/>
    <s v="contribution_mensuelabonnement"/>
    <m/>
    <m/>
    <n v="500"/>
    <m/>
    <m/>
    <m/>
    <m/>
    <m/>
    <m/>
    <m/>
    <m/>
    <m/>
    <m/>
    <m/>
    <m/>
    <m/>
    <m/>
    <m/>
    <m/>
    <m/>
    <s v="oui"/>
    <s v="les 60 min sont trop pour puiser"/>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0"/>
    <n v="1"/>
    <n v="0"/>
    <s v="chef d'avenue"/>
    <s v="non"/>
    <s v="je ne sais pas"/>
    <n v="0"/>
    <n v="1"/>
    <n v="0"/>
    <n v="0"/>
    <m/>
    <n v="0"/>
    <n v="0"/>
    <n v="0"/>
    <n v="0"/>
    <n v="0"/>
    <n v="0"/>
    <n v="1"/>
    <n v="0"/>
    <s v="réparation"/>
    <s v="non"/>
    <m/>
    <m/>
    <x v="0"/>
    <m/>
    <m/>
    <m/>
    <m/>
    <m/>
    <s v="non"/>
    <s v="non"/>
    <m/>
    <m/>
    <m/>
    <m/>
    <m/>
    <m/>
    <m/>
    <m/>
    <m/>
    <m/>
    <m/>
    <m/>
    <m/>
    <m/>
    <m/>
    <n v="0"/>
    <m/>
    <m/>
    <n v="7"/>
    <s v="grande confiance"/>
    <n v="1"/>
    <n v="0"/>
    <n v="0"/>
    <n v="0"/>
    <n v="0"/>
    <n v="1"/>
    <n v="1"/>
    <s v="Au moins un"/>
    <n v="0"/>
    <n v="0"/>
    <n v="0"/>
    <m/>
    <s v="oui"/>
    <s v="non_jen_ai_pas_encore_bnficie"/>
    <m/>
    <m/>
    <m/>
    <m/>
    <m/>
    <m/>
    <m/>
    <m/>
    <m/>
    <m/>
    <m/>
    <m/>
    <m/>
    <m/>
    <m/>
    <m/>
    <m/>
    <m/>
    <m/>
    <m/>
    <s v="chef d'avenue"/>
    <n v="0"/>
    <n v="0"/>
    <n v="0"/>
    <n v="0"/>
    <n v="0"/>
    <n v="0"/>
    <n v="0"/>
    <n v="0"/>
    <n v="1"/>
    <n v="0"/>
    <s v="rtck"/>
    <n v="0"/>
    <n v="0"/>
    <n v="0"/>
    <n v="0"/>
    <n v="1"/>
    <n v="0"/>
    <s v="chef d'avenue"/>
    <s v="5-6"/>
    <m/>
    <s v="tres_satisfaite"/>
    <s v="oui"/>
    <s v="oui"/>
    <s v="tres_satisfaite"/>
    <s v="oui"/>
    <s v="non"/>
    <m/>
    <s v="les_membres_du_village"/>
    <m/>
    <s v="je_ne_sais_pas"/>
    <s v="je_ne_suis_jamais_impliqu"/>
    <s v="non"/>
    <m/>
    <m/>
    <m/>
    <m/>
    <m/>
    <m/>
    <m/>
    <m/>
    <m/>
    <m/>
    <m/>
    <m/>
    <m/>
    <m/>
    <m/>
    <s v="na"/>
    <s v="rarement"/>
    <s v="on a plusieurs sources : kajabwe (amenagée), nkantama."/>
    <s v="on passe beaucoup de temps pour puiser et les gens se battent pour etre premier en fil"/>
    <s v="oui"/>
    <s v="combats"/>
    <s v="non"/>
    <n v="-2.1783603"/>
    <n v="28.856003900000001"/>
    <n v="1519.2"/>
    <n v="4.4000000000000004"/>
    <n v="5"/>
    <n v="44967.384398148148"/>
    <n v="44967.371539351851"/>
    <s v="bbk03"/>
    <n v="44967.578090277777"/>
    <s v="https://www.commcarehq.org/a/swassa/reports/form_data/7762353d-70e3-4073-834c-e71de9350cb8/"/>
    <s v="bbk03"/>
    <s v=""/>
    <x v="2"/>
    <s v=""/>
    <x v="2"/>
    <s v=""/>
    <s v=""/>
    <s v=""/>
    <s v=""/>
    <x v="2"/>
    <s v=""/>
    <s v=""/>
    <s v=""/>
    <s v=""/>
    <s v=""/>
    <x v="1"/>
    <s v=""/>
    <s v=""/>
    <s v=""/>
    <s v=""/>
    <s v=""/>
    <s v=""/>
    <s v=""/>
    <s v=""/>
    <s v=""/>
  </r>
  <r>
    <s v="268"/>
    <s v="0643a2b8-3456-4e9f-b6b2-51c4a71f54f9"/>
    <n v="44967"/>
    <s v="consentement_oui"/>
    <s v="sud_kivu"/>
    <s v="sud_kivu"/>
    <s v="kabare"/>
    <x v="1"/>
    <x v="11"/>
    <s v="non"/>
    <s v="Benedit Kamungu"/>
    <s v="mabi_7"/>
    <s v="7"/>
    <s v="mabin_7"/>
    <s v="feminin"/>
    <n v="19"/>
    <n v="0"/>
    <s v="secondaire_complet"/>
    <s v="non"/>
    <s v="fille"/>
    <m/>
    <s v="masculin"/>
    <x v="1"/>
    <s v="Walter Cuma"/>
    <s v="agriculteur"/>
    <m/>
    <s v="elargi"/>
    <n v="0"/>
    <n v="0"/>
    <n v="0"/>
    <n v="1"/>
    <n v="0"/>
    <n v="1"/>
    <n v="0"/>
    <n v="0"/>
    <n v="0"/>
    <n v="0"/>
    <n v="1"/>
    <n v="0"/>
    <n v="3"/>
    <n v="0"/>
    <n v="1"/>
    <n v="0"/>
    <n v="7"/>
    <s v="oui"/>
    <n v="1"/>
    <n v="0"/>
    <n v="0"/>
    <n v="0"/>
    <n v="0"/>
    <n v="0"/>
    <n v="0"/>
    <n v="0"/>
    <n v="0"/>
    <n v="1"/>
    <n v="0"/>
    <s v="fondapro"/>
    <s v="non"/>
    <m/>
    <m/>
    <m/>
    <m/>
    <m/>
    <m/>
    <m/>
    <m/>
    <m/>
    <m/>
    <m/>
    <m/>
    <s v="oui"/>
    <n v="0"/>
    <n v="0"/>
    <n v="0"/>
    <n v="1"/>
    <n v="0"/>
    <n v="0"/>
    <n v="0"/>
    <n v="0"/>
    <n v="1"/>
    <n v="0"/>
    <n v="0"/>
    <m/>
    <s v="eau_courante"/>
    <s v="robinet_public__borne-fontaine"/>
    <m/>
    <m/>
    <m/>
    <m/>
    <s v="eau_courante"/>
    <x v="0"/>
    <m/>
    <s v="oui"/>
    <m/>
    <m/>
    <m/>
    <m/>
    <m/>
    <m/>
    <m/>
    <s v="en_dehors_de_la_parcelle"/>
    <n v="5"/>
    <n v="6"/>
    <n v="3"/>
    <n v="14"/>
    <m/>
    <m/>
    <m/>
    <s v="non"/>
    <x v="2"/>
    <n v="0"/>
    <n v="0"/>
    <n v="0"/>
    <n v="0"/>
    <n v="0"/>
    <n v="1"/>
    <n v="1"/>
    <n v="1"/>
    <n v="0"/>
    <n v="0"/>
    <n v="0"/>
    <n v="0"/>
    <n v="0"/>
    <m/>
    <m/>
    <m/>
    <m/>
    <m/>
    <m/>
    <m/>
    <m/>
    <m/>
    <m/>
    <m/>
    <m/>
    <m/>
    <m/>
    <n v="7"/>
    <n v="4"/>
    <n v="560"/>
    <m/>
    <m/>
    <n v="0"/>
    <n v="11.428571428571429"/>
    <s v="oui"/>
    <n v="0"/>
    <n v="0"/>
    <n v="0"/>
    <n v="0"/>
    <n v="0"/>
    <n v="0"/>
    <n v="0"/>
    <n v="1"/>
    <n v="0"/>
    <s v="chlore, venant de l'hopital"/>
    <s v="femmesfilles_15-19_ans"/>
    <n v="0"/>
    <n v="0"/>
    <n v="0"/>
    <n v="0"/>
    <n v="1"/>
    <n v="1"/>
    <n v="0"/>
    <s v="mais elle pense qu'il ne peut pas manquer de microbes, saleté autour"/>
    <s v="oui"/>
    <s v="contribution_mensuelabonnement"/>
    <m/>
    <m/>
    <n v="1000"/>
    <m/>
    <m/>
    <m/>
    <m/>
    <m/>
    <m/>
    <m/>
    <m/>
    <m/>
    <m/>
    <m/>
    <m/>
    <m/>
    <m/>
    <m/>
    <m/>
    <m/>
    <s v="oui"/>
    <s v="on ferme de 6h à 8h alors que je suis écolière"/>
    <s v="oui"/>
    <n v="1"/>
    <n v="0"/>
    <n v="0"/>
    <n v="1"/>
    <n v="0"/>
    <n v="0"/>
    <n v="0"/>
    <m/>
    <m/>
    <m/>
    <m/>
    <m/>
    <m/>
    <m/>
    <m/>
    <m/>
    <m/>
    <n v="0"/>
    <n v="0"/>
    <n v="0"/>
    <n v="1"/>
    <n v="0"/>
    <n v="0"/>
    <n v="0"/>
    <n v="0"/>
    <n v="0"/>
    <n v="0"/>
    <n v="0"/>
    <n v="0"/>
    <n v="0"/>
    <n v="0"/>
    <n v="0"/>
    <n v="0"/>
    <n v="0"/>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1"/>
    <n v="3"/>
    <n v="4"/>
    <s v="connaissance basique"/>
    <n v="0"/>
    <n v="0"/>
    <n v="0"/>
    <m/>
    <n v="0"/>
    <n v="1"/>
    <n v="0"/>
    <n v="0"/>
    <n v="1"/>
    <n v="0"/>
    <s v="muganda, c'est celui qui gère la bf"/>
    <s v="non"/>
    <s v="il faut contacter muganda qui est responsable de toutes les bf"/>
    <n v="0"/>
    <n v="1"/>
    <n v="0"/>
    <n v="0"/>
    <m/>
    <n v="0"/>
    <n v="0"/>
    <n v="0"/>
    <n v="0"/>
    <n v="0"/>
    <n v="0"/>
    <n v="1"/>
    <n v="0"/>
    <s v="réparation"/>
    <s v="non"/>
    <m/>
    <m/>
    <x v="0"/>
    <m/>
    <m/>
    <m/>
    <m/>
    <m/>
    <s v="non"/>
    <s v="non"/>
    <m/>
    <m/>
    <m/>
    <m/>
    <m/>
    <m/>
    <m/>
    <m/>
    <m/>
    <m/>
    <m/>
    <m/>
    <m/>
    <m/>
    <m/>
    <n v="0"/>
    <m/>
    <m/>
    <n v="8"/>
    <s v="grande confiance"/>
    <n v="1"/>
    <n v="0"/>
    <n v="0"/>
    <n v="0"/>
    <n v="0"/>
    <n v="1"/>
    <n v="1"/>
    <s v="Au moins un"/>
    <n v="0"/>
    <n v="0"/>
    <n v="0"/>
    <m/>
    <s v="oui"/>
    <s v="oui"/>
    <s v="non_il_y_en_a_pas"/>
    <m/>
    <m/>
    <m/>
    <m/>
    <m/>
    <m/>
    <m/>
    <m/>
    <m/>
    <m/>
    <m/>
    <m/>
    <m/>
    <m/>
    <m/>
    <m/>
    <m/>
    <m/>
    <m/>
    <s v="Muganda"/>
    <n v="0"/>
    <n v="0"/>
    <n v="0"/>
    <n v="0"/>
    <n v="0"/>
    <n v="0"/>
    <n v="0"/>
    <n v="0"/>
    <n v="1"/>
    <n v="0"/>
    <s v="aléatoire en fonction de jours mais plus rtck"/>
    <n v="0"/>
    <n v="0"/>
    <n v="0"/>
    <n v="0"/>
    <n v="1"/>
    <n v="0"/>
    <s v="muganda"/>
    <s v="5-6"/>
    <m/>
    <s v="tres_satisfaite"/>
    <s v="non"/>
    <s v="non"/>
    <s v="tres_satisfaite"/>
    <s v="oui"/>
    <s v="non"/>
    <m/>
    <s v="les_personnes_du_cercle_du_chef"/>
    <m/>
    <s v="un_sous-groupe_moins_nombreux_prend_la_dcision_pour_tous"/>
    <s v="rarement_implique"/>
    <s v="non"/>
    <m/>
    <m/>
    <m/>
    <m/>
    <m/>
    <m/>
    <m/>
    <m/>
    <m/>
    <m/>
    <m/>
    <m/>
    <m/>
    <m/>
    <m/>
    <s v="face a face"/>
    <s v="rarement"/>
    <s v="on a des sources, et la borne de MC, encore fonctionnelle"/>
    <s v="l'eau est parfois sale, besoin de traitement"/>
    <s v="non"/>
    <m/>
    <m/>
    <n v="-2.1784845000000002"/>
    <n v="28.854533700000001"/>
    <n v="1548.5"/>
    <n v="4.67"/>
    <n v="7"/>
    <n v="44967.409687500003"/>
    <n v="44967.393773148149"/>
    <s v="bbk03"/>
    <n v="44967.578101851846"/>
    <s v="https://www.commcarehq.org/a/swassa/reports/form_data/0643a2b8-3456-4e9f-b6b2-51c4a71f54f9/"/>
    <s v="bbk03"/>
    <s v=""/>
    <x v="2"/>
    <s v=""/>
    <x v="2"/>
    <s v=""/>
    <s v=""/>
    <s v=""/>
    <s v=""/>
    <x v="2"/>
    <s v=""/>
    <s v=""/>
    <s v=""/>
    <s v=""/>
    <s v=""/>
    <x v="1"/>
    <s v=""/>
    <s v=""/>
    <s v=""/>
    <s v=""/>
    <s v=""/>
    <s v=""/>
    <s v=""/>
    <s v=""/>
    <s v=""/>
  </r>
  <r>
    <s v="269"/>
    <s v="f38452cb-3e66-41e4-acde-6ef8a9890c4f"/>
    <n v="44967"/>
    <s v="consentement_oui"/>
    <s v="sud_kivu"/>
    <s v="sud_kivu"/>
    <s v="kabare"/>
    <x v="1"/>
    <x v="11"/>
    <s v="oui"/>
    <s v="daniel burhashengwa"/>
    <s v="mabi_5"/>
    <s v="5"/>
    <s v="mabin_5"/>
    <s v="masculin"/>
    <n v="62"/>
    <n v="0"/>
    <s v="secondaire_interrompu"/>
    <s v="oui"/>
    <m/>
    <m/>
    <m/>
    <x v="1"/>
    <s v="daniel burhashengwa"/>
    <s v="agriculteur"/>
    <m/>
    <s v="restreint"/>
    <n v="0"/>
    <n v="0"/>
    <n v="0"/>
    <n v="3"/>
    <n v="0"/>
    <n v="0"/>
    <n v="1"/>
    <n v="0"/>
    <n v="0"/>
    <n v="0"/>
    <n v="0"/>
    <n v="0"/>
    <n v="3"/>
    <n v="0"/>
    <n v="1"/>
    <n v="0"/>
    <n v="8"/>
    <s v="oui"/>
    <n v="0"/>
    <n v="0"/>
    <n v="0"/>
    <n v="0"/>
    <n v="1"/>
    <n v="0"/>
    <n v="0"/>
    <n v="0"/>
    <n v="0"/>
    <n v="1"/>
    <n v="0"/>
    <s v="mais je suis entrain quitter"/>
    <s v="oui"/>
    <n v="0"/>
    <n v="0"/>
    <n v="0"/>
    <n v="0"/>
    <n v="1"/>
    <n v="0"/>
    <n v="0"/>
    <n v="0"/>
    <n v="0"/>
    <n v="1"/>
    <n v="0"/>
    <s v="je ne me rappelle plus bien"/>
    <s v="oui"/>
    <n v="0"/>
    <n v="0"/>
    <n v="0"/>
    <n v="1"/>
    <n v="0"/>
    <n v="0"/>
    <n v="0"/>
    <n v="0"/>
    <n v="1"/>
    <n v="0"/>
    <n v="0"/>
    <m/>
    <s v="eau_courante"/>
    <s v="robinet_public__borne-fontaine"/>
    <m/>
    <m/>
    <m/>
    <m/>
    <s v="eau_courante"/>
    <x v="0"/>
    <m/>
    <s v="oui"/>
    <m/>
    <m/>
    <m/>
    <m/>
    <m/>
    <m/>
    <m/>
    <s v="en_dehors_de_la_parcelle"/>
    <n v="4"/>
    <n v="20"/>
    <n v="5"/>
    <n v="29"/>
    <m/>
    <m/>
    <m/>
    <s v="non"/>
    <x v="2"/>
    <n v="0"/>
    <n v="0"/>
    <n v="0"/>
    <n v="0"/>
    <n v="0"/>
    <n v="1"/>
    <n v="1"/>
    <n v="1"/>
    <n v="0"/>
    <n v="0"/>
    <n v="0"/>
    <n v="0"/>
    <n v="0"/>
    <m/>
    <m/>
    <m/>
    <m/>
    <m/>
    <m/>
    <m/>
    <m/>
    <m/>
    <m/>
    <m/>
    <m/>
    <m/>
    <m/>
    <n v="7"/>
    <n v="3"/>
    <n v="420"/>
    <m/>
    <m/>
    <n v="0"/>
    <n v="7.5"/>
    <s v="non"/>
    <m/>
    <m/>
    <m/>
    <m/>
    <m/>
    <m/>
    <m/>
    <m/>
    <m/>
    <m/>
    <s v="hommesgarons_15-19_ans"/>
    <n v="0"/>
    <n v="0"/>
    <n v="0"/>
    <n v="0"/>
    <n v="1"/>
    <n v="1"/>
    <n v="0"/>
    <s v="moi je suis deja avance en age, nous on buvait l'eau de rieviere on ne s'interesse pas a la couleur"/>
    <s v="oui"/>
    <s v="contribution_mensuelabonnement"/>
    <m/>
    <m/>
    <n v="500"/>
    <m/>
    <m/>
    <m/>
    <m/>
    <m/>
    <m/>
    <m/>
    <m/>
    <m/>
    <m/>
    <m/>
    <m/>
    <m/>
    <m/>
    <m/>
    <m/>
    <m/>
    <s v="oui"/>
    <s v="on ferme l'eau mais aussi je suis entrain de veillir, il me faut rapprocher le robinet chez moi"/>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1"/>
    <n v="3"/>
    <n v="4"/>
    <s v="connaissance basique"/>
    <n v="0"/>
    <n v="0"/>
    <n v="0"/>
    <m/>
    <n v="1"/>
    <n v="0"/>
    <n v="0"/>
    <n v="0"/>
    <n v="0"/>
    <n v="0"/>
    <m/>
    <s v="non"/>
    <s v="je ne sais pas, ni combien d'argent"/>
    <n v="0"/>
    <n v="1"/>
    <n v="0"/>
    <n v="0"/>
    <m/>
    <n v="0"/>
    <n v="0"/>
    <n v="0"/>
    <n v="0"/>
    <n v="0"/>
    <n v="0"/>
    <n v="1"/>
    <n v="0"/>
    <s v="réparation"/>
    <s v="non"/>
    <m/>
    <m/>
    <x v="0"/>
    <m/>
    <m/>
    <m/>
    <m/>
    <m/>
    <s v="oui"/>
    <s v="non"/>
    <n v="1"/>
    <n v="0"/>
    <n v="0"/>
    <n v="1"/>
    <n v="0"/>
    <s v="comite d'eau"/>
    <n v="1"/>
    <n v="0"/>
    <n v="0"/>
    <n v="0"/>
    <n v="0"/>
    <n v="0"/>
    <n v="0"/>
    <n v="0"/>
    <m/>
    <n v="1"/>
    <m/>
    <m/>
    <n v="8"/>
    <s v="grande confiance"/>
    <n v="1"/>
    <n v="0"/>
    <n v="0"/>
    <n v="0"/>
    <n v="0"/>
    <n v="1"/>
    <n v="2"/>
    <s v="Au moins un"/>
    <n v="0"/>
    <n v="0"/>
    <n v="0"/>
    <m/>
    <s v="oui"/>
    <s v="non_jen_ai_pas_encore_bnficie"/>
    <m/>
    <m/>
    <m/>
    <m/>
    <m/>
    <m/>
    <m/>
    <m/>
    <m/>
    <m/>
    <m/>
    <m/>
    <m/>
    <m/>
    <m/>
    <m/>
    <m/>
    <m/>
    <m/>
    <m/>
    <s v="comite de gestion d'eau"/>
    <n v="0"/>
    <n v="0"/>
    <n v="0"/>
    <n v="0"/>
    <n v="0"/>
    <n v="0"/>
    <n v="0"/>
    <n v="0"/>
    <n v="1"/>
    <n v="0"/>
    <s v="maendeleo"/>
    <n v="0"/>
    <n v="0"/>
    <n v="0"/>
    <n v="0"/>
    <n v="1"/>
    <n v="0"/>
    <s v="robinet de l'etat"/>
    <s v="5-6"/>
    <m/>
    <s v="tres_satisfaite"/>
    <s v="oui"/>
    <s v="oui"/>
    <s v="tres_satisfaite"/>
    <s v="oui"/>
    <s v="non"/>
    <m/>
    <s v="les_personnes_du_cercle_du_chef"/>
    <m/>
    <s v="un_sous-groupe_moins_nombreux_prend_la_dcision_pour_tous"/>
    <s v="rarement_implique"/>
    <s v="rarement"/>
    <n v="0"/>
    <n v="0"/>
    <n v="0"/>
    <n v="0"/>
    <n v="1"/>
    <n v="0"/>
    <n v="0"/>
    <n v="0"/>
    <n v="1"/>
    <n v="1"/>
    <n v="0"/>
    <n v="0"/>
    <m/>
    <s v="face à face"/>
    <s v="rarement"/>
    <s v="application des remarques mais faiblement"/>
    <s v="rarement"/>
    <s v="seulement les sources, nous n'avons que des tanks dans la haute altitude pour alimenter le quartier"/>
    <s v="le prix de l'eau"/>
    <s v="non"/>
    <m/>
    <m/>
    <n v="-2.1795111999999999"/>
    <n v="28.855020100000001"/>
    <n v="1543.7"/>
    <n v="4.59"/>
    <n v="8"/>
    <n v="44967.429884259262"/>
    <n v="44967.41479166667"/>
    <s v="bbk03"/>
    <n v="44967.578113425923"/>
    <s v="https://www.commcarehq.org/a/swassa/reports/form_data/f38452cb-3e66-41e4-acde-6ef8a9890c4f/"/>
    <s v="bbk03"/>
    <s v="Homme"/>
    <x v="0"/>
    <n v="6"/>
    <x v="0"/>
    <n v="15"/>
    <n v="20"/>
    <n v="20"/>
    <n v="55"/>
    <x v="0"/>
    <n v="7.1428571428571423"/>
    <s v="Oui, elle est capable"/>
    <s v="non amélioré"/>
    <s v="Non"/>
    <s v="pas d'accès"/>
    <x v="0"/>
    <n v="2"/>
    <n v="2"/>
    <n v="4"/>
    <s v="Connaissance moyenne"/>
    <n v="0"/>
    <n v="8"/>
    <s v="Grande confiance"/>
    <n v="0"/>
    <n v="0"/>
  </r>
  <r>
    <s v="270"/>
    <s v="9ed4bad8-a6c9-4520-8df1-3d60c45431d4"/>
    <n v="44967"/>
    <s v="consentement_oui"/>
    <s v="sud_kivu"/>
    <s v="sud_kivu"/>
    <s v="kabare"/>
    <x v="1"/>
    <x v="11"/>
    <s v="oui"/>
    <s v="Françoise m'kalebo"/>
    <s v="mabi_14"/>
    <s v="14"/>
    <s v="mabin_14"/>
    <s v="feminin"/>
    <n v="30"/>
    <n v="0"/>
    <s v="sans_niveau"/>
    <s v="non"/>
    <s v="epouse"/>
    <m/>
    <s v="masculin"/>
    <x v="1"/>
    <s v="Emmanuel Nacheya"/>
    <s v="autre_prciser"/>
    <s v="enseignant"/>
    <s v="restreint"/>
    <n v="1"/>
    <n v="6"/>
    <n v="0"/>
    <n v="0"/>
    <n v="0"/>
    <n v="1"/>
    <n v="0"/>
    <n v="0"/>
    <n v="2"/>
    <n v="0"/>
    <n v="2"/>
    <n v="0"/>
    <n v="0"/>
    <n v="0"/>
    <n v="1"/>
    <n v="0"/>
    <n v="13"/>
    <s v="oui"/>
    <n v="0"/>
    <n v="0"/>
    <n v="0"/>
    <n v="0"/>
    <n v="1"/>
    <n v="0"/>
    <n v="0"/>
    <n v="0"/>
    <n v="0"/>
    <n v="0"/>
    <n v="0"/>
    <n v="0"/>
    <s v="non"/>
    <m/>
    <m/>
    <m/>
    <m/>
    <m/>
    <m/>
    <m/>
    <m/>
    <m/>
    <m/>
    <m/>
    <m/>
    <s v="oui"/>
    <n v="0"/>
    <n v="0"/>
    <n v="0"/>
    <n v="1"/>
    <n v="0"/>
    <n v="0"/>
    <n v="0"/>
    <n v="0"/>
    <n v="1"/>
    <n v="0"/>
    <n v="0"/>
    <m/>
    <s v="eau_courante"/>
    <s v="robinet_public__borne-fontaine"/>
    <m/>
    <m/>
    <m/>
    <m/>
    <s v="eau_courante"/>
    <x v="0"/>
    <m/>
    <s v="oui"/>
    <m/>
    <m/>
    <m/>
    <m/>
    <m/>
    <m/>
    <m/>
    <s v="en_dehors_de_la_parcelle"/>
    <n v="5"/>
    <n v="30"/>
    <n v="5"/>
    <n v="40"/>
    <m/>
    <m/>
    <m/>
    <s v="non"/>
    <x v="2"/>
    <n v="0"/>
    <n v="0"/>
    <n v="0"/>
    <n v="0"/>
    <n v="0"/>
    <n v="1"/>
    <n v="1"/>
    <n v="0"/>
    <n v="0"/>
    <n v="0"/>
    <n v="0"/>
    <n v="0"/>
    <n v="0"/>
    <m/>
    <m/>
    <m/>
    <m/>
    <m/>
    <m/>
    <m/>
    <m/>
    <m/>
    <m/>
    <m/>
    <m/>
    <m/>
    <m/>
    <n v="7"/>
    <n v="3"/>
    <n v="420"/>
    <m/>
    <m/>
    <n v="0"/>
    <n v="4.615384615384615"/>
    <s v="non"/>
    <m/>
    <m/>
    <m/>
    <m/>
    <m/>
    <m/>
    <m/>
    <m/>
    <m/>
    <m/>
    <s v="garons_10-14_ans"/>
    <n v="0"/>
    <n v="0"/>
    <n v="0"/>
    <n v="0"/>
    <n v="1"/>
    <n v="0"/>
    <n v="0"/>
    <m/>
    <s v="non"/>
    <m/>
    <m/>
    <m/>
    <m/>
    <m/>
    <m/>
    <m/>
    <m/>
    <m/>
    <m/>
    <m/>
    <m/>
    <m/>
    <m/>
    <m/>
    <m/>
    <m/>
    <m/>
    <m/>
    <m/>
    <m/>
    <s v="oui"/>
    <s v="c'est vrai que nous payons 500 fc uniquement en cas de panne mais les heures d'ouverture n'arrange pas"/>
    <s v="non"/>
    <m/>
    <m/>
    <m/>
    <m/>
    <m/>
    <m/>
    <m/>
    <m/>
    <m/>
    <m/>
    <m/>
    <m/>
    <m/>
    <m/>
    <m/>
    <m/>
    <m/>
    <m/>
    <m/>
    <m/>
    <m/>
    <m/>
    <m/>
    <m/>
    <m/>
    <m/>
    <m/>
    <m/>
    <m/>
    <m/>
    <m/>
    <m/>
    <m/>
    <m/>
    <s v="oui"/>
    <n v="0"/>
    <n v="0"/>
    <n v="0"/>
    <n v="0"/>
    <n v="0"/>
    <n v="0"/>
    <n v="0"/>
    <n v="1"/>
    <n v="0"/>
    <n v="0"/>
    <m/>
    <m/>
    <m/>
    <m/>
    <m/>
    <n v="0"/>
    <n v="0"/>
    <n v="0"/>
    <n v="1"/>
    <n v="0"/>
    <m/>
    <m/>
    <m/>
    <m/>
    <m/>
    <m/>
    <m/>
    <m/>
    <s v="toilette améliorée"/>
    <s v="non"/>
    <x v="1"/>
    <x v="0"/>
    <x v="0"/>
    <x v="0"/>
    <x v="0"/>
    <m/>
    <m/>
    <m/>
    <m/>
    <m/>
    <m/>
    <m/>
    <m/>
    <m/>
    <m/>
    <m/>
    <m/>
    <m/>
    <m/>
    <m/>
    <m/>
    <m/>
    <m/>
    <m/>
    <m/>
    <m/>
    <m/>
    <m/>
    <m/>
    <m/>
    <m/>
    <m/>
    <s v="oui"/>
    <n v="1"/>
    <n v="0"/>
    <n v="0"/>
    <n v="1"/>
    <n v="0"/>
    <n v="0"/>
    <n v="0"/>
    <m/>
    <n v="1"/>
    <n v="1"/>
    <n v="0"/>
    <n v="2"/>
    <n v="3"/>
    <s v="connaissance basique"/>
    <n v="0"/>
    <n v="1"/>
    <n v="0"/>
    <s v="payer juste en cas de panne"/>
    <n v="1"/>
    <n v="0"/>
    <n v="0"/>
    <n v="0"/>
    <n v="0"/>
    <n v="0"/>
    <m/>
    <s v="non"/>
    <s v="discuter avec le comite de l'eau et ils fixeront le prix"/>
    <n v="0"/>
    <n v="1"/>
    <n v="0"/>
    <n v="0"/>
    <m/>
    <n v="0"/>
    <n v="0"/>
    <n v="0"/>
    <n v="0"/>
    <n v="0"/>
    <n v="0"/>
    <n v="1"/>
    <n v="0"/>
    <s v="payement de couts de réparation"/>
    <s v="non"/>
    <m/>
    <m/>
    <x v="0"/>
    <m/>
    <m/>
    <m/>
    <m/>
    <m/>
    <s v="non"/>
    <s v="non"/>
    <m/>
    <m/>
    <m/>
    <m/>
    <m/>
    <m/>
    <m/>
    <m/>
    <m/>
    <m/>
    <m/>
    <m/>
    <m/>
    <m/>
    <m/>
    <n v="0"/>
    <m/>
    <m/>
    <n v="8"/>
    <s v="grande confiance"/>
    <n v="1"/>
    <n v="0"/>
    <n v="0"/>
    <n v="0"/>
    <n v="0"/>
    <n v="1"/>
    <n v="1"/>
    <s v="Au moins un"/>
    <n v="0"/>
    <n v="0"/>
    <n v="0"/>
    <m/>
    <s v="oui"/>
    <s v="oui"/>
    <s v="non_il_y_en_a_pas"/>
    <m/>
    <m/>
    <m/>
    <m/>
    <m/>
    <m/>
    <m/>
    <m/>
    <m/>
    <m/>
    <m/>
    <m/>
    <m/>
    <m/>
    <m/>
    <m/>
    <m/>
    <m/>
    <m/>
    <s v="mon mari adresse les plaines au comite de gestion d'eau"/>
    <n v="0"/>
    <n v="0"/>
    <n v="0"/>
    <n v="0"/>
    <n v="0"/>
    <n v="0"/>
    <n v="0"/>
    <n v="0"/>
    <n v="1"/>
    <n v="0"/>
    <s v="je ne suis pas la radio"/>
    <n v="0"/>
    <n v="0"/>
    <n v="0"/>
    <n v="0"/>
    <n v="1"/>
    <n v="0"/>
    <s v="je ne sais pas"/>
    <s v="5-6"/>
    <m/>
    <s v="tres_satisfaite"/>
    <s v="oui"/>
    <s v="oui"/>
    <s v="tres_satisfaite"/>
    <s v="oui"/>
    <s v="non"/>
    <m/>
    <s v="les_membres_du_village"/>
    <m/>
    <s v="un_sous-groupe_moins_nombreux_prend_la_dcision_pour_tous"/>
    <s v="rarement_implique"/>
    <s v="non"/>
    <m/>
    <m/>
    <m/>
    <m/>
    <m/>
    <m/>
    <m/>
    <m/>
    <m/>
    <m/>
    <m/>
    <m/>
    <m/>
    <m/>
    <m/>
    <s v="comité"/>
    <s v="rarement"/>
    <s v="source nyamurondo, pas loins, mais les autres BF"/>
    <s v="le nombre de robinet est petit. bcp de gens mais peu de robinets et loin pour les enfants"/>
    <s v="non"/>
    <m/>
    <m/>
    <n v="-2.1788264000000002"/>
    <n v="28.853759499999999"/>
    <n v="1569.4"/>
    <n v="4.9000000000000004"/>
    <n v="13"/>
    <n v="44967.449016203696"/>
    <n v="44967.436689814807"/>
    <s v="bbk03"/>
    <n v="44967.578113425923"/>
    <s v="https://www.commcarehq.org/a/swassa/reports/form_data/9ed4bad8-a6c9-4520-8df1-3d60c45431d4/"/>
    <s v="bbk03"/>
    <s v="Homme"/>
    <x v="0"/>
    <n v="7"/>
    <x v="0"/>
    <n v="5"/>
    <n v="10"/>
    <n v="8"/>
    <n v="23"/>
    <x v="3"/>
    <n v="4.0816326530612246"/>
    <s v="Oui, elle est capable"/>
    <s v="non amélioré"/>
    <s v="Non"/>
    <s v="pas d'accès"/>
    <x v="0"/>
    <n v="2"/>
    <n v="2"/>
    <n v="5"/>
    <s v="Connaissance bonne"/>
    <n v="0"/>
    <n v="8"/>
    <s v="Grande confiance"/>
    <n v="0"/>
    <n v="0"/>
  </r>
  <r>
    <s v="271"/>
    <s v="c7b1d6b7-4ec6-4586-bfff-a15ebfa0745c"/>
    <n v="44967"/>
    <s v="consentement_oui"/>
    <s v="sud_kivu"/>
    <s v="sud_kivu"/>
    <s v="kabare"/>
    <x v="1"/>
    <x v="11"/>
    <s v="oui"/>
    <s v="Ada Ndahama"/>
    <s v="mabi_1"/>
    <s v="1"/>
    <s v="mabin_1"/>
    <s v="feminin"/>
    <n v="19"/>
    <n v="991657830"/>
    <s v="secondaire_complet"/>
    <s v="non"/>
    <s v="fille"/>
    <m/>
    <s v="masculin"/>
    <x v="1"/>
    <s v="François Ndahama"/>
    <s v="autre_prciser"/>
    <s v="médecin et atelier d'ajustage"/>
    <s v="elargi"/>
    <n v="0"/>
    <n v="0"/>
    <n v="1"/>
    <n v="1"/>
    <n v="1"/>
    <n v="0"/>
    <n v="1"/>
    <n v="0"/>
    <n v="0"/>
    <n v="0"/>
    <n v="0"/>
    <n v="1"/>
    <n v="1"/>
    <n v="1"/>
    <n v="0"/>
    <n v="2"/>
    <n v="9"/>
    <s v="non"/>
    <n v="0"/>
    <n v="0"/>
    <n v="0"/>
    <n v="0"/>
    <n v="0"/>
    <n v="0"/>
    <n v="0"/>
    <n v="0"/>
    <n v="0"/>
    <n v="0"/>
    <n v="0"/>
    <n v="0"/>
    <s v="oui"/>
    <n v="0"/>
    <n v="0"/>
    <n v="0"/>
    <n v="0"/>
    <n v="0"/>
    <n v="0"/>
    <n v="0"/>
    <n v="0"/>
    <n v="0"/>
    <n v="1"/>
    <n v="0"/>
    <s v="on enseigne mais je ne suis jamais entrer là-bas"/>
    <s v="oui"/>
    <n v="0"/>
    <n v="0"/>
    <n v="0"/>
    <n v="1"/>
    <n v="0"/>
    <n v="0"/>
    <n v="0"/>
    <n v="0"/>
    <n v="1"/>
    <n v="1"/>
    <n v="0"/>
    <s v="malheureusement je ne sais pas avoir le temps"/>
    <s v="eau_courante"/>
    <s v="robinet_priv"/>
    <m/>
    <m/>
    <m/>
    <m/>
    <s v="eau_courante"/>
    <x v="0"/>
    <m/>
    <s v="oui"/>
    <m/>
    <m/>
    <m/>
    <m/>
    <m/>
    <m/>
    <m/>
    <s v="dans_la_parcelle_ou_la_maison"/>
    <n v="0"/>
    <n v="0"/>
    <n v="0"/>
    <n v="0"/>
    <m/>
    <m/>
    <m/>
    <s v="oui"/>
    <x v="1"/>
    <m/>
    <m/>
    <m/>
    <m/>
    <m/>
    <m/>
    <m/>
    <m/>
    <m/>
    <m/>
    <m/>
    <m/>
    <m/>
    <m/>
    <m/>
    <m/>
    <m/>
    <m/>
    <m/>
    <m/>
    <m/>
    <m/>
    <m/>
    <m/>
    <m/>
    <m/>
    <m/>
    <n v="7"/>
    <n v="9"/>
    <n v="1260"/>
    <m/>
    <m/>
    <n v="0"/>
    <n v="20"/>
    <s v="non"/>
    <m/>
    <m/>
    <m/>
    <m/>
    <m/>
    <m/>
    <m/>
    <m/>
    <m/>
    <m/>
    <s v="hommes_20-24_ans"/>
    <n v="0"/>
    <n v="0"/>
    <n v="0"/>
    <n v="0"/>
    <n v="1"/>
    <n v="1"/>
    <n v="0"/>
    <s v="robinet dans la parcelle, ils ne puisent pas en termes de bidons, on ne peut pas specifier qui va puiser car dans la parcelle"/>
    <s v="oui"/>
    <s v="contribution_mensuelabonnement"/>
    <m/>
    <m/>
    <n v="5000"/>
    <m/>
    <m/>
    <m/>
    <m/>
    <m/>
    <m/>
    <m/>
    <m/>
    <m/>
    <m/>
    <m/>
    <m/>
    <m/>
    <m/>
    <m/>
    <m/>
    <m/>
    <s v="non"/>
    <s v="la fille ne sait pas combien ils paient par mois mais l'eau est vraiment disponible et les services sont améliorées. C'est un ménage très évolue du coin"/>
    <s v="non"/>
    <m/>
    <m/>
    <m/>
    <m/>
    <m/>
    <m/>
    <m/>
    <m/>
    <m/>
    <m/>
    <m/>
    <m/>
    <m/>
    <m/>
    <m/>
    <m/>
    <m/>
    <m/>
    <m/>
    <m/>
    <m/>
    <m/>
    <m/>
    <m/>
    <m/>
    <m/>
    <m/>
    <m/>
    <m/>
    <m/>
    <m/>
    <m/>
    <m/>
    <m/>
    <s v="oui"/>
    <n v="0"/>
    <n v="0"/>
    <n v="0"/>
    <n v="0"/>
    <n v="0"/>
    <n v="0"/>
    <n v="0"/>
    <n v="1"/>
    <n v="0"/>
    <n v="0"/>
    <m/>
    <m/>
    <m/>
    <m/>
    <m/>
    <n v="1"/>
    <n v="0"/>
    <n v="0"/>
    <n v="1"/>
    <n v="0"/>
    <n v="3"/>
    <m/>
    <m/>
    <m/>
    <m/>
    <m/>
    <m/>
    <m/>
    <s v="toilette améliorée"/>
    <s v="oui"/>
    <x v="2"/>
    <x v="1"/>
    <x v="2"/>
    <x v="1"/>
    <x v="0"/>
    <m/>
    <m/>
    <m/>
    <m/>
    <m/>
    <m/>
    <m/>
    <m/>
    <m/>
    <m/>
    <m/>
    <m/>
    <m/>
    <m/>
    <m/>
    <m/>
    <m/>
    <m/>
    <m/>
    <m/>
    <m/>
    <m/>
    <m/>
    <m/>
    <m/>
    <m/>
    <m/>
    <s v="oui"/>
    <n v="1"/>
    <n v="0"/>
    <n v="0"/>
    <n v="1"/>
    <n v="0"/>
    <n v="0"/>
    <n v="0"/>
    <m/>
    <n v="0"/>
    <n v="0"/>
    <n v="0"/>
    <n v="0"/>
    <n v="1"/>
    <s v="connaissance faible"/>
    <n v="0"/>
    <n v="1"/>
    <n v="0"/>
    <s v="ne pas gaspiller l'eau inutilement"/>
    <n v="0"/>
    <n v="0"/>
    <n v="0"/>
    <n v="1"/>
    <n v="0"/>
    <n v="0"/>
    <m/>
    <s v="oui"/>
    <s v="je ne sais pas. papa le sais"/>
    <n v="0"/>
    <n v="1"/>
    <n v="0"/>
    <n v="0"/>
    <m/>
    <n v="0"/>
    <n v="0"/>
    <n v="0"/>
    <n v="0"/>
    <n v="0"/>
    <n v="0"/>
    <n v="1"/>
    <n v="0"/>
    <s v="payer la réparation"/>
    <s v="non"/>
    <m/>
    <m/>
    <x v="0"/>
    <m/>
    <m/>
    <m/>
    <m/>
    <m/>
    <s v="non"/>
    <s v="non"/>
    <m/>
    <m/>
    <m/>
    <m/>
    <m/>
    <m/>
    <m/>
    <m/>
    <m/>
    <m/>
    <m/>
    <m/>
    <m/>
    <m/>
    <m/>
    <n v="0"/>
    <m/>
    <m/>
    <n v="10"/>
    <s v="grande confiance"/>
    <n v="1"/>
    <n v="0"/>
    <n v="0"/>
    <n v="0"/>
    <n v="0"/>
    <n v="1"/>
    <n v="1"/>
    <s v="Au moins un"/>
    <n v="0"/>
    <n v="0"/>
    <n v="0"/>
    <m/>
    <s v="oui"/>
    <s v="non_jen_ai_pas_encore_bnficie"/>
    <m/>
    <m/>
    <m/>
    <m/>
    <m/>
    <m/>
    <m/>
    <m/>
    <m/>
    <m/>
    <m/>
    <m/>
    <m/>
    <m/>
    <m/>
    <m/>
    <m/>
    <m/>
    <m/>
    <m/>
    <s v="papa"/>
    <n v="0"/>
    <n v="0"/>
    <n v="0"/>
    <n v="0"/>
    <n v="0"/>
    <n v="0"/>
    <n v="0"/>
    <n v="0"/>
    <n v="1"/>
    <n v="0"/>
    <s v="rtck"/>
    <n v="0"/>
    <n v="0"/>
    <n v="0"/>
    <n v="0"/>
    <n v="1"/>
    <n v="0"/>
    <s v="privé dans la cloture, mais 3 ménages viennent puiser ici"/>
    <s v="excellent"/>
    <m/>
    <s v="extrmement_satisfaite"/>
    <s v="oui"/>
    <s v="oui"/>
    <s v="extrmement_satisfaite"/>
    <s v="non"/>
    <m/>
    <m/>
    <m/>
    <m/>
    <m/>
    <s v="toujours_impliqu"/>
    <s v="souvent"/>
    <n v="0"/>
    <n v="0"/>
    <n v="0"/>
    <n v="0"/>
    <n v="0"/>
    <n v="0"/>
    <n v="0"/>
    <n v="0"/>
    <n v="0"/>
    <n v="0"/>
    <n v="1"/>
    <n v="0"/>
    <s v="c'est notre robinet"/>
    <s v="face à face"/>
    <s v="souvent"/>
    <s v="face à face"/>
    <s v="souvent"/>
    <s v="nous avons notre robinet"/>
    <s v="rien"/>
    <s v="non"/>
    <m/>
    <m/>
    <n v="-2.1768249000000002"/>
    <n v="28.856451799999999"/>
    <n v="1507.2"/>
    <n v="4.7"/>
    <n v="9"/>
    <n v="44967.470706018517"/>
    <n v="44967.458298611113"/>
    <s v="bbk03"/>
    <n v="44967.578125"/>
    <s v="https://www.commcarehq.org/a/swassa/reports/form_data/c7b1d6b7-4ec6-4586-bfff-a15ebfa0745c/"/>
    <s v="bbk03"/>
    <s v="Homme"/>
    <x v="1"/>
    <n v="15"/>
    <x v="0"/>
    <n v="1"/>
    <n v="1"/>
    <n v="1"/>
    <n v="3"/>
    <x v="3"/>
    <n v="13.333333333333334"/>
    <s v="Oui, elle est capable"/>
    <s v="améliorée"/>
    <s v="Non"/>
    <s v="accès basique"/>
    <x v="3"/>
    <n v="2"/>
    <n v="3"/>
    <n v="5"/>
    <s v="Connaissance bonne"/>
    <n v="0"/>
    <n v="7"/>
    <s v="Grande confiance"/>
    <n v="0"/>
    <n v="0"/>
  </r>
  <r>
    <s v="272"/>
    <s v="8aeacce7-cc27-4b48-b9bf-5c5bceed5d9d"/>
    <n v="44967"/>
    <s v="consentement_oui"/>
    <s v="sud_kivu"/>
    <s v="sud_kivu"/>
    <s v="kabare"/>
    <x v="0"/>
    <x v="10"/>
    <s v="non"/>
    <s v="Jeanne M'maroyi"/>
    <s v="buha_5"/>
    <s v="5"/>
    <s v="buhan_5"/>
    <s v="feminin"/>
    <n v="60"/>
    <n v="0"/>
    <s v="sans_niveau"/>
    <s v="oui"/>
    <m/>
    <m/>
    <m/>
    <x v="0"/>
    <s v="RAS"/>
    <s v="agriculteur"/>
    <m/>
    <s v="elargi"/>
    <n v="0"/>
    <n v="1"/>
    <n v="0"/>
    <n v="0"/>
    <n v="0"/>
    <n v="0"/>
    <n v="0"/>
    <n v="1"/>
    <n v="0"/>
    <n v="1"/>
    <n v="2"/>
    <n v="0"/>
    <n v="0"/>
    <n v="0"/>
    <n v="0"/>
    <n v="0"/>
    <n v="5"/>
    <s v="oui"/>
    <n v="0"/>
    <n v="0"/>
    <n v="0"/>
    <n v="0"/>
    <n v="1"/>
    <n v="0"/>
    <n v="0"/>
    <n v="0"/>
    <n v="0"/>
    <n v="0"/>
    <n v="0"/>
    <n v="0"/>
    <s v="oui"/>
    <n v="0"/>
    <n v="0"/>
    <n v="0"/>
    <n v="0"/>
    <n v="0"/>
    <n v="0"/>
    <n v="1"/>
    <n v="0"/>
    <n v="0"/>
    <n v="0"/>
    <n v="0"/>
    <m/>
    <s v="oui"/>
    <n v="0"/>
    <n v="0"/>
    <n v="0"/>
    <n v="0"/>
    <n v="1"/>
    <n v="0"/>
    <n v="0"/>
    <n v="0"/>
    <n v="0"/>
    <n v="0"/>
    <n v="0"/>
    <m/>
    <s v="eau_courante"/>
    <s v="robinet_public__borne-fontaine"/>
    <m/>
    <m/>
    <m/>
    <m/>
    <s v="eau_courante"/>
    <x v="0"/>
    <m/>
    <s v="oui"/>
    <m/>
    <m/>
    <m/>
    <m/>
    <m/>
    <m/>
    <m/>
    <s v="en_dehors_de_la_parcelle"/>
    <n v="40"/>
    <n v="20"/>
    <n v="40"/>
    <n v="100"/>
    <m/>
    <m/>
    <m/>
    <s v="oui"/>
    <x v="0"/>
    <m/>
    <m/>
    <m/>
    <m/>
    <m/>
    <m/>
    <m/>
    <m/>
    <m/>
    <m/>
    <m/>
    <m/>
    <m/>
    <m/>
    <m/>
    <m/>
    <m/>
    <m/>
    <m/>
    <m/>
    <m/>
    <m/>
    <m/>
    <m/>
    <m/>
    <m/>
    <m/>
    <n v="5"/>
    <n v="3"/>
    <n v="300"/>
    <m/>
    <m/>
    <n v="0"/>
    <n v="8.5714285714285712"/>
    <s v="non"/>
    <m/>
    <m/>
    <m/>
    <m/>
    <m/>
    <m/>
    <m/>
    <m/>
    <m/>
    <m/>
    <s v="garons_10-14_ans"/>
    <n v="0"/>
    <n v="0"/>
    <n v="0"/>
    <n v="0"/>
    <n v="1"/>
    <n v="0"/>
    <n v="0"/>
    <m/>
    <s v="oui"/>
    <s v="autre_prciser"/>
    <s v="Chaque fois qu'il ya nécessité due soit une panne."/>
    <m/>
    <m/>
    <m/>
    <m/>
    <m/>
    <m/>
    <m/>
    <m/>
    <m/>
    <m/>
    <m/>
    <m/>
    <m/>
    <m/>
    <m/>
    <m/>
    <m/>
    <m/>
    <m/>
    <s v="oui"/>
    <s v="Pourvu que l'eau soit disponible et access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1"/>
    <n v="0"/>
    <n v="0"/>
    <n v="0"/>
    <n v="0"/>
    <m/>
    <s v="non"/>
    <s v="Je ne sais pas parce que ce sont des cas rares."/>
    <n v="0"/>
    <n v="1"/>
    <n v="0"/>
    <n v="0"/>
    <m/>
    <n v="0"/>
    <n v="0"/>
    <n v="0"/>
    <n v="0"/>
    <n v="0"/>
    <n v="0"/>
    <n v="1"/>
    <n v="0"/>
    <s v="Il y a risque de vous contraindre à reparer"/>
    <s v="oui"/>
    <s v="Conscientisation"/>
    <n v="0"/>
    <x v="1"/>
    <n v="1"/>
    <n v="0"/>
    <n v="0"/>
    <n v="0"/>
    <s v="Aucun"/>
    <s v="non"/>
    <s v="non"/>
    <m/>
    <m/>
    <m/>
    <m/>
    <m/>
    <m/>
    <m/>
    <m/>
    <m/>
    <m/>
    <m/>
    <m/>
    <m/>
    <m/>
    <m/>
    <n v="0"/>
    <m/>
    <m/>
    <n v="6"/>
    <s v="grande confiance"/>
    <n v="1"/>
    <n v="0"/>
    <n v="0"/>
    <n v="0"/>
    <n v="0"/>
    <n v="1"/>
    <n v="1"/>
    <s v="Au moins un"/>
    <n v="0"/>
    <n v="0"/>
    <n v="0"/>
    <m/>
    <s v="non"/>
    <s v="oui"/>
    <s v="non_il_y_en_a_pas"/>
    <m/>
    <m/>
    <m/>
    <m/>
    <m/>
    <m/>
    <m/>
    <m/>
    <m/>
    <m/>
    <m/>
    <m/>
    <m/>
    <m/>
    <m/>
    <m/>
    <m/>
    <m/>
    <m/>
    <s v="Au chef de sous village( Nyumbakumi)"/>
    <n v="0"/>
    <n v="0"/>
    <n v="0"/>
    <n v="0"/>
    <n v="0"/>
    <n v="0"/>
    <n v="0"/>
    <n v="0"/>
    <n v="1"/>
    <n v="0"/>
    <s v="Vielle de mon état, je n'en connais rien, mais souvent j'entends parler de CIKALA"/>
    <n v="0"/>
    <n v="0"/>
    <n v="0"/>
    <n v="0"/>
    <n v="1"/>
    <n v="0"/>
    <s v="Je ne sais pas je vois seulement le chef de sous village"/>
    <s v="3-4"/>
    <m/>
    <s v="neutre"/>
    <s v="non"/>
    <s v="non"/>
    <s v="tres_satisfaite"/>
    <s v="oui"/>
    <s v="non"/>
    <m/>
    <s v="les_membres_du_village"/>
    <m/>
    <s v="je_ne_sais_pas"/>
    <s v="je_ne_suis_jamais_impliqu"/>
    <s v="non"/>
    <m/>
    <m/>
    <m/>
    <m/>
    <m/>
    <m/>
    <m/>
    <m/>
    <m/>
    <m/>
    <m/>
    <m/>
    <m/>
    <m/>
    <m/>
    <s v="Aucun"/>
    <s v="non"/>
    <s v="Les conduites sont là, si on les alimente, on peut améliorer l'accès à l'eau."/>
    <s v="On parcours un long trajet pour y arriver. On fait aussi beaucoup de temps."/>
    <s v="non"/>
    <m/>
    <m/>
    <n v="-2.2619153000000001"/>
    <n v="28.839385799999999"/>
    <n v="1681.5"/>
    <n v="4.88"/>
    <n v="5"/>
    <n v="44967.383032407408"/>
    <n v="44967.362303240741"/>
    <s v="bbk08"/>
    <n v="44967.586087962962"/>
    <s v="https://www.commcarehq.org/a/swassa/reports/form_data/8aeacce7-cc27-4b48-b9bf-5c5bceed5d9d/"/>
    <s v="bbk08"/>
    <s v=""/>
    <x v="2"/>
    <s v=""/>
    <x v="2"/>
    <s v=""/>
    <s v=""/>
    <s v=""/>
    <s v=""/>
    <x v="2"/>
    <s v=""/>
    <s v=""/>
    <s v=""/>
    <s v=""/>
    <s v=""/>
    <x v="1"/>
    <s v=""/>
    <s v=""/>
    <s v=""/>
    <s v=""/>
    <s v=""/>
    <s v=""/>
    <s v=""/>
    <s v=""/>
    <s v=""/>
  </r>
  <r>
    <s v="273"/>
    <s v="947398e1-08ce-4900-a1ce-c456d53587e2"/>
    <n v="44967"/>
    <s v="consentement_oui"/>
    <s v="sud_kivu"/>
    <s v="sud_kivu"/>
    <s v="kabare"/>
    <x v="0"/>
    <x v="10"/>
    <s v="non"/>
    <s v="Nsimire Mukatara"/>
    <s v="buha_14"/>
    <s v="14"/>
    <s v="buhan_14"/>
    <s v="feminin"/>
    <n v="34"/>
    <n v="0"/>
    <s v="sans_niveau"/>
    <s v="non"/>
    <s v="epoux"/>
    <m/>
    <s v="masculin"/>
    <x v="1"/>
    <m/>
    <s v="agriculteur"/>
    <m/>
    <s v="elargi"/>
    <n v="3"/>
    <n v="1"/>
    <n v="0"/>
    <n v="1"/>
    <n v="0"/>
    <n v="1"/>
    <n v="0"/>
    <n v="0"/>
    <n v="1"/>
    <n v="1"/>
    <n v="2"/>
    <n v="0"/>
    <n v="0"/>
    <n v="0"/>
    <n v="1"/>
    <n v="0"/>
    <n v="11"/>
    <s v="oui"/>
    <n v="0"/>
    <n v="0"/>
    <n v="0"/>
    <n v="0"/>
    <n v="1"/>
    <n v="0"/>
    <n v="0"/>
    <n v="0"/>
    <n v="0"/>
    <n v="0"/>
    <n v="0"/>
    <n v="0"/>
    <s v="oui"/>
    <n v="0"/>
    <n v="0"/>
    <n v="0"/>
    <n v="0"/>
    <n v="0"/>
    <n v="0"/>
    <n v="1"/>
    <n v="0"/>
    <n v="0"/>
    <n v="0"/>
    <n v="0"/>
    <m/>
    <s v="oui"/>
    <n v="0"/>
    <n v="0"/>
    <n v="0"/>
    <n v="0"/>
    <n v="1"/>
    <n v="0"/>
    <n v="0"/>
    <n v="0"/>
    <n v="1"/>
    <n v="0"/>
    <n v="0"/>
    <m/>
    <s v="eau_courante"/>
    <s v="robinet_public__borne-fontaine"/>
    <m/>
    <m/>
    <m/>
    <m/>
    <s v="eau_courante"/>
    <x v="0"/>
    <m/>
    <s v="non"/>
    <s v="puits_creus"/>
    <m/>
    <s v="puits_non_protg"/>
    <m/>
    <m/>
    <m/>
    <m/>
    <s v="en_dehors_de_la_parcelle"/>
    <n v="30"/>
    <n v="15"/>
    <n v="20"/>
    <n v="65"/>
    <n v="30"/>
    <n v="5"/>
    <n v="30"/>
    <s v="oui"/>
    <x v="0"/>
    <m/>
    <m/>
    <m/>
    <m/>
    <m/>
    <m/>
    <m/>
    <m/>
    <m/>
    <m/>
    <m/>
    <m/>
    <m/>
    <s v="oui"/>
    <m/>
    <m/>
    <m/>
    <m/>
    <m/>
    <m/>
    <m/>
    <m/>
    <m/>
    <m/>
    <m/>
    <m/>
    <m/>
    <n v="7"/>
    <n v="2"/>
    <n v="280"/>
    <n v="1"/>
    <n v="10"/>
    <n v="1400"/>
    <n v="21.818181818181817"/>
    <s v="non"/>
    <m/>
    <m/>
    <m/>
    <m/>
    <m/>
    <m/>
    <m/>
    <m/>
    <m/>
    <m/>
    <s v="garons_10-14_ans"/>
    <n v="0"/>
    <n v="0"/>
    <n v="0"/>
    <n v="0"/>
    <n v="1"/>
    <n v="0"/>
    <n v="0"/>
    <m/>
    <s v="oui"/>
    <s v="contribution_mensuelabonnement"/>
    <m/>
    <m/>
    <n v="500"/>
    <n v="1"/>
    <n v="1"/>
    <n v="1"/>
    <n v="0"/>
    <n v="0"/>
    <n v="0"/>
    <n v="0"/>
    <m/>
    <s v="non"/>
    <m/>
    <m/>
    <m/>
    <m/>
    <m/>
    <m/>
    <m/>
    <s v="oui"/>
    <s v="oui"/>
    <s v="Parce que quand on a pas de l'eau, on est exposé à plusieurs maladies et dangers."/>
    <s v="non"/>
    <m/>
    <m/>
    <m/>
    <m/>
    <m/>
    <m/>
    <m/>
    <m/>
    <s v="non"/>
    <m/>
    <m/>
    <m/>
    <m/>
    <m/>
    <m/>
    <m/>
    <m/>
    <m/>
    <m/>
    <m/>
    <m/>
    <m/>
    <m/>
    <m/>
    <m/>
    <m/>
    <m/>
    <m/>
    <m/>
    <m/>
    <m/>
    <m/>
    <m/>
    <m/>
    <s v="oui"/>
    <n v="0"/>
    <n v="0"/>
    <n v="0"/>
    <n v="0"/>
    <n v="0"/>
    <n v="0"/>
    <n v="1"/>
    <n v="0"/>
    <n v="0"/>
    <n v="0"/>
    <m/>
    <m/>
    <m/>
    <m/>
    <m/>
    <n v="0"/>
    <n v="0"/>
    <n v="0"/>
    <n v="1"/>
    <n v="0"/>
    <m/>
    <m/>
    <m/>
    <m/>
    <m/>
    <m/>
    <m/>
    <m/>
    <s v="toilette non améliorée"/>
    <s v="non"/>
    <x v="0"/>
    <x v="0"/>
    <x v="0"/>
    <x v="0"/>
    <x v="1"/>
    <n v="1"/>
    <n v="1"/>
    <n v="0"/>
    <n v="0"/>
    <n v="0"/>
    <n v="1"/>
    <n v="0"/>
    <n v="0"/>
    <n v="0"/>
    <n v="0"/>
    <m/>
    <s v="non"/>
    <m/>
    <m/>
    <m/>
    <m/>
    <m/>
    <m/>
    <m/>
    <m/>
    <m/>
    <m/>
    <m/>
    <m/>
    <m/>
    <m/>
    <m/>
    <s v="oui"/>
    <n v="1"/>
    <n v="0"/>
    <n v="0"/>
    <n v="1"/>
    <n v="0"/>
    <n v="0"/>
    <n v="0"/>
    <m/>
    <n v="1"/>
    <n v="1"/>
    <n v="0"/>
    <n v="2"/>
    <n v="3"/>
    <s v="connaissance basique"/>
    <n v="0"/>
    <n v="0"/>
    <n v="0"/>
    <m/>
    <n v="1"/>
    <n v="0"/>
    <n v="0"/>
    <n v="0"/>
    <n v="0"/>
    <n v="0"/>
    <m/>
    <s v="non"/>
    <s v="Je je sais pas car tout est réglé par le COGEKA"/>
    <n v="0"/>
    <n v="1"/>
    <n v="0"/>
    <n v="0"/>
    <m/>
    <n v="0"/>
    <n v="0"/>
    <n v="0"/>
    <n v="0"/>
    <n v="0"/>
    <n v="0"/>
    <n v="1"/>
    <n v="0"/>
    <s v="Souvent on peut demander qu'on repare les installations"/>
    <s v="oui"/>
    <s v="La construction d'un petit enclos autour de la BF"/>
    <n v="0"/>
    <x v="2"/>
    <n v="1"/>
    <n v="1"/>
    <n v="0"/>
    <n v="0"/>
    <s v="Aucun"/>
    <s v="oui"/>
    <s v="oui"/>
    <n v="1"/>
    <n v="1"/>
    <n v="0"/>
    <n v="0"/>
    <n v="0"/>
    <m/>
    <n v="1"/>
    <n v="0"/>
    <n v="0"/>
    <n v="0"/>
    <n v="0"/>
    <n v="0"/>
    <n v="0"/>
    <n v="0"/>
    <m/>
    <n v="1"/>
    <s v="oui"/>
    <s v="non"/>
    <n v="6"/>
    <s v="grande confiance"/>
    <m/>
    <m/>
    <m/>
    <m/>
    <m/>
    <n v="0"/>
    <n v="1"/>
    <s v="Au moins un"/>
    <m/>
    <m/>
    <m/>
    <m/>
    <s v="oui"/>
    <s v="oui"/>
    <s v="oui_il_y_en_a"/>
    <s v="non"/>
    <m/>
    <m/>
    <m/>
    <m/>
    <m/>
    <m/>
    <m/>
    <m/>
    <m/>
    <m/>
    <m/>
    <m/>
    <m/>
    <m/>
    <m/>
    <m/>
    <m/>
    <s v="Nous sommes souvent frustrés"/>
    <s v="Aux relais Communautaires et au chef de sous village"/>
    <n v="0"/>
    <n v="0"/>
    <n v="0"/>
    <n v="0"/>
    <n v="0"/>
    <n v="0"/>
    <n v="0"/>
    <n v="0"/>
    <n v="1"/>
    <n v="0"/>
    <s v="Maendeleo"/>
    <n v="0"/>
    <n v="1"/>
    <n v="0"/>
    <n v="0"/>
    <n v="0"/>
    <n v="0"/>
    <m/>
    <s v="5-6"/>
    <m/>
    <s v="tres_satisfaite"/>
    <s v="non"/>
    <s v="non"/>
    <s v="peu_insatisfaisant"/>
    <s v="oui"/>
    <s v="non"/>
    <m/>
    <s v="les_membres_du_village"/>
    <m/>
    <s v="un_sous-groupe_moins_nombreux_prend_la_dcision_pour_tous"/>
    <s v="je_ne_suis_jamais_impliqu"/>
    <s v="parfois"/>
    <n v="0"/>
    <n v="1"/>
    <n v="1"/>
    <n v="0"/>
    <n v="0"/>
    <n v="1"/>
    <n v="0"/>
    <n v="0"/>
    <n v="0"/>
    <n v="0"/>
    <n v="0"/>
    <n v="0"/>
    <m/>
    <s v="Face à face"/>
    <s v="non"/>
    <m/>
    <m/>
    <s v="Il y a moyen de connecter les BF qui sont construites pour faciliter accès à tous."/>
    <s v="Nous avons accès difficile à l'eau car les BF sont non alimentées."/>
    <s v="non"/>
    <m/>
    <m/>
    <n v="-2.2609837000000002"/>
    <n v="28.839175900000001"/>
    <n v="1693.4"/>
    <n v="4.84"/>
    <n v="11"/>
    <n v="44967.419699074067"/>
    <n v="44967.395983796298"/>
    <s v="bbk08"/>
    <n v="44967.586122685178"/>
    <s v="https://www.commcarehq.org/a/swassa/reports/form_data/947398e1-08ce-4900-a1ce-c456d53587e2/"/>
    <s v="bbk08"/>
    <s v=""/>
    <x v="2"/>
    <s v=""/>
    <x v="2"/>
    <s v=""/>
    <s v=""/>
    <s v=""/>
    <s v=""/>
    <x v="2"/>
    <s v=""/>
    <s v=""/>
    <s v=""/>
    <s v=""/>
    <s v=""/>
    <x v="1"/>
    <s v=""/>
    <s v=""/>
    <s v=""/>
    <s v=""/>
    <s v=""/>
    <s v=""/>
    <s v=""/>
    <s v=""/>
    <s v=""/>
  </r>
  <r>
    <s v="274"/>
    <s v="3d39f800-cd4f-4cb2-ad29-7de0e7b3da8f"/>
    <n v="44967"/>
    <s v="consentement_oui"/>
    <s v="sud_kivu"/>
    <s v="sud_kivu"/>
    <s v="kabare"/>
    <x v="0"/>
    <x v="10"/>
    <s v="non"/>
    <s v="Faridji Bisimwa"/>
    <s v="buha_1"/>
    <s v="1"/>
    <s v="buhan_1"/>
    <s v="feminin"/>
    <n v="25"/>
    <n v="0"/>
    <s v="secondaire_complet"/>
    <s v="non"/>
    <s v="mre"/>
    <m/>
    <s v="feminin"/>
    <x v="0"/>
    <s v="Sadiki"/>
    <s v="agriculteur"/>
    <m/>
    <s v="elargi"/>
    <n v="0"/>
    <n v="0"/>
    <n v="0"/>
    <n v="1"/>
    <n v="1"/>
    <n v="1"/>
    <n v="1"/>
    <n v="0"/>
    <n v="1"/>
    <n v="0"/>
    <n v="0"/>
    <n v="0"/>
    <n v="1"/>
    <n v="0"/>
    <n v="0"/>
    <n v="0"/>
    <n v="6"/>
    <s v="non"/>
    <n v="0"/>
    <n v="0"/>
    <n v="0"/>
    <n v="0"/>
    <n v="0"/>
    <n v="0"/>
    <n v="0"/>
    <n v="0"/>
    <n v="0"/>
    <n v="0"/>
    <n v="0"/>
    <n v="0"/>
    <s v="non"/>
    <m/>
    <m/>
    <m/>
    <m/>
    <m/>
    <m/>
    <m/>
    <m/>
    <m/>
    <m/>
    <m/>
    <m/>
    <s v="non"/>
    <m/>
    <m/>
    <m/>
    <m/>
    <m/>
    <m/>
    <m/>
    <m/>
    <m/>
    <m/>
    <m/>
    <m/>
    <s v="eau_courante"/>
    <s v="robinet_public__borne-fontaine"/>
    <m/>
    <m/>
    <m/>
    <m/>
    <s v="eau_courante"/>
    <x v="0"/>
    <m/>
    <s v="non"/>
    <s v="puits_creus"/>
    <m/>
    <s v="puits_non_protg"/>
    <m/>
    <m/>
    <m/>
    <m/>
    <s v="en_dehors_de_la_parcelle"/>
    <n v="15"/>
    <n v="30"/>
    <n v="15"/>
    <n v="60"/>
    <n v="20"/>
    <n v="5"/>
    <n v="20"/>
    <s v="oui"/>
    <x v="0"/>
    <m/>
    <m/>
    <m/>
    <m/>
    <m/>
    <m/>
    <m/>
    <m/>
    <m/>
    <m/>
    <m/>
    <m/>
    <m/>
    <s v="oui"/>
    <m/>
    <m/>
    <m/>
    <m/>
    <m/>
    <m/>
    <m/>
    <m/>
    <m/>
    <m/>
    <m/>
    <m/>
    <m/>
    <n v="7"/>
    <n v="6"/>
    <n v="840"/>
    <n v="1"/>
    <n v="10"/>
    <n v="1400"/>
    <n v="53.333333333333329"/>
    <s v="non"/>
    <m/>
    <m/>
    <m/>
    <m/>
    <m/>
    <m/>
    <m/>
    <m/>
    <m/>
    <m/>
    <s v="femmesfilles_15-19_ans"/>
    <n v="0"/>
    <n v="0"/>
    <n v="0"/>
    <n v="0"/>
    <n v="1"/>
    <n v="0"/>
    <n v="0"/>
    <m/>
    <s v="oui"/>
    <s v="contribution_mensuelabonnement"/>
    <m/>
    <m/>
    <n v="500"/>
    <n v="0"/>
    <n v="0"/>
    <n v="0"/>
    <n v="0"/>
    <n v="1"/>
    <n v="0"/>
    <n v="0"/>
    <m/>
    <s v="non"/>
    <m/>
    <m/>
    <m/>
    <m/>
    <m/>
    <m/>
    <m/>
    <s v="oui"/>
    <s v="oui"/>
    <s v="Pour nous les filles, l'eau est s'un imporatance capitale"/>
    <s v="non"/>
    <m/>
    <m/>
    <m/>
    <m/>
    <m/>
    <m/>
    <m/>
    <m/>
    <s v="non"/>
    <m/>
    <m/>
    <m/>
    <m/>
    <m/>
    <m/>
    <m/>
    <m/>
    <m/>
    <m/>
    <m/>
    <m/>
    <m/>
    <m/>
    <m/>
    <m/>
    <m/>
    <m/>
    <m/>
    <m/>
    <m/>
    <m/>
    <m/>
    <m/>
    <m/>
    <s v="oui"/>
    <n v="0"/>
    <n v="0"/>
    <n v="0"/>
    <n v="0"/>
    <n v="0"/>
    <n v="0"/>
    <n v="0"/>
    <n v="1"/>
    <n v="0"/>
    <n v="0"/>
    <m/>
    <m/>
    <m/>
    <m/>
    <m/>
    <n v="0"/>
    <n v="0"/>
    <n v="0"/>
    <n v="1"/>
    <n v="0"/>
    <m/>
    <m/>
    <m/>
    <m/>
    <m/>
    <m/>
    <m/>
    <m/>
    <s v="toilette améliorée"/>
    <s v="non"/>
    <x v="1"/>
    <x v="0"/>
    <x v="0"/>
    <x v="0"/>
    <x v="0"/>
    <m/>
    <m/>
    <m/>
    <m/>
    <m/>
    <m/>
    <m/>
    <m/>
    <m/>
    <m/>
    <m/>
    <m/>
    <m/>
    <m/>
    <m/>
    <m/>
    <m/>
    <m/>
    <m/>
    <m/>
    <m/>
    <m/>
    <m/>
    <m/>
    <m/>
    <m/>
    <m/>
    <s v="oui"/>
    <n v="1"/>
    <n v="0"/>
    <n v="1"/>
    <n v="2"/>
    <n v="0"/>
    <n v="0"/>
    <n v="0"/>
    <m/>
    <n v="0"/>
    <n v="0"/>
    <n v="0"/>
    <n v="0"/>
    <n v="2"/>
    <s v="connaissance faible"/>
    <n v="1"/>
    <n v="0"/>
    <n v="0"/>
    <m/>
    <n v="1"/>
    <n v="1"/>
    <n v="0"/>
    <n v="0"/>
    <n v="0"/>
    <n v="0"/>
    <m/>
    <s v="non"/>
    <s v="On pose la question aux gestionnaires"/>
    <n v="0"/>
    <n v="1"/>
    <n v="0"/>
    <n v="0"/>
    <m/>
    <n v="0"/>
    <n v="0"/>
    <n v="0"/>
    <n v="0"/>
    <n v="1"/>
    <n v="0"/>
    <n v="0"/>
    <n v="0"/>
    <m/>
    <s v="non"/>
    <m/>
    <m/>
    <x v="0"/>
    <m/>
    <m/>
    <m/>
    <m/>
    <m/>
    <s v="non"/>
    <s v="non"/>
    <m/>
    <m/>
    <m/>
    <m/>
    <m/>
    <m/>
    <m/>
    <m/>
    <m/>
    <m/>
    <m/>
    <m/>
    <m/>
    <m/>
    <m/>
    <n v="0"/>
    <m/>
    <m/>
    <n v="5"/>
    <s v="confiance moyenne"/>
    <n v="1"/>
    <n v="0"/>
    <n v="0"/>
    <n v="0"/>
    <n v="0"/>
    <n v="1"/>
    <n v="1"/>
    <s v="Au moins un"/>
    <n v="0"/>
    <n v="0"/>
    <n v="0"/>
    <m/>
    <s v="oui"/>
    <s v="oui"/>
    <s v="non_il_y_en_a_pas"/>
    <m/>
    <m/>
    <m/>
    <m/>
    <m/>
    <m/>
    <m/>
    <m/>
    <m/>
    <m/>
    <m/>
    <m/>
    <m/>
    <m/>
    <m/>
    <m/>
    <m/>
    <m/>
    <m/>
    <s v="On s'adresse au chef de sous village"/>
    <n v="0"/>
    <n v="0"/>
    <n v="1"/>
    <n v="0"/>
    <n v="0"/>
    <n v="0"/>
    <n v="0"/>
    <n v="0"/>
    <n v="0"/>
    <n v="0"/>
    <m/>
    <n v="0"/>
    <n v="1"/>
    <n v="0"/>
    <n v="0"/>
    <n v="0"/>
    <n v="0"/>
    <m/>
    <s v="3-4"/>
    <m/>
    <s v="tres_satisfaite"/>
    <s v="oui"/>
    <s v="oui"/>
    <s v="tres_satisfaite"/>
    <s v="oui"/>
    <s v="non"/>
    <m/>
    <s v="les_notables_du_village"/>
    <m/>
    <s v="je_ne_sais_pas"/>
    <s v="je_ne_suis_jamais_impliqu"/>
    <s v="non"/>
    <m/>
    <m/>
    <m/>
    <m/>
    <m/>
    <m/>
    <m/>
    <m/>
    <m/>
    <m/>
    <m/>
    <m/>
    <m/>
    <m/>
    <m/>
    <s v="Aucun"/>
    <s v="non"/>
    <s v="Nous avons la main de'ouvre comme opportunités"/>
    <s v="L'eau ne couvre pas le besoin de la communauté de toute locale"/>
    <s v="non"/>
    <m/>
    <m/>
    <n v="-2.2614144999999999"/>
    <n v="28.8380692"/>
    <n v="1687.2"/>
    <n v="4.92"/>
    <n v="6"/>
    <n v="44967.448321759257"/>
    <n v="44967.431817129633"/>
    <s v="bbk08"/>
    <n v="44967.586145833331"/>
    <s v="https://www.commcarehq.org/a/swassa/reports/form_data/3d39f800-cd4f-4cb2-ad29-7de0e7b3da8f/"/>
    <s v="bbk08"/>
    <s v=""/>
    <x v="2"/>
    <s v=""/>
    <x v="2"/>
    <s v=""/>
    <s v=""/>
    <s v=""/>
    <s v=""/>
    <x v="2"/>
    <s v=""/>
    <s v=""/>
    <s v=""/>
    <s v=""/>
    <s v=""/>
    <x v="1"/>
    <s v=""/>
    <s v=""/>
    <s v=""/>
    <s v=""/>
    <s v=""/>
    <s v=""/>
    <s v=""/>
    <s v=""/>
    <s v=""/>
  </r>
  <r>
    <s v="275"/>
    <s v="b8c560f6-920b-4d6a-bd61-9a76251fd7c4"/>
    <n v="44967"/>
    <s v="consentement_oui"/>
    <s v="sud_kivu"/>
    <s v="sud_kivu"/>
    <s v="kabare"/>
    <x v="0"/>
    <x v="10"/>
    <s v="oui"/>
    <s v="Refus de donner le nom"/>
    <s v="buha_10"/>
    <s v="10"/>
    <s v="buhan_10"/>
    <s v="feminin"/>
    <n v="23"/>
    <n v="0"/>
    <s v="primaire_interrompu"/>
    <s v="non"/>
    <s v="epoux"/>
    <m/>
    <s v="masculin"/>
    <x v="1"/>
    <m/>
    <s v="agriculteur"/>
    <m/>
    <s v="elargi"/>
    <n v="2"/>
    <n v="0"/>
    <n v="0"/>
    <n v="0"/>
    <n v="1"/>
    <n v="0"/>
    <n v="0"/>
    <n v="0"/>
    <n v="0"/>
    <n v="0"/>
    <n v="1"/>
    <n v="0"/>
    <n v="0"/>
    <n v="1"/>
    <n v="0"/>
    <n v="0"/>
    <n v="5"/>
    <s v="non"/>
    <n v="0"/>
    <n v="0"/>
    <n v="0"/>
    <n v="0"/>
    <n v="0"/>
    <n v="0"/>
    <n v="0"/>
    <n v="0"/>
    <n v="0"/>
    <n v="0"/>
    <n v="0"/>
    <n v="0"/>
    <s v="non"/>
    <m/>
    <m/>
    <m/>
    <m/>
    <m/>
    <m/>
    <m/>
    <m/>
    <m/>
    <m/>
    <m/>
    <m/>
    <s v="oui"/>
    <n v="1"/>
    <n v="0"/>
    <n v="0"/>
    <n v="0"/>
    <n v="0"/>
    <n v="0"/>
    <n v="0"/>
    <n v="0"/>
    <n v="0"/>
    <n v="0"/>
    <n v="0"/>
    <m/>
    <s v="eau_courante"/>
    <s v="robinet_public__borne-fontaine"/>
    <m/>
    <m/>
    <m/>
    <m/>
    <s v="eau_courante"/>
    <x v="0"/>
    <m/>
    <s v="non"/>
    <s v="puits_creus"/>
    <m/>
    <s v="puits_non_protg"/>
    <m/>
    <m/>
    <m/>
    <m/>
    <s v="en_dehors_de_la_parcelle"/>
    <n v="30"/>
    <n v="30"/>
    <n v="30"/>
    <n v="90"/>
    <n v="40"/>
    <n v="1"/>
    <n v="60"/>
    <s v="oui"/>
    <x v="0"/>
    <m/>
    <m/>
    <m/>
    <m/>
    <m/>
    <m/>
    <m/>
    <m/>
    <m/>
    <m/>
    <m/>
    <m/>
    <m/>
    <s v="oui"/>
    <m/>
    <m/>
    <m/>
    <m/>
    <m/>
    <m/>
    <m/>
    <m/>
    <m/>
    <m/>
    <m/>
    <m/>
    <m/>
    <n v="7"/>
    <n v="3"/>
    <n v="420"/>
    <n v="1"/>
    <n v="5"/>
    <n v="700"/>
    <n v="32"/>
    <s v="non"/>
    <m/>
    <m/>
    <m/>
    <m/>
    <m/>
    <m/>
    <m/>
    <m/>
    <m/>
    <m/>
    <s v="femmes_20-24_ans"/>
    <n v="0"/>
    <n v="0"/>
    <n v="0"/>
    <n v="0"/>
    <n v="1"/>
    <n v="0"/>
    <n v="0"/>
    <m/>
    <s v="oui"/>
    <s v="contribution_mensuelabonnement"/>
    <m/>
    <m/>
    <n v="500"/>
    <n v="0"/>
    <n v="0"/>
    <n v="1"/>
    <n v="0"/>
    <n v="0"/>
    <n v="0"/>
    <n v="0"/>
    <m/>
    <s v="non"/>
    <m/>
    <m/>
    <m/>
    <m/>
    <m/>
    <m/>
    <m/>
    <s v="oui"/>
    <s v="oui"/>
    <s v="Parce qu'en améliorant, l'eau sera disponible et accessible, mais aussi elle va exiger bcp d'entretien"/>
    <s v="non"/>
    <m/>
    <m/>
    <m/>
    <m/>
    <m/>
    <m/>
    <m/>
    <m/>
    <s v="non"/>
    <m/>
    <m/>
    <m/>
    <m/>
    <m/>
    <m/>
    <m/>
    <m/>
    <m/>
    <m/>
    <m/>
    <m/>
    <m/>
    <m/>
    <m/>
    <m/>
    <m/>
    <m/>
    <m/>
    <m/>
    <m/>
    <m/>
    <m/>
    <m/>
    <m/>
    <s v="oui"/>
    <n v="0"/>
    <n v="0"/>
    <n v="0"/>
    <n v="0"/>
    <n v="0"/>
    <n v="0"/>
    <n v="1"/>
    <n v="0"/>
    <n v="0"/>
    <n v="0"/>
    <m/>
    <m/>
    <m/>
    <m/>
    <m/>
    <n v="1"/>
    <n v="0"/>
    <n v="1"/>
    <n v="0"/>
    <n v="0"/>
    <n v="2"/>
    <m/>
    <m/>
    <m/>
    <m/>
    <m/>
    <m/>
    <m/>
    <s v="toilette non améliorée"/>
    <s v="oui"/>
    <x v="0"/>
    <x v="0"/>
    <x v="0"/>
    <x v="0"/>
    <x v="1"/>
    <n v="0"/>
    <n v="1"/>
    <n v="0"/>
    <n v="0"/>
    <n v="0"/>
    <n v="1"/>
    <n v="1"/>
    <n v="0"/>
    <n v="0"/>
    <n v="0"/>
    <m/>
    <s v="non"/>
    <m/>
    <m/>
    <m/>
    <m/>
    <m/>
    <m/>
    <m/>
    <m/>
    <m/>
    <m/>
    <m/>
    <m/>
    <m/>
    <m/>
    <m/>
    <s v="oui"/>
    <n v="1"/>
    <n v="0"/>
    <n v="0"/>
    <n v="1"/>
    <n v="0"/>
    <n v="0"/>
    <n v="0"/>
    <m/>
    <n v="1"/>
    <n v="1"/>
    <n v="0"/>
    <n v="2"/>
    <n v="3"/>
    <s v="connaissance basique"/>
    <n v="0"/>
    <n v="0"/>
    <n v="0"/>
    <m/>
    <n v="1"/>
    <n v="0"/>
    <n v="0"/>
    <n v="0"/>
    <n v="0"/>
    <n v="0"/>
    <m/>
    <s v="non"/>
    <s v="On s'adresse aux techniciens et au comité"/>
    <n v="0"/>
    <n v="1"/>
    <n v="0"/>
    <n v="0"/>
    <m/>
    <n v="0"/>
    <n v="0"/>
    <n v="0"/>
    <n v="0"/>
    <n v="0"/>
    <n v="0"/>
    <n v="1"/>
    <n v="0"/>
    <s v="On peut l'exiger la réparation du dommage"/>
    <s v="oui"/>
    <s v="Des sanctions à l'endroit de ceux qui détruisent"/>
    <n v="0"/>
    <x v="1"/>
    <n v="0"/>
    <n v="1"/>
    <n v="0"/>
    <n v="0"/>
    <s v="Aucun autre"/>
    <s v="non"/>
    <s v="non"/>
    <m/>
    <m/>
    <m/>
    <m/>
    <m/>
    <m/>
    <m/>
    <m/>
    <m/>
    <m/>
    <m/>
    <m/>
    <m/>
    <m/>
    <m/>
    <n v="0"/>
    <m/>
    <m/>
    <n v="6"/>
    <s v="grande confiance"/>
    <n v="1"/>
    <n v="0"/>
    <n v="0"/>
    <n v="0"/>
    <n v="0"/>
    <n v="1"/>
    <n v="1"/>
    <s v="Au moins un"/>
    <n v="0"/>
    <n v="0"/>
    <n v="0"/>
    <m/>
    <s v="oui"/>
    <s v="oui"/>
    <s v="oui_il_y_en_a"/>
    <s v="non"/>
    <m/>
    <m/>
    <m/>
    <m/>
    <m/>
    <m/>
    <m/>
    <m/>
    <m/>
    <m/>
    <m/>
    <m/>
    <m/>
    <m/>
    <m/>
    <m/>
    <m/>
    <s v="Ça ne peut pas résoudre le problème, je n'ai pas confiance en eux"/>
    <s v="Aux techniciens"/>
    <n v="1"/>
    <n v="1"/>
    <n v="1"/>
    <n v="0"/>
    <n v="0"/>
    <n v="1"/>
    <n v="1"/>
    <n v="0"/>
    <n v="1"/>
    <n v="0"/>
    <s v="Maendeleo"/>
    <n v="0"/>
    <n v="1"/>
    <n v="0"/>
    <n v="0"/>
    <n v="0"/>
    <n v="0"/>
    <m/>
    <s v="3-4"/>
    <m/>
    <s v="tres_satisfaite"/>
    <s v="oui"/>
    <s v="oui"/>
    <s v="tres_satisfaite"/>
    <s v="oui"/>
    <s v="non"/>
    <m/>
    <s v="les_membres_du_village"/>
    <m/>
    <s v="un_sous-groupe_moins_nombreux_prend_la_dcision_pour_tous"/>
    <s v="je_ne_suis_jamais_impliqu"/>
    <s v="non"/>
    <m/>
    <m/>
    <m/>
    <m/>
    <m/>
    <m/>
    <m/>
    <m/>
    <m/>
    <m/>
    <m/>
    <m/>
    <m/>
    <m/>
    <m/>
    <s v="Aucun"/>
    <s v="non"/>
    <s v="Il est possible de construire un autre reservoir et amenager des sources"/>
    <s v="L'eau n'est pas suffisante, elle ne couvre pas le besoin de la communauté."/>
    <s v="non"/>
    <m/>
    <m/>
    <n v="-2.2614527999999998"/>
    <n v="28.837270499999999"/>
    <n v="1690.6"/>
    <n v="4.8600000000000003"/>
    <n v="5"/>
    <n v="44967.494895833333"/>
    <n v="44967.460023148153"/>
    <s v="bbk08"/>
    <n v="44967.586180555547"/>
    <s v="https://www.commcarehq.org/a/swassa/reports/form_data/b8c560f6-920b-4d6a-bd61-9a76251fd7c4/"/>
    <s v="bbk08"/>
    <s v="Homme"/>
    <x v="0"/>
    <n v="6"/>
    <x v="0"/>
    <n v="30"/>
    <n v="15"/>
    <n v="30"/>
    <n v="75"/>
    <x v="0"/>
    <n v="20"/>
    <s v="Oui, elle est capable"/>
    <s v="non amélioré"/>
    <s v="Non"/>
    <s v="pas d'accès"/>
    <x v="0"/>
    <n v="1"/>
    <n v="2"/>
    <n v="3"/>
    <s v="Connaissance moyenne"/>
    <n v="0"/>
    <n v="8"/>
    <s v="Grande confiance"/>
    <n v="0"/>
    <n v="0"/>
  </r>
  <r>
    <s v="276"/>
    <s v="7b01a10b-5dd0-4ab8-8c80-093df5c2ea14"/>
    <n v="44967"/>
    <s v="consentement_oui"/>
    <s v="sud_kivu"/>
    <s v="sud_kivu"/>
    <s v="kabare"/>
    <x v="0"/>
    <x v="10"/>
    <s v="non"/>
    <s v="Libaku Wanguwabo"/>
    <s v="buha_8"/>
    <s v="8"/>
    <s v="buhan_8"/>
    <s v="masculin"/>
    <n v="40"/>
    <n v="0"/>
    <s v="primaire_interrompu"/>
    <s v="oui"/>
    <m/>
    <m/>
    <m/>
    <x v="1"/>
    <s v="Noella M'Mushayuma"/>
    <s v="agriculteur"/>
    <m/>
    <s v="restreint"/>
    <n v="0"/>
    <n v="0"/>
    <n v="0"/>
    <n v="1"/>
    <n v="0"/>
    <n v="0"/>
    <n v="0"/>
    <n v="1"/>
    <n v="0"/>
    <n v="0"/>
    <n v="0"/>
    <n v="0"/>
    <n v="0"/>
    <n v="0"/>
    <n v="1"/>
    <n v="0"/>
    <n v="3"/>
    <s v="non"/>
    <n v="0"/>
    <n v="0"/>
    <n v="0"/>
    <n v="0"/>
    <n v="0"/>
    <n v="0"/>
    <n v="0"/>
    <n v="0"/>
    <n v="0"/>
    <n v="0"/>
    <n v="0"/>
    <n v="0"/>
    <s v="non"/>
    <m/>
    <m/>
    <m/>
    <m/>
    <m/>
    <m/>
    <m/>
    <m/>
    <m/>
    <m/>
    <m/>
    <m/>
    <s v="oui"/>
    <n v="1"/>
    <n v="0"/>
    <n v="0"/>
    <n v="0"/>
    <n v="1"/>
    <n v="1"/>
    <n v="0"/>
    <n v="0"/>
    <n v="1"/>
    <n v="0"/>
    <n v="0"/>
    <m/>
    <s v="eau_courante"/>
    <s v="robinet_public__borne-fontaine"/>
    <m/>
    <m/>
    <m/>
    <m/>
    <s v="eau_courante"/>
    <x v="0"/>
    <m/>
    <s v="oui"/>
    <m/>
    <m/>
    <m/>
    <m/>
    <m/>
    <m/>
    <m/>
    <s v="en_dehors_de_la_parcelle"/>
    <n v="25"/>
    <n v="40"/>
    <n v="30"/>
    <n v="95"/>
    <m/>
    <m/>
    <m/>
    <s v="oui"/>
    <x v="0"/>
    <m/>
    <m/>
    <m/>
    <m/>
    <m/>
    <m/>
    <m/>
    <m/>
    <m/>
    <m/>
    <m/>
    <m/>
    <m/>
    <m/>
    <m/>
    <m/>
    <m/>
    <m/>
    <m/>
    <m/>
    <m/>
    <m/>
    <m/>
    <m/>
    <m/>
    <m/>
    <m/>
    <n v="4"/>
    <n v="5"/>
    <n v="400"/>
    <m/>
    <m/>
    <n v="0"/>
    <n v="19.047619047619047"/>
    <s v="non"/>
    <m/>
    <m/>
    <m/>
    <m/>
    <m/>
    <m/>
    <m/>
    <m/>
    <m/>
    <m/>
    <s v="femmesfilles_15-19_ans"/>
    <n v="0"/>
    <n v="0"/>
    <n v="0"/>
    <n v="0"/>
    <n v="1"/>
    <n v="0"/>
    <n v="0"/>
    <m/>
    <s v="oui"/>
    <s v="autre_prciser"/>
    <s v="Quand il y a panne"/>
    <m/>
    <m/>
    <m/>
    <m/>
    <m/>
    <m/>
    <m/>
    <m/>
    <m/>
    <m/>
    <m/>
    <m/>
    <m/>
    <m/>
    <m/>
    <m/>
    <m/>
    <m/>
    <m/>
    <s v="oui"/>
    <s v="Parce que ça nous permet d'en avoir sans bcp de pein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non"/>
    <s v="Je ne sais pas"/>
    <n v="0"/>
    <n v="1"/>
    <n v="0"/>
    <n v="0"/>
    <m/>
    <n v="0"/>
    <n v="0"/>
    <n v="0"/>
    <n v="0"/>
    <n v="0"/>
    <n v="0"/>
    <n v="1"/>
    <n v="0"/>
    <s v="J'ai pas d'idée"/>
    <s v="oui"/>
    <s v="Je pense que celui qui abîme on lui contraint de réparer"/>
    <n v="0"/>
    <x v="1"/>
    <n v="0"/>
    <n v="1"/>
    <n v="0"/>
    <n v="0"/>
    <s v="Je n'en connais plus"/>
    <s v="non"/>
    <s v="non"/>
    <m/>
    <m/>
    <m/>
    <m/>
    <m/>
    <m/>
    <m/>
    <m/>
    <m/>
    <m/>
    <m/>
    <m/>
    <m/>
    <m/>
    <m/>
    <n v="0"/>
    <m/>
    <m/>
    <n v="5"/>
    <s v="confiance moyenne"/>
    <n v="1"/>
    <n v="0"/>
    <n v="0"/>
    <n v="0"/>
    <n v="0"/>
    <n v="1"/>
    <n v="1"/>
    <s v="Au moins un"/>
    <n v="0"/>
    <n v="0"/>
    <n v="0"/>
    <m/>
    <s v="oui"/>
    <s v="oui"/>
    <s v="non_il_y_en_a_pas"/>
    <m/>
    <m/>
    <m/>
    <m/>
    <m/>
    <m/>
    <m/>
    <m/>
    <m/>
    <m/>
    <m/>
    <m/>
    <m/>
    <m/>
    <m/>
    <m/>
    <m/>
    <m/>
    <m/>
    <s v="Nous nous adressons aux chefs de sous village pour communiquer avec le gestionnaire et trouver unz solution"/>
    <n v="1"/>
    <n v="1"/>
    <n v="0"/>
    <n v="0"/>
    <n v="0"/>
    <n v="0"/>
    <n v="1"/>
    <n v="0"/>
    <n v="1"/>
    <n v="0"/>
    <s v="Maendeleo"/>
    <n v="0"/>
    <n v="1"/>
    <n v="0"/>
    <n v="0"/>
    <n v="0"/>
    <n v="0"/>
    <m/>
    <s v="3-4"/>
    <m/>
    <s v="neutre"/>
    <s v="non"/>
    <s v="non"/>
    <s v="neutre"/>
    <s v="oui"/>
    <s v="non"/>
    <m/>
    <s v="les_membres_du_village"/>
    <m/>
    <s v="b_le_groupe_le_plus_nombreux_prend_la_dcision_pour_tous"/>
    <s v="je_ne_suis_jamais_impliqu"/>
    <s v="non"/>
    <m/>
    <m/>
    <m/>
    <m/>
    <m/>
    <m/>
    <m/>
    <m/>
    <m/>
    <m/>
    <m/>
    <m/>
    <m/>
    <m/>
    <m/>
    <s v="RAS"/>
    <s v="non"/>
    <s v="C'est possible avec une main d'oeuvre abondante, d'amenager des sources sisponibles"/>
    <s v="Iy a peu deq BF pae rapport à la communauté"/>
    <s v="non"/>
    <m/>
    <m/>
    <n v="-2.2614309000000001"/>
    <n v="28.8363567"/>
    <n v="1694.6"/>
    <n v="4.66"/>
    <n v="3"/>
    <n v="44967.514131944437"/>
    <n v="44967.501817129632"/>
    <s v="bbk08"/>
    <n v="44967.586192129631"/>
    <s v="https://www.commcarehq.org/a/swassa/reports/form_data/7b01a10b-5dd0-4ab8-8c80-093df5c2ea14/"/>
    <s v="bbk08"/>
    <s v=""/>
    <x v="2"/>
    <s v=""/>
    <x v="2"/>
    <s v=""/>
    <s v=""/>
    <s v=""/>
    <s v=""/>
    <x v="2"/>
    <s v=""/>
    <s v=""/>
    <s v=""/>
    <s v=""/>
    <s v=""/>
    <x v="1"/>
    <s v=""/>
    <s v=""/>
    <s v=""/>
    <s v=""/>
    <s v=""/>
    <s v=""/>
    <s v=""/>
    <s v=""/>
    <s v=""/>
  </r>
  <r>
    <s v="277"/>
    <s v="611d46ff-c9fd-4e7f-aeb6-d77b7f55d3c5"/>
    <n v="44967"/>
    <s v="consentement_oui"/>
    <s v="sud_kivu"/>
    <s v="sud_kivu"/>
    <s v="kabare"/>
    <x v="0"/>
    <x v="10"/>
    <s v="oui"/>
    <s v="Chance Babasole"/>
    <s v="buha_12"/>
    <s v="12"/>
    <s v="buhan_12"/>
    <s v="feminin"/>
    <n v="19"/>
    <n v="0"/>
    <s v="primaire_interrompu"/>
    <s v="non"/>
    <s v="pre"/>
    <m/>
    <s v="masculin"/>
    <x v="1"/>
    <s v="Kaza M'Mufumba"/>
    <s v="arme"/>
    <m/>
    <s v="elargi"/>
    <n v="1"/>
    <n v="0"/>
    <n v="1"/>
    <n v="1"/>
    <n v="0"/>
    <n v="0"/>
    <n v="1"/>
    <n v="0"/>
    <n v="1"/>
    <n v="1"/>
    <n v="0"/>
    <n v="1"/>
    <n v="0"/>
    <n v="0"/>
    <n v="1"/>
    <n v="0"/>
    <n v="8"/>
    <s v="non"/>
    <n v="0"/>
    <n v="0"/>
    <n v="0"/>
    <n v="0"/>
    <n v="0"/>
    <n v="0"/>
    <n v="0"/>
    <n v="0"/>
    <n v="0"/>
    <n v="0"/>
    <n v="0"/>
    <n v="0"/>
    <s v="non"/>
    <m/>
    <m/>
    <m/>
    <m/>
    <m/>
    <m/>
    <m/>
    <m/>
    <m/>
    <m/>
    <m/>
    <m/>
    <s v="oui"/>
    <n v="1"/>
    <n v="0"/>
    <n v="0"/>
    <n v="0"/>
    <n v="1"/>
    <n v="1"/>
    <n v="0"/>
    <n v="0"/>
    <n v="1"/>
    <n v="0"/>
    <n v="0"/>
    <m/>
    <s v="eau_courante"/>
    <s v="robinet_public__borne-fontaine"/>
    <m/>
    <m/>
    <m/>
    <m/>
    <s v="eau_courante"/>
    <x v="0"/>
    <m/>
    <s v="non"/>
    <s v="puits_creus"/>
    <m/>
    <s v="puits_non_protg"/>
    <m/>
    <m/>
    <m/>
    <m/>
    <s v="en_dehors_de_la_parcelle"/>
    <n v="25"/>
    <n v="50"/>
    <n v="25"/>
    <n v="100"/>
    <n v="50"/>
    <n v="5"/>
    <n v="60"/>
    <s v="oui"/>
    <x v="0"/>
    <m/>
    <m/>
    <m/>
    <m/>
    <m/>
    <m/>
    <m/>
    <m/>
    <m/>
    <m/>
    <m/>
    <m/>
    <m/>
    <s v="oui"/>
    <m/>
    <m/>
    <m/>
    <m/>
    <m/>
    <m/>
    <m/>
    <m/>
    <m/>
    <m/>
    <m/>
    <m/>
    <m/>
    <n v="7"/>
    <n v="6"/>
    <n v="840"/>
    <n v="2"/>
    <n v="6"/>
    <n v="840"/>
    <n v="30"/>
    <s v="non"/>
    <m/>
    <m/>
    <m/>
    <m/>
    <m/>
    <m/>
    <m/>
    <m/>
    <m/>
    <m/>
    <s v="femmesfilles_15-19_ans"/>
    <n v="0"/>
    <n v="0"/>
    <n v="0"/>
    <n v="0"/>
    <n v="1"/>
    <n v="0"/>
    <n v="0"/>
    <m/>
    <s v="oui"/>
    <s v="autre_prciser"/>
    <s v="Quand il y a panne, on nous demande souvent de payer 500FC"/>
    <m/>
    <m/>
    <n v="1"/>
    <n v="0"/>
    <n v="1"/>
    <n v="0"/>
    <n v="0"/>
    <n v="0"/>
    <n v="0"/>
    <m/>
    <s v="non"/>
    <m/>
    <m/>
    <m/>
    <m/>
    <m/>
    <m/>
    <m/>
    <s v="je_ne_sais_pas"/>
    <s v="oui"/>
    <s v="Si c'est ce qui nous permet d'en avoir en permanence"/>
    <s v="non"/>
    <m/>
    <m/>
    <m/>
    <m/>
    <m/>
    <m/>
    <m/>
    <m/>
    <s v="non"/>
    <m/>
    <m/>
    <m/>
    <m/>
    <m/>
    <m/>
    <m/>
    <m/>
    <m/>
    <m/>
    <m/>
    <m/>
    <m/>
    <m/>
    <m/>
    <m/>
    <m/>
    <m/>
    <m/>
    <m/>
    <m/>
    <m/>
    <m/>
    <m/>
    <m/>
    <s v="oui"/>
    <n v="0"/>
    <n v="0"/>
    <n v="0"/>
    <n v="0"/>
    <n v="0"/>
    <n v="0"/>
    <n v="1"/>
    <n v="0"/>
    <n v="0"/>
    <n v="0"/>
    <m/>
    <m/>
    <m/>
    <m/>
    <m/>
    <n v="1"/>
    <n v="0"/>
    <n v="1"/>
    <n v="0"/>
    <n v="0"/>
    <n v="1"/>
    <m/>
    <m/>
    <m/>
    <m/>
    <m/>
    <m/>
    <m/>
    <s v="toilette non améliorée"/>
    <s v="oui"/>
    <x v="0"/>
    <x v="0"/>
    <x v="0"/>
    <x v="0"/>
    <x v="0"/>
    <m/>
    <m/>
    <m/>
    <m/>
    <m/>
    <m/>
    <m/>
    <m/>
    <m/>
    <m/>
    <m/>
    <m/>
    <m/>
    <m/>
    <m/>
    <m/>
    <m/>
    <m/>
    <m/>
    <m/>
    <m/>
    <m/>
    <m/>
    <m/>
    <m/>
    <m/>
    <m/>
    <s v="non"/>
    <m/>
    <m/>
    <m/>
    <n v="0"/>
    <m/>
    <m/>
    <m/>
    <m/>
    <m/>
    <m/>
    <m/>
    <n v="0"/>
    <n v="0"/>
    <s v="connaissance faible"/>
    <m/>
    <m/>
    <m/>
    <m/>
    <n v="1"/>
    <n v="1"/>
    <n v="0"/>
    <n v="0"/>
    <n v="0"/>
    <n v="0"/>
    <m/>
    <s v="non"/>
    <s v="Je ne connais pas"/>
    <n v="0"/>
    <n v="1"/>
    <n v="0"/>
    <n v="0"/>
    <m/>
    <n v="0"/>
    <n v="0"/>
    <n v="0"/>
    <n v="0"/>
    <n v="0"/>
    <n v="0"/>
    <n v="1"/>
    <n v="0"/>
    <s v="Je n'ai aucune idée"/>
    <s v="oui"/>
    <s v="Souvent on interpelle le responsable et on lui dit de payer"/>
    <n v="0"/>
    <x v="1"/>
    <n v="0"/>
    <n v="1"/>
    <n v="0"/>
    <n v="0"/>
    <s v="RAS"/>
    <s v="non"/>
    <s v="non"/>
    <m/>
    <m/>
    <m/>
    <m/>
    <m/>
    <m/>
    <m/>
    <m/>
    <m/>
    <m/>
    <m/>
    <m/>
    <m/>
    <m/>
    <m/>
    <n v="0"/>
    <m/>
    <m/>
    <n v="6"/>
    <s v="grande confiance"/>
    <n v="1"/>
    <n v="0"/>
    <n v="0"/>
    <n v="0"/>
    <n v="0"/>
    <n v="1"/>
    <n v="1"/>
    <s v="Au moins un"/>
    <n v="0"/>
    <n v="0"/>
    <n v="0"/>
    <m/>
    <s v="non"/>
    <s v="non_jen_ai_pas_encore_bnficie"/>
    <m/>
    <m/>
    <m/>
    <m/>
    <m/>
    <m/>
    <m/>
    <m/>
    <m/>
    <m/>
    <m/>
    <m/>
    <m/>
    <m/>
    <m/>
    <m/>
    <m/>
    <m/>
    <m/>
    <m/>
    <s v="Au chef de sous village"/>
    <n v="0"/>
    <n v="0"/>
    <n v="0"/>
    <n v="0"/>
    <n v="0"/>
    <n v="0"/>
    <n v="0"/>
    <n v="0"/>
    <n v="1"/>
    <n v="0"/>
    <s v="Nous n'avons pas de radio, j'entend seulement les autres entrain de suivre."/>
    <n v="0"/>
    <n v="0"/>
    <n v="0"/>
    <n v="0"/>
    <n v="1"/>
    <n v="0"/>
    <s v="Je ne sais pas"/>
    <s v="3-4"/>
    <m/>
    <s v="neutre"/>
    <s v="non"/>
    <s v="non"/>
    <s v="tres_satisfaite"/>
    <s v="oui"/>
    <s v="non"/>
    <m/>
    <s v="les_membres_du_village"/>
    <m/>
    <s v="je_ne_sais_pas"/>
    <s v="je_ne_suis_jamais_impliqu"/>
    <s v="non"/>
    <m/>
    <m/>
    <m/>
    <m/>
    <m/>
    <m/>
    <m/>
    <m/>
    <m/>
    <m/>
    <m/>
    <m/>
    <m/>
    <m/>
    <m/>
    <s v="Aucun"/>
    <s v="non"/>
    <s v="Je ne sais pas"/>
    <s v="Nous souffrons pour avoir l'eau car le lieu d'approvisionnement est presque unique pour une grande communauté."/>
    <s v="non"/>
    <m/>
    <m/>
    <n v="-2.2588954000000001"/>
    <n v="28.8353292"/>
    <n v="1665.6"/>
    <n v="4.92"/>
    <n v="8"/>
    <n v="44967.54247685185"/>
    <n v="44967.514317129629"/>
    <s v="bbk08"/>
    <n v="44967.586215277777"/>
    <s v="https://www.commcarehq.org/a/swassa/reports/form_data/611d46ff-c9fd-4e7f-aeb6-d77b7f55d3c5/"/>
    <s v="bbk08"/>
    <s v="Femme"/>
    <x v="0"/>
    <n v="1"/>
    <x v="0"/>
    <n v="50"/>
    <n v="20"/>
    <n v="50"/>
    <n v="120"/>
    <x v="0"/>
    <n v="14.285714285714286"/>
    <s v="Oui, elle est capable"/>
    <s v="non amélioré"/>
    <n v="0"/>
    <s v="pas d'accès"/>
    <x v="0"/>
    <n v="1"/>
    <n v="1"/>
    <n v="2"/>
    <s v="Connaissance faible"/>
    <n v="0"/>
    <n v="4"/>
    <s v="Pas de confiance"/>
    <n v="0"/>
    <n v="0"/>
  </r>
  <r>
    <s v="278"/>
    <s v="13ff2f59-db8e-4ced-b2b0-deb913329e0c"/>
    <n v="44967"/>
    <s v="consentement_oui"/>
    <s v="sud_kivu"/>
    <s v="sud_kivu"/>
    <s v="kabare"/>
    <x v="0"/>
    <x v="10"/>
    <s v="non"/>
    <s v="Fikiri Nyakarugwe"/>
    <s v="buh_3"/>
    <s v="3"/>
    <s v="buhan_3"/>
    <s v="masculin"/>
    <n v="33"/>
    <n v="846875459"/>
    <s v="primaire_complet"/>
    <s v="oui"/>
    <m/>
    <m/>
    <m/>
    <x v="1"/>
    <s v="Maombi M'Mweze"/>
    <s v="agriculteur"/>
    <m/>
    <s v="restreint"/>
    <n v="2"/>
    <n v="1"/>
    <n v="0"/>
    <n v="0"/>
    <n v="0"/>
    <n v="1"/>
    <n v="0"/>
    <n v="0"/>
    <n v="1"/>
    <n v="1"/>
    <n v="1"/>
    <n v="0"/>
    <n v="0"/>
    <n v="1"/>
    <n v="0"/>
    <n v="0"/>
    <n v="8"/>
    <s v="oui"/>
    <n v="0"/>
    <n v="0"/>
    <n v="0"/>
    <n v="0"/>
    <n v="0"/>
    <n v="0"/>
    <n v="0"/>
    <n v="0"/>
    <n v="0"/>
    <n v="1"/>
    <n v="0"/>
    <s v="Association des Agriculteurs et Commerçants des Tomates"/>
    <s v="oui"/>
    <n v="1"/>
    <n v="0"/>
    <n v="0"/>
    <n v="0"/>
    <n v="0"/>
    <n v="0"/>
    <n v="1"/>
    <n v="0"/>
    <n v="0"/>
    <n v="0"/>
    <n v="0"/>
    <m/>
    <s v="oui"/>
    <n v="0"/>
    <n v="0"/>
    <n v="0"/>
    <n v="1"/>
    <n v="1"/>
    <n v="0"/>
    <n v="0"/>
    <n v="0"/>
    <n v="1"/>
    <n v="0"/>
    <n v="0"/>
    <m/>
    <s v="eau_courante"/>
    <s v="robinet_public__borne-fontaine"/>
    <m/>
    <m/>
    <m/>
    <m/>
    <s v="eau_courante"/>
    <x v="0"/>
    <m/>
    <s v="non"/>
    <s v="eau_de_source"/>
    <m/>
    <m/>
    <s v="source_non_protg"/>
    <m/>
    <m/>
    <m/>
    <s v="en_dehors_de_la_parcelle"/>
    <n v="10"/>
    <n v="60"/>
    <n v="15"/>
    <n v="85"/>
    <n v="30"/>
    <n v="5"/>
    <n v="45"/>
    <s v="oui"/>
    <x v="0"/>
    <m/>
    <m/>
    <m/>
    <m/>
    <m/>
    <m/>
    <m/>
    <m/>
    <m/>
    <m/>
    <m/>
    <m/>
    <m/>
    <s v="oui"/>
    <m/>
    <m/>
    <m/>
    <m/>
    <m/>
    <m/>
    <m/>
    <m/>
    <m/>
    <m/>
    <m/>
    <m/>
    <m/>
    <n v="3"/>
    <n v="10"/>
    <n v="600"/>
    <n v="1"/>
    <n v="3"/>
    <n v="180"/>
    <n v="13.928571428571429"/>
    <s v="non"/>
    <m/>
    <m/>
    <m/>
    <m/>
    <m/>
    <m/>
    <m/>
    <m/>
    <m/>
    <m/>
    <s v="filles_10-14_ans"/>
    <n v="0"/>
    <n v="0"/>
    <n v="0"/>
    <n v="0"/>
    <n v="1"/>
    <n v="0"/>
    <n v="0"/>
    <m/>
    <s v="oui"/>
    <s v="contribution_mensuelabonnement"/>
    <m/>
    <m/>
    <n v="500"/>
    <n v="0"/>
    <n v="0"/>
    <n v="1"/>
    <n v="0"/>
    <n v="0"/>
    <n v="0"/>
    <n v="0"/>
    <m/>
    <s v="non"/>
    <m/>
    <m/>
    <m/>
    <m/>
    <m/>
    <m/>
    <m/>
    <s v="oui"/>
    <s v="oui"/>
    <s v="Par ce que je trouve l'importance de l'eau, malgré les moyens."/>
    <s v="oui"/>
    <n v="0"/>
    <n v="0"/>
    <n v="0"/>
    <n v="1"/>
    <n v="0"/>
    <n v="0"/>
    <n v="0"/>
    <m/>
    <s v="non"/>
    <m/>
    <m/>
    <m/>
    <m/>
    <m/>
    <m/>
    <m/>
    <m/>
    <n v="1"/>
    <n v="0"/>
    <n v="0"/>
    <n v="0"/>
    <n v="0"/>
    <n v="0"/>
    <n v="0"/>
    <n v="0"/>
    <n v="0"/>
    <n v="0"/>
    <n v="0"/>
    <n v="0"/>
    <n v="0"/>
    <n v="0"/>
    <n v="0"/>
    <n v="0"/>
    <n v="0"/>
    <s v="oui"/>
    <n v="0"/>
    <n v="0"/>
    <n v="0"/>
    <n v="0"/>
    <n v="0"/>
    <n v="0"/>
    <n v="1"/>
    <n v="0"/>
    <n v="0"/>
    <n v="0"/>
    <m/>
    <m/>
    <m/>
    <m/>
    <m/>
    <n v="0"/>
    <n v="0"/>
    <n v="0"/>
    <n v="1"/>
    <n v="0"/>
    <m/>
    <m/>
    <m/>
    <m/>
    <m/>
    <m/>
    <m/>
    <m/>
    <s v="toilette non améliorée"/>
    <s v="non"/>
    <x v="0"/>
    <x v="0"/>
    <x v="0"/>
    <x v="0"/>
    <x v="1"/>
    <n v="0"/>
    <n v="1"/>
    <n v="0"/>
    <n v="0"/>
    <n v="0"/>
    <n v="1"/>
    <n v="1"/>
    <n v="1"/>
    <n v="0"/>
    <n v="0"/>
    <m/>
    <s v="oui"/>
    <n v="0"/>
    <n v="0"/>
    <n v="0"/>
    <n v="0"/>
    <n v="0"/>
    <n v="1"/>
    <n v="0"/>
    <s v="Dans des réunions quand j'étais Relais Communautaire"/>
    <s v="oui"/>
    <m/>
    <m/>
    <m/>
    <m/>
    <m/>
    <m/>
    <s v="oui"/>
    <n v="1"/>
    <n v="0"/>
    <n v="1"/>
    <n v="2"/>
    <n v="0"/>
    <n v="0"/>
    <n v="0"/>
    <m/>
    <n v="1"/>
    <n v="1"/>
    <n v="1"/>
    <n v="3"/>
    <n v="5"/>
    <s v="connaissance basique"/>
    <n v="0"/>
    <n v="0"/>
    <n v="0"/>
    <m/>
    <n v="1"/>
    <n v="0"/>
    <n v="0"/>
    <n v="0"/>
    <n v="0"/>
    <n v="0"/>
    <m/>
    <s v="non"/>
    <s v="On adresse une demande au Comité et le Comité instruit les techniciens tout en payant une somme donné. Ou soit on s'adresse directement chez COGEKA"/>
    <n v="0"/>
    <n v="1"/>
    <n v="0"/>
    <n v="0"/>
    <m/>
    <n v="0"/>
    <n v="0"/>
    <n v="0"/>
    <n v="0"/>
    <n v="0"/>
    <n v="1"/>
    <n v="1"/>
    <n v="0"/>
    <s v="Contrainte pour reparation"/>
    <s v="oui"/>
    <s v="Des exigences aux utilisateurs de reparer zn cas de destructions"/>
    <n v="0"/>
    <x v="1"/>
    <n v="0"/>
    <n v="1"/>
    <n v="0"/>
    <n v="0"/>
    <s v="Aucun"/>
    <s v="oui"/>
    <s v="oui"/>
    <n v="1"/>
    <n v="1"/>
    <n v="0"/>
    <n v="0"/>
    <n v="0"/>
    <m/>
    <n v="1"/>
    <n v="0"/>
    <n v="0"/>
    <n v="0"/>
    <n v="0"/>
    <n v="0"/>
    <n v="0"/>
    <n v="0"/>
    <m/>
    <n v="1"/>
    <s v="oui"/>
    <s v="non"/>
    <n v="4"/>
    <s v="pas de confiance"/>
    <m/>
    <m/>
    <m/>
    <m/>
    <m/>
    <n v="0"/>
    <n v="1"/>
    <s v="Au moins un"/>
    <m/>
    <m/>
    <m/>
    <m/>
    <s v="non"/>
    <s v="oui"/>
    <s v="oui_il_y_en_a"/>
    <s v="non"/>
    <m/>
    <m/>
    <m/>
    <m/>
    <m/>
    <m/>
    <m/>
    <m/>
    <m/>
    <m/>
    <m/>
    <m/>
    <m/>
    <m/>
    <m/>
    <m/>
    <m/>
    <s v="Je n'ai pas voulu faire le suivi"/>
    <s v="Au memebres du comité et aux techniciens"/>
    <n v="0"/>
    <n v="0"/>
    <n v="0"/>
    <n v="0"/>
    <n v="0"/>
    <n v="0"/>
    <n v="0"/>
    <n v="0"/>
    <n v="1"/>
    <n v="0"/>
    <s v="Maendeleo"/>
    <n v="0"/>
    <n v="1"/>
    <n v="0"/>
    <n v="0"/>
    <n v="0"/>
    <n v="0"/>
    <m/>
    <s v="3-4"/>
    <m/>
    <s v="peu_insatisfaisant"/>
    <s v="non"/>
    <s v="non"/>
    <s v="tres_satisfaite"/>
    <s v="oui"/>
    <s v="jtais_mais_je_ne_participe_plus"/>
    <s v="Il y a eu mauvaise gestion et j'ai decidé de laisser"/>
    <s v="les_membres_du_village"/>
    <m/>
    <s v="b_le_groupe_le_plus_nombreux_prend_la_dcision_pour_tous"/>
    <s v="rarement_implique"/>
    <s v="rarement"/>
    <n v="0"/>
    <n v="1"/>
    <n v="1"/>
    <n v="0"/>
    <n v="0"/>
    <n v="0"/>
    <n v="0"/>
    <n v="0"/>
    <n v="0"/>
    <n v="1"/>
    <n v="0"/>
    <n v="0"/>
    <m/>
    <s v="Se bouche à Oreille"/>
    <s v="non"/>
    <m/>
    <m/>
    <s v="Le Comité du COGEKA s'il fait le suivi, peut assurer l'eau accessible et durable. il faut donc un suivi permanent"/>
    <s v="Il n' ya pas de suivi, l'eau est en petite quantité, l'eau est disponible quand les consommateurs sont déjà au champs."/>
    <s v="oui"/>
    <s v="Les intimidations et trafic d'influence quand on sit ce qui ne marche pas"/>
    <s v="non"/>
    <n v="-2.2618155"/>
    <n v="28.8365391"/>
    <n v="1692.9"/>
    <n v="4.51"/>
    <n v="8"/>
    <n v="44967.580393518518"/>
    <n v="44967.554016203707"/>
    <s v="bbk08"/>
    <n v="44967.586238425924"/>
    <s v="https://www.commcarehq.org/a/swassa/reports/form_data/13ff2f59-db8e-4ced-b2b0-deb913329e0c/"/>
    <s v="bbk08"/>
    <s v=""/>
    <x v="2"/>
    <s v=""/>
    <x v="2"/>
    <s v=""/>
    <s v=""/>
    <s v=""/>
    <s v=""/>
    <x v="2"/>
    <s v=""/>
    <s v=""/>
    <s v=""/>
    <s v=""/>
    <s v=""/>
    <x v="1"/>
    <s v=""/>
    <s v=""/>
    <s v=""/>
    <s v=""/>
    <s v=""/>
    <s v=""/>
    <s v=""/>
    <s v=""/>
    <s v=""/>
  </r>
  <r>
    <s v="279"/>
    <s v="df52db5a-2853-4ce4-b916-818a6bf3756a"/>
    <n v="44967"/>
    <s v="consentement_oui"/>
    <s v="sud_kivu"/>
    <s v="sud_kivu"/>
    <s v="kabare"/>
    <x v="0"/>
    <x v="6"/>
    <s v="non"/>
    <s v="KABUMBA KAFENDE Benoît"/>
    <s v="cira_4"/>
    <s v="4"/>
    <s v="chira_4"/>
    <s v="masculin"/>
    <n v="61"/>
    <n v="899278977"/>
    <s v="primaire_interrompu"/>
    <s v="oui"/>
    <m/>
    <m/>
    <m/>
    <x v="1"/>
    <s v="BENITA MASHAMBA"/>
    <s v="agriculteur"/>
    <m/>
    <s v="elargi"/>
    <n v="0"/>
    <n v="0"/>
    <n v="1"/>
    <n v="1"/>
    <n v="0"/>
    <n v="0"/>
    <n v="0"/>
    <n v="1"/>
    <n v="0"/>
    <n v="0"/>
    <n v="0"/>
    <n v="0"/>
    <n v="1"/>
    <n v="0"/>
    <n v="0"/>
    <n v="1"/>
    <n v="5"/>
    <s v="non"/>
    <n v="0"/>
    <n v="0"/>
    <n v="0"/>
    <n v="0"/>
    <n v="0"/>
    <n v="0"/>
    <n v="0"/>
    <n v="0"/>
    <n v="0"/>
    <n v="0"/>
    <n v="0"/>
    <n v="0"/>
    <s v="oui"/>
    <n v="1"/>
    <n v="0"/>
    <n v="1"/>
    <n v="0"/>
    <n v="0"/>
    <n v="0"/>
    <n v="0"/>
    <n v="0"/>
    <n v="0"/>
    <n v="0"/>
    <n v="0"/>
    <m/>
    <s v="oui"/>
    <n v="1"/>
    <n v="0"/>
    <n v="0"/>
    <n v="1"/>
    <n v="0"/>
    <n v="0"/>
    <n v="0"/>
    <n v="0"/>
    <n v="0"/>
    <n v="0"/>
    <n v="0"/>
    <m/>
    <s v="eau_courante"/>
    <s v="robinet_public__borne-fontaine"/>
    <m/>
    <m/>
    <m/>
    <m/>
    <s v="eau_courante"/>
    <x v="0"/>
    <m/>
    <s v="oui"/>
    <m/>
    <m/>
    <m/>
    <m/>
    <m/>
    <m/>
    <m/>
    <s v="en_dehors_de_la_parcelle"/>
    <n v="2"/>
    <n v="2"/>
    <n v="6"/>
    <n v="10"/>
    <m/>
    <m/>
    <m/>
    <s v="oui"/>
    <x v="1"/>
    <m/>
    <m/>
    <m/>
    <m/>
    <m/>
    <m/>
    <m/>
    <m/>
    <m/>
    <m/>
    <m/>
    <m/>
    <m/>
    <m/>
    <m/>
    <m/>
    <m/>
    <m/>
    <m/>
    <m/>
    <m/>
    <m/>
    <m/>
    <m/>
    <m/>
    <m/>
    <m/>
    <n v="7"/>
    <n v="4"/>
    <n v="560"/>
    <m/>
    <m/>
    <n v="0"/>
    <n v="16"/>
    <s v="non"/>
    <m/>
    <m/>
    <m/>
    <m/>
    <m/>
    <m/>
    <m/>
    <m/>
    <m/>
    <m/>
    <s v="femmesfilles_15-19_ans"/>
    <n v="0"/>
    <n v="0"/>
    <n v="0"/>
    <n v="1"/>
    <n v="0"/>
    <n v="0"/>
    <n v="0"/>
    <m/>
    <s v="non"/>
    <m/>
    <m/>
    <m/>
    <m/>
    <m/>
    <m/>
    <m/>
    <m/>
    <m/>
    <m/>
    <m/>
    <m/>
    <m/>
    <m/>
    <m/>
    <m/>
    <m/>
    <m/>
    <m/>
    <m/>
    <m/>
    <s v="non"/>
    <s v="l'État a beaucoup d'argent  quil prennent ça en charge , nous on napas d'argent"/>
    <s v="oui"/>
    <n v="1"/>
    <n v="0"/>
    <n v="0"/>
    <n v="1"/>
    <n v="1"/>
    <n v="0"/>
    <n v="0"/>
    <m/>
    <m/>
    <m/>
    <m/>
    <m/>
    <m/>
    <m/>
    <m/>
    <m/>
    <m/>
    <n v="0"/>
    <n v="0"/>
    <n v="0"/>
    <n v="0"/>
    <n v="0"/>
    <n v="0"/>
    <n v="0"/>
    <n v="1"/>
    <n v="0"/>
    <n v="0"/>
    <n v="0"/>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oui"/>
    <n v="1"/>
    <n v="0"/>
    <n v="1"/>
    <n v="2"/>
    <n v="0"/>
    <n v="0"/>
    <n v="0"/>
    <m/>
    <n v="0"/>
    <n v="1"/>
    <n v="1"/>
    <n v="2"/>
    <n v="4"/>
    <s v="connaissance basique"/>
    <n v="0"/>
    <n v="0"/>
    <n v="0"/>
    <m/>
    <n v="0"/>
    <n v="0"/>
    <n v="0"/>
    <n v="0"/>
    <n v="1"/>
    <n v="0"/>
    <s v="source nyabirehe"/>
    <s v="non"/>
    <s v="je ne sait pas car on napas dargent pour s'intéresser de tout ça"/>
    <n v="1"/>
    <n v="1"/>
    <n v="0"/>
    <n v="0"/>
    <m/>
    <n v="0"/>
    <n v="0"/>
    <n v="1"/>
    <n v="0"/>
    <n v="0"/>
    <n v="0"/>
    <n v="0"/>
    <n v="0"/>
    <m/>
    <s v="oui"/>
    <s v="amande"/>
    <n v="0"/>
    <x v="1"/>
    <n v="0"/>
    <n v="0"/>
    <n v="0"/>
    <n v="0"/>
    <s v="réparation des pièces abîmé"/>
    <s v="non"/>
    <s v="non"/>
    <m/>
    <m/>
    <m/>
    <m/>
    <m/>
    <m/>
    <m/>
    <m/>
    <m/>
    <m/>
    <m/>
    <m/>
    <m/>
    <m/>
    <m/>
    <n v="0"/>
    <m/>
    <m/>
    <n v="8"/>
    <s v="grande confiance"/>
    <n v="0"/>
    <n v="0"/>
    <n v="0"/>
    <n v="0"/>
    <n v="0"/>
    <n v="0"/>
    <n v="0"/>
    <s v="Aucun"/>
    <n v="1"/>
    <n v="0"/>
    <n v="0"/>
    <m/>
    <s v="oui"/>
    <s v="non_jen_ai_pas_encore_bnficie"/>
    <m/>
    <m/>
    <m/>
    <m/>
    <m/>
    <m/>
    <m/>
    <m/>
    <m/>
    <m/>
    <m/>
    <m/>
    <m/>
    <m/>
    <m/>
    <m/>
    <m/>
    <m/>
    <m/>
    <m/>
    <s v="chef du village"/>
    <n v="0"/>
    <n v="0"/>
    <n v="1"/>
    <n v="0"/>
    <n v="0"/>
    <n v="0"/>
    <n v="0"/>
    <n v="0"/>
    <n v="1"/>
    <n v="0"/>
    <s v="Kalinga Fm"/>
    <n v="0"/>
    <n v="0"/>
    <n v="0"/>
    <n v="1"/>
    <n v="0"/>
    <n v="0"/>
    <m/>
    <s v="1-2"/>
    <m/>
    <s v="tres_insatisfaisante"/>
    <s v="oui"/>
    <s v="oui"/>
    <s v="tres_insatisfaisante"/>
    <s v="oui"/>
    <s v="non"/>
    <m/>
    <s v="autres__prciser"/>
    <s v="Cogep"/>
    <s v="b_le_groupe_le_plus_nombreux_prend_la_dcision_pour_tous"/>
    <s v="je_ne_suis_jamais_impliqu"/>
    <s v="non"/>
    <m/>
    <m/>
    <m/>
    <m/>
    <m/>
    <m/>
    <m/>
    <m/>
    <m/>
    <m/>
    <m/>
    <m/>
    <m/>
    <m/>
    <m/>
    <s v="cogep fait la reunion puos il nous donne un compte rendu"/>
    <s v="rarement"/>
    <s v="je ne sais pas, je suis satisfait de notre robinet"/>
    <s v="rien"/>
    <s v="non"/>
    <m/>
    <m/>
    <n v="-2.2345761999999998"/>
    <n v="28.853604900000001"/>
    <n v="1545.3"/>
    <n v="5.28"/>
    <n v="5"/>
    <n v="44967.347291666672"/>
    <n v="44967.332118055558"/>
    <s v="bbk06"/>
    <n v="44967.587719907409"/>
    <s v="https://www.commcarehq.org/a/swassa/reports/form_data/df52db5a-2853-4ce4-b916-818a6bf3756a/"/>
    <s v="bbk06"/>
    <s v=""/>
    <x v="2"/>
    <s v=""/>
    <x v="2"/>
    <s v=""/>
    <s v=""/>
    <s v=""/>
    <s v=""/>
    <x v="2"/>
    <s v=""/>
    <s v=""/>
    <s v=""/>
    <s v=""/>
    <s v=""/>
    <x v="1"/>
    <s v=""/>
    <s v=""/>
    <s v=""/>
    <s v=""/>
    <s v=""/>
    <s v=""/>
    <s v=""/>
    <s v=""/>
    <s v=""/>
  </r>
  <r>
    <s v="280"/>
    <s v="c673ed09-dc94-42a6-92e2-160cdbd0d936"/>
    <n v="44967"/>
    <s v="consentement_oui"/>
    <s v="sud_kivu"/>
    <s v="sud_kivu"/>
    <s v="kabare"/>
    <x v="0"/>
    <x v="6"/>
    <s v="non"/>
    <s v="CIZUNGU KALI KU MWAMI DIeudo"/>
    <s v="cira_26"/>
    <s v="26"/>
    <s v="chira_26"/>
    <s v="masculin"/>
    <n v="75"/>
    <n v="992101605"/>
    <s v="primaire_interrompu"/>
    <s v="oui"/>
    <m/>
    <m/>
    <m/>
    <x v="1"/>
    <s v="elle morte"/>
    <s v="sans_emploi"/>
    <m/>
    <s v="elargi"/>
    <n v="0"/>
    <n v="0"/>
    <n v="0"/>
    <n v="0"/>
    <n v="0"/>
    <n v="0"/>
    <n v="0"/>
    <n v="0"/>
    <n v="0"/>
    <n v="0"/>
    <n v="1"/>
    <n v="0"/>
    <n v="0"/>
    <n v="0"/>
    <n v="0"/>
    <n v="1"/>
    <n v="2"/>
    <s v="non"/>
    <n v="0"/>
    <n v="0"/>
    <n v="0"/>
    <n v="0"/>
    <n v="0"/>
    <n v="0"/>
    <n v="0"/>
    <n v="0"/>
    <n v="0"/>
    <n v="0"/>
    <n v="0"/>
    <n v="0"/>
    <s v="oui"/>
    <n v="0"/>
    <n v="0"/>
    <n v="1"/>
    <n v="0"/>
    <n v="0"/>
    <n v="0"/>
    <n v="0"/>
    <n v="0"/>
    <n v="0"/>
    <n v="0"/>
    <n v="0"/>
    <m/>
    <s v="non"/>
    <m/>
    <m/>
    <m/>
    <m/>
    <m/>
    <m/>
    <m/>
    <m/>
    <m/>
    <m/>
    <m/>
    <m/>
    <s v="eau_courante"/>
    <s v="robinet_public__borne-fontaine"/>
    <m/>
    <m/>
    <m/>
    <m/>
    <s v="eau_courante"/>
    <x v="0"/>
    <m/>
    <s v="oui"/>
    <m/>
    <m/>
    <m/>
    <m/>
    <m/>
    <m/>
    <m/>
    <s v="en_dehors_de_la_parcelle"/>
    <n v="10"/>
    <n v="12"/>
    <n v="15"/>
    <n v="37"/>
    <m/>
    <m/>
    <m/>
    <s v="oui"/>
    <x v="0"/>
    <m/>
    <m/>
    <m/>
    <m/>
    <m/>
    <m/>
    <m/>
    <m/>
    <m/>
    <m/>
    <m/>
    <m/>
    <m/>
    <m/>
    <m/>
    <m/>
    <m/>
    <m/>
    <m/>
    <m/>
    <m/>
    <m/>
    <m/>
    <m/>
    <m/>
    <m/>
    <m/>
    <n v="5"/>
    <n v="2"/>
    <n v="200"/>
    <m/>
    <m/>
    <n v="0"/>
    <n v="14.285714285714286"/>
    <s v="oui"/>
    <n v="1"/>
    <n v="0"/>
    <n v="0"/>
    <n v="0"/>
    <n v="0"/>
    <n v="0"/>
    <n v="0"/>
    <n v="0"/>
    <n v="0"/>
    <m/>
    <s v="garons_10-14_ans"/>
    <n v="0"/>
    <n v="0"/>
    <n v="0"/>
    <n v="1"/>
    <n v="0"/>
    <n v="0"/>
    <n v="0"/>
    <m/>
    <s v="oui"/>
    <s v="contribution_mensuelabonnement"/>
    <m/>
    <m/>
    <n v="300"/>
    <m/>
    <m/>
    <m/>
    <m/>
    <m/>
    <m/>
    <m/>
    <m/>
    <m/>
    <m/>
    <m/>
    <m/>
    <m/>
    <m/>
    <m/>
    <m/>
    <m/>
    <s v="non"/>
    <s v="pas d'argent"/>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0"/>
    <n v="1"/>
    <n v="0"/>
    <s v="je ne sais pas mais lhopital délégué quelques qui recouvre cette somme"/>
    <s v="oui"/>
    <s v="je ne sais pas"/>
    <n v="1"/>
    <n v="1"/>
    <n v="0"/>
    <n v="0"/>
    <m/>
    <n v="0"/>
    <n v="0"/>
    <n v="1"/>
    <n v="0"/>
    <n v="0"/>
    <n v="0"/>
    <n v="0"/>
    <n v="0"/>
    <m/>
    <s v="oui"/>
    <s v="amande"/>
    <n v="0"/>
    <x v="2"/>
    <n v="0"/>
    <n v="0"/>
    <n v="1"/>
    <n v="0"/>
    <s v="un délégué dela fomulac"/>
    <s v="non"/>
    <s v="non"/>
    <m/>
    <m/>
    <m/>
    <m/>
    <m/>
    <m/>
    <m/>
    <m/>
    <m/>
    <m/>
    <m/>
    <m/>
    <m/>
    <m/>
    <m/>
    <n v="0"/>
    <m/>
    <m/>
    <n v="5"/>
    <s v="confiance moyenne"/>
    <n v="0"/>
    <n v="0"/>
    <n v="0"/>
    <n v="0"/>
    <n v="0"/>
    <n v="0"/>
    <n v="0"/>
    <s v="Aucun"/>
    <n v="1"/>
    <n v="0"/>
    <n v="0"/>
    <m/>
    <s v="non"/>
    <s v="non_jen_ai_pas_encore_bnficie"/>
    <m/>
    <m/>
    <m/>
    <m/>
    <m/>
    <m/>
    <m/>
    <m/>
    <m/>
    <m/>
    <m/>
    <m/>
    <m/>
    <m/>
    <m/>
    <m/>
    <m/>
    <m/>
    <m/>
    <m/>
    <s v="çane m'intéresse pas"/>
    <n v="0"/>
    <n v="0"/>
    <n v="0"/>
    <n v="0"/>
    <n v="0"/>
    <n v="0"/>
    <n v="0"/>
    <n v="0"/>
    <n v="0"/>
    <n v="0"/>
    <m/>
    <n v="0"/>
    <n v="0"/>
    <n v="0"/>
    <n v="0"/>
    <n v="1"/>
    <n v="0"/>
    <s v="lhopital dela fomulac"/>
    <s v="3-4"/>
    <m/>
    <s v="peu_insatisfaisant"/>
    <s v="non"/>
    <s v="non"/>
    <s v="peu_insatisfaisant"/>
    <s v="oui"/>
    <s v="non"/>
    <m/>
    <s v="autres__prciser"/>
    <s v="l'hôpital eux meme"/>
    <s v="je_ne_sais_pas"/>
    <s v="je_ne_suis_jamais_impliqu"/>
    <s v="non"/>
    <m/>
    <m/>
    <m/>
    <m/>
    <m/>
    <m/>
    <m/>
    <m/>
    <m/>
    <m/>
    <m/>
    <m/>
    <m/>
    <m/>
    <m/>
    <s v="je ne sais meme pas"/>
    <s v="non"/>
    <s v="faire des réunions"/>
    <s v="leau est impropre àla consommation"/>
    <s v="non"/>
    <m/>
    <m/>
    <n v="-2.2349766999999998"/>
    <n v="28.857189999999999"/>
    <n v="1557.5"/>
    <n v="3.9"/>
    <n v="2"/>
    <n v="44967.372974537036"/>
    <n v="44967.354664351849"/>
    <s v="bbk06"/>
    <n v="44967.587743055563"/>
    <s v="https://www.commcarehq.org/a/swassa/reports/form_data/c673ed09-dc94-42a6-92e2-160cdbd0d936/"/>
    <s v="bbk06"/>
    <s v=""/>
    <x v="2"/>
    <s v=""/>
    <x v="2"/>
    <s v=""/>
    <s v=""/>
    <s v=""/>
    <s v=""/>
    <x v="2"/>
    <s v=""/>
    <s v=""/>
    <s v=""/>
    <s v=""/>
    <s v=""/>
    <x v="1"/>
    <s v=""/>
    <s v=""/>
    <s v=""/>
    <s v=""/>
    <s v=""/>
    <s v=""/>
    <s v=""/>
    <s v=""/>
    <s v=""/>
  </r>
  <r>
    <s v="281"/>
    <s v="2d2d9b6c-0ef1-453a-9d92-991c6cdb833a"/>
    <n v="44967"/>
    <s v="consentement_oui"/>
    <s v="sud_kivu"/>
    <s v="sud_kivu"/>
    <s v="kabare"/>
    <x v="0"/>
    <x v="6"/>
    <s v="non"/>
    <s v="NABINTU BENGEHYA"/>
    <s v="cira_8"/>
    <s v="8"/>
    <s v="chira_8"/>
    <s v="feminin"/>
    <n v="29"/>
    <n v="973200443"/>
    <s v="universitaire"/>
    <s v="non"/>
    <s v="epoux"/>
    <m/>
    <s v="masculin"/>
    <x v="1"/>
    <m/>
    <s v="autre_prciser"/>
    <s v="infirmier"/>
    <s v="elargi"/>
    <n v="1"/>
    <n v="0"/>
    <n v="1"/>
    <n v="0"/>
    <n v="0"/>
    <n v="1"/>
    <n v="0"/>
    <n v="0"/>
    <n v="1"/>
    <n v="0"/>
    <n v="0"/>
    <n v="0"/>
    <n v="0"/>
    <n v="1"/>
    <n v="0"/>
    <n v="0"/>
    <n v="5"/>
    <s v="non"/>
    <n v="0"/>
    <n v="0"/>
    <n v="0"/>
    <n v="0"/>
    <n v="0"/>
    <n v="0"/>
    <n v="0"/>
    <n v="0"/>
    <n v="0"/>
    <n v="0"/>
    <n v="0"/>
    <n v="0"/>
    <s v="oui"/>
    <n v="1"/>
    <n v="0"/>
    <n v="0"/>
    <n v="0"/>
    <n v="0"/>
    <n v="0"/>
    <n v="0"/>
    <n v="0"/>
    <n v="0"/>
    <n v="1"/>
    <n v="0"/>
    <s v="moi meme car je suis infirmière"/>
    <s v="oui"/>
    <n v="1"/>
    <n v="0"/>
    <n v="0"/>
    <n v="1"/>
    <n v="1"/>
    <n v="0"/>
    <n v="0"/>
    <n v="0"/>
    <n v="0"/>
    <n v="0"/>
    <n v="0"/>
    <m/>
    <s v="eau_courante"/>
    <s v="robinet_priv"/>
    <m/>
    <m/>
    <m/>
    <m/>
    <s v="eau_courante"/>
    <x v="0"/>
    <m/>
    <s v="oui"/>
    <m/>
    <m/>
    <m/>
    <m/>
    <m/>
    <m/>
    <m/>
    <s v="dans_la_parcelle_ou_la_maison"/>
    <n v="1"/>
    <n v="1"/>
    <n v="2"/>
    <n v="4"/>
    <m/>
    <m/>
    <m/>
    <s v="oui"/>
    <x v="1"/>
    <m/>
    <m/>
    <m/>
    <m/>
    <m/>
    <m/>
    <m/>
    <m/>
    <m/>
    <m/>
    <m/>
    <m/>
    <m/>
    <m/>
    <m/>
    <m/>
    <m/>
    <m/>
    <m/>
    <m/>
    <m/>
    <m/>
    <m/>
    <m/>
    <m/>
    <m/>
    <m/>
    <n v="7"/>
    <n v="3"/>
    <n v="420"/>
    <m/>
    <m/>
    <n v="0"/>
    <n v="12"/>
    <s v="oui"/>
    <n v="1"/>
    <n v="0"/>
    <n v="0"/>
    <n v="0"/>
    <n v="0"/>
    <n v="0"/>
    <n v="0"/>
    <n v="0"/>
    <n v="0"/>
    <m/>
    <s v="filles_10-14_ans"/>
    <n v="0"/>
    <n v="0"/>
    <n v="0"/>
    <n v="1"/>
    <n v="0"/>
    <n v="0"/>
    <n v="0"/>
    <m/>
    <s v="oui"/>
    <s v="contribution_mensuelabonnement"/>
    <m/>
    <m/>
    <n v="11000"/>
    <m/>
    <m/>
    <m/>
    <m/>
    <m/>
    <m/>
    <m/>
    <m/>
    <m/>
    <m/>
    <m/>
    <m/>
    <m/>
    <m/>
    <m/>
    <m/>
    <m/>
    <s v="oui"/>
    <s v="leau cest la vie"/>
    <s v="non"/>
    <m/>
    <m/>
    <m/>
    <m/>
    <m/>
    <m/>
    <m/>
    <m/>
    <m/>
    <m/>
    <m/>
    <m/>
    <m/>
    <m/>
    <m/>
    <m/>
    <m/>
    <m/>
    <m/>
    <m/>
    <m/>
    <m/>
    <m/>
    <m/>
    <m/>
    <m/>
    <m/>
    <m/>
    <m/>
    <m/>
    <m/>
    <m/>
    <m/>
    <m/>
    <s v="oui"/>
    <n v="0"/>
    <n v="1"/>
    <n v="0"/>
    <n v="0"/>
    <n v="0"/>
    <n v="0"/>
    <n v="0"/>
    <n v="0"/>
    <n v="0"/>
    <n v="0"/>
    <m/>
    <m/>
    <m/>
    <s v="fausse_daouble_avec_dalle"/>
    <m/>
    <n v="0"/>
    <n v="0"/>
    <n v="0"/>
    <n v="1"/>
    <n v="0"/>
    <m/>
    <m/>
    <m/>
    <m/>
    <m/>
    <m/>
    <m/>
    <m/>
    <s v="toilette améliorée"/>
    <s v="non"/>
    <x v="1"/>
    <x v="1"/>
    <x v="2"/>
    <x v="1"/>
    <x v="0"/>
    <m/>
    <m/>
    <m/>
    <m/>
    <m/>
    <m/>
    <m/>
    <m/>
    <m/>
    <m/>
    <m/>
    <m/>
    <m/>
    <m/>
    <m/>
    <m/>
    <m/>
    <m/>
    <m/>
    <m/>
    <m/>
    <m/>
    <m/>
    <m/>
    <m/>
    <m/>
    <m/>
    <s v="oui"/>
    <n v="1"/>
    <n v="1"/>
    <n v="0"/>
    <n v="2"/>
    <n v="0"/>
    <n v="0"/>
    <n v="0"/>
    <m/>
    <n v="1"/>
    <n v="1"/>
    <n v="1"/>
    <n v="3"/>
    <n v="5"/>
    <s v="connaissance basique"/>
    <n v="0"/>
    <n v="0"/>
    <n v="0"/>
    <m/>
    <n v="1"/>
    <n v="0"/>
    <n v="0"/>
    <n v="0"/>
    <n v="0"/>
    <n v="0"/>
    <m/>
    <s v="oui"/>
    <s v="je nais sais pas car j'avais rencontre leau,ce que je fais cest la maintenance"/>
    <n v="1"/>
    <n v="1"/>
    <n v="0"/>
    <n v="0"/>
    <m/>
    <n v="0"/>
    <n v="0"/>
    <n v="0"/>
    <n v="0"/>
    <n v="1"/>
    <n v="0"/>
    <n v="0"/>
    <n v="0"/>
    <m/>
    <s v="non"/>
    <m/>
    <m/>
    <x v="0"/>
    <m/>
    <m/>
    <m/>
    <m/>
    <m/>
    <s v="oui"/>
    <s v="oui"/>
    <n v="0"/>
    <n v="1"/>
    <n v="0"/>
    <n v="0"/>
    <n v="0"/>
    <m/>
    <n v="1"/>
    <n v="0"/>
    <n v="0"/>
    <n v="0"/>
    <n v="0"/>
    <n v="0"/>
    <n v="0"/>
    <n v="0"/>
    <m/>
    <n v="1"/>
    <s v="oui"/>
    <s v="oui_jetais_satisfait"/>
    <n v="7"/>
    <s v="grande confiance"/>
    <m/>
    <m/>
    <m/>
    <m/>
    <m/>
    <n v="0"/>
    <n v="1"/>
    <s v="Au moins un"/>
    <m/>
    <m/>
    <m/>
    <m/>
    <s v="oui"/>
    <s v="non_jen_ai_pas_encore_bnficie"/>
    <m/>
    <m/>
    <m/>
    <m/>
    <m/>
    <m/>
    <m/>
    <m/>
    <m/>
    <m/>
    <m/>
    <m/>
    <m/>
    <m/>
    <m/>
    <m/>
    <m/>
    <m/>
    <m/>
    <m/>
    <s v="commuté deau"/>
    <n v="0"/>
    <n v="0"/>
    <n v="0"/>
    <n v="0"/>
    <n v="0"/>
    <n v="0"/>
    <n v="0"/>
    <n v="1"/>
    <n v="0"/>
    <n v="0"/>
    <m/>
    <n v="0"/>
    <n v="0"/>
    <n v="0"/>
    <n v="0"/>
    <n v="1"/>
    <n v="0"/>
    <s v="source nyabirehe"/>
    <s v="5-6"/>
    <m/>
    <s v="peu_insatisfaisant"/>
    <s v="non"/>
    <s v="non"/>
    <s v="peu_insatisfaisant"/>
    <s v="oui"/>
    <s v="non"/>
    <m/>
    <s v="autres__prciser"/>
    <s v="comité deau.cogep"/>
    <s v="je_ne_sais_pas"/>
    <s v="je_ne_suis_jamais_impliqu"/>
    <s v="non"/>
    <m/>
    <m/>
    <m/>
    <m/>
    <m/>
    <m/>
    <m/>
    <m/>
    <m/>
    <m/>
    <m/>
    <m/>
    <m/>
    <m/>
    <m/>
    <s v="appel sur téléphone"/>
    <s v="non"/>
    <s v="pas de defis"/>
    <s v="pas"/>
    <s v="non"/>
    <m/>
    <m/>
    <n v="-2.2350983000000002"/>
    <n v="28.854643299999999"/>
    <n v="1557.1"/>
    <n v="4.7"/>
    <n v="5"/>
    <n v="44967.392939814818"/>
    <n v="44967.374097222222"/>
    <s v="bbk06"/>
    <n v="44967.587766203702"/>
    <s v="https://www.commcarehq.org/a/swassa/reports/form_data/2d2d9b6c-0ef1-453a-9d92-991c6cdb833a/"/>
    <s v="bbk06"/>
    <s v=""/>
    <x v="2"/>
    <s v=""/>
    <x v="2"/>
    <s v=""/>
    <s v=""/>
    <s v=""/>
    <s v=""/>
    <x v="2"/>
    <s v=""/>
    <s v=""/>
    <s v=""/>
    <s v=""/>
    <s v=""/>
    <x v="1"/>
    <s v=""/>
    <s v=""/>
    <s v=""/>
    <s v=""/>
    <s v=""/>
    <s v=""/>
    <s v=""/>
    <s v=""/>
    <s v=""/>
  </r>
  <r>
    <s v="282"/>
    <s v="5fbc3615-82fd-45b4-aca9-114502e470e9"/>
    <n v="44967"/>
    <s v="consentement_oui"/>
    <s v="sud_kivu"/>
    <s v="sud_kivu"/>
    <s v="kabare"/>
    <x v="0"/>
    <x v="6"/>
    <s v="non"/>
    <s v="Emmanuel BANTUZEKO Heri"/>
    <s v="cira_5"/>
    <s v="5"/>
    <s v="chira_5"/>
    <s v="masculin"/>
    <n v="23"/>
    <n v="976803022"/>
    <s v="universitaire"/>
    <s v="non"/>
    <s v="pre"/>
    <m/>
    <s v="masculin"/>
    <x v="1"/>
    <s v="BAHATI HEri"/>
    <s v="agent_de_letat"/>
    <m/>
    <s v="restreint"/>
    <n v="0"/>
    <n v="0"/>
    <n v="0"/>
    <n v="1"/>
    <n v="0"/>
    <n v="0"/>
    <n v="0"/>
    <n v="1"/>
    <n v="0"/>
    <n v="0"/>
    <n v="1"/>
    <n v="1"/>
    <n v="1"/>
    <n v="0"/>
    <n v="0"/>
    <n v="1"/>
    <n v="6"/>
    <s v="non"/>
    <n v="0"/>
    <n v="0"/>
    <n v="0"/>
    <n v="0"/>
    <n v="0"/>
    <n v="0"/>
    <n v="0"/>
    <n v="0"/>
    <n v="0"/>
    <n v="0"/>
    <n v="0"/>
    <n v="0"/>
    <s v="oui"/>
    <n v="0"/>
    <n v="0"/>
    <n v="1"/>
    <n v="0"/>
    <n v="0"/>
    <n v="0"/>
    <n v="1"/>
    <n v="0"/>
    <n v="0"/>
    <n v="0"/>
    <n v="0"/>
    <m/>
    <s v="oui"/>
    <n v="0"/>
    <n v="0"/>
    <n v="0"/>
    <n v="1"/>
    <n v="1"/>
    <n v="0"/>
    <n v="0"/>
    <n v="0"/>
    <n v="0"/>
    <n v="0"/>
    <n v="0"/>
    <m/>
    <s v="eau_courante"/>
    <s v="robinet_public__borne-fontaine"/>
    <m/>
    <m/>
    <m/>
    <m/>
    <s v="eau_courante"/>
    <x v="0"/>
    <m/>
    <s v="oui"/>
    <m/>
    <m/>
    <m/>
    <m/>
    <m/>
    <m/>
    <m/>
    <s v="en_dehors_de_la_parcelle"/>
    <n v="3"/>
    <n v="2"/>
    <n v="5"/>
    <n v="10"/>
    <m/>
    <m/>
    <m/>
    <s v="oui"/>
    <x v="1"/>
    <m/>
    <m/>
    <m/>
    <m/>
    <m/>
    <m/>
    <m/>
    <m/>
    <m/>
    <m/>
    <m/>
    <m/>
    <m/>
    <m/>
    <m/>
    <m/>
    <m/>
    <m/>
    <m/>
    <m/>
    <m/>
    <m/>
    <m/>
    <m/>
    <m/>
    <m/>
    <m/>
    <n v="7"/>
    <n v="3"/>
    <n v="420"/>
    <m/>
    <m/>
    <n v="0"/>
    <n v="10"/>
    <s v="non"/>
    <m/>
    <m/>
    <m/>
    <m/>
    <m/>
    <m/>
    <m/>
    <m/>
    <m/>
    <m/>
    <s v="filles_10-14_ans"/>
    <n v="0"/>
    <n v="0"/>
    <n v="0"/>
    <n v="1"/>
    <n v="0"/>
    <n v="0"/>
    <n v="0"/>
    <m/>
    <s v="non"/>
    <m/>
    <m/>
    <m/>
    <m/>
    <m/>
    <m/>
    <m/>
    <m/>
    <m/>
    <m/>
    <m/>
    <m/>
    <m/>
    <m/>
    <m/>
    <m/>
    <m/>
    <m/>
    <m/>
    <m/>
    <m/>
    <s v="non"/>
    <s v="jamais  leau cest une resource naturelle on peut pas la payer et le president avait defendu de ne jamais payer leau"/>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0"/>
    <n v="1"/>
    <n v="1"/>
    <n v="2"/>
    <n v="0"/>
    <n v="0"/>
    <n v="0"/>
    <m/>
    <n v="0"/>
    <n v="1"/>
    <n v="1"/>
    <n v="2"/>
    <n v="4"/>
    <s v="connaissance basique"/>
    <n v="0"/>
    <n v="0"/>
    <n v="0"/>
    <m/>
    <n v="0"/>
    <n v="0"/>
    <n v="0"/>
    <n v="0"/>
    <n v="1"/>
    <n v="0"/>
    <s v="personne leau ne pas payer"/>
    <s v="non"/>
    <s v="je ne sais pas"/>
    <n v="1"/>
    <n v="1"/>
    <n v="0"/>
    <n v="0"/>
    <m/>
    <n v="0"/>
    <n v="0"/>
    <n v="0"/>
    <n v="0"/>
    <n v="1"/>
    <n v="0"/>
    <n v="0"/>
    <n v="0"/>
    <m/>
    <s v="non"/>
    <m/>
    <m/>
    <x v="0"/>
    <m/>
    <m/>
    <m/>
    <m/>
    <m/>
    <s v="non"/>
    <s v="non"/>
    <m/>
    <m/>
    <m/>
    <m/>
    <m/>
    <m/>
    <m/>
    <m/>
    <m/>
    <m/>
    <m/>
    <m/>
    <m/>
    <m/>
    <m/>
    <n v="0"/>
    <m/>
    <m/>
    <n v="5"/>
    <s v="confiance moyenne"/>
    <n v="0"/>
    <n v="0"/>
    <n v="0"/>
    <n v="0"/>
    <n v="0"/>
    <n v="0"/>
    <n v="0"/>
    <s v="Aucun"/>
    <n v="1"/>
    <n v="0"/>
    <n v="0"/>
    <m/>
    <s v="oui"/>
    <s v="non_jen_ai_pas_encore_bnficie"/>
    <m/>
    <m/>
    <m/>
    <m/>
    <m/>
    <m/>
    <m/>
    <m/>
    <m/>
    <m/>
    <m/>
    <m/>
    <m/>
    <m/>
    <m/>
    <m/>
    <m/>
    <m/>
    <m/>
    <m/>
    <s v="personne"/>
    <n v="0"/>
    <n v="0"/>
    <n v="1"/>
    <n v="0"/>
    <n v="0"/>
    <n v="1"/>
    <n v="0"/>
    <n v="1"/>
    <n v="1"/>
    <n v="0"/>
    <s v="maendeleo, cikala"/>
    <n v="0"/>
    <n v="0"/>
    <n v="0"/>
    <n v="0"/>
    <n v="1"/>
    <n v="0"/>
    <s v="personne"/>
    <s v="3-4"/>
    <m/>
    <s v="peu_insatisfaisant"/>
    <s v="non"/>
    <s v="non"/>
    <s v="peu_insatisfaisant"/>
    <s v="non"/>
    <m/>
    <m/>
    <m/>
    <m/>
    <m/>
    <s v="je_ne_suis_jamais_impliqu"/>
    <s v="non"/>
    <m/>
    <m/>
    <m/>
    <m/>
    <m/>
    <m/>
    <m/>
    <m/>
    <m/>
    <m/>
    <m/>
    <m/>
    <m/>
    <m/>
    <m/>
    <s v="je ne sais pas"/>
    <s v="non"/>
    <s v="je ne sais pas car notre eau est améliorée , on n'a pas besoin damelioration"/>
    <s v="pas des défis"/>
    <s v="non"/>
    <m/>
    <m/>
    <n v="-2.2351611"/>
    <n v="28.854576699999999"/>
    <n v="1564.4"/>
    <n v="4.7"/>
    <n v="6"/>
    <n v="44967.410567129627"/>
    <n v="44967.394687499997"/>
    <s v="bbk06"/>
    <n v="44967.587777777779"/>
    <s v="https://www.commcarehq.org/a/swassa/reports/form_data/5fbc3615-82fd-45b4-aca9-114502e470e9/"/>
    <s v="bbk06"/>
    <s v=""/>
    <x v="2"/>
    <s v=""/>
    <x v="2"/>
    <s v=""/>
    <s v=""/>
    <s v=""/>
    <s v=""/>
    <x v="2"/>
    <s v=""/>
    <s v=""/>
    <s v=""/>
    <s v=""/>
    <s v=""/>
    <x v="1"/>
    <s v=""/>
    <s v=""/>
    <s v=""/>
    <s v=""/>
    <s v=""/>
    <s v=""/>
    <s v=""/>
    <s v=""/>
    <s v=""/>
  </r>
  <r>
    <s v="283"/>
    <s v="fe0b0119-2931-4f7d-b546-cdd0e21756fa"/>
    <n v="44967"/>
    <s v="consentement_oui"/>
    <s v="sud_kivu"/>
    <s v="sud_kivu"/>
    <s v="kabare"/>
    <x v="0"/>
    <x v="6"/>
    <s v="non"/>
    <s v="Yvonne NDAGANO"/>
    <s v="cira_19"/>
    <s v="19"/>
    <s v="chira_19"/>
    <s v="feminin"/>
    <n v="30"/>
    <n v="0"/>
    <s v="sans_niveau"/>
    <s v="non"/>
    <s v="epoux"/>
    <m/>
    <s v="masculin"/>
    <x v="1"/>
    <m/>
    <s v="agriculteur"/>
    <m/>
    <s v="restreint"/>
    <n v="2"/>
    <n v="2"/>
    <n v="0"/>
    <n v="0"/>
    <n v="0"/>
    <n v="1"/>
    <n v="0"/>
    <n v="0"/>
    <n v="0"/>
    <n v="1"/>
    <n v="0"/>
    <n v="0"/>
    <n v="0"/>
    <n v="1"/>
    <n v="0"/>
    <n v="0"/>
    <n v="7"/>
    <s v="non"/>
    <n v="0"/>
    <n v="0"/>
    <n v="0"/>
    <n v="0"/>
    <n v="0"/>
    <n v="0"/>
    <n v="0"/>
    <n v="0"/>
    <n v="0"/>
    <n v="0"/>
    <n v="0"/>
    <n v="0"/>
    <s v="non"/>
    <m/>
    <m/>
    <m/>
    <m/>
    <m/>
    <m/>
    <m/>
    <m/>
    <m/>
    <m/>
    <m/>
    <m/>
    <s v="oui"/>
    <n v="1"/>
    <n v="0"/>
    <n v="0"/>
    <n v="1"/>
    <n v="1"/>
    <n v="0"/>
    <n v="0"/>
    <n v="0"/>
    <n v="0"/>
    <n v="0"/>
    <n v="0"/>
    <m/>
    <s v="eau_courante"/>
    <s v="robinet_public__borne-fontaine"/>
    <m/>
    <m/>
    <m/>
    <m/>
    <s v="eau_courante"/>
    <x v="0"/>
    <m/>
    <s v="oui"/>
    <m/>
    <m/>
    <m/>
    <m/>
    <m/>
    <m/>
    <m/>
    <s v="en_dehors_de_la_parcelle"/>
    <n v="5"/>
    <n v="2"/>
    <n v="7"/>
    <n v="14"/>
    <m/>
    <m/>
    <m/>
    <s v="oui"/>
    <x v="1"/>
    <m/>
    <m/>
    <m/>
    <m/>
    <m/>
    <m/>
    <m/>
    <m/>
    <m/>
    <m/>
    <m/>
    <m/>
    <m/>
    <m/>
    <m/>
    <m/>
    <m/>
    <m/>
    <m/>
    <m/>
    <m/>
    <m/>
    <m/>
    <m/>
    <m/>
    <m/>
    <m/>
    <n v="7"/>
    <n v="4"/>
    <n v="560"/>
    <m/>
    <m/>
    <n v="0"/>
    <n v="11.428571428571429"/>
    <s v="non"/>
    <m/>
    <m/>
    <m/>
    <m/>
    <m/>
    <m/>
    <m/>
    <m/>
    <m/>
    <m/>
    <s v="filles_10-14_ans"/>
    <n v="0"/>
    <n v="0"/>
    <n v="0"/>
    <n v="1"/>
    <n v="0"/>
    <n v="0"/>
    <n v="0"/>
    <m/>
    <s v="non"/>
    <m/>
    <m/>
    <m/>
    <m/>
    <m/>
    <m/>
    <m/>
    <m/>
    <m/>
    <m/>
    <m/>
    <m/>
    <m/>
    <m/>
    <m/>
    <m/>
    <m/>
    <m/>
    <m/>
    <m/>
    <m/>
    <s v="oui"/>
    <s v="leau cest la vie"/>
    <s v="oui"/>
    <n v="1"/>
    <n v="0"/>
    <n v="0"/>
    <n v="1"/>
    <n v="1"/>
    <n v="0"/>
    <n v="0"/>
    <m/>
    <m/>
    <m/>
    <m/>
    <m/>
    <m/>
    <m/>
    <m/>
    <m/>
    <m/>
    <n v="1"/>
    <n v="1"/>
    <n v="1"/>
    <n v="0"/>
    <n v="0"/>
    <n v="0"/>
    <n v="0"/>
    <n v="0"/>
    <n v="0"/>
    <n v="0"/>
    <n v="0"/>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1"/>
    <n v="0"/>
    <n v="0"/>
    <n v="0"/>
    <n v="0"/>
    <n v="0"/>
    <m/>
    <s v="oui"/>
    <s v="payer l'eau, entretenir le robinet"/>
    <n v="1"/>
    <n v="1"/>
    <n v="0"/>
    <n v="0"/>
    <m/>
    <n v="0"/>
    <n v="0"/>
    <n v="1"/>
    <n v="0"/>
    <n v="0"/>
    <n v="0"/>
    <n v="0"/>
    <n v="0"/>
    <m/>
    <s v="oui"/>
    <s v="amande"/>
    <n v="0"/>
    <x v="2"/>
    <n v="0"/>
    <n v="0"/>
    <n v="1"/>
    <n v="0"/>
    <s v="cogep"/>
    <s v="non"/>
    <s v="non"/>
    <m/>
    <m/>
    <m/>
    <m/>
    <m/>
    <m/>
    <m/>
    <m/>
    <m/>
    <m/>
    <m/>
    <m/>
    <m/>
    <m/>
    <m/>
    <n v="0"/>
    <m/>
    <m/>
    <n v="3"/>
    <s v="pas de confiance"/>
    <n v="1"/>
    <n v="0"/>
    <n v="0"/>
    <n v="0"/>
    <n v="0"/>
    <n v="1"/>
    <n v="1"/>
    <s v="Au moins un"/>
    <n v="0"/>
    <n v="0"/>
    <n v="0"/>
    <m/>
    <s v="oui"/>
    <s v="non_jen_ai_pas_encore_bnficie"/>
    <m/>
    <m/>
    <m/>
    <m/>
    <m/>
    <m/>
    <m/>
    <m/>
    <m/>
    <m/>
    <m/>
    <m/>
    <m/>
    <m/>
    <m/>
    <m/>
    <m/>
    <m/>
    <m/>
    <m/>
    <s v="personne"/>
    <n v="0"/>
    <n v="0"/>
    <n v="1"/>
    <n v="0"/>
    <n v="1"/>
    <n v="1"/>
    <n v="0"/>
    <n v="1"/>
    <n v="0"/>
    <n v="0"/>
    <m/>
    <n v="0"/>
    <n v="0"/>
    <n v="0"/>
    <n v="0"/>
    <n v="1"/>
    <n v="0"/>
    <s v="source nyabirehe"/>
    <s v="3-4"/>
    <m/>
    <s v="peu_insatisfaisant"/>
    <s v="oui"/>
    <s v="oui"/>
    <s v="peu_insatisfaisant"/>
    <s v="oui"/>
    <s v="non"/>
    <m/>
    <s v="autres__prciser"/>
    <s v="Cogep"/>
    <s v="je_ne_sais_pas"/>
    <s v="je_ne_suis_jamais_impliqu"/>
    <s v="non"/>
    <m/>
    <m/>
    <m/>
    <m/>
    <m/>
    <m/>
    <m/>
    <m/>
    <m/>
    <m/>
    <m/>
    <m/>
    <m/>
    <m/>
    <m/>
    <s v="je ne le fait pas"/>
    <s v="non"/>
    <s v="que mercy corps et d'autres organismes nous viennent en aide"/>
    <s v="on napas deau , on termine meme une semaine sans puisé leau du robinet alors que nous payons chaque fin du mois"/>
    <s v="oui"/>
    <s v="ils demande largent sans amélioré la qualité et la quantité deau"/>
    <s v="non"/>
    <n v="-2.2343185999999999"/>
    <n v="28.853349999999999"/>
    <n v="1579"/>
    <n v="6.27"/>
    <n v="7"/>
    <n v="44967.475798611107"/>
    <n v="44967.411030092589"/>
    <s v="bbk06"/>
    <n v="44967.587789351863"/>
    <s v="https://www.commcarehq.org/a/swassa/reports/form_data/fe0b0119-2931-4f7d-b546-cdd0e21756fa/"/>
    <s v="bbk06"/>
    <s v=""/>
    <x v="2"/>
    <s v=""/>
    <x v="2"/>
    <s v=""/>
    <s v=""/>
    <s v=""/>
    <s v=""/>
    <x v="2"/>
    <s v=""/>
    <s v=""/>
    <s v=""/>
    <s v=""/>
    <s v=""/>
    <x v="1"/>
    <s v=""/>
    <s v=""/>
    <s v=""/>
    <s v=""/>
    <s v=""/>
    <s v=""/>
    <s v=""/>
    <s v=""/>
    <s v=""/>
  </r>
  <r>
    <s v="284"/>
    <s v="e1eaab1e-365f-48d2-a2b5-a7623a11d049"/>
    <n v="44967"/>
    <s v="consentement_oui"/>
    <s v="sud_kivu"/>
    <s v="sud_kivu"/>
    <s v="kabare"/>
    <x v="0"/>
    <x v="6"/>
    <s v="non"/>
    <s v="JEAN-CLAUDE NFIZI Parfait"/>
    <s v="cira_28"/>
    <s v="28"/>
    <s v="chira_28"/>
    <s v="masculin"/>
    <n v="42"/>
    <n v="974361350"/>
    <s v="primaire_interrompu"/>
    <s v="oui"/>
    <m/>
    <m/>
    <m/>
    <x v="1"/>
    <s v="JOSEPHINE  BASHIMBE"/>
    <s v="colporteur"/>
    <m/>
    <s v="restreint"/>
    <n v="1"/>
    <n v="0"/>
    <n v="0"/>
    <n v="1"/>
    <n v="0"/>
    <n v="0"/>
    <n v="1"/>
    <n v="0"/>
    <n v="0"/>
    <n v="1"/>
    <n v="3"/>
    <n v="1"/>
    <n v="0"/>
    <n v="0"/>
    <n v="1"/>
    <n v="0"/>
    <n v="9"/>
    <s v="non"/>
    <n v="0"/>
    <n v="0"/>
    <n v="0"/>
    <n v="0"/>
    <n v="0"/>
    <n v="0"/>
    <n v="0"/>
    <n v="0"/>
    <n v="0"/>
    <n v="0"/>
    <n v="0"/>
    <n v="0"/>
    <s v="non"/>
    <m/>
    <m/>
    <m/>
    <m/>
    <m/>
    <m/>
    <m/>
    <m/>
    <m/>
    <m/>
    <m/>
    <m/>
    <s v="oui"/>
    <n v="1"/>
    <n v="0"/>
    <n v="0"/>
    <n v="0"/>
    <n v="1"/>
    <n v="0"/>
    <n v="0"/>
    <n v="0"/>
    <n v="0"/>
    <n v="0"/>
    <n v="0"/>
    <m/>
    <s v="eau_courante"/>
    <s v="robinet_priv"/>
    <m/>
    <m/>
    <m/>
    <m/>
    <s v="eau_courante"/>
    <x v="0"/>
    <m/>
    <s v="oui"/>
    <m/>
    <m/>
    <m/>
    <m/>
    <m/>
    <m/>
    <m/>
    <s v="dans_la_parcelle_ou_la_maison"/>
    <n v="1"/>
    <n v="1"/>
    <n v="2"/>
    <n v="4"/>
    <m/>
    <m/>
    <m/>
    <s v="oui"/>
    <x v="1"/>
    <m/>
    <m/>
    <m/>
    <m/>
    <m/>
    <m/>
    <m/>
    <m/>
    <m/>
    <m/>
    <m/>
    <m/>
    <m/>
    <m/>
    <m/>
    <m/>
    <m/>
    <m/>
    <m/>
    <m/>
    <m/>
    <m/>
    <m/>
    <m/>
    <m/>
    <m/>
    <m/>
    <n v="7"/>
    <n v="4"/>
    <n v="560"/>
    <m/>
    <m/>
    <n v="0"/>
    <n v="8.8888888888888893"/>
    <s v="non"/>
    <m/>
    <m/>
    <m/>
    <m/>
    <m/>
    <m/>
    <m/>
    <m/>
    <m/>
    <m/>
    <s v="filles_10-14_ans"/>
    <n v="0"/>
    <n v="0"/>
    <n v="0"/>
    <n v="1"/>
    <n v="0"/>
    <n v="0"/>
    <n v="0"/>
    <m/>
    <s v="oui"/>
    <s v="contribution_mensuelabonnement"/>
    <m/>
    <m/>
    <n v="1000"/>
    <m/>
    <m/>
    <m/>
    <m/>
    <m/>
    <m/>
    <m/>
    <m/>
    <m/>
    <m/>
    <m/>
    <m/>
    <m/>
    <m/>
    <m/>
    <m/>
    <m/>
    <s v="non"/>
    <s v="nous avons notre eau qui nous suffit"/>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1"/>
    <n v="0"/>
    <n v="0"/>
    <n v="0"/>
    <n v="0"/>
    <n v="0"/>
    <m/>
    <s v="oui"/>
    <s v="s'abonner au comité d,eau"/>
    <n v="1"/>
    <n v="1"/>
    <n v="0"/>
    <n v="0"/>
    <m/>
    <n v="0"/>
    <n v="0"/>
    <n v="0"/>
    <n v="0"/>
    <n v="1"/>
    <n v="0"/>
    <n v="0"/>
    <n v="0"/>
    <m/>
    <s v="non"/>
    <m/>
    <m/>
    <x v="0"/>
    <m/>
    <m/>
    <m/>
    <m/>
    <m/>
    <s v="non"/>
    <s v="non"/>
    <m/>
    <m/>
    <m/>
    <m/>
    <m/>
    <m/>
    <m/>
    <m/>
    <m/>
    <m/>
    <m/>
    <m/>
    <m/>
    <m/>
    <m/>
    <n v="0"/>
    <m/>
    <m/>
    <n v="5"/>
    <s v="confiance moyenne"/>
    <n v="1"/>
    <n v="0"/>
    <n v="0"/>
    <n v="0"/>
    <n v="0"/>
    <n v="1"/>
    <n v="1"/>
    <s v="Au moins un"/>
    <n v="0"/>
    <n v="0"/>
    <n v="0"/>
    <m/>
    <s v="oui"/>
    <s v="non_jen_ai_pas_encore_bnficie"/>
    <m/>
    <m/>
    <m/>
    <m/>
    <m/>
    <m/>
    <m/>
    <m/>
    <m/>
    <m/>
    <m/>
    <m/>
    <m/>
    <m/>
    <m/>
    <m/>
    <m/>
    <m/>
    <m/>
    <m/>
    <s v="comité de gestion"/>
    <n v="0"/>
    <n v="0"/>
    <n v="1"/>
    <n v="0"/>
    <n v="0"/>
    <n v="1"/>
    <n v="0"/>
    <n v="1"/>
    <n v="0"/>
    <n v="0"/>
    <m/>
    <n v="0"/>
    <n v="0"/>
    <n v="0"/>
    <n v="1"/>
    <n v="0"/>
    <n v="0"/>
    <m/>
    <s v="3-4"/>
    <m/>
    <s v="peu_insatisfaisant"/>
    <s v="oui"/>
    <s v="oui"/>
    <s v="peu_insatisfaisant"/>
    <s v="oui"/>
    <s v="non"/>
    <m/>
    <s v="autres__prciser"/>
    <s v="les pretre eux même choisi les comités"/>
    <s v="b_le_groupe_le_plus_nombreux_prend_la_dcision_pour_tous"/>
    <s v="je_ne_suis_jamais_impliqu"/>
    <s v="non"/>
    <m/>
    <m/>
    <m/>
    <m/>
    <m/>
    <m/>
    <m/>
    <m/>
    <m/>
    <m/>
    <m/>
    <m/>
    <m/>
    <m/>
    <m/>
    <s v="réunion, appel sur téléphone"/>
    <s v="non"/>
    <s v="pas des défis"/>
    <s v="pas meme"/>
    <s v="non"/>
    <m/>
    <m/>
    <n v="-2.2342708999999998"/>
    <n v="28.853442099999999"/>
    <n v="1532.4"/>
    <n v="4.95"/>
    <n v="9"/>
    <n v="44967.522372685176"/>
    <n v="44967.484884259262"/>
    <s v="bbk06"/>
    <n v="44967.587812500002"/>
    <s v="https://www.commcarehq.org/a/swassa/reports/form_data/e1eaab1e-365f-48d2-a2b5-a7623a11d049/"/>
    <s v="bbk06"/>
    <s v=""/>
    <x v="2"/>
    <s v=""/>
    <x v="2"/>
    <s v=""/>
    <s v=""/>
    <s v=""/>
    <s v=""/>
    <x v="2"/>
    <s v=""/>
    <s v=""/>
    <s v=""/>
    <s v=""/>
    <s v=""/>
    <x v="1"/>
    <s v=""/>
    <s v=""/>
    <s v=""/>
    <s v=""/>
    <s v=""/>
    <s v=""/>
    <s v=""/>
    <s v=""/>
    <s v=""/>
  </r>
  <r>
    <s v="285"/>
    <s v="920abbea-dae1-4ec1-bdd5-045114913781"/>
    <n v="44967"/>
    <s v="consentement_oui"/>
    <s v="sud_kivu"/>
    <s v="sud_kivu"/>
    <s v="kabare"/>
    <x v="0"/>
    <x v="3"/>
    <s v="non"/>
    <s v="FURAHA MUCHIKA"/>
    <s v="cheg_14"/>
    <s v="14"/>
    <s v="chege_14"/>
    <s v="masculin"/>
    <n v="40"/>
    <n v="0"/>
    <s v="sans_niveau"/>
    <s v="non"/>
    <s v="epoux"/>
    <m/>
    <s v="masculin"/>
    <x v="1"/>
    <m/>
    <s v="agriculteur"/>
    <m/>
    <s v="elargi"/>
    <n v="0"/>
    <n v="1"/>
    <n v="0"/>
    <n v="1"/>
    <n v="0"/>
    <n v="0"/>
    <n v="1"/>
    <n v="0"/>
    <n v="2"/>
    <n v="1"/>
    <n v="2"/>
    <n v="1"/>
    <n v="0"/>
    <n v="0"/>
    <n v="0"/>
    <n v="1"/>
    <n v="10"/>
    <s v="oui"/>
    <n v="0"/>
    <n v="0"/>
    <n v="0"/>
    <n v="0"/>
    <n v="1"/>
    <n v="0"/>
    <n v="0"/>
    <n v="0"/>
    <n v="0"/>
    <n v="0"/>
    <n v="0"/>
    <n v="0"/>
    <s v="oui"/>
    <n v="1"/>
    <n v="0"/>
    <n v="0"/>
    <n v="0"/>
    <n v="0"/>
    <n v="0"/>
    <n v="0"/>
    <n v="0"/>
    <n v="0"/>
    <n v="0"/>
    <n v="0"/>
    <m/>
    <s v="oui"/>
    <n v="0"/>
    <n v="0"/>
    <n v="0"/>
    <n v="1"/>
    <n v="1"/>
    <n v="0"/>
    <n v="0"/>
    <n v="0"/>
    <n v="0"/>
    <n v="0"/>
    <n v="0"/>
    <m/>
    <s v="eau_courante"/>
    <s v="robinet_priv"/>
    <m/>
    <m/>
    <m/>
    <m/>
    <s v="eau_courante"/>
    <x v="0"/>
    <m/>
    <s v="oui"/>
    <m/>
    <m/>
    <m/>
    <m/>
    <m/>
    <m/>
    <m/>
    <s v="dans_la_parcelle_ou_la_maison"/>
    <n v="1"/>
    <n v="1"/>
    <n v="1"/>
    <n v="3"/>
    <m/>
    <m/>
    <m/>
    <s v="oui"/>
    <x v="1"/>
    <m/>
    <m/>
    <m/>
    <m/>
    <m/>
    <m/>
    <m/>
    <m/>
    <m/>
    <m/>
    <m/>
    <m/>
    <m/>
    <m/>
    <m/>
    <m/>
    <m/>
    <m/>
    <m/>
    <m/>
    <m/>
    <m/>
    <m/>
    <m/>
    <m/>
    <m/>
    <m/>
    <n v="7"/>
    <n v="3"/>
    <n v="420"/>
    <m/>
    <m/>
    <n v="0"/>
    <n v="6"/>
    <s v="oui"/>
    <n v="0"/>
    <n v="0"/>
    <n v="0"/>
    <n v="0"/>
    <n v="0"/>
    <n v="0"/>
    <n v="1"/>
    <n v="0"/>
    <n v="0"/>
    <m/>
    <s v="femmes_20-24_ans"/>
    <n v="0"/>
    <n v="0"/>
    <n v="0"/>
    <n v="1"/>
    <n v="0"/>
    <n v="0"/>
    <n v="0"/>
    <m/>
    <s v="oui"/>
    <s v="contribution_mensuelabonnement"/>
    <m/>
    <m/>
    <n v="11000"/>
    <m/>
    <m/>
    <m/>
    <m/>
    <m/>
    <m/>
    <m/>
    <m/>
    <m/>
    <m/>
    <m/>
    <m/>
    <m/>
    <m/>
    <m/>
    <m/>
    <m/>
    <s v="oui"/>
    <s v="oui parceque leau est le moteur de tout"/>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1"/>
    <n v="0"/>
    <n v="0"/>
    <n v="0"/>
    <n v="0"/>
    <n v="0"/>
    <m/>
    <s v="oui"/>
    <s v="payer leau, entretenir le robinet"/>
    <n v="1"/>
    <n v="1"/>
    <n v="0"/>
    <n v="0"/>
    <m/>
    <n v="0"/>
    <n v="0"/>
    <n v="1"/>
    <n v="0"/>
    <n v="0"/>
    <n v="0"/>
    <n v="0"/>
    <n v="0"/>
    <m/>
    <s v="non"/>
    <m/>
    <m/>
    <x v="0"/>
    <m/>
    <m/>
    <m/>
    <m/>
    <m/>
    <s v="non"/>
    <s v="non"/>
    <m/>
    <m/>
    <m/>
    <m/>
    <m/>
    <m/>
    <m/>
    <m/>
    <m/>
    <m/>
    <m/>
    <m/>
    <m/>
    <m/>
    <m/>
    <n v="0"/>
    <m/>
    <m/>
    <n v="5"/>
    <s v="confiance moyenne"/>
    <n v="1"/>
    <n v="0"/>
    <n v="0"/>
    <n v="0"/>
    <n v="0"/>
    <n v="1"/>
    <n v="1"/>
    <s v="Au moins un"/>
    <n v="0"/>
    <n v="0"/>
    <n v="0"/>
    <m/>
    <s v="oui"/>
    <s v="non_jen_ai_pas_encore_bnficie"/>
    <m/>
    <m/>
    <m/>
    <m/>
    <m/>
    <m/>
    <m/>
    <m/>
    <m/>
    <m/>
    <m/>
    <m/>
    <m/>
    <m/>
    <m/>
    <m/>
    <m/>
    <m/>
    <m/>
    <m/>
    <s v="au cogep"/>
    <n v="0"/>
    <n v="0"/>
    <n v="0"/>
    <n v="0"/>
    <n v="0"/>
    <n v="0"/>
    <n v="0"/>
    <n v="0"/>
    <n v="1"/>
    <n v="0"/>
    <s v="chikala"/>
    <n v="0"/>
    <n v="0"/>
    <n v="0"/>
    <n v="1"/>
    <n v="0"/>
    <n v="0"/>
    <m/>
    <s v="3-4"/>
    <m/>
    <s v="peu_insatisfaisant"/>
    <s v="oui"/>
    <s v="oui"/>
    <s v="peu_insatisfaisant"/>
    <s v="oui"/>
    <s v="non"/>
    <m/>
    <s v="autres__prciser"/>
    <s v="la cogep"/>
    <s v="b_le_groupe_le_plus_nombreux_prend_la_dcision_pour_tous"/>
    <s v="je_ne_suis_jamais_impliqu"/>
    <s v="non"/>
    <m/>
    <m/>
    <m/>
    <m/>
    <m/>
    <m/>
    <m/>
    <m/>
    <m/>
    <m/>
    <m/>
    <m/>
    <m/>
    <m/>
    <m/>
    <s v="sur telephone"/>
    <s v="non"/>
    <s v="amélioré eau car on termine meme 2mois sans voir de leau"/>
    <s v="on paye mensuellement de leau mais ce qui nous etone  leau narrive pas régulièrement"/>
    <s v="oui"/>
    <s v="ils demande des largent sans rien faire, nousen avons assez vraiment"/>
    <s v="non"/>
    <n v="-2.2272018"/>
    <n v="28.827680399999998"/>
    <n v="1633"/>
    <n v="8.48"/>
    <n v="10"/>
    <n v="44967.56523148148"/>
    <n v="44967.546273148153"/>
    <s v="bbk06"/>
    <n v="44967.587824074071"/>
    <s v="https://www.commcarehq.org/a/swassa/reports/form_data/920abbea-dae1-4ec1-bdd5-045114913781/"/>
    <s v="bbk06"/>
    <s v=""/>
    <x v="2"/>
    <s v=""/>
    <x v="2"/>
    <s v=""/>
    <s v=""/>
    <s v=""/>
    <s v=""/>
    <x v="2"/>
    <s v=""/>
    <s v=""/>
    <s v=""/>
    <s v=""/>
    <s v=""/>
    <x v="1"/>
    <s v=""/>
    <s v=""/>
    <s v=""/>
    <s v=""/>
    <s v=""/>
    <s v=""/>
    <s v=""/>
    <s v=""/>
    <s v=""/>
  </r>
  <r>
    <s v="286"/>
    <s v="af9fb247-47fa-4d96-b608-81f11f218609"/>
    <n v="44967"/>
    <s v="consentement_oui"/>
    <s v="sud_kivu"/>
    <s v="sud_kivu"/>
    <s v="kabare"/>
    <x v="0"/>
    <x v="10"/>
    <s v="oui"/>
    <s v="Mushagalusa Shamavu"/>
    <s v="buha_11"/>
    <s v="11"/>
    <s v="buhan_11"/>
    <s v="masculin"/>
    <n v="20"/>
    <n v="994142355"/>
    <s v="secondaire_complet"/>
    <s v="non"/>
    <s v="fils"/>
    <m/>
    <s v="masculin"/>
    <x v="1"/>
    <s v="Jean Marie Shamavu"/>
    <s v="agriculteur"/>
    <m/>
    <s v="restreint"/>
    <n v="0"/>
    <n v="0"/>
    <n v="0"/>
    <n v="2"/>
    <n v="0"/>
    <n v="0"/>
    <n v="1"/>
    <n v="0"/>
    <n v="0"/>
    <n v="1"/>
    <n v="2"/>
    <n v="0"/>
    <n v="0"/>
    <n v="0"/>
    <n v="1"/>
    <n v="0"/>
    <n v="7"/>
    <s v="oui"/>
    <n v="0"/>
    <n v="0"/>
    <n v="0"/>
    <n v="0"/>
    <n v="1"/>
    <n v="0"/>
    <n v="0"/>
    <n v="0"/>
    <n v="0"/>
    <n v="0"/>
    <n v="0"/>
    <n v="0"/>
    <s v="non"/>
    <m/>
    <m/>
    <m/>
    <m/>
    <m/>
    <m/>
    <m/>
    <m/>
    <m/>
    <m/>
    <m/>
    <m/>
    <s v="oui"/>
    <n v="0"/>
    <n v="0"/>
    <n v="0"/>
    <n v="0"/>
    <n v="0"/>
    <n v="0"/>
    <n v="0"/>
    <n v="0"/>
    <n v="0"/>
    <n v="1"/>
    <n v="0"/>
    <s v="WhatsApp"/>
    <s v="eau_courante"/>
    <s v="robinet_public__borne-fontaine"/>
    <m/>
    <m/>
    <m/>
    <m/>
    <s v="eau_courante"/>
    <x v="0"/>
    <m/>
    <s v="oui"/>
    <m/>
    <m/>
    <m/>
    <m/>
    <m/>
    <m/>
    <m/>
    <s v="en_dehors_de_la_parcelle"/>
    <n v="5"/>
    <n v="10"/>
    <n v="5"/>
    <n v="20"/>
    <m/>
    <m/>
    <m/>
    <s v="non"/>
    <x v="2"/>
    <n v="0"/>
    <n v="0"/>
    <n v="0"/>
    <n v="0"/>
    <n v="0"/>
    <n v="1"/>
    <n v="1"/>
    <n v="1"/>
    <n v="0"/>
    <n v="0"/>
    <n v="0"/>
    <n v="0"/>
    <n v="0"/>
    <m/>
    <m/>
    <m/>
    <m/>
    <m/>
    <m/>
    <m/>
    <m/>
    <m/>
    <m/>
    <m/>
    <m/>
    <m/>
    <m/>
    <n v="7"/>
    <n v="5"/>
    <n v="700"/>
    <m/>
    <m/>
    <n v="0"/>
    <n v="14.285714285714286"/>
    <s v="non"/>
    <m/>
    <m/>
    <m/>
    <m/>
    <m/>
    <m/>
    <m/>
    <m/>
    <m/>
    <m/>
    <s v="femmesfilles_15-19_ans"/>
    <n v="0"/>
    <n v="0"/>
    <n v="0"/>
    <n v="0"/>
    <n v="1"/>
    <n v="0"/>
    <n v="0"/>
    <m/>
    <s v="oui"/>
    <s v="contribution_mensuelabonnement"/>
    <m/>
    <m/>
    <n v="500"/>
    <m/>
    <m/>
    <m/>
    <m/>
    <m/>
    <m/>
    <m/>
    <m/>
    <m/>
    <m/>
    <m/>
    <m/>
    <m/>
    <m/>
    <m/>
    <m/>
    <m/>
    <s v="oui"/>
    <s v="C le développement et 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tuyaux et frais d'adhésion"/>
    <n v="0"/>
    <n v="1"/>
    <n v="0"/>
    <n v="0"/>
    <m/>
    <n v="1"/>
    <n v="0"/>
    <n v="0"/>
    <n v="0"/>
    <n v="0"/>
    <n v="0"/>
    <n v="0"/>
    <n v="0"/>
    <m/>
    <s v="oui"/>
    <s v="Amande"/>
    <n v="0"/>
    <x v="2"/>
    <n v="0"/>
    <n v="1"/>
    <n v="0"/>
    <n v="0"/>
    <s v="pas d'autre réponse"/>
    <s v="non"/>
    <s v="non"/>
    <m/>
    <m/>
    <m/>
    <m/>
    <m/>
    <m/>
    <m/>
    <m/>
    <m/>
    <m/>
    <m/>
    <m/>
    <m/>
    <m/>
    <m/>
    <n v="0"/>
    <m/>
    <m/>
    <n v="6"/>
    <s v="grande confiance"/>
    <n v="1"/>
    <n v="0"/>
    <n v="0"/>
    <n v="0"/>
    <n v="0"/>
    <n v="1"/>
    <n v="1"/>
    <s v="Au moins un"/>
    <n v="0"/>
    <n v="0"/>
    <n v="0"/>
    <m/>
    <s v="oui"/>
    <s v="non_jen_ai_pas_encore_bnficie"/>
    <m/>
    <m/>
    <m/>
    <m/>
    <m/>
    <m/>
    <m/>
    <m/>
    <m/>
    <m/>
    <m/>
    <m/>
    <m/>
    <m/>
    <m/>
    <m/>
    <m/>
    <m/>
    <m/>
    <m/>
    <s v="comité d'eau"/>
    <n v="0"/>
    <n v="0"/>
    <n v="0"/>
    <n v="0"/>
    <n v="0"/>
    <n v="0"/>
    <n v="0"/>
    <n v="0"/>
    <n v="1"/>
    <n v="0"/>
    <s v="Volidie,Gorila et Marndeleo"/>
    <n v="0"/>
    <n v="0"/>
    <n v="0"/>
    <n v="0"/>
    <n v="1"/>
    <n v="0"/>
    <s v="Particulier"/>
    <s v="3-4"/>
    <m/>
    <s v="tres_satisfaite"/>
    <s v="oui"/>
    <s v="oui"/>
    <s v="extrmement_satisfaite"/>
    <s v="oui"/>
    <s v="non"/>
    <m/>
    <s v="les_membres_du_village"/>
    <m/>
    <s v="b_le_groupe_le_plus_nombreux_prend_la_dcision_pour_tous"/>
    <s v="je_ne_suis_jamais_impliqu"/>
    <s v="non"/>
    <m/>
    <m/>
    <m/>
    <m/>
    <m/>
    <m/>
    <m/>
    <m/>
    <m/>
    <m/>
    <m/>
    <m/>
    <m/>
    <m/>
    <m/>
    <s v="pas d'autre reponse"/>
    <s v="non"/>
    <s v="Presence des sources"/>
    <s v="les soldats qui sont à côté d BF nous dérange à tout moment en nous demandant les bois avant de puisé."/>
    <s v="non"/>
    <m/>
    <m/>
    <n v="-2.2623383000000001"/>
    <n v="28.829371699999999"/>
    <n v="1689.8"/>
    <n v="3.9"/>
    <n v="7"/>
    <n v="44967.574953703697"/>
    <n v="44967.564710648148"/>
    <s v="bbk07"/>
    <n v="44967.588449074072"/>
    <s v="https://www.commcarehq.org/a/swassa/reports/form_data/af9fb247-47fa-4d96-b608-81f11f218609/"/>
    <s v="bbk07"/>
    <s v="Homme"/>
    <x v="1"/>
    <n v="4"/>
    <x v="0"/>
    <n v="5"/>
    <n v="5"/>
    <n v="8"/>
    <n v="18"/>
    <x v="3"/>
    <n v="7.1428571428571432"/>
    <s v="Oui, elle est capable"/>
    <s v="non amélioré"/>
    <s v="Oui"/>
    <s v="pas d'accès"/>
    <x v="0"/>
    <n v="1"/>
    <n v="2"/>
    <n v="3"/>
    <s v="Connaissance moyenne"/>
    <n v="1"/>
    <n v="5"/>
    <s v="Confiance moyenne"/>
    <n v="1"/>
    <n v="1"/>
  </r>
  <r>
    <s v="287"/>
    <s v="c9772b31-7ebc-4a92-bd26-a6f66327e797"/>
    <n v="44967"/>
    <s v="consentement_oui"/>
    <s v="sud_kivu"/>
    <s v="sud_kivu"/>
    <s v="kabare"/>
    <x v="1"/>
    <x v="11"/>
    <s v="oui"/>
    <s v="Nabintu M'rukomera"/>
    <s v="mabi_3"/>
    <s v="3"/>
    <s v="mabin_3"/>
    <s v="feminin"/>
    <n v="35"/>
    <n v="0"/>
    <s v="primaire_interrompu"/>
    <s v="non"/>
    <s v="epoux"/>
    <m/>
    <s v="masculin"/>
    <x v="1"/>
    <m/>
    <s v="travail_journalier"/>
    <m/>
    <s v="restreint"/>
    <n v="1"/>
    <n v="2"/>
    <n v="4"/>
    <n v="0"/>
    <n v="0"/>
    <n v="0"/>
    <n v="1"/>
    <n v="0"/>
    <n v="1"/>
    <n v="1"/>
    <n v="0"/>
    <n v="0"/>
    <n v="0"/>
    <n v="0"/>
    <n v="1"/>
    <n v="0"/>
    <n v="11"/>
    <s v="non"/>
    <n v="0"/>
    <n v="0"/>
    <n v="0"/>
    <n v="0"/>
    <n v="0"/>
    <n v="0"/>
    <n v="0"/>
    <n v="0"/>
    <n v="0"/>
    <n v="0"/>
    <n v="0"/>
    <n v="0"/>
    <s v="non"/>
    <m/>
    <m/>
    <m/>
    <m/>
    <m/>
    <m/>
    <m/>
    <m/>
    <m/>
    <m/>
    <m/>
    <m/>
    <s v="oui"/>
    <n v="0"/>
    <n v="1"/>
    <n v="1"/>
    <n v="1"/>
    <n v="0"/>
    <n v="0"/>
    <n v="0"/>
    <n v="0"/>
    <n v="0"/>
    <n v="0"/>
    <n v="0"/>
    <m/>
    <s v="eau_courante"/>
    <s v="robinet_public__borne-fontaine"/>
    <m/>
    <m/>
    <m/>
    <m/>
    <s v="eau_courante"/>
    <x v="0"/>
    <m/>
    <s v="oui"/>
    <m/>
    <m/>
    <m/>
    <m/>
    <m/>
    <m/>
    <m/>
    <s v="en_dehors_de_la_parcelle"/>
    <n v="2"/>
    <n v="3"/>
    <n v="3"/>
    <n v="8"/>
    <m/>
    <m/>
    <m/>
    <s v="non"/>
    <x v="2"/>
    <n v="0"/>
    <n v="0"/>
    <n v="0"/>
    <n v="0"/>
    <n v="0"/>
    <n v="0"/>
    <n v="1"/>
    <n v="1"/>
    <n v="0"/>
    <n v="0"/>
    <n v="0"/>
    <n v="0"/>
    <n v="0"/>
    <m/>
    <m/>
    <m/>
    <m/>
    <m/>
    <m/>
    <m/>
    <m/>
    <m/>
    <m/>
    <m/>
    <m/>
    <m/>
    <m/>
    <n v="7"/>
    <n v="7"/>
    <n v="980"/>
    <m/>
    <m/>
    <n v="0"/>
    <n v="12.727272727272728"/>
    <s v="non"/>
    <m/>
    <m/>
    <m/>
    <m/>
    <m/>
    <m/>
    <m/>
    <m/>
    <m/>
    <m/>
    <s v="filles_10-14_ans"/>
    <n v="0"/>
    <n v="0"/>
    <n v="1"/>
    <n v="0"/>
    <n v="0"/>
    <n v="1"/>
    <n v="0"/>
    <s v="pas tout les jours il y a ces periode où l'eau passe toute la journée étant sale nous attendons au-moins un jour pour puisé sur tout pendant la seson de pluie"/>
    <s v="oui"/>
    <s v="contribution_mensuelabonnement"/>
    <m/>
    <m/>
    <n v="500"/>
    <m/>
    <m/>
    <m/>
    <m/>
    <m/>
    <m/>
    <m/>
    <m/>
    <m/>
    <m/>
    <m/>
    <m/>
    <m/>
    <m/>
    <m/>
    <m/>
    <m/>
    <s v="oui"/>
    <s v="parceque il y aura assurance en eau potable"/>
    <s v="oui"/>
    <n v="1"/>
    <n v="0"/>
    <n v="0"/>
    <n v="0"/>
    <n v="1"/>
    <n v="1"/>
    <n v="0"/>
    <s v="vomissement"/>
    <m/>
    <m/>
    <m/>
    <m/>
    <m/>
    <m/>
    <m/>
    <m/>
    <m/>
    <n v="1"/>
    <n v="0"/>
    <n v="0"/>
    <n v="0"/>
    <n v="0"/>
    <n v="0"/>
    <n v="0"/>
    <n v="0"/>
    <n v="1"/>
    <n v="0"/>
    <n v="0"/>
    <n v="0"/>
    <n v="0"/>
    <n v="0"/>
    <n v="0"/>
    <n v="0"/>
    <n v="0"/>
    <s v="oui"/>
    <n v="0"/>
    <n v="1"/>
    <n v="0"/>
    <n v="0"/>
    <n v="0"/>
    <n v="0"/>
    <n v="0"/>
    <n v="0"/>
    <n v="0"/>
    <n v="0"/>
    <m/>
    <m/>
    <m/>
    <s v="autre_toilette__composte"/>
    <m/>
    <n v="0"/>
    <n v="0"/>
    <n v="0"/>
    <n v="1"/>
    <n v="0"/>
    <m/>
    <m/>
    <m/>
    <m/>
    <m/>
    <m/>
    <m/>
    <m/>
    <s v="toilette améliorée"/>
    <s v="non"/>
    <x v="1"/>
    <x v="1"/>
    <x v="1"/>
    <x v="0"/>
    <x v="0"/>
    <m/>
    <m/>
    <m/>
    <m/>
    <m/>
    <m/>
    <m/>
    <m/>
    <m/>
    <m/>
    <m/>
    <m/>
    <m/>
    <m/>
    <m/>
    <m/>
    <m/>
    <m/>
    <m/>
    <m/>
    <m/>
    <m/>
    <m/>
    <m/>
    <m/>
    <m/>
    <m/>
    <s v="oui"/>
    <n v="1"/>
    <n v="1"/>
    <n v="1"/>
    <n v="3"/>
    <n v="0"/>
    <n v="0"/>
    <n v="0"/>
    <m/>
    <n v="1"/>
    <n v="1"/>
    <n v="1"/>
    <n v="3"/>
    <n v="6"/>
    <s v="connaissance basique"/>
    <n v="0"/>
    <n v="0"/>
    <n v="0"/>
    <m/>
    <n v="1"/>
    <n v="0"/>
    <n v="0"/>
    <n v="0"/>
    <n v="0"/>
    <n v="0"/>
    <m/>
    <s v="oui"/>
    <s v="payer l'evalent d'aumoin 100$ Minimum au comité de gestion de l'eau, achat des matériels, payer main d'oeuvre"/>
    <n v="1"/>
    <n v="1"/>
    <n v="0"/>
    <n v="0"/>
    <m/>
    <n v="0"/>
    <n v="0"/>
    <n v="0"/>
    <n v="0"/>
    <n v="0"/>
    <n v="0"/>
    <n v="1"/>
    <n v="0"/>
    <s v="ne connais pas"/>
    <s v="oui"/>
    <s v="suspension de puiser au borne en cas d'irégularite"/>
    <n v="0"/>
    <x v="2"/>
    <n v="0"/>
    <n v="1"/>
    <n v="0"/>
    <n v="0"/>
    <s v="aucun"/>
    <s v="non"/>
    <s v="non"/>
    <m/>
    <m/>
    <m/>
    <m/>
    <m/>
    <m/>
    <m/>
    <m/>
    <m/>
    <m/>
    <m/>
    <m/>
    <m/>
    <m/>
    <m/>
    <n v="0"/>
    <m/>
    <m/>
    <n v="2"/>
    <s v="pas de confiance"/>
    <n v="0"/>
    <n v="0"/>
    <n v="0"/>
    <n v="0"/>
    <n v="0"/>
    <n v="0"/>
    <n v="0"/>
    <s v="Aucun"/>
    <n v="0"/>
    <n v="1"/>
    <n v="0"/>
    <s v="aucun"/>
    <s v="oui"/>
    <s v="non_jen_ai_pas_encore_bnficie"/>
    <m/>
    <m/>
    <m/>
    <m/>
    <m/>
    <m/>
    <m/>
    <m/>
    <m/>
    <m/>
    <m/>
    <m/>
    <m/>
    <m/>
    <m/>
    <m/>
    <m/>
    <m/>
    <m/>
    <m/>
    <s v="au chargé de la sécurité"/>
    <n v="1"/>
    <n v="0"/>
    <n v="0"/>
    <n v="0"/>
    <n v="0"/>
    <n v="1"/>
    <n v="0"/>
    <n v="0"/>
    <n v="0"/>
    <n v="0"/>
    <m/>
    <n v="0"/>
    <n v="0"/>
    <n v="0"/>
    <n v="0"/>
    <n v="1"/>
    <n v="0"/>
    <s v="ne connais pas"/>
    <s v="3-4"/>
    <m/>
    <s v="peu_insatisfaisant"/>
    <s v="oui"/>
    <s v="oui"/>
    <s v="peu_insatisfaisant"/>
    <s v="oui"/>
    <s v="non"/>
    <m/>
    <s v="les_membres_du_village"/>
    <m/>
    <s v="un_seul_membre_prend_la_dcision"/>
    <s v="rarement_implique"/>
    <s v="non"/>
    <m/>
    <m/>
    <m/>
    <m/>
    <m/>
    <m/>
    <m/>
    <m/>
    <m/>
    <m/>
    <m/>
    <m/>
    <m/>
    <m/>
    <m/>
    <s v="aucun"/>
    <s v="non"/>
    <s v="renforcer les bornes dans le milieu, revérifier l'endroit de captage d'eau et en fin soutien au M.O et matériels"/>
    <s v="non accès à l'eau pendant la saison sèche."/>
    <s v="non"/>
    <m/>
    <m/>
    <n v="-2.1743068999999999"/>
    <n v="28.857423300000001"/>
    <n v="1511.4"/>
    <n v="4.6500000000000004"/>
    <n v="11"/>
    <n v="44967.390497685177"/>
    <n v="44967.358773148153"/>
    <s v="bbk05"/>
    <n v="44967.589849537027"/>
    <s v="https://www.commcarehq.org/a/swassa/reports/form_data/c9772b31-7ebc-4a92-bd26-a6f66327e797/"/>
    <s v="bbk05"/>
    <s v="Homme"/>
    <x v="0"/>
    <n v="6"/>
    <x v="0"/>
    <n v="3"/>
    <n v="1"/>
    <n v="6"/>
    <n v="10"/>
    <x v="3"/>
    <n v="10"/>
    <s v="Non, elle n'est pas capable"/>
    <s v="non amélioré"/>
    <s v="Non"/>
    <s v="pas d'accès"/>
    <x v="0"/>
    <n v="2"/>
    <n v="2"/>
    <n v="4"/>
    <s v="Connaissance moyenne"/>
    <n v="0"/>
    <n v="4"/>
    <s v="Pas de confiance"/>
    <n v="0"/>
    <n v="0"/>
  </r>
  <r>
    <s v="288"/>
    <s v="b28ce72b-e448-4b25-9080-5e2e27b924e7"/>
    <n v="44967"/>
    <s v="consentement_oui"/>
    <s v="sud_kivu"/>
    <s v="sud_kivu"/>
    <s v="kabare"/>
    <x v="1"/>
    <x v="11"/>
    <s v="oui"/>
    <s v="Buhendwa Charles"/>
    <s v="mabi_12"/>
    <s v="12"/>
    <s v="mabin_12"/>
    <s v="masculin"/>
    <n v="61"/>
    <n v="0"/>
    <s v="sans_niveau"/>
    <s v="oui"/>
    <m/>
    <m/>
    <m/>
    <x v="1"/>
    <s v="Vumiliya Mersianne"/>
    <s v="agriculteur"/>
    <m/>
    <s v="restreint"/>
    <n v="1"/>
    <n v="1"/>
    <n v="0"/>
    <n v="1"/>
    <n v="0"/>
    <n v="0"/>
    <n v="1"/>
    <n v="0"/>
    <n v="0"/>
    <n v="0"/>
    <n v="1"/>
    <n v="0"/>
    <n v="1"/>
    <n v="0"/>
    <n v="0"/>
    <n v="1"/>
    <n v="7"/>
    <s v="oui"/>
    <n v="0"/>
    <n v="0"/>
    <n v="0"/>
    <n v="0"/>
    <n v="1"/>
    <n v="0"/>
    <n v="0"/>
    <n v="0"/>
    <n v="0"/>
    <n v="0"/>
    <n v="0"/>
    <n v="0"/>
    <s v="oui"/>
    <n v="1"/>
    <n v="0"/>
    <n v="0"/>
    <n v="0"/>
    <n v="0"/>
    <n v="0"/>
    <n v="0"/>
    <n v="0"/>
    <n v="0"/>
    <n v="0"/>
    <n v="0"/>
    <m/>
    <s v="oui"/>
    <n v="1"/>
    <n v="0"/>
    <n v="0"/>
    <n v="0"/>
    <n v="0"/>
    <n v="0"/>
    <n v="0"/>
    <n v="0"/>
    <n v="0"/>
    <n v="0"/>
    <n v="0"/>
    <m/>
    <s v="eau_courante"/>
    <s v="robinet_public__borne-fontaine"/>
    <m/>
    <m/>
    <m/>
    <m/>
    <s v="eau_courante"/>
    <x v="0"/>
    <m/>
    <s v="oui"/>
    <m/>
    <m/>
    <m/>
    <m/>
    <m/>
    <m/>
    <m/>
    <s v="en_dehors_de_la_parcelle"/>
    <n v="2"/>
    <n v="5"/>
    <n v="5"/>
    <n v="12"/>
    <m/>
    <m/>
    <m/>
    <s v="non"/>
    <x v="2"/>
    <n v="0"/>
    <n v="0"/>
    <n v="0"/>
    <n v="0"/>
    <n v="0"/>
    <n v="0"/>
    <n v="1"/>
    <n v="1"/>
    <n v="0"/>
    <n v="0"/>
    <n v="0"/>
    <n v="0"/>
    <n v="0"/>
    <m/>
    <m/>
    <m/>
    <m/>
    <m/>
    <m/>
    <m/>
    <m/>
    <m/>
    <m/>
    <m/>
    <m/>
    <m/>
    <m/>
    <n v="7"/>
    <n v="3"/>
    <n v="420"/>
    <m/>
    <m/>
    <n v="0"/>
    <n v="8.5714285714285712"/>
    <s v="non"/>
    <m/>
    <m/>
    <m/>
    <m/>
    <m/>
    <m/>
    <m/>
    <m/>
    <m/>
    <m/>
    <s v="garons_10-14_ans"/>
    <n v="0"/>
    <n v="0"/>
    <n v="0"/>
    <n v="1"/>
    <n v="1"/>
    <n v="0"/>
    <n v="0"/>
    <m/>
    <s v="oui"/>
    <s v="contribution_mensuelabonnement"/>
    <m/>
    <m/>
    <n v="500"/>
    <m/>
    <m/>
    <m/>
    <m/>
    <m/>
    <m/>
    <m/>
    <m/>
    <m/>
    <m/>
    <m/>
    <m/>
    <m/>
    <m/>
    <m/>
    <m/>
    <m/>
    <s v="oui"/>
    <s v="nous sommes déjà informé que quelqu'un doit payer l'eau consommé"/>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1"/>
    <n v="0"/>
    <n v="0"/>
    <n v="0"/>
    <n v="0"/>
    <n v="0"/>
    <m/>
    <s v="oui"/>
    <s v="payer 100$ au comité de gestion de l'eau, achat de matériels,...."/>
    <n v="1"/>
    <n v="1"/>
    <n v="0"/>
    <n v="0"/>
    <m/>
    <n v="0"/>
    <n v="0"/>
    <n v="0"/>
    <n v="0"/>
    <n v="0"/>
    <n v="0"/>
    <n v="1"/>
    <n v="0"/>
    <s v="ne connais pas"/>
    <s v="non"/>
    <m/>
    <m/>
    <x v="0"/>
    <m/>
    <m/>
    <m/>
    <m/>
    <m/>
    <s v="non"/>
    <s v="non"/>
    <m/>
    <m/>
    <m/>
    <m/>
    <m/>
    <m/>
    <m/>
    <m/>
    <m/>
    <m/>
    <m/>
    <m/>
    <m/>
    <m/>
    <m/>
    <n v="0"/>
    <m/>
    <m/>
    <n v="1"/>
    <s v="pas de confiance"/>
    <n v="0"/>
    <n v="0"/>
    <n v="0"/>
    <n v="0"/>
    <n v="0"/>
    <n v="0"/>
    <n v="0"/>
    <s v="Aucun"/>
    <n v="1"/>
    <n v="0"/>
    <n v="0"/>
    <m/>
    <s v="oui"/>
    <s v="oui"/>
    <s v="non_il_y_en_a_pas"/>
    <m/>
    <m/>
    <m/>
    <m/>
    <m/>
    <m/>
    <m/>
    <m/>
    <m/>
    <m/>
    <m/>
    <m/>
    <m/>
    <m/>
    <m/>
    <m/>
    <m/>
    <m/>
    <m/>
    <s v="au comité de gestion de l'eau"/>
    <n v="1"/>
    <n v="0"/>
    <n v="0"/>
    <n v="0"/>
    <n v="0"/>
    <n v="1"/>
    <n v="1"/>
    <n v="1"/>
    <n v="0"/>
    <n v="0"/>
    <m/>
    <n v="0"/>
    <n v="0"/>
    <n v="0"/>
    <n v="1"/>
    <n v="0"/>
    <n v="0"/>
    <m/>
    <s v="3-4"/>
    <m/>
    <s v="tres_satisfaite"/>
    <s v="oui"/>
    <s v="oui"/>
    <s v="tres_satisfaite"/>
    <s v="oui"/>
    <s v="jtais_mais_je_ne_participe_plus"/>
    <s v="suite à l'âge que j'ai aujourd'hui"/>
    <s v="les_membres_du_village"/>
    <m/>
    <s v="b_le_groupe_le_plus_nombreux_prend_la_dcision_pour_tous"/>
    <s v="rarement_implique"/>
    <s v="parfois"/>
    <n v="0"/>
    <n v="1"/>
    <n v="0"/>
    <n v="0"/>
    <n v="0"/>
    <n v="0"/>
    <n v="1"/>
    <n v="0"/>
    <n v="0"/>
    <n v="0"/>
    <n v="0"/>
    <n v="0"/>
    <m/>
    <s v="face à face"/>
    <s v="parfois"/>
    <s v="face à face"/>
    <s v="souvent"/>
    <s v="augmentation des BF dans notre quartier et la considération des nos sources abandonné"/>
    <s v="seulement l'eau n'est pas disponible pendant la Saison sèche"/>
    <s v="non"/>
    <m/>
    <m/>
    <n v="-2.1752992999999998"/>
    <n v="28.858441299999999"/>
    <n v="1506.5"/>
    <n v="3.42"/>
    <n v="7"/>
    <n v="44967.41946759259"/>
    <n v="44967.397581018522"/>
    <s v="bbk05"/>
    <n v="44967.589872685188"/>
    <s v="https://www.commcarehq.org/a/swassa/reports/form_data/b28ce72b-e448-4b25-9080-5e2e27b924e7/"/>
    <s v="bbk05"/>
    <s v="Homme"/>
    <x v="0"/>
    <n v="7"/>
    <x v="0"/>
    <n v="2"/>
    <n v="1"/>
    <n v="2"/>
    <n v="5"/>
    <x v="3"/>
    <n v="3.2653061224489797"/>
    <s v="Oui, elle est capable"/>
    <s v="non amélioré"/>
    <s v="Non"/>
    <s v="pas d'accès"/>
    <x v="0"/>
    <n v="3"/>
    <n v="3"/>
    <n v="7"/>
    <s v="Connaissance bonne"/>
    <n v="0"/>
    <n v="4"/>
    <s v="Pas de confiance"/>
    <n v="0"/>
    <n v="0"/>
  </r>
  <r>
    <s v="289"/>
    <s v="ff76990b-3340-4bda-aa3f-91aab2573705"/>
    <n v="44967"/>
    <s v="consentement_oui"/>
    <s v="sud_kivu"/>
    <s v="sud_kivu"/>
    <s v="kabare"/>
    <x v="1"/>
    <x v="11"/>
    <s v="oui"/>
    <s v="Rehema Kahuranyi Lucienne"/>
    <s v="mabi_17"/>
    <s v="17"/>
    <s v="mabin_17"/>
    <s v="feminin"/>
    <n v="25"/>
    <n v="971381191"/>
    <s v="secondaire_complet"/>
    <s v="non"/>
    <s v="pre"/>
    <m/>
    <s v="masculin"/>
    <x v="1"/>
    <s v="Bahogorhwe Kahuranyi Veve"/>
    <s v="agent_de_letat"/>
    <m/>
    <s v="restreint"/>
    <n v="1"/>
    <n v="0"/>
    <n v="0"/>
    <n v="2"/>
    <n v="0"/>
    <n v="1"/>
    <n v="1"/>
    <n v="0"/>
    <n v="1"/>
    <n v="0"/>
    <n v="0"/>
    <n v="0"/>
    <n v="0"/>
    <n v="0"/>
    <n v="0"/>
    <n v="1"/>
    <n v="7"/>
    <s v="non"/>
    <n v="0"/>
    <n v="0"/>
    <n v="0"/>
    <n v="0"/>
    <n v="0"/>
    <n v="0"/>
    <n v="0"/>
    <n v="0"/>
    <n v="0"/>
    <n v="0"/>
    <n v="0"/>
    <n v="0"/>
    <s v="non"/>
    <m/>
    <m/>
    <m/>
    <m/>
    <m/>
    <m/>
    <m/>
    <m/>
    <m/>
    <m/>
    <m/>
    <m/>
    <s v="oui"/>
    <n v="0"/>
    <n v="0"/>
    <n v="1"/>
    <n v="1"/>
    <n v="0"/>
    <n v="0"/>
    <n v="0"/>
    <n v="0"/>
    <n v="0"/>
    <n v="0"/>
    <n v="0"/>
    <m/>
    <s v="eau_courante"/>
    <s v="robinet_public__borne-fontaine"/>
    <m/>
    <m/>
    <m/>
    <m/>
    <s v="eau_courante"/>
    <x v="0"/>
    <m/>
    <s v="oui"/>
    <m/>
    <m/>
    <m/>
    <m/>
    <m/>
    <m/>
    <m/>
    <s v="en_dehors_de_la_parcelle"/>
    <n v="5"/>
    <n v="8"/>
    <n v="7"/>
    <n v="20"/>
    <m/>
    <m/>
    <m/>
    <s v="oui"/>
    <x v="1"/>
    <m/>
    <m/>
    <m/>
    <m/>
    <m/>
    <m/>
    <m/>
    <m/>
    <m/>
    <m/>
    <m/>
    <m/>
    <m/>
    <m/>
    <m/>
    <m/>
    <m/>
    <m/>
    <m/>
    <m/>
    <m/>
    <m/>
    <m/>
    <m/>
    <m/>
    <m/>
    <m/>
    <n v="7"/>
    <n v="8"/>
    <n v="1120"/>
    <m/>
    <m/>
    <n v="0"/>
    <n v="22.857142857142858"/>
    <s v="non"/>
    <m/>
    <m/>
    <m/>
    <m/>
    <m/>
    <m/>
    <m/>
    <m/>
    <m/>
    <m/>
    <s v="femmesfilles_15-19_ans"/>
    <n v="0"/>
    <n v="0"/>
    <n v="1"/>
    <n v="0"/>
    <n v="0"/>
    <n v="1"/>
    <n v="0"/>
    <s v="surtout pendant la période de pluie"/>
    <s v="oui"/>
    <s v="contribution_mensuelabonnement"/>
    <m/>
    <m/>
    <n v="1000"/>
    <m/>
    <m/>
    <m/>
    <m/>
    <m/>
    <m/>
    <m/>
    <m/>
    <m/>
    <m/>
    <m/>
    <m/>
    <m/>
    <m/>
    <m/>
    <m/>
    <m/>
    <s v="oui"/>
    <s v="parce que l'eau est un élément indispensable pour la vie de l'homme"/>
    <s v="non"/>
    <m/>
    <m/>
    <m/>
    <m/>
    <m/>
    <m/>
    <m/>
    <m/>
    <m/>
    <m/>
    <m/>
    <m/>
    <m/>
    <m/>
    <m/>
    <m/>
    <m/>
    <m/>
    <m/>
    <m/>
    <m/>
    <m/>
    <m/>
    <m/>
    <m/>
    <m/>
    <m/>
    <m/>
    <m/>
    <m/>
    <m/>
    <m/>
    <m/>
    <m/>
    <s v="oui"/>
    <n v="0"/>
    <n v="1"/>
    <n v="0"/>
    <n v="0"/>
    <n v="0"/>
    <n v="0"/>
    <n v="0"/>
    <n v="0"/>
    <n v="0"/>
    <n v="0"/>
    <m/>
    <m/>
    <m/>
    <s v="autre_toilette__composte"/>
    <m/>
    <n v="0"/>
    <n v="0"/>
    <n v="0"/>
    <n v="1"/>
    <n v="0"/>
    <m/>
    <m/>
    <m/>
    <m/>
    <m/>
    <m/>
    <m/>
    <m/>
    <s v="toilette améliorée"/>
    <s v="non"/>
    <x v="1"/>
    <x v="0"/>
    <x v="0"/>
    <x v="0"/>
    <x v="1"/>
    <n v="0"/>
    <n v="0"/>
    <n v="0"/>
    <n v="1"/>
    <n v="0"/>
    <n v="1"/>
    <n v="0"/>
    <n v="0"/>
    <n v="0"/>
    <n v="0"/>
    <m/>
    <s v="oui"/>
    <n v="0"/>
    <n v="0"/>
    <n v="0"/>
    <n v="0"/>
    <n v="1"/>
    <n v="0"/>
    <n v="0"/>
    <m/>
    <s v="oui"/>
    <m/>
    <m/>
    <m/>
    <m/>
    <m/>
    <m/>
    <s v="oui"/>
    <n v="1"/>
    <n v="1"/>
    <n v="1"/>
    <n v="3"/>
    <n v="0"/>
    <n v="0"/>
    <n v="0"/>
    <m/>
    <n v="1"/>
    <n v="1"/>
    <n v="1"/>
    <n v="3"/>
    <n v="6"/>
    <s v="connaissance basique"/>
    <n v="0"/>
    <n v="0"/>
    <n v="0"/>
    <m/>
    <n v="0"/>
    <n v="1"/>
    <n v="0"/>
    <n v="0"/>
    <n v="0"/>
    <n v="0"/>
    <m/>
    <s v="oui"/>
    <s v="je n'est pas d'information profondes mais il paraît que les autres adhérents à 100$ puis ils suivent les orientations"/>
    <n v="1"/>
    <n v="1"/>
    <n v="0"/>
    <n v="0"/>
    <m/>
    <n v="0"/>
    <n v="0"/>
    <n v="0"/>
    <n v="0"/>
    <n v="0"/>
    <n v="0"/>
    <n v="1"/>
    <n v="0"/>
    <s v="ne connais pas"/>
    <s v="non"/>
    <m/>
    <m/>
    <x v="0"/>
    <m/>
    <m/>
    <m/>
    <m/>
    <m/>
    <s v="oui"/>
    <s v="oui"/>
    <n v="1"/>
    <n v="1"/>
    <n v="0"/>
    <n v="0"/>
    <n v="0"/>
    <m/>
    <n v="1"/>
    <n v="1"/>
    <n v="0"/>
    <n v="0"/>
    <n v="0"/>
    <n v="0"/>
    <n v="0"/>
    <n v="0"/>
    <m/>
    <n v="2"/>
    <s v="oui"/>
    <s v="oui_jetais_satisfait"/>
    <n v="5"/>
    <s v="confiance moyenne"/>
    <m/>
    <m/>
    <m/>
    <m/>
    <m/>
    <n v="0"/>
    <n v="2"/>
    <s v="Au moins un"/>
    <m/>
    <m/>
    <m/>
    <m/>
    <s v="oui"/>
    <s v="oui"/>
    <s v="oui_il_y_en_a"/>
    <s v="oui"/>
    <n v="1"/>
    <n v="1"/>
    <n v="1"/>
    <n v="0"/>
    <n v="0"/>
    <n v="0"/>
    <n v="0"/>
    <m/>
    <n v="1"/>
    <n v="1"/>
    <n v="0"/>
    <n v="0"/>
    <n v="0"/>
    <n v="0"/>
    <n v="0"/>
    <n v="0"/>
    <m/>
    <m/>
    <s v="à personne"/>
    <n v="1"/>
    <n v="0"/>
    <n v="0"/>
    <n v="0"/>
    <n v="0"/>
    <n v="1"/>
    <n v="1"/>
    <n v="0"/>
    <n v="1"/>
    <n v="0"/>
    <s v="Maendeleo"/>
    <n v="0"/>
    <n v="0"/>
    <n v="0"/>
    <n v="1"/>
    <n v="0"/>
    <n v="0"/>
    <m/>
    <s v="3-4"/>
    <m/>
    <s v="tres_satisfaite"/>
    <s v="non"/>
    <s v="non"/>
    <s v="tres_satisfaite"/>
    <s v="oui"/>
    <s v="non"/>
    <m/>
    <s v="les_membres_du_village"/>
    <m/>
    <s v="b_le_groupe_le_plus_nombreux_prend_la_dcision_pour_tous"/>
    <s v="je_ne_suis_jamais_impliqu"/>
    <s v="non"/>
    <m/>
    <m/>
    <m/>
    <m/>
    <m/>
    <m/>
    <m/>
    <m/>
    <m/>
    <m/>
    <m/>
    <m/>
    <m/>
    <m/>
    <m/>
    <s v="aucun"/>
    <s v="non"/>
    <s v="amélioration des bornes dans l'entité et leur multiplication, soutien à M.O et matériel,.."/>
    <s v="l'eau est sale, patienter long temps pour accéder à l'eau"/>
    <s v="non"/>
    <m/>
    <m/>
    <n v="-2.1762510000000002"/>
    <n v="28.857746800000001"/>
    <n v="1508.4"/>
    <n v="4.63"/>
    <n v="7"/>
    <n v="44967.455266203702"/>
    <n v="44967.430497685193"/>
    <s v="bbk05"/>
    <n v="44967.589884259258"/>
    <s v="https://www.commcarehq.org/a/swassa/reports/form_data/ff76990b-3340-4bda-aa3f-91aab2573705/"/>
    <s v="bbk05"/>
    <s v="Homme"/>
    <x v="0"/>
    <n v="17"/>
    <x v="0"/>
    <n v="3"/>
    <n v="1"/>
    <n v="2"/>
    <n v="6"/>
    <x v="3"/>
    <n v="7.0588235294117645"/>
    <s v="Oui, elle est capable"/>
    <s v="améliorée"/>
    <s v="Non"/>
    <s v="accès basique"/>
    <x v="2"/>
    <n v="3"/>
    <n v="3"/>
    <n v="6"/>
    <s v="Connaissance bonne"/>
    <n v="0"/>
    <n v="6"/>
    <s v="Grande confiance"/>
    <n v="0"/>
    <n v="0"/>
  </r>
  <r>
    <s v="290"/>
    <s v="a0658ad8-6060-4b48-abe7-b56faf979756"/>
    <n v="44967"/>
    <s v="consentement_oui"/>
    <s v="sud_kivu"/>
    <s v="sud_kivu"/>
    <s v="kabare"/>
    <x v="1"/>
    <x v="11"/>
    <s v="oui"/>
    <s v="Nsimire nyankwega espérance"/>
    <s v="mabi_2"/>
    <s v="2"/>
    <s v="mabin_2"/>
    <s v="feminin"/>
    <n v="27"/>
    <n v="0"/>
    <s v="secondaire_complet"/>
    <s v="non"/>
    <s v="tante"/>
    <m/>
    <s v="feminin"/>
    <x v="0"/>
    <s v="mawazo nyankwega"/>
    <s v="colporteur"/>
    <m/>
    <s v="elargi"/>
    <n v="2"/>
    <n v="1"/>
    <n v="1"/>
    <n v="3"/>
    <n v="1"/>
    <n v="2"/>
    <n v="1"/>
    <n v="1"/>
    <n v="0"/>
    <n v="0"/>
    <n v="0"/>
    <n v="3"/>
    <n v="1"/>
    <n v="1"/>
    <n v="0"/>
    <n v="1"/>
    <n v="18"/>
    <s v="oui"/>
    <n v="1"/>
    <n v="0"/>
    <n v="0"/>
    <n v="0"/>
    <n v="1"/>
    <n v="0"/>
    <n v="0"/>
    <n v="0"/>
    <n v="0"/>
    <n v="0"/>
    <n v="0"/>
    <n v="0"/>
    <s v="oui"/>
    <n v="1"/>
    <n v="1"/>
    <n v="1"/>
    <n v="0"/>
    <n v="1"/>
    <n v="0"/>
    <n v="1"/>
    <n v="0"/>
    <n v="0"/>
    <n v="0"/>
    <n v="0"/>
    <m/>
    <s v="oui"/>
    <n v="1"/>
    <n v="1"/>
    <n v="1"/>
    <n v="1"/>
    <n v="1"/>
    <n v="1"/>
    <n v="0"/>
    <n v="0"/>
    <n v="0"/>
    <n v="0"/>
    <n v="0"/>
    <m/>
    <s v="eau_courante"/>
    <s v="robinet_priv"/>
    <m/>
    <m/>
    <m/>
    <m/>
    <s v="eau_courante"/>
    <x v="0"/>
    <m/>
    <s v="oui"/>
    <m/>
    <m/>
    <m/>
    <m/>
    <m/>
    <m/>
    <m/>
    <s v="dans_la_parcelle_ou_la_maison"/>
    <n v="0"/>
    <n v="0"/>
    <n v="1"/>
    <n v="1"/>
    <m/>
    <m/>
    <m/>
    <s v="oui"/>
    <x v="1"/>
    <m/>
    <m/>
    <m/>
    <m/>
    <m/>
    <m/>
    <m/>
    <m/>
    <m/>
    <m/>
    <m/>
    <m/>
    <m/>
    <m/>
    <m/>
    <m/>
    <m/>
    <m/>
    <m/>
    <m/>
    <m/>
    <m/>
    <m/>
    <m/>
    <m/>
    <m/>
    <m/>
    <n v="7"/>
    <n v="1"/>
    <n v="140"/>
    <m/>
    <m/>
    <n v="0"/>
    <n v="1.1111111111111112"/>
    <s v="non"/>
    <m/>
    <m/>
    <m/>
    <m/>
    <m/>
    <m/>
    <m/>
    <m/>
    <m/>
    <m/>
    <s v="femmes_20-24_ans"/>
    <n v="0"/>
    <n v="0"/>
    <n v="0"/>
    <n v="0"/>
    <n v="1"/>
    <n v="0"/>
    <n v="0"/>
    <m/>
    <s v="oui"/>
    <s v="contribution_mensuelabonnement"/>
    <m/>
    <m/>
    <n v="10000"/>
    <m/>
    <m/>
    <m/>
    <m/>
    <m/>
    <m/>
    <m/>
    <m/>
    <m/>
    <m/>
    <m/>
    <m/>
    <m/>
    <m/>
    <m/>
    <m/>
    <m/>
    <s v="non"/>
    <s v="nous avons l'eau dans la parcelle"/>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0"/>
    <n v="0"/>
    <n v="0"/>
    <n v="1"/>
    <n v="0"/>
    <n v="0"/>
    <m/>
    <s v="oui"/>
    <s v="je ne sais pas c'est ma tante qui a tout fait avant que je n'arrive"/>
    <n v="1"/>
    <n v="1"/>
    <n v="0"/>
    <n v="0"/>
    <m/>
    <n v="0"/>
    <n v="0"/>
    <n v="0"/>
    <n v="0"/>
    <n v="1"/>
    <n v="0"/>
    <n v="0"/>
    <n v="0"/>
    <m/>
    <s v="non"/>
    <m/>
    <m/>
    <x v="0"/>
    <m/>
    <m/>
    <m/>
    <m/>
    <m/>
    <s v="non"/>
    <s v="non"/>
    <m/>
    <m/>
    <m/>
    <m/>
    <m/>
    <m/>
    <m/>
    <m/>
    <m/>
    <m/>
    <m/>
    <m/>
    <m/>
    <m/>
    <m/>
    <n v="0"/>
    <m/>
    <m/>
    <n v="1"/>
    <s v="pas de confiance"/>
    <n v="0"/>
    <n v="0"/>
    <n v="0"/>
    <n v="0"/>
    <n v="0"/>
    <n v="0"/>
    <n v="0"/>
    <s v="Aucun"/>
    <n v="1"/>
    <n v="0"/>
    <n v="0"/>
    <m/>
    <s v="oui"/>
    <s v="non_jen_ai_pas_encore_bnficie"/>
    <m/>
    <m/>
    <m/>
    <m/>
    <m/>
    <m/>
    <m/>
    <m/>
    <m/>
    <m/>
    <m/>
    <m/>
    <m/>
    <m/>
    <m/>
    <m/>
    <m/>
    <m/>
    <m/>
    <m/>
    <s v="nous donnons rapport à la tente elle même cherche le comité chargé de l'eau"/>
    <n v="1"/>
    <n v="0"/>
    <n v="1"/>
    <n v="1"/>
    <n v="0"/>
    <n v="1"/>
    <n v="0"/>
    <n v="1"/>
    <n v="1"/>
    <n v="0"/>
    <s v="Maendeleo"/>
    <n v="0"/>
    <n v="0"/>
    <n v="0"/>
    <n v="0"/>
    <n v="1"/>
    <n v="0"/>
    <s v="ne connais pas"/>
    <s v="3-4"/>
    <m/>
    <s v="neutre"/>
    <s v="non"/>
    <s v="non"/>
    <s v="neutre"/>
    <s v="non"/>
    <m/>
    <m/>
    <m/>
    <m/>
    <m/>
    <s v="je_ne_suis_jamais_impliqu"/>
    <s v="non"/>
    <m/>
    <m/>
    <m/>
    <m/>
    <m/>
    <m/>
    <m/>
    <m/>
    <m/>
    <m/>
    <m/>
    <m/>
    <m/>
    <m/>
    <m/>
    <s v="aucun"/>
    <s v="non"/>
    <s v="ne pe ut rien dire ici"/>
    <s v="elle ne peut souligner aucun défi"/>
    <s v="non"/>
    <m/>
    <m/>
    <n v="-2.1773913"/>
    <n v="28.859082600000001"/>
    <n v="1508.6"/>
    <n v="4.6500000000000004"/>
    <n v="18"/>
    <n v="44967.513252314813"/>
    <n v="44967.497384259259"/>
    <s v="bbk05"/>
    <n v="44967.589884259258"/>
    <s v="https://www.commcarehq.org/a/swassa/reports/form_data/a0658ad8-6060-4b48-abe7-b56faf979756/"/>
    <s v="bbk05"/>
    <s v="Homme"/>
    <x v="0"/>
    <n v="3"/>
    <x v="1"/>
    <n v="30"/>
    <n v="1"/>
    <n v="35"/>
    <n v="66"/>
    <x v="1"/>
    <n v="20"/>
    <s v="Oui, elle est capable"/>
    <s v="améliorée"/>
    <s v="Non"/>
    <s v="accès basique"/>
    <x v="0"/>
    <n v="2"/>
    <n v="2"/>
    <n v="5"/>
    <s v="Connaissance bonne"/>
    <n v="0"/>
    <n v="5"/>
    <s v="Confiance moyenne"/>
    <n v="0"/>
    <n v="0"/>
  </r>
  <r>
    <s v="291"/>
    <s v="51797861-f0bd-4ee9-825c-8b049c10a9ed"/>
    <n v="44967"/>
    <s v="consentement_oui"/>
    <s v="sud_kivu"/>
    <s v="sud_kivu"/>
    <s v="kabare"/>
    <x v="1"/>
    <x v="11"/>
    <s v="oui"/>
    <s v="Rostand sibula blessing"/>
    <s v="mabi_18"/>
    <s v="18"/>
    <s v="mabin_18"/>
    <s v="masculin"/>
    <n v="19"/>
    <n v="973265823"/>
    <s v="secondaire_interrompu"/>
    <s v="non"/>
    <s v="mre"/>
    <m/>
    <s v="feminin"/>
    <x v="0"/>
    <s v="Naminani M'mufabule"/>
    <s v="colporteur"/>
    <m/>
    <s v="restreint"/>
    <n v="2"/>
    <n v="0"/>
    <n v="2"/>
    <n v="0"/>
    <n v="0"/>
    <n v="1"/>
    <n v="0"/>
    <n v="0"/>
    <n v="1"/>
    <n v="1"/>
    <n v="0"/>
    <n v="1"/>
    <n v="0"/>
    <n v="0"/>
    <n v="1"/>
    <n v="0"/>
    <n v="9"/>
    <s v="non"/>
    <n v="0"/>
    <n v="0"/>
    <n v="0"/>
    <n v="0"/>
    <n v="0"/>
    <n v="0"/>
    <n v="0"/>
    <n v="0"/>
    <n v="0"/>
    <n v="0"/>
    <n v="0"/>
    <n v="0"/>
    <s v="non"/>
    <m/>
    <m/>
    <m/>
    <m/>
    <m/>
    <m/>
    <m/>
    <m/>
    <m/>
    <m/>
    <m/>
    <m/>
    <s v="oui"/>
    <n v="0"/>
    <n v="0"/>
    <n v="1"/>
    <n v="1"/>
    <n v="1"/>
    <n v="0"/>
    <n v="0"/>
    <n v="0"/>
    <n v="0"/>
    <n v="0"/>
    <n v="0"/>
    <m/>
    <s v="eau_courante"/>
    <s v="robinet_public__borne-fontaine"/>
    <m/>
    <m/>
    <m/>
    <m/>
    <s v="eau_courante"/>
    <x v="0"/>
    <m/>
    <s v="oui"/>
    <m/>
    <m/>
    <m/>
    <m/>
    <m/>
    <m/>
    <m/>
    <s v="en_dehors_de_la_parcelle"/>
    <n v="1"/>
    <n v="5"/>
    <n v="2"/>
    <n v="8"/>
    <m/>
    <m/>
    <m/>
    <s v="oui"/>
    <x v="1"/>
    <m/>
    <m/>
    <m/>
    <m/>
    <m/>
    <m/>
    <m/>
    <m/>
    <m/>
    <m/>
    <m/>
    <m/>
    <m/>
    <m/>
    <m/>
    <m/>
    <m/>
    <m/>
    <m/>
    <m/>
    <m/>
    <m/>
    <m/>
    <m/>
    <m/>
    <m/>
    <m/>
    <n v="7"/>
    <n v="5"/>
    <n v="700"/>
    <m/>
    <m/>
    <n v="0"/>
    <n v="11.111111111111111"/>
    <s v="non"/>
    <m/>
    <m/>
    <m/>
    <m/>
    <m/>
    <m/>
    <m/>
    <m/>
    <m/>
    <m/>
    <s v="filles_10-14_ans"/>
    <n v="0"/>
    <n v="0"/>
    <n v="1"/>
    <n v="0"/>
    <n v="0"/>
    <n v="0"/>
    <n v="0"/>
    <m/>
    <s v="oui"/>
    <s v="contribution_mensuelabonnement"/>
    <m/>
    <m/>
    <n v="500"/>
    <m/>
    <m/>
    <m/>
    <m/>
    <m/>
    <m/>
    <m/>
    <m/>
    <m/>
    <m/>
    <m/>
    <m/>
    <m/>
    <m/>
    <m/>
    <m/>
    <m/>
    <s v="oui"/>
    <s v="nous sommes habitués à payer l'eau"/>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1"/>
    <n v="0"/>
    <n v="0"/>
    <n v="0"/>
    <n v="0"/>
    <n v="0"/>
    <m/>
    <s v="oui"/>
    <s v="ne sais pas"/>
    <n v="1"/>
    <n v="1"/>
    <n v="0"/>
    <n v="0"/>
    <m/>
    <n v="0"/>
    <n v="0"/>
    <n v="0"/>
    <n v="1"/>
    <n v="0"/>
    <n v="0"/>
    <n v="0"/>
    <n v="0"/>
    <m/>
    <s v="non"/>
    <m/>
    <m/>
    <x v="0"/>
    <m/>
    <m/>
    <m/>
    <m/>
    <m/>
    <s v="non"/>
    <s v="non"/>
    <m/>
    <m/>
    <m/>
    <m/>
    <m/>
    <m/>
    <m/>
    <m/>
    <m/>
    <m/>
    <m/>
    <m/>
    <m/>
    <m/>
    <m/>
    <n v="0"/>
    <m/>
    <m/>
    <n v="5"/>
    <s v="confiance moyenne"/>
    <n v="0"/>
    <n v="0"/>
    <n v="0"/>
    <n v="0"/>
    <n v="0"/>
    <n v="0"/>
    <n v="0"/>
    <s v="Aucun"/>
    <n v="1"/>
    <n v="0"/>
    <n v="0"/>
    <m/>
    <s v="non"/>
    <s v="non_jen_ai_pas_encore_bnficie"/>
    <m/>
    <m/>
    <m/>
    <m/>
    <m/>
    <m/>
    <m/>
    <m/>
    <m/>
    <m/>
    <m/>
    <m/>
    <m/>
    <m/>
    <m/>
    <m/>
    <m/>
    <m/>
    <m/>
    <m/>
    <s v="au comité chargé de cet eau"/>
    <n v="1"/>
    <n v="0"/>
    <n v="0"/>
    <n v="0"/>
    <n v="1"/>
    <n v="1"/>
    <n v="1"/>
    <n v="1"/>
    <n v="1"/>
    <n v="0"/>
    <s v="maendeleo RFI"/>
    <n v="0"/>
    <n v="0"/>
    <n v="0"/>
    <n v="0"/>
    <n v="1"/>
    <n v="0"/>
    <s v="ne connais pas"/>
    <s v="3-4"/>
    <m/>
    <s v="neutre"/>
    <s v="oui"/>
    <s v="oui"/>
    <s v="neutre"/>
    <s v="oui"/>
    <s v="non"/>
    <m/>
    <s v="les_membres_du_village"/>
    <m/>
    <s v="b_le_groupe_le_plus_nombreux_prend_la_dcision_pour_tous"/>
    <s v="rarement_implique"/>
    <s v="non"/>
    <m/>
    <m/>
    <m/>
    <m/>
    <m/>
    <m/>
    <m/>
    <m/>
    <m/>
    <m/>
    <m/>
    <m/>
    <m/>
    <m/>
    <m/>
    <s v="aucun"/>
    <s v="non"/>
    <s v="entretenir notre point de captage, les moyen financier et matériels."/>
    <s v="la saleté de l'eau que nous puisons."/>
    <s v="non"/>
    <m/>
    <m/>
    <n v="-2.1747548000000001"/>
    <n v="28.8603804"/>
    <n v="1508.1"/>
    <n v="5"/>
    <n v="9"/>
    <n v="44967.536168981482"/>
    <n v="44967.523310185177"/>
    <s v="bbk05"/>
    <n v="44967.589907407397"/>
    <s v="https://www.commcarehq.org/a/swassa/reports/form_data/51797861-f0bd-4ee9-825c-8b049c10a9ed/"/>
    <s v="bbk05"/>
    <s v="Homme"/>
    <x v="0"/>
    <n v="9"/>
    <x v="1"/>
    <n v="25"/>
    <n v="1"/>
    <n v="30"/>
    <n v="56"/>
    <x v="1"/>
    <n v="15.555555555555555"/>
    <s v="Non, elle n'est pas capable"/>
    <s v="non amélioré"/>
    <n v="0"/>
    <s v="pas d'accès"/>
    <x v="0"/>
    <n v="2"/>
    <n v="2"/>
    <n v="4"/>
    <s v="Connaissance moyenne"/>
    <n v="0"/>
    <n v="4"/>
    <s v="Pas de confiance"/>
    <n v="0"/>
    <n v="0"/>
  </r>
  <r>
    <s v="292"/>
    <s v="39f064bd-4749-410c-9274-e757ffed402a"/>
    <n v="44967"/>
    <s v="consentement_oui"/>
    <s v="sud_kivu"/>
    <s v="sud_kivu"/>
    <s v="kabare"/>
    <x v="1"/>
    <x v="11"/>
    <s v="oui"/>
    <s v="Ciza Kahazi Emmanuel"/>
    <s v="mabi_10"/>
    <s v="10"/>
    <s v="mabin_10"/>
    <s v="masculin"/>
    <n v="47"/>
    <n v="975252591"/>
    <s v="universitaire"/>
    <s v="oui"/>
    <m/>
    <m/>
    <m/>
    <x v="1"/>
    <s v="Cikuru Bénite M' shamudende"/>
    <s v="autre_prciser"/>
    <s v="infirmier"/>
    <s v="restreint"/>
    <n v="1"/>
    <n v="2"/>
    <n v="1"/>
    <n v="1"/>
    <n v="0"/>
    <n v="0"/>
    <n v="1"/>
    <n v="0"/>
    <n v="0"/>
    <n v="0"/>
    <n v="2"/>
    <n v="1"/>
    <n v="0"/>
    <n v="0"/>
    <n v="1"/>
    <n v="0"/>
    <n v="10"/>
    <s v="oui"/>
    <n v="0"/>
    <n v="0"/>
    <n v="0"/>
    <n v="0"/>
    <n v="0"/>
    <n v="1"/>
    <n v="0"/>
    <n v="0"/>
    <n v="0"/>
    <n v="0"/>
    <n v="0"/>
    <n v="0"/>
    <s v="oui"/>
    <n v="1"/>
    <n v="0"/>
    <n v="0"/>
    <n v="0"/>
    <n v="1"/>
    <n v="0"/>
    <n v="0"/>
    <n v="0"/>
    <n v="0"/>
    <n v="0"/>
    <n v="0"/>
    <m/>
    <s v="oui"/>
    <n v="0"/>
    <n v="1"/>
    <n v="1"/>
    <n v="1"/>
    <n v="1"/>
    <n v="1"/>
    <n v="0"/>
    <n v="0"/>
    <n v="0"/>
    <n v="0"/>
    <n v="0"/>
    <m/>
    <s v="eau_courante"/>
    <s v="robinet_public__borne-fontaine"/>
    <m/>
    <m/>
    <m/>
    <m/>
    <s v="eau_courante"/>
    <x v="0"/>
    <m/>
    <s v="oui"/>
    <m/>
    <m/>
    <m/>
    <m/>
    <m/>
    <m/>
    <m/>
    <s v="en_dehors_de_la_parcelle"/>
    <n v="1"/>
    <n v="5"/>
    <n v="2"/>
    <n v="8"/>
    <m/>
    <m/>
    <m/>
    <s v="oui"/>
    <x v="1"/>
    <m/>
    <m/>
    <m/>
    <m/>
    <m/>
    <m/>
    <m/>
    <m/>
    <m/>
    <m/>
    <m/>
    <m/>
    <m/>
    <m/>
    <m/>
    <m/>
    <m/>
    <m/>
    <m/>
    <m/>
    <m/>
    <m/>
    <m/>
    <m/>
    <m/>
    <m/>
    <m/>
    <n v="7"/>
    <n v="3"/>
    <n v="420"/>
    <m/>
    <m/>
    <n v="0"/>
    <n v="6"/>
    <s v="non"/>
    <m/>
    <m/>
    <m/>
    <m/>
    <m/>
    <m/>
    <m/>
    <m/>
    <m/>
    <m/>
    <s v="femmes_35-49_ans"/>
    <n v="0"/>
    <n v="0"/>
    <n v="0"/>
    <n v="0"/>
    <n v="1"/>
    <n v="0"/>
    <n v="0"/>
    <m/>
    <s v="oui"/>
    <s v="contribution_mensuelabonnement"/>
    <m/>
    <m/>
    <n v="1000"/>
    <m/>
    <m/>
    <m/>
    <m/>
    <m/>
    <m/>
    <m/>
    <m/>
    <m/>
    <m/>
    <m/>
    <m/>
    <m/>
    <m/>
    <m/>
    <m/>
    <m/>
    <s v="oui"/>
    <s v="nous sommes habitués à payer l'eau"/>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1"/>
    <n v="1"/>
    <n v="3"/>
    <n v="0"/>
    <n v="0"/>
    <n v="0"/>
    <m/>
    <n v="1"/>
    <n v="1"/>
    <n v="1"/>
    <n v="3"/>
    <n v="6"/>
    <s v="connaissance basique"/>
    <n v="0"/>
    <n v="0"/>
    <n v="0"/>
    <m/>
    <n v="0"/>
    <n v="1"/>
    <n v="0"/>
    <n v="0"/>
    <n v="0"/>
    <n v="0"/>
    <m/>
    <s v="non"/>
    <s v="payer 150$ au près de la COGEPE, achats des matériels et payer main d'oeuvre"/>
    <n v="1"/>
    <n v="1"/>
    <n v="0"/>
    <n v="0"/>
    <m/>
    <n v="0"/>
    <n v="0"/>
    <n v="0"/>
    <n v="0"/>
    <n v="0"/>
    <n v="0"/>
    <n v="1"/>
    <n v="0"/>
    <s v="ne connais pas plus"/>
    <s v="non"/>
    <m/>
    <m/>
    <x v="0"/>
    <m/>
    <m/>
    <m/>
    <m/>
    <m/>
    <s v="oui"/>
    <s v="oui"/>
    <n v="1"/>
    <n v="1"/>
    <n v="0"/>
    <n v="0"/>
    <n v="0"/>
    <m/>
    <n v="1"/>
    <n v="0"/>
    <n v="0"/>
    <n v="0"/>
    <n v="0"/>
    <n v="0"/>
    <n v="0"/>
    <n v="0"/>
    <m/>
    <n v="1"/>
    <s v="oui"/>
    <s v="oui_jetais_satisfait"/>
    <n v="8"/>
    <s v="grande confiance"/>
    <m/>
    <m/>
    <m/>
    <m/>
    <m/>
    <n v="0"/>
    <n v="1"/>
    <s v="Au moins un"/>
    <m/>
    <m/>
    <m/>
    <m/>
    <s v="oui"/>
    <s v="non_jen_ai_pas_encore_bnficie"/>
    <m/>
    <m/>
    <m/>
    <m/>
    <m/>
    <m/>
    <m/>
    <m/>
    <m/>
    <m/>
    <m/>
    <m/>
    <m/>
    <m/>
    <m/>
    <m/>
    <m/>
    <m/>
    <m/>
    <m/>
    <s v="aux membres de la COGEP"/>
    <n v="1"/>
    <n v="1"/>
    <n v="1"/>
    <n v="1"/>
    <n v="1"/>
    <n v="1"/>
    <n v="0"/>
    <n v="1"/>
    <n v="0"/>
    <n v="0"/>
    <m/>
    <n v="0"/>
    <n v="0"/>
    <n v="0"/>
    <n v="1"/>
    <n v="0"/>
    <n v="0"/>
    <m/>
    <s v="1-2"/>
    <m/>
    <s v="tres_insatisfaisante"/>
    <s v="oui"/>
    <s v="non"/>
    <s v="tres_insatisfaisante"/>
    <s v="oui"/>
    <s v="non"/>
    <m/>
    <s v="les_membres_du_village"/>
    <m/>
    <s v="un_sous-groupe_moins_nombreux_prend_la_dcision_pour_tous"/>
    <s v="je_ne_suis_jamais_impliqu"/>
    <s v="parfois"/>
    <n v="0"/>
    <n v="0"/>
    <n v="0"/>
    <n v="1"/>
    <n v="1"/>
    <n v="1"/>
    <n v="0"/>
    <n v="0"/>
    <n v="0"/>
    <n v="0"/>
    <n v="0"/>
    <n v="0"/>
    <m/>
    <s v="face à face"/>
    <s v="rarement"/>
    <s v="face à face"/>
    <s v="non"/>
    <s v="Entendre de bornes ou robinet public dans au moins chaque 10 maisons, rotation des bénéficiaires du projets dans des formations sur l'accès et l'utilisation de l'eau surtout les membres de la COGEP"/>
    <s v="surfacturation de bénéficiaires par les membres de la COGEP, taux élevé des à origines hydrique suite la rereté de l'eau."/>
    <s v="oui"/>
    <s v="corruption de la part du comité vis à vis de consommateurs"/>
    <s v="non"/>
    <n v="-2.1747977999999999"/>
    <n v="28.855880500000001"/>
    <n v="1511.5"/>
    <n v="3.78"/>
    <n v="10"/>
    <n v="44967.58222222222"/>
    <n v="44967.558217592603"/>
    <s v="bbk05"/>
    <n v="44967.589918981481"/>
    <s v="https://www.commcarehq.org/a/swassa/reports/form_data/39f064bd-4749-410c-9274-e757ffed402a/"/>
    <s v="bbk05"/>
    <s v="Homme"/>
    <x v="0"/>
    <n v="6"/>
    <x v="0"/>
    <n v="35"/>
    <n v="40"/>
    <n v="40"/>
    <n v="115"/>
    <x v="0"/>
    <n v="10"/>
    <s v="Oui, elle est capable"/>
    <s v="améliorée"/>
    <s v="Non"/>
    <s v="accès basique"/>
    <x v="0"/>
    <n v="2"/>
    <n v="2"/>
    <n v="4"/>
    <s v="Connaissance moyenne"/>
    <n v="0"/>
    <n v="3"/>
    <s v="Pas de confiance"/>
    <n v="0"/>
    <n v="0"/>
  </r>
  <r>
    <s v="293"/>
    <s v="419f8385-2683-449d-9cc0-39408587d724"/>
    <n v="44967"/>
    <s v="consentement_oui"/>
    <s v="sud_kivu"/>
    <s v="sud_kivu"/>
    <s v="kabare"/>
    <x v="1"/>
    <x v="11"/>
    <s v="non"/>
    <s v="ciza cirimwami pascaline"/>
    <s v="mabi_13"/>
    <s v="13"/>
    <s v="mabin_13"/>
    <s v="feminin"/>
    <n v="19"/>
    <n v="996987153"/>
    <s v="secondaire_complet"/>
    <s v="non"/>
    <s v="epouse"/>
    <m/>
    <s v="masculin"/>
    <x v="1"/>
    <s v="heri bahati"/>
    <s v="agriculteur"/>
    <m/>
    <s v="restreint"/>
    <n v="0"/>
    <n v="0"/>
    <n v="0"/>
    <n v="1"/>
    <n v="0"/>
    <n v="0"/>
    <n v="0"/>
    <n v="0"/>
    <n v="0"/>
    <n v="0"/>
    <n v="0"/>
    <n v="0"/>
    <n v="0"/>
    <n v="1"/>
    <n v="0"/>
    <n v="0"/>
    <n v="2"/>
    <s v="non"/>
    <n v="0"/>
    <n v="0"/>
    <n v="0"/>
    <n v="0"/>
    <n v="0"/>
    <n v="0"/>
    <n v="0"/>
    <n v="0"/>
    <n v="0"/>
    <n v="0"/>
    <n v="0"/>
    <n v="0"/>
    <s v="non"/>
    <m/>
    <m/>
    <m/>
    <m/>
    <m/>
    <m/>
    <m/>
    <m/>
    <m/>
    <m/>
    <m/>
    <m/>
    <s v="oui"/>
    <n v="1"/>
    <n v="0"/>
    <n v="0"/>
    <n v="0"/>
    <n v="0"/>
    <n v="0"/>
    <n v="0"/>
    <n v="0"/>
    <n v="0"/>
    <n v="0"/>
    <n v="0"/>
    <m/>
    <s v="eau_de_source"/>
    <m/>
    <m/>
    <s v="source_non_protg"/>
    <m/>
    <m/>
    <s v="source_non_protg"/>
    <x v="1"/>
    <m/>
    <s v="oui"/>
    <m/>
    <m/>
    <m/>
    <m/>
    <m/>
    <m/>
    <m/>
    <s v="en_dehors_de_la_parcelle"/>
    <n v="8"/>
    <n v="5"/>
    <n v="10"/>
    <n v="23"/>
    <m/>
    <m/>
    <m/>
    <s v="oui"/>
    <x v="2"/>
    <m/>
    <m/>
    <m/>
    <m/>
    <m/>
    <m/>
    <m/>
    <m/>
    <m/>
    <m/>
    <m/>
    <m/>
    <m/>
    <m/>
    <m/>
    <m/>
    <m/>
    <m/>
    <m/>
    <m/>
    <m/>
    <m/>
    <m/>
    <m/>
    <m/>
    <m/>
    <m/>
    <n v="7"/>
    <n v="3"/>
    <n v="420"/>
    <m/>
    <m/>
    <n v="0"/>
    <n v="30"/>
    <s v="non"/>
    <m/>
    <m/>
    <m/>
    <m/>
    <m/>
    <m/>
    <m/>
    <m/>
    <m/>
    <m/>
    <s v="femmesfilles_15-19_ans"/>
    <n v="0"/>
    <n v="1"/>
    <n v="0"/>
    <n v="0"/>
    <n v="0"/>
    <n v="0"/>
    <n v="0"/>
    <m/>
    <s v="non"/>
    <m/>
    <m/>
    <m/>
    <m/>
    <m/>
    <m/>
    <m/>
    <m/>
    <m/>
    <m/>
    <m/>
    <m/>
    <m/>
    <m/>
    <m/>
    <m/>
    <m/>
    <m/>
    <m/>
    <m/>
    <m/>
    <s v="oui"/>
    <s v="pas de moyen"/>
    <s v="oui"/>
    <n v="0"/>
    <n v="1"/>
    <n v="0"/>
    <n v="0"/>
    <n v="0"/>
    <n v="0"/>
    <n v="0"/>
    <m/>
    <m/>
    <m/>
    <m/>
    <m/>
    <m/>
    <m/>
    <m/>
    <m/>
    <m/>
    <n v="0"/>
    <n v="0"/>
    <n v="0"/>
    <n v="1"/>
    <n v="0"/>
    <n v="0"/>
    <n v="0"/>
    <n v="0"/>
    <n v="0"/>
    <n v="0"/>
    <n v="0"/>
    <n v="0"/>
    <n v="0"/>
    <n v="0"/>
    <n v="0"/>
    <n v="0"/>
    <n v="0"/>
    <s v="oui"/>
    <n v="0"/>
    <n v="0"/>
    <n v="0"/>
    <n v="0"/>
    <n v="0"/>
    <n v="0"/>
    <n v="1"/>
    <n v="0"/>
    <n v="0"/>
    <n v="0"/>
    <m/>
    <m/>
    <m/>
    <m/>
    <m/>
    <n v="0"/>
    <n v="0"/>
    <n v="0"/>
    <n v="1"/>
    <n v="0"/>
    <m/>
    <m/>
    <m/>
    <m/>
    <m/>
    <m/>
    <m/>
    <m/>
    <s v="toilette non améliorée"/>
    <s v="non"/>
    <x v="0"/>
    <x v="0"/>
    <x v="0"/>
    <x v="0"/>
    <x v="0"/>
    <m/>
    <m/>
    <m/>
    <m/>
    <m/>
    <m/>
    <m/>
    <m/>
    <m/>
    <m/>
    <m/>
    <m/>
    <m/>
    <m/>
    <m/>
    <m/>
    <m/>
    <m/>
    <m/>
    <m/>
    <m/>
    <m/>
    <m/>
    <m/>
    <m/>
    <m/>
    <m/>
    <s v="oui"/>
    <n v="1"/>
    <n v="0"/>
    <n v="0"/>
    <n v="1"/>
    <n v="1"/>
    <n v="0"/>
    <n v="0"/>
    <m/>
    <n v="0"/>
    <n v="1"/>
    <n v="0"/>
    <n v="1"/>
    <n v="2"/>
    <s v="connaissance faible"/>
    <n v="0"/>
    <n v="0"/>
    <n v="0"/>
    <m/>
    <n v="0"/>
    <n v="0"/>
    <n v="0"/>
    <n v="0"/>
    <n v="1"/>
    <n v="0"/>
    <s v="on ne payé pas"/>
    <s v="oui"/>
    <m/>
    <n v="1"/>
    <n v="0"/>
    <n v="0"/>
    <n v="0"/>
    <m/>
    <n v="0"/>
    <n v="0"/>
    <n v="0"/>
    <n v="0"/>
    <n v="1"/>
    <n v="0"/>
    <n v="0"/>
    <n v="0"/>
    <m/>
    <s v="non"/>
    <m/>
    <m/>
    <x v="0"/>
    <m/>
    <m/>
    <m/>
    <m/>
    <m/>
    <s v="non"/>
    <s v="non"/>
    <m/>
    <m/>
    <m/>
    <m/>
    <m/>
    <m/>
    <m/>
    <m/>
    <m/>
    <m/>
    <m/>
    <m/>
    <m/>
    <m/>
    <m/>
    <n v="0"/>
    <m/>
    <m/>
    <n v="6"/>
    <s v="grande confiance"/>
    <n v="0"/>
    <n v="1"/>
    <n v="0"/>
    <n v="0"/>
    <n v="0"/>
    <n v="1"/>
    <n v="1"/>
    <s v="Au moins un"/>
    <n v="0"/>
    <n v="0"/>
    <n v="0"/>
    <m/>
    <s v="oui"/>
    <s v="non_jen_ai_pas_encore_bnficie"/>
    <m/>
    <m/>
    <m/>
    <m/>
    <m/>
    <m/>
    <m/>
    <m/>
    <m/>
    <m/>
    <m/>
    <m/>
    <m/>
    <m/>
    <m/>
    <m/>
    <m/>
    <m/>
    <m/>
    <m/>
    <s v="a personne car il n,ya pas un comité gestionnaire"/>
    <n v="0"/>
    <n v="0"/>
    <n v="0"/>
    <n v="0"/>
    <n v="0"/>
    <n v="0"/>
    <n v="0"/>
    <n v="0"/>
    <n v="1"/>
    <n v="0"/>
    <s v="abari ya bijiji"/>
    <n v="0"/>
    <n v="0"/>
    <n v="0"/>
    <n v="0"/>
    <n v="1"/>
    <n v="0"/>
    <s v="personne"/>
    <s v="1-2"/>
    <m/>
    <s v="estremement_insatisfaisante"/>
    <s v="non"/>
    <s v="non"/>
    <s v="estremement_insatisfaisante"/>
    <s v="non"/>
    <m/>
    <m/>
    <m/>
    <m/>
    <m/>
    <s v="je_ne_suis_jamais_impliqu"/>
    <s v="non"/>
    <m/>
    <m/>
    <m/>
    <m/>
    <m/>
    <m/>
    <m/>
    <m/>
    <m/>
    <m/>
    <m/>
    <m/>
    <m/>
    <m/>
    <m/>
    <s v="rien"/>
    <s v="non"/>
    <s v="je ne sais pas"/>
    <s v="l,eau a l,odeur"/>
    <s v="non"/>
    <m/>
    <m/>
    <n v="-2.1807164000000001"/>
    <n v="28.8590503"/>
    <n v="1519.9"/>
    <n v="4.96"/>
    <n v="2"/>
    <n v="44967.385636574072"/>
    <n v="44967.355717592603"/>
    <s v="bbk01"/>
    <n v="44967.59375"/>
    <s v="https://www.commcarehq.org/a/swassa/reports/form_data/419f8385-2683-449d-9cc0-39408587d724/"/>
    <s v="bbk01"/>
    <s v=""/>
    <x v="2"/>
    <s v=""/>
    <x v="2"/>
    <s v=""/>
    <s v=""/>
    <s v=""/>
    <s v=""/>
    <x v="2"/>
    <s v=""/>
    <s v=""/>
    <s v=""/>
    <s v=""/>
    <s v=""/>
    <x v="1"/>
    <s v=""/>
    <s v=""/>
    <s v=""/>
    <s v=""/>
    <s v=""/>
    <s v=""/>
    <s v=""/>
    <s v=""/>
    <s v=""/>
  </r>
  <r>
    <s v="294"/>
    <s v="afb4c4d3-902c-431b-882f-6097799728b0"/>
    <n v="44967"/>
    <s v="consentement_oui"/>
    <s v="sud_kivu"/>
    <s v="sud_kivu"/>
    <s v="kabare"/>
    <x v="1"/>
    <x v="11"/>
    <s v="non"/>
    <s v="nakasunyu kalenga sylvine"/>
    <s v="mabi_6"/>
    <s v="6"/>
    <s v="mabin_6"/>
    <s v="feminin"/>
    <n v="18"/>
    <n v="994533586"/>
    <s v="secondaire_interrompu"/>
    <s v="non"/>
    <s v="fille"/>
    <m/>
    <s v="masculin"/>
    <x v="1"/>
    <s v="pieto kalenga"/>
    <s v="agriculteur"/>
    <m/>
    <s v="elargi"/>
    <n v="1"/>
    <n v="0"/>
    <n v="0"/>
    <n v="1"/>
    <n v="1"/>
    <n v="0"/>
    <n v="0"/>
    <n v="1"/>
    <n v="0"/>
    <n v="0"/>
    <n v="0"/>
    <n v="0"/>
    <n v="1"/>
    <n v="0"/>
    <n v="0"/>
    <n v="1"/>
    <n v="6"/>
    <s v="non"/>
    <n v="0"/>
    <n v="0"/>
    <n v="0"/>
    <n v="0"/>
    <n v="0"/>
    <n v="0"/>
    <n v="0"/>
    <n v="0"/>
    <n v="0"/>
    <n v="0"/>
    <n v="0"/>
    <n v="0"/>
    <s v="non"/>
    <m/>
    <m/>
    <m/>
    <m/>
    <m/>
    <m/>
    <m/>
    <m/>
    <m/>
    <m/>
    <m/>
    <m/>
    <s v="oui"/>
    <n v="0"/>
    <n v="0"/>
    <n v="0"/>
    <n v="0"/>
    <n v="0"/>
    <n v="0"/>
    <n v="0"/>
    <n v="1"/>
    <n v="0"/>
    <n v="0"/>
    <n v="0"/>
    <m/>
    <s v="eau_de_source"/>
    <m/>
    <m/>
    <s v="source_protg"/>
    <m/>
    <m/>
    <s v="source_protg"/>
    <x v="0"/>
    <m/>
    <s v="oui"/>
    <m/>
    <m/>
    <m/>
    <m/>
    <m/>
    <m/>
    <m/>
    <s v="en_dehors_de_la_parcelle"/>
    <n v="12"/>
    <n v="5"/>
    <n v="20"/>
    <n v="37"/>
    <m/>
    <m/>
    <m/>
    <s v="oui"/>
    <x v="0"/>
    <m/>
    <m/>
    <m/>
    <m/>
    <m/>
    <m/>
    <m/>
    <m/>
    <m/>
    <m/>
    <m/>
    <m/>
    <m/>
    <m/>
    <m/>
    <m/>
    <m/>
    <m/>
    <m/>
    <m/>
    <m/>
    <m/>
    <m/>
    <m/>
    <m/>
    <m/>
    <m/>
    <n v="7"/>
    <n v="3"/>
    <n v="420"/>
    <m/>
    <m/>
    <n v="0"/>
    <n v="10"/>
    <s v="non"/>
    <m/>
    <m/>
    <m/>
    <m/>
    <m/>
    <m/>
    <m/>
    <m/>
    <m/>
    <m/>
    <s v="femmesfilles_15-19_ans"/>
    <n v="0"/>
    <n v="1"/>
    <n v="1"/>
    <n v="0"/>
    <n v="0"/>
    <n v="0"/>
    <n v="0"/>
    <m/>
    <s v="non"/>
    <m/>
    <m/>
    <m/>
    <m/>
    <m/>
    <m/>
    <m/>
    <m/>
    <m/>
    <m/>
    <m/>
    <m/>
    <m/>
    <m/>
    <m/>
    <m/>
    <m/>
    <m/>
    <m/>
    <m/>
    <m/>
    <s v="oui"/>
    <s v="si l,eau sera propre rt proche de menage"/>
    <s v="je_ne_sais_pas"/>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0"/>
    <n v="0"/>
    <n v="0"/>
    <n v="0"/>
    <n v="1"/>
    <n v="0"/>
    <s v="rien"/>
    <s v="non"/>
    <m/>
    <n v="1"/>
    <n v="0"/>
    <n v="0"/>
    <n v="0"/>
    <m/>
    <n v="0"/>
    <n v="0"/>
    <n v="0"/>
    <n v="0"/>
    <n v="1"/>
    <n v="0"/>
    <n v="0"/>
    <n v="0"/>
    <m/>
    <s v="non"/>
    <m/>
    <m/>
    <x v="0"/>
    <m/>
    <m/>
    <m/>
    <m/>
    <m/>
    <s v="non"/>
    <s v="non"/>
    <m/>
    <m/>
    <m/>
    <m/>
    <m/>
    <m/>
    <m/>
    <m/>
    <m/>
    <m/>
    <m/>
    <m/>
    <m/>
    <m/>
    <m/>
    <n v="0"/>
    <m/>
    <m/>
    <n v="3"/>
    <s v="pas de confiance"/>
    <n v="0"/>
    <n v="1"/>
    <n v="0"/>
    <n v="0"/>
    <n v="0"/>
    <n v="1"/>
    <n v="1"/>
    <s v="Au moins un"/>
    <n v="0"/>
    <n v="0"/>
    <n v="0"/>
    <m/>
    <s v="oui"/>
    <s v="oui"/>
    <s v="non_il_y_en_a_pas"/>
    <m/>
    <m/>
    <m/>
    <m/>
    <m/>
    <m/>
    <m/>
    <m/>
    <m/>
    <m/>
    <m/>
    <m/>
    <m/>
    <m/>
    <m/>
    <m/>
    <m/>
    <m/>
    <m/>
    <s v="a person e car l,eau na pas un comité de geston"/>
    <n v="0"/>
    <n v="0"/>
    <n v="0"/>
    <n v="0"/>
    <n v="0"/>
    <n v="0"/>
    <n v="0"/>
    <n v="0"/>
    <n v="1"/>
    <n v="0"/>
    <s v="je ne saispa"/>
    <n v="0"/>
    <n v="0"/>
    <n v="0"/>
    <n v="0"/>
    <n v="1"/>
    <n v="0"/>
    <s v="personne"/>
    <s v="1-2"/>
    <m/>
    <s v="estremement_insatisfaisante"/>
    <s v="non"/>
    <s v="non"/>
    <s v="neutre"/>
    <s v="non"/>
    <m/>
    <m/>
    <m/>
    <m/>
    <m/>
    <s v="je_ne_suis_jamais_impliqu"/>
    <s v="rarement"/>
    <n v="0"/>
    <n v="0"/>
    <n v="1"/>
    <n v="0"/>
    <n v="0"/>
    <n v="0"/>
    <n v="0"/>
    <n v="0"/>
    <n v="0"/>
    <n v="0"/>
    <n v="0"/>
    <n v="0"/>
    <m/>
    <s v="face a face"/>
    <s v="non"/>
    <m/>
    <m/>
    <s v="ameliore  et augmenter le bf dans milieu"/>
    <s v="l,eau a l, odeur et il a de labour"/>
    <s v="non"/>
    <m/>
    <m/>
    <n v="-2.1802055"/>
    <n v="28.858519099999999"/>
    <n v="1500"/>
    <n v="3.28"/>
    <n v="6"/>
    <n v="44967.411886574067"/>
    <n v="44967.390439814822"/>
    <s v="bbk01"/>
    <n v="44967.595763888887"/>
    <s v="https://www.commcarehq.org/a/swassa/reports/form_data/afb4c4d3-902c-431b-882f-6097799728b0/"/>
    <s v="bbk01"/>
    <s v=""/>
    <x v="2"/>
    <s v=""/>
    <x v="2"/>
    <s v=""/>
    <s v=""/>
    <s v=""/>
    <s v=""/>
    <x v="2"/>
    <s v=""/>
    <s v=""/>
    <s v=""/>
    <s v=""/>
    <s v=""/>
    <x v="1"/>
    <s v=""/>
    <s v=""/>
    <s v=""/>
    <s v=""/>
    <s v=""/>
    <s v=""/>
    <s v=""/>
    <s v=""/>
    <s v=""/>
  </r>
  <r>
    <s v="295"/>
    <s v="17d611e1-c425-4f33-b2c9-74f8f3efb7a9"/>
    <n v="44967"/>
    <s v="consentement_oui"/>
    <s v="sud_kivu"/>
    <s v="sud_kivu"/>
    <s v="kabare"/>
    <x v="1"/>
    <x v="11"/>
    <s v="oui"/>
    <s v="ciragane cinesha jeannine"/>
    <s v="mabi_9"/>
    <s v="9"/>
    <s v="mabin_9"/>
    <s v="feminin"/>
    <n v="40"/>
    <n v="840174020"/>
    <s v="primaire_interrompu"/>
    <s v="non"/>
    <s v="epouse"/>
    <m/>
    <s v="masculin"/>
    <x v="1"/>
    <s v="mwenyicaki lurhabi"/>
    <s v="agriculteur"/>
    <m/>
    <s v="restreint"/>
    <n v="1"/>
    <n v="3"/>
    <n v="0"/>
    <n v="2"/>
    <n v="0"/>
    <n v="0"/>
    <n v="1"/>
    <n v="0"/>
    <n v="1"/>
    <n v="0"/>
    <n v="0"/>
    <n v="1"/>
    <n v="0"/>
    <n v="0"/>
    <n v="0"/>
    <n v="1"/>
    <n v="10"/>
    <s v="oui"/>
    <n v="0"/>
    <n v="0"/>
    <n v="0"/>
    <n v="0"/>
    <n v="0"/>
    <n v="1"/>
    <n v="0"/>
    <n v="0"/>
    <n v="0"/>
    <n v="0"/>
    <n v="0"/>
    <n v="0"/>
    <s v="non"/>
    <m/>
    <m/>
    <m/>
    <m/>
    <m/>
    <m/>
    <m/>
    <m/>
    <m/>
    <m/>
    <m/>
    <m/>
    <s v="oui"/>
    <n v="0"/>
    <n v="0"/>
    <n v="0"/>
    <n v="0"/>
    <n v="0"/>
    <n v="0"/>
    <n v="0"/>
    <n v="1"/>
    <n v="0"/>
    <n v="0"/>
    <n v="0"/>
    <m/>
    <s v="eau_courante"/>
    <s v="robinet_public__borne-fontaine"/>
    <m/>
    <m/>
    <m/>
    <m/>
    <s v="eau_courante"/>
    <x v="0"/>
    <m/>
    <s v="non"/>
    <s v="eau_de_surface"/>
    <m/>
    <m/>
    <m/>
    <m/>
    <m/>
    <s v="rivire"/>
    <s v="en_dehors_de_la_parcelle"/>
    <n v="8"/>
    <n v="30"/>
    <n v="16"/>
    <n v="54"/>
    <n v="25"/>
    <n v="15"/>
    <n v="40"/>
    <s v="je_ne_sais_pas"/>
    <x v="2"/>
    <m/>
    <m/>
    <m/>
    <m/>
    <m/>
    <m/>
    <m/>
    <m/>
    <m/>
    <m/>
    <m/>
    <m/>
    <m/>
    <s v="oui"/>
    <m/>
    <m/>
    <m/>
    <m/>
    <m/>
    <m/>
    <m/>
    <m/>
    <m/>
    <m/>
    <m/>
    <m/>
    <m/>
    <n v="7"/>
    <n v="6"/>
    <n v="840"/>
    <n v="4"/>
    <n v="10"/>
    <n v="1400"/>
    <n v="32"/>
    <s v="oui"/>
    <n v="1"/>
    <n v="0"/>
    <n v="0"/>
    <n v="0"/>
    <n v="0"/>
    <n v="0"/>
    <n v="0"/>
    <n v="0"/>
    <n v="0"/>
    <m/>
    <s v="femmesfilles_15-19_ans"/>
    <n v="0"/>
    <n v="0"/>
    <n v="0"/>
    <n v="0"/>
    <n v="1"/>
    <n v="0"/>
    <n v="0"/>
    <m/>
    <s v="oui"/>
    <s v="contribution_mensuelabonnement"/>
    <m/>
    <m/>
    <n v="500"/>
    <n v="0"/>
    <n v="1"/>
    <n v="1"/>
    <n v="0"/>
    <n v="0"/>
    <n v="0"/>
    <n v="0"/>
    <m/>
    <s v="non"/>
    <m/>
    <m/>
    <m/>
    <m/>
    <m/>
    <m/>
    <m/>
    <s v="oui"/>
    <s v="non"/>
    <s v="rien"/>
    <s v="oui"/>
    <n v="0"/>
    <n v="1"/>
    <n v="1"/>
    <n v="0"/>
    <n v="0"/>
    <n v="0"/>
    <n v="0"/>
    <m/>
    <s v="oui"/>
    <n v="0"/>
    <n v="1"/>
    <n v="0"/>
    <n v="1"/>
    <n v="0"/>
    <n v="0"/>
    <n v="0"/>
    <m/>
    <n v="1"/>
    <n v="1"/>
    <n v="1"/>
    <n v="0"/>
    <n v="0"/>
    <n v="0"/>
    <n v="1"/>
    <n v="0"/>
    <n v="1"/>
    <n v="1"/>
    <n v="1"/>
    <n v="0"/>
    <n v="0"/>
    <n v="0"/>
    <n v="0"/>
    <n v="0"/>
    <n v="0"/>
    <s v="oui"/>
    <n v="0"/>
    <n v="0"/>
    <n v="0"/>
    <n v="0"/>
    <n v="0"/>
    <n v="0"/>
    <n v="1"/>
    <n v="0"/>
    <n v="0"/>
    <n v="0"/>
    <m/>
    <m/>
    <m/>
    <m/>
    <m/>
    <n v="1"/>
    <n v="0"/>
    <n v="0"/>
    <n v="0"/>
    <n v="0"/>
    <n v="2"/>
    <m/>
    <m/>
    <m/>
    <m/>
    <m/>
    <m/>
    <m/>
    <s v="toilette non améliorée"/>
    <s v="oui"/>
    <x v="0"/>
    <x v="0"/>
    <x v="0"/>
    <x v="0"/>
    <x v="0"/>
    <m/>
    <m/>
    <m/>
    <m/>
    <m/>
    <m/>
    <m/>
    <m/>
    <m/>
    <m/>
    <m/>
    <m/>
    <m/>
    <m/>
    <m/>
    <m/>
    <m/>
    <m/>
    <m/>
    <m/>
    <m/>
    <m/>
    <m/>
    <m/>
    <m/>
    <m/>
    <m/>
    <s v="non"/>
    <m/>
    <m/>
    <m/>
    <n v="0"/>
    <m/>
    <m/>
    <m/>
    <m/>
    <m/>
    <m/>
    <m/>
    <n v="0"/>
    <n v="0"/>
    <s v="connaissance faible"/>
    <m/>
    <m/>
    <m/>
    <m/>
    <n v="1"/>
    <n v="0"/>
    <n v="0"/>
    <n v="0"/>
    <n v="0"/>
    <n v="0"/>
    <m/>
    <s v="non"/>
    <s v="je ne sais pas"/>
    <n v="1"/>
    <n v="0"/>
    <n v="0"/>
    <n v="0"/>
    <m/>
    <n v="0"/>
    <n v="0"/>
    <n v="0"/>
    <n v="0"/>
    <n v="1"/>
    <n v="0"/>
    <n v="0"/>
    <n v="0"/>
    <m/>
    <s v="non"/>
    <m/>
    <m/>
    <x v="0"/>
    <m/>
    <m/>
    <m/>
    <m/>
    <m/>
    <s v="non"/>
    <s v="non"/>
    <m/>
    <m/>
    <m/>
    <m/>
    <m/>
    <m/>
    <m/>
    <m/>
    <m/>
    <m/>
    <m/>
    <m/>
    <m/>
    <m/>
    <m/>
    <n v="0"/>
    <m/>
    <m/>
    <n v="6"/>
    <s v="grande confiance"/>
    <n v="0"/>
    <n v="0"/>
    <n v="0"/>
    <n v="0"/>
    <n v="0"/>
    <n v="0"/>
    <n v="0"/>
    <s v="Aucun"/>
    <n v="1"/>
    <n v="0"/>
    <n v="0"/>
    <m/>
    <s v="oui"/>
    <s v="oui"/>
    <s v="oui_il_y_en_a"/>
    <s v="non"/>
    <m/>
    <m/>
    <m/>
    <m/>
    <m/>
    <m/>
    <m/>
    <m/>
    <m/>
    <m/>
    <m/>
    <m/>
    <m/>
    <m/>
    <m/>
    <m/>
    <m/>
    <s v="car on ne sais a qui s, adresse"/>
    <s v="comité de gestion l,eau"/>
    <n v="0"/>
    <n v="0"/>
    <n v="0"/>
    <n v="0"/>
    <n v="0"/>
    <n v="0"/>
    <n v="1"/>
    <n v="0"/>
    <n v="0"/>
    <n v="0"/>
    <m/>
    <n v="0"/>
    <n v="0"/>
    <n v="0"/>
    <n v="1"/>
    <n v="0"/>
    <n v="0"/>
    <m/>
    <s v="3-4"/>
    <m/>
    <s v="peu_insatisfaisant"/>
    <s v="oui"/>
    <s v="oui"/>
    <s v="tres_insatisfaisante"/>
    <s v="oui"/>
    <s v="non"/>
    <m/>
    <s v="les_membres_du_village"/>
    <m/>
    <s v="b_le_groupe_le_plus_nombreux_prend_la_dcision_pour_tous"/>
    <s v="je_ne_suis_jamais_impliqu"/>
    <s v="non"/>
    <m/>
    <m/>
    <m/>
    <m/>
    <m/>
    <m/>
    <m/>
    <m/>
    <m/>
    <m/>
    <m/>
    <m/>
    <m/>
    <m/>
    <m/>
    <s v="rien"/>
    <s v="non"/>
    <s v="formation par mc"/>
    <s v="quant on ns demande de payé l,eau consomme"/>
    <s v="oui"/>
    <s v="refus de puise  ala bf"/>
    <s v="non"/>
    <n v="-2.1813623999999998"/>
    <n v="28.855763100000001"/>
    <n v="1521.7"/>
    <n v="4.82"/>
    <n v="10"/>
    <n v="44967.4768287037"/>
    <n v="44967.463182870371"/>
    <s v="bbk01"/>
    <n v="44969.833761574067"/>
    <s v="https://www.commcarehq.org/a/swassa/reports/form_data/17d611e1-c425-4f33-b2c9-74f8f3efb7a9/"/>
    <s v="bbk01"/>
    <s v="Homme"/>
    <x v="1"/>
    <n v="9"/>
    <x v="0"/>
    <n v="15"/>
    <n v="10"/>
    <n v="25"/>
    <n v="50"/>
    <x v="0"/>
    <n v="17.777777777777779"/>
    <s v="Non, elle n'est pas capable"/>
    <s v="non amélioré"/>
    <s v="Non"/>
    <s v="pas d'accès"/>
    <x v="3"/>
    <n v="1"/>
    <n v="1"/>
    <n v="2"/>
    <s v="Connaissance faible"/>
    <n v="0"/>
    <n v="7"/>
    <s v="Grande confiance"/>
    <n v="0"/>
    <n v="0"/>
  </r>
  <r>
    <s v="296"/>
    <s v="fd038c69-b6ce-4a16-81b8-072cf3da6749"/>
    <n v="44967"/>
    <s v="consentement_oui"/>
    <s v="sud_kivu"/>
    <s v="sud_kivu"/>
    <s v="kabare"/>
    <x v="1"/>
    <x v="11"/>
    <s v="non"/>
    <s v="kabumba biriomuiragi aryette"/>
    <s v="mabi_16"/>
    <s v="16"/>
    <s v="mabin_16"/>
    <s v="feminin"/>
    <n v="30"/>
    <n v="0"/>
    <s v="secondaire_interrompu"/>
    <s v="oui"/>
    <m/>
    <m/>
    <m/>
    <x v="0"/>
    <s v="mulumeoderhwa kalimbiro"/>
    <s v="agriculteur"/>
    <m/>
    <s v="restreint"/>
    <n v="1"/>
    <n v="3"/>
    <n v="1"/>
    <n v="0"/>
    <n v="0"/>
    <n v="1"/>
    <n v="0"/>
    <n v="0"/>
    <n v="2"/>
    <n v="0"/>
    <n v="0"/>
    <n v="0"/>
    <n v="0"/>
    <n v="0"/>
    <n v="0"/>
    <n v="2"/>
    <n v="10"/>
    <s v="oui"/>
    <n v="0"/>
    <n v="0"/>
    <n v="0"/>
    <n v="0"/>
    <n v="1"/>
    <n v="0"/>
    <n v="0"/>
    <n v="0"/>
    <n v="0"/>
    <n v="0"/>
    <n v="0"/>
    <n v="0"/>
    <s v="oui"/>
    <n v="1"/>
    <n v="0"/>
    <n v="0"/>
    <n v="0"/>
    <n v="0"/>
    <n v="0"/>
    <n v="0"/>
    <n v="0"/>
    <n v="0"/>
    <n v="0"/>
    <n v="0"/>
    <m/>
    <s v="oui"/>
    <n v="0"/>
    <n v="0"/>
    <n v="0"/>
    <n v="0"/>
    <n v="1"/>
    <n v="0"/>
    <n v="0"/>
    <n v="0"/>
    <n v="0"/>
    <n v="0"/>
    <n v="0"/>
    <m/>
    <s v="eau_courante"/>
    <s v="robinet_public__borne-fontaine"/>
    <m/>
    <m/>
    <m/>
    <m/>
    <s v="eau_courante"/>
    <x v="0"/>
    <m/>
    <s v="non"/>
    <s v="eau_de_source"/>
    <m/>
    <m/>
    <s v="source_non_protg"/>
    <m/>
    <m/>
    <m/>
    <s v="en_dehors_de_la_parcelle"/>
    <n v="8"/>
    <n v="25"/>
    <n v="24"/>
    <n v="57"/>
    <n v="30"/>
    <n v="2"/>
    <n v="45"/>
    <s v="non"/>
    <x v="2"/>
    <n v="0"/>
    <n v="0"/>
    <n v="0"/>
    <n v="0"/>
    <n v="0"/>
    <n v="0"/>
    <n v="0"/>
    <n v="1"/>
    <n v="0"/>
    <n v="0"/>
    <n v="0"/>
    <n v="0"/>
    <n v="0"/>
    <s v="non"/>
    <n v="0"/>
    <n v="0"/>
    <n v="0"/>
    <n v="0"/>
    <n v="0"/>
    <n v="0"/>
    <n v="1"/>
    <n v="1"/>
    <n v="0"/>
    <n v="0"/>
    <n v="0"/>
    <n v="0"/>
    <n v="0"/>
    <n v="6"/>
    <n v="4"/>
    <n v="480"/>
    <n v="3"/>
    <n v="3"/>
    <n v="360"/>
    <n v="12"/>
    <s v="oui"/>
    <n v="1"/>
    <n v="0"/>
    <n v="1"/>
    <n v="0"/>
    <n v="0"/>
    <n v="0"/>
    <n v="0"/>
    <n v="0"/>
    <n v="0"/>
    <m/>
    <s v="filles_6-9_ans"/>
    <n v="0"/>
    <n v="0"/>
    <n v="1"/>
    <n v="0"/>
    <n v="1"/>
    <n v="0"/>
    <n v="0"/>
    <m/>
    <s v="oui"/>
    <s v="contribution_mensuelabonnement"/>
    <m/>
    <m/>
    <n v="500"/>
    <n v="0"/>
    <n v="0"/>
    <n v="1"/>
    <n v="0"/>
    <n v="1"/>
    <n v="0"/>
    <n v="0"/>
    <m/>
    <s v="non"/>
    <m/>
    <m/>
    <m/>
    <m/>
    <m/>
    <m/>
    <m/>
    <s v="non"/>
    <s v="non"/>
    <s v="je ne peu pas payer l,eau"/>
    <s v="oui"/>
    <n v="0"/>
    <n v="1"/>
    <n v="0"/>
    <n v="1"/>
    <n v="0"/>
    <n v="0"/>
    <n v="0"/>
    <m/>
    <s v="oui"/>
    <n v="0"/>
    <n v="1"/>
    <n v="1"/>
    <n v="1"/>
    <n v="0"/>
    <n v="0"/>
    <n v="0"/>
    <m/>
    <n v="1"/>
    <n v="1"/>
    <n v="1"/>
    <n v="0"/>
    <n v="0"/>
    <n v="1"/>
    <n v="0"/>
    <n v="0"/>
    <n v="1"/>
    <n v="1"/>
    <n v="0"/>
    <n v="0"/>
    <n v="0"/>
    <n v="0"/>
    <n v="0"/>
    <n v="0"/>
    <n v="0"/>
    <s v="oui"/>
    <n v="0"/>
    <n v="0"/>
    <n v="0"/>
    <n v="0"/>
    <n v="0"/>
    <n v="0"/>
    <n v="1"/>
    <n v="0"/>
    <n v="0"/>
    <n v="0"/>
    <m/>
    <m/>
    <m/>
    <m/>
    <m/>
    <n v="0"/>
    <n v="0"/>
    <n v="0"/>
    <n v="1"/>
    <n v="0"/>
    <m/>
    <m/>
    <m/>
    <m/>
    <m/>
    <m/>
    <m/>
    <m/>
    <s v="toilette non améliorée"/>
    <s v="non"/>
    <x v="0"/>
    <x v="0"/>
    <x v="0"/>
    <x v="0"/>
    <x v="0"/>
    <m/>
    <m/>
    <m/>
    <m/>
    <m/>
    <m/>
    <m/>
    <m/>
    <m/>
    <m/>
    <m/>
    <m/>
    <m/>
    <m/>
    <m/>
    <m/>
    <m/>
    <m/>
    <m/>
    <m/>
    <m/>
    <m/>
    <m/>
    <m/>
    <m/>
    <m/>
    <m/>
    <s v="oui"/>
    <n v="0"/>
    <n v="0"/>
    <n v="1"/>
    <n v="1"/>
    <n v="0"/>
    <n v="0"/>
    <n v="0"/>
    <m/>
    <n v="0"/>
    <n v="0"/>
    <n v="1"/>
    <n v="1"/>
    <n v="2"/>
    <s v="connaissance faible"/>
    <n v="0"/>
    <n v="0"/>
    <n v="0"/>
    <m/>
    <n v="1"/>
    <n v="0"/>
    <n v="0"/>
    <n v="0"/>
    <n v="0"/>
    <n v="0"/>
    <m/>
    <s v="non"/>
    <s v="je ne sais pas"/>
    <n v="0"/>
    <n v="1"/>
    <n v="0"/>
    <n v="0"/>
    <m/>
    <n v="0"/>
    <n v="0"/>
    <n v="0"/>
    <n v="0"/>
    <n v="1"/>
    <n v="0"/>
    <n v="0"/>
    <n v="0"/>
    <m/>
    <s v="oui"/>
    <s v="achat et mentenance de l,outil abîmé"/>
    <n v="0"/>
    <x v="2"/>
    <n v="0"/>
    <n v="1"/>
    <n v="0"/>
    <n v="0"/>
    <s v="rien"/>
    <s v="non"/>
    <s v="non"/>
    <m/>
    <m/>
    <m/>
    <m/>
    <m/>
    <m/>
    <m/>
    <m/>
    <m/>
    <m/>
    <m/>
    <m/>
    <m/>
    <m/>
    <m/>
    <n v="0"/>
    <m/>
    <m/>
    <n v="5"/>
    <s v="confiance moyenne"/>
    <n v="0"/>
    <n v="0"/>
    <n v="0"/>
    <n v="0"/>
    <n v="0"/>
    <n v="0"/>
    <n v="0"/>
    <s v="Aucun"/>
    <n v="1"/>
    <n v="0"/>
    <n v="0"/>
    <m/>
    <s v="non"/>
    <s v="oui"/>
    <s v="non_il_y_en_a_pas"/>
    <m/>
    <m/>
    <m/>
    <m/>
    <m/>
    <m/>
    <m/>
    <m/>
    <m/>
    <m/>
    <m/>
    <m/>
    <m/>
    <m/>
    <m/>
    <m/>
    <m/>
    <m/>
    <m/>
    <s v="a personne"/>
    <n v="0"/>
    <n v="0"/>
    <n v="0"/>
    <n v="0"/>
    <n v="0"/>
    <n v="0"/>
    <n v="0"/>
    <n v="0"/>
    <n v="1"/>
    <n v="0"/>
    <s v="sur téléphone mais deja abume"/>
    <n v="0"/>
    <n v="0"/>
    <n v="0"/>
    <n v="1"/>
    <n v="0"/>
    <n v="0"/>
    <m/>
    <s v="5-6"/>
    <m/>
    <s v="neutre"/>
    <s v="non"/>
    <s v="non"/>
    <s v="neutre"/>
    <s v="oui"/>
    <s v="non"/>
    <m/>
    <s v="les_membres_du_village"/>
    <m/>
    <s v="je_ne_sais_pas"/>
    <s v="je_ne_suis_jamais_impliqu"/>
    <s v="non"/>
    <m/>
    <m/>
    <m/>
    <m/>
    <m/>
    <m/>
    <m/>
    <m/>
    <m/>
    <m/>
    <m/>
    <m/>
    <m/>
    <m/>
    <m/>
    <s v="rien"/>
    <s v="non"/>
    <s v="je ne sais pas"/>
    <s v="quant on ns demamde de paye l,eau"/>
    <s v="non"/>
    <m/>
    <m/>
    <n v="-2.1811205999999999"/>
    <n v="28.855288399999999"/>
    <n v="1522.6"/>
    <n v="4.7"/>
    <n v="10"/>
    <n v="44967.499791666669"/>
    <n v="44967.480868055558"/>
    <s v="bbk01"/>
    <n v="44969.833773148152"/>
    <s v="https://www.commcarehq.org/a/swassa/reports/form_data/fd038c69-b6ce-4a16-81b8-072cf3da6749/"/>
    <s v="bbk01"/>
    <s v=""/>
    <x v="2"/>
    <s v=""/>
    <x v="2"/>
    <s v=""/>
    <s v=""/>
    <s v=""/>
    <s v=""/>
    <x v="2"/>
    <s v=""/>
    <s v=""/>
    <s v=""/>
    <s v=""/>
    <s v=""/>
    <x v="1"/>
    <s v=""/>
    <s v=""/>
    <s v=""/>
    <s v=""/>
    <s v=""/>
    <s v=""/>
    <s v=""/>
    <s v=""/>
    <s v=""/>
  </r>
  <r>
    <s v="297"/>
    <s v="b5773ff7-f7c5-4f75-b9de-d1b6cd7a3333"/>
    <n v="44967"/>
    <s v="consentement_oui"/>
    <s v="sud_kivu"/>
    <s v="sud_kivu"/>
    <s v="kabare"/>
    <x v="1"/>
    <x v="11"/>
    <s v="non"/>
    <s v="furaha m,muka pascaline"/>
    <s v="mabi_8"/>
    <s v="8"/>
    <s v="mabin_8"/>
    <s v="feminin"/>
    <n v="30"/>
    <n v="893846934"/>
    <s v="primaire_interrompu"/>
    <s v="non"/>
    <s v="epouse"/>
    <m/>
    <s v="masculin"/>
    <x v="1"/>
    <s v="amani lurhabi"/>
    <s v="agriculteur"/>
    <m/>
    <s v="restreint"/>
    <n v="2"/>
    <n v="3"/>
    <n v="2"/>
    <n v="0"/>
    <n v="0"/>
    <n v="1"/>
    <n v="0"/>
    <n v="0"/>
    <n v="1"/>
    <n v="0"/>
    <n v="0"/>
    <n v="0"/>
    <n v="0"/>
    <n v="0"/>
    <n v="1"/>
    <n v="0"/>
    <n v="10"/>
    <s v="oui"/>
    <n v="0"/>
    <n v="0"/>
    <n v="0"/>
    <n v="0"/>
    <n v="1"/>
    <n v="0"/>
    <n v="0"/>
    <n v="0"/>
    <n v="0"/>
    <n v="0"/>
    <n v="0"/>
    <n v="0"/>
    <s v="oui"/>
    <n v="0"/>
    <n v="0"/>
    <n v="0"/>
    <n v="0"/>
    <n v="0"/>
    <n v="0"/>
    <n v="1"/>
    <n v="0"/>
    <n v="0"/>
    <n v="0"/>
    <n v="0"/>
    <m/>
    <s v="oui"/>
    <n v="0"/>
    <n v="0"/>
    <n v="0"/>
    <n v="1"/>
    <n v="0"/>
    <n v="0"/>
    <n v="0"/>
    <n v="0"/>
    <n v="0"/>
    <n v="0"/>
    <n v="0"/>
    <m/>
    <s v="puits_creus"/>
    <m/>
    <s v="puits_non_protg"/>
    <m/>
    <m/>
    <m/>
    <s v="puits_non_protg"/>
    <x v="1"/>
    <m/>
    <s v="oui"/>
    <m/>
    <m/>
    <m/>
    <m/>
    <m/>
    <m/>
    <m/>
    <s v="en_dehors_de_la_parcelle"/>
    <n v="35"/>
    <n v="20"/>
    <n v="45"/>
    <n v="100"/>
    <m/>
    <m/>
    <m/>
    <s v="oui"/>
    <x v="2"/>
    <m/>
    <m/>
    <m/>
    <m/>
    <m/>
    <m/>
    <m/>
    <m/>
    <m/>
    <m/>
    <m/>
    <m/>
    <m/>
    <m/>
    <m/>
    <m/>
    <m/>
    <m/>
    <m/>
    <m/>
    <m/>
    <m/>
    <m/>
    <m/>
    <m/>
    <m/>
    <m/>
    <n v="7"/>
    <n v="3"/>
    <n v="420"/>
    <m/>
    <m/>
    <n v="0"/>
    <n v="6"/>
    <s v="non"/>
    <m/>
    <m/>
    <m/>
    <m/>
    <m/>
    <m/>
    <m/>
    <m/>
    <m/>
    <m/>
    <s v="filles_10-14_ans"/>
    <n v="0"/>
    <n v="1"/>
    <n v="1"/>
    <n v="0"/>
    <n v="0"/>
    <n v="0"/>
    <n v="0"/>
    <m/>
    <s v="non"/>
    <m/>
    <m/>
    <m/>
    <m/>
    <m/>
    <m/>
    <m/>
    <m/>
    <m/>
    <m/>
    <m/>
    <m/>
    <m/>
    <m/>
    <m/>
    <m/>
    <m/>
    <m/>
    <m/>
    <m/>
    <m/>
    <s v="non"/>
    <s v="par manque de moyen"/>
    <s v="oui"/>
    <n v="1"/>
    <n v="1"/>
    <n v="0"/>
    <n v="0"/>
    <n v="0"/>
    <n v="1"/>
    <n v="0"/>
    <s v="vomissement"/>
    <m/>
    <m/>
    <m/>
    <m/>
    <m/>
    <m/>
    <m/>
    <m/>
    <m/>
    <n v="1"/>
    <n v="1"/>
    <n v="0"/>
    <n v="0"/>
    <n v="0"/>
    <n v="0"/>
    <n v="0"/>
    <n v="0"/>
    <n v="1"/>
    <n v="1"/>
    <n v="0"/>
    <n v="0"/>
    <n v="0"/>
    <n v="0"/>
    <n v="0"/>
    <n v="0"/>
    <n v="0"/>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m/>
    <n v="0"/>
    <n v="1"/>
    <n v="0"/>
    <n v="0"/>
    <m/>
    <n v="0"/>
    <n v="0"/>
    <n v="0"/>
    <n v="0"/>
    <n v="1"/>
    <n v="0"/>
    <n v="0"/>
    <n v="0"/>
    <m/>
    <s v="oui"/>
    <s v="il doit payé 5$"/>
    <n v="0"/>
    <x v="2"/>
    <n v="0"/>
    <n v="1"/>
    <n v="0"/>
    <n v="0"/>
    <s v="je ne sais pas"/>
    <s v="non"/>
    <s v="non"/>
    <m/>
    <m/>
    <m/>
    <m/>
    <m/>
    <m/>
    <m/>
    <m/>
    <m/>
    <m/>
    <m/>
    <m/>
    <m/>
    <m/>
    <m/>
    <n v="0"/>
    <m/>
    <m/>
    <n v="4"/>
    <s v="pas de confiance"/>
    <n v="0"/>
    <n v="0"/>
    <n v="0"/>
    <n v="0"/>
    <n v="0"/>
    <n v="0"/>
    <n v="0"/>
    <s v="Aucun"/>
    <n v="1"/>
    <n v="0"/>
    <n v="0"/>
    <m/>
    <s v="oui"/>
    <s v="oui"/>
    <s v="non_il_y_en_a_pas"/>
    <m/>
    <m/>
    <m/>
    <m/>
    <m/>
    <m/>
    <m/>
    <m/>
    <m/>
    <m/>
    <m/>
    <m/>
    <m/>
    <m/>
    <m/>
    <m/>
    <m/>
    <m/>
    <m/>
    <s v="a personne"/>
    <n v="0"/>
    <n v="0"/>
    <n v="0"/>
    <n v="0"/>
    <n v="0"/>
    <n v="0"/>
    <n v="0"/>
    <n v="0"/>
    <n v="1"/>
    <n v="0"/>
    <s v="je ne sais pas"/>
    <n v="0"/>
    <n v="0"/>
    <n v="0"/>
    <n v="0"/>
    <n v="1"/>
    <n v="0"/>
    <s v="je ne sais pas"/>
    <s v="3-4"/>
    <m/>
    <s v="estremement_insatisfaisante"/>
    <s v="non"/>
    <s v="non"/>
    <s v="neutre"/>
    <s v="non"/>
    <m/>
    <m/>
    <m/>
    <m/>
    <m/>
    <s v="je_ne_suis_jamais_impliqu"/>
    <s v="non"/>
    <m/>
    <m/>
    <m/>
    <m/>
    <m/>
    <m/>
    <m/>
    <m/>
    <m/>
    <m/>
    <m/>
    <m/>
    <m/>
    <m/>
    <m/>
    <s v="rien"/>
    <s v="non"/>
    <s v="si l,eau sera gratuit"/>
    <s v="quant on nous demandes de payer l,eau"/>
    <s v="non"/>
    <m/>
    <m/>
    <n v="-2.1831171999999999"/>
    <n v="28.855420599999999"/>
    <n v="1506.3"/>
    <n v="5.91"/>
    <n v="10"/>
    <n v="44967.528668981482"/>
    <n v="44967.50922453704"/>
    <s v="bbk01"/>
    <n v="44969.833796296298"/>
    <s v="https://www.commcarehq.org/a/swassa/reports/form_data/b5773ff7-f7c5-4f75-b9de-d1b6cd7a3333/"/>
    <s v="bbk01"/>
    <s v=""/>
    <x v="2"/>
    <s v=""/>
    <x v="2"/>
    <s v=""/>
    <s v=""/>
    <s v=""/>
    <s v=""/>
    <x v="2"/>
    <s v=""/>
    <s v=""/>
    <s v=""/>
    <s v=""/>
    <s v=""/>
    <x v="1"/>
    <s v=""/>
    <s v=""/>
    <s v=""/>
    <s v=""/>
    <s v=""/>
    <s v=""/>
    <s v=""/>
    <s v=""/>
    <s v=""/>
  </r>
  <r>
    <s v="298"/>
    <s v="bbcc3e72-08eb-4b36-a56a-96b04fbc3dc0"/>
    <n v="44967"/>
    <s v="consentement_oui"/>
    <s v="sud_kivu"/>
    <s v="sud_kivu"/>
    <s v="kabare"/>
    <x v="1"/>
    <x v="11"/>
    <s v="non"/>
    <s v="mokilipasi jean pierre"/>
    <s v="mabi_11"/>
    <s v="11"/>
    <s v="mabin_11"/>
    <s v="masculin"/>
    <n v="61"/>
    <n v="844286644"/>
    <s v="secondaire_interrompu"/>
    <s v="oui"/>
    <m/>
    <m/>
    <m/>
    <x v="1"/>
    <s v="refus de donne le nom"/>
    <s v="agriculteur"/>
    <m/>
    <s v="elargi"/>
    <n v="0"/>
    <n v="0"/>
    <n v="0"/>
    <n v="0"/>
    <n v="0"/>
    <n v="0"/>
    <n v="0"/>
    <n v="2"/>
    <n v="0"/>
    <n v="0"/>
    <n v="1"/>
    <n v="0"/>
    <n v="0"/>
    <n v="0"/>
    <n v="0"/>
    <n v="1"/>
    <n v="4"/>
    <s v="oui"/>
    <n v="1"/>
    <n v="0"/>
    <n v="0"/>
    <n v="0"/>
    <n v="0"/>
    <n v="0"/>
    <n v="0"/>
    <n v="0"/>
    <n v="0"/>
    <n v="0"/>
    <n v="0"/>
    <n v="0"/>
    <s v="oui"/>
    <n v="0"/>
    <n v="1"/>
    <n v="0"/>
    <n v="0"/>
    <n v="0"/>
    <n v="0"/>
    <n v="0"/>
    <n v="0"/>
    <n v="0"/>
    <n v="0"/>
    <n v="0"/>
    <m/>
    <s v="oui"/>
    <n v="1"/>
    <n v="0"/>
    <n v="0"/>
    <n v="0"/>
    <n v="0"/>
    <n v="0"/>
    <n v="1"/>
    <n v="0"/>
    <n v="0"/>
    <n v="0"/>
    <n v="0"/>
    <m/>
    <s v="eau_courante"/>
    <s v="robinet_priv"/>
    <m/>
    <m/>
    <m/>
    <m/>
    <s v="eau_courante"/>
    <x v="0"/>
    <m/>
    <s v="oui"/>
    <m/>
    <m/>
    <m/>
    <m/>
    <m/>
    <m/>
    <m/>
    <s v="dans_la_parcelle_ou_la_maison"/>
    <n v="0"/>
    <n v="0"/>
    <n v="0"/>
    <n v="0"/>
    <m/>
    <m/>
    <m/>
    <s v="oui"/>
    <x v="1"/>
    <m/>
    <m/>
    <m/>
    <m/>
    <m/>
    <m/>
    <m/>
    <m/>
    <m/>
    <m/>
    <m/>
    <m/>
    <m/>
    <m/>
    <m/>
    <m/>
    <m/>
    <m/>
    <m/>
    <m/>
    <m/>
    <m/>
    <m/>
    <m/>
    <m/>
    <m/>
    <m/>
    <n v="7"/>
    <n v="1"/>
    <n v="140"/>
    <m/>
    <m/>
    <n v="0"/>
    <n v="5"/>
    <s v="oui"/>
    <n v="0"/>
    <n v="1"/>
    <n v="0"/>
    <n v="0"/>
    <n v="1"/>
    <n v="0"/>
    <n v="0"/>
    <n v="0"/>
    <n v="0"/>
    <m/>
    <s v="garons_10-14_ans"/>
    <n v="0"/>
    <n v="0"/>
    <n v="0"/>
    <n v="0"/>
    <n v="1"/>
    <n v="0"/>
    <n v="0"/>
    <m/>
    <s v="oui"/>
    <s v="contribution_mensuelabonnement"/>
    <m/>
    <m/>
    <n v="2000"/>
    <m/>
    <m/>
    <m/>
    <m/>
    <m/>
    <m/>
    <m/>
    <m/>
    <m/>
    <m/>
    <m/>
    <m/>
    <m/>
    <m/>
    <m/>
    <m/>
    <m/>
    <s v="oui"/>
    <s v="si l,eau sera disponible"/>
    <s v="non"/>
    <m/>
    <m/>
    <m/>
    <m/>
    <m/>
    <m/>
    <m/>
    <m/>
    <m/>
    <m/>
    <m/>
    <m/>
    <m/>
    <m/>
    <m/>
    <m/>
    <m/>
    <m/>
    <m/>
    <m/>
    <m/>
    <m/>
    <m/>
    <m/>
    <m/>
    <m/>
    <m/>
    <m/>
    <m/>
    <m/>
    <m/>
    <m/>
    <m/>
    <m/>
    <s v="oui"/>
    <n v="0"/>
    <n v="0"/>
    <n v="0"/>
    <n v="0"/>
    <n v="0"/>
    <n v="0"/>
    <n v="0"/>
    <n v="1"/>
    <n v="0"/>
    <n v="0"/>
    <m/>
    <m/>
    <m/>
    <m/>
    <m/>
    <n v="0"/>
    <n v="0"/>
    <n v="0"/>
    <n v="1"/>
    <n v="0"/>
    <m/>
    <m/>
    <m/>
    <m/>
    <m/>
    <m/>
    <m/>
    <m/>
    <s v="toilette améliorée"/>
    <s v="non"/>
    <x v="1"/>
    <x v="1"/>
    <x v="3"/>
    <x v="0"/>
    <x v="1"/>
    <n v="0"/>
    <n v="0"/>
    <n v="0"/>
    <n v="1"/>
    <n v="0"/>
    <n v="0"/>
    <n v="0"/>
    <n v="0"/>
    <n v="1"/>
    <n v="0"/>
    <s v="effort personnelle"/>
    <s v="non"/>
    <m/>
    <m/>
    <m/>
    <m/>
    <m/>
    <m/>
    <m/>
    <m/>
    <m/>
    <m/>
    <m/>
    <m/>
    <m/>
    <m/>
    <m/>
    <s v="oui"/>
    <n v="1"/>
    <n v="1"/>
    <n v="0"/>
    <n v="2"/>
    <n v="0"/>
    <n v="0"/>
    <n v="0"/>
    <m/>
    <n v="1"/>
    <n v="1"/>
    <n v="0"/>
    <n v="2"/>
    <n v="4"/>
    <s v="connaissance basique"/>
    <n v="0"/>
    <n v="0"/>
    <n v="0"/>
    <m/>
    <n v="1"/>
    <n v="0"/>
    <n v="0"/>
    <n v="0"/>
    <n v="0"/>
    <n v="0"/>
    <m/>
    <s v="oui"/>
    <s v="voir le comité de gestion d,eau"/>
    <n v="1"/>
    <n v="0"/>
    <n v="1"/>
    <n v="0"/>
    <s v="payé l,eau consommé"/>
    <n v="0"/>
    <n v="0"/>
    <n v="0"/>
    <n v="0"/>
    <n v="1"/>
    <n v="0"/>
    <n v="0"/>
    <n v="0"/>
    <m/>
    <s v="non"/>
    <m/>
    <m/>
    <x v="0"/>
    <m/>
    <m/>
    <m/>
    <m/>
    <m/>
    <s v="non"/>
    <s v="non"/>
    <m/>
    <m/>
    <m/>
    <m/>
    <m/>
    <m/>
    <m/>
    <m/>
    <m/>
    <m/>
    <m/>
    <m/>
    <m/>
    <m/>
    <m/>
    <n v="0"/>
    <m/>
    <m/>
    <n v="7"/>
    <s v="grande confiance"/>
    <n v="1"/>
    <n v="0"/>
    <n v="0"/>
    <n v="0"/>
    <n v="0"/>
    <n v="1"/>
    <n v="1"/>
    <s v="Au moins un"/>
    <n v="0"/>
    <n v="0"/>
    <n v="0"/>
    <m/>
    <s v="oui"/>
    <s v="oui"/>
    <s v="non_il_y_en_a_pas"/>
    <m/>
    <m/>
    <m/>
    <m/>
    <m/>
    <m/>
    <m/>
    <m/>
    <m/>
    <m/>
    <m/>
    <m/>
    <m/>
    <m/>
    <m/>
    <m/>
    <m/>
    <m/>
    <m/>
    <s v="comité de gestion"/>
    <n v="0"/>
    <n v="0"/>
    <n v="0"/>
    <n v="0"/>
    <n v="0"/>
    <n v="0"/>
    <n v="1"/>
    <n v="0"/>
    <n v="0"/>
    <n v="0"/>
    <m/>
    <n v="0"/>
    <n v="0"/>
    <n v="0"/>
    <n v="1"/>
    <n v="0"/>
    <n v="0"/>
    <m/>
    <s v="5-6"/>
    <m/>
    <s v="neutre"/>
    <s v="non"/>
    <s v="oui"/>
    <s v="neutre"/>
    <s v="non"/>
    <m/>
    <m/>
    <m/>
    <m/>
    <m/>
    <s v="rarement_implique"/>
    <s v="parfois"/>
    <n v="0"/>
    <n v="0"/>
    <n v="1"/>
    <n v="0"/>
    <n v="0"/>
    <n v="0"/>
    <n v="0"/>
    <n v="0"/>
    <n v="0"/>
    <n v="0"/>
    <n v="0"/>
    <n v="0"/>
    <m/>
    <s v="face a  face"/>
    <s v="rarement"/>
    <s v="face a face"/>
    <s v="parfois"/>
    <s v="mentenance du bf"/>
    <s v="manqué l,eau pandant 2 ou 3 mois"/>
    <s v="non"/>
    <m/>
    <m/>
    <n v="-2.183389"/>
    <n v="28.8574518"/>
    <n v="1500.9"/>
    <n v="7.36"/>
    <n v="4"/>
    <n v="44967.561365740738"/>
    <n v="44967.538472222222"/>
    <s v="bbk01"/>
    <n v="44969.833807870367"/>
    <s v="https://www.commcarehq.org/a/swassa/reports/form_data/bbcc3e72-08eb-4b36-a56a-96b04fbc3dc0/"/>
    <s v="bbk01"/>
    <s v=""/>
    <x v="2"/>
    <s v=""/>
    <x v="2"/>
    <s v=""/>
    <s v=""/>
    <s v=""/>
    <s v=""/>
    <x v="2"/>
    <s v=""/>
    <s v=""/>
    <s v=""/>
    <s v=""/>
    <s v=""/>
    <x v="1"/>
    <s v=""/>
    <s v=""/>
    <s v=""/>
    <s v=""/>
    <s v=""/>
    <s v=""/>
    <s v=""/>
    <s v=""/>
    <s v=""/>
  </r>
  <r>
    <s v="299"/>
    <s v="070da470-8e57-4f51-ac6f-9005f07c522b"/>
    <n v="44970"/>
    <s v="consentement_oui"/>
    <s v="sud_kivu"/>
    <s v="sud_kivu"/>
    <s v="kabare"/>
    <x v="0"/>
    <x v="6"/>
    <s v="oui"/>
    <s v="Mageza mpakanira avocat"/>
    <s v="cira_1"/>
    <s v="1"/>
    <s v="chira_1"/>
    <s v="masculin"/>
    <n v="42"/>
    <n v="999596161"/>
    <s v="secondaire_interrompu"/>
    <s v="oui"/>
    <m/>
    <m/>
    <m/>
    <x v="1"/>
    <s v="Cibalonza Noëlla"/>
    <s v="agent_de_letat"/>
    <m/>
    <s v="elargi"/>
    <n v="3"/>
    <n v="0"/>
    <n v="2"/>
    <n v="0"/>
    <n v="0"/>
    <n v="0"/>
    <n v="1"/>
    <n v="0"/>
    <n v="1"/>
    <n v="3"/>
    <n v="0"/>
    <n v="1"/>
    <n v="1"/>
    <n v="0"/>
    <n v="1"/>
    <n v="0"/>
    <n v="13"/>
    <s v="oui"/>
    <n v="0"/>
    <n v="0"/>
    <n v="0"/>
    <n v="0"/>
    <n v="1"/>
    <n v="0"/>
    <n v="0"/>
    <n v="0"/>
    <n v="0"/>
    <n v="0"/>
    <n v="0"/>
    <n v="0"/>
    <s v="oui"/>
    <n v="0"/>
    <n v="0"/>
    <n v="0"/>
    <n v="0"/>
    <n v="0"/>
    <n v="0"/>
    <n v="0"/>
    <n v="0"/>
    <n v="0"/>
    <n v="1"/>
    <n v="0"/>
    <s v="au niveaux du service"/>
    <s v="oui"/>
    <n v="0"/>
    <n v="1"/>
    <n v="1"/>
    <n v="1"/>
    <n v="1"/>
    <n v="1"/>
    <n v="0"/>
    <n v="0"/>
    <n v="0"/>
    <n v="0"/>
    <n v="0"/>
    <m/>
    <s v="eau_courante"/>
    <s v="robinet_priv"/>
    <m/>
    <m/>
    <m/>
    <m/>
    <s v="eau_courante"/>
    <x v="0"/>
    <m/>
    <s v="oui"/>
    <m/>
    <m/>
    <m/>
    <m/>
    <m/>
    <m/>
    <m/>
    <s v="en_dehors_de_la_parcelle"/>
    <n v="1"/>
    <n v="2"/>
    <n v="2"/>
    <n v="5"/>
    <m/>
    <m/>
    <m/>
    <s v="non"/>
    <x v="2"/>
    <n v="0"/>
    <n v="0"/>
    <n v="0"/>
    <n v="0"/>
    <n v="0"/>
    <n v="0"/>
    <n v="1"/>
    <n v="1"/>
    <n v="0"/>
    <n v="0"/>
    <n v="0"/>
    <n v="0"/>
    <n v="0"/>
    <m/>
    <m/>
    <m/>
    <m/>
    <m/>
    <m/>
    <m/>
    <m/>
    <m/>
    <m/>
    <m/>
    <m/>
    <m/>
    <m/>
    <n v="7"/>
    <n v="5"/>
    <n v="700"/>
    <m/>
    <m/>
    <n v="0"/>
    <n v="7.6923076923076925"/>
    <s v="non"/>
    <m/>
    <m/>
    <m/>
    <m/>
    <m/>
    <m/>
    <m/>
    <m/>
    <m/>
    <m/>
    <s v="femmes_35-49_ans"/>
    <n v="0"/>
    <n v="0"/>
    <n v="0"/>
    <n v="0"/>
    <n v="1"/>
    <n v="0"/>
    <n v="0"/>
    <m/>
    <s v="oui"/>
    <s v="contribution_mensuelabonnement"/>
    <m/>
    <m/>
    <n v="3000"/>
    <m/>
    <m/>
    <m/>
    <m/>
    <m/>
    <m/>
    <m/>
    <m/>
    <m/>
    <m/>
    <m/>
    <m/>
    <m/>
    <m/>
    <m/>
    <m/>
    <m/>
    <s v="oui"/>
    <s v="parce qu'elle serait disponible à temps voulu et l'heur voulus"/>
    <s v="non"/>
    <m/>
    <m/>
    <m/>
    <m/>
    <m/>
    <m/>
    <m/>
    <m/>
    <m/>
    <m/>
    <m/>
    <m/>
    <m/>
    <m/>
    <m/>
    <m/>
    <m/>
    <m/>
    <m/>
    <m/>
    <m/>
    <m/>
    <m/>
    <m/>
    <m/>
    <m/>
    <m/>
    <m/>
    <m/>
    <m/>
    <m/>
    <m/>
    <m/>
    <m/>
    <s v="oui"/>
    <n v="0"/>
    <n v="1"/>
    <n v="0"/>
    <n v="0"/>
    <n v="0"/>
    <n v="0"/>
    <n v="0"/>
    <n v="0"/>
    <n v="0"/>
    <n v="0"/>
    <m/>
    <m/>
    <m/>
    <s v="fausse_daouble_avec_dalle"/>
    <m/>
    <n v="0"/>
    <n v="0"/>
    <n v="0"/>
    <n v="1"/>
    <n v="0"/>
    <m/>
    <m/>
    <m/>
    <m/>
    <m/>
    <m/>
    <m/>
    <m/>
    <s v="toilette améliorée"/>
    <s v="non"/>
    <x v="1"/>
    <x v="0"/>
    <x v="0"/>
    <x v="0"/>
    <x v="0"/>
    <m/>
    <m/>
    <m/>
    <m/>
    <m/>
    <m/>
    <m/>
    <m/>
    <m/>
    <m/>
    <m/>
    <m/>
    <m/>
    <m/>
    <m/>
    <m/>
    <m/>
    <m/>
    <m/>
    <m/>
    <m/>
    <m/>
    <m/>
    <m/>
    <m/>
    <m/>
    <m/>
    <s v="oui"/>
    <n v="1"/>
    <n v="1"/>
    <n v="1"/>
    <n v="3"/>
    <n v="0"/>
    <n v="0"/>
    <n v="0"/>
    <m/>
    <n v="1"/>
    <n v="1"/>
    <n v="1"/>
    <n v="3"/>
    <n v="6"/>
    <s v="connaissance basique"/>
    <n v="0"/>
    <n v="0"/>
    <n v="0"/>
    <m/>
    <n v="0"/>
    <n v="0"/>
    <n v="0"/>
    <n v="0"/>
    <n v="1"/>
    <n v="0"/>
    <s v="le propriétaire du Robinet"/>
    <s v="non"/>
    <s v="payer une somme 134$ comme frais d'adhésion, achat de ses prorpe matériels, les frais liés à la technique une somme de 20$ total 160$ auprès de la CEREKA"/>
    <n v="1"/>
    <n v="1"/>
    <n v="0"/>
    <n v="0"/>
    <m/>
    <n v="0"/>
    <n v="0"/>
    <n v="0"/>
    <n v="0"/>
    <n v="1"/>
    <n v="0"/>
    <n v="0"/>
    <n v="0"/>
    <m/>
    <s v="non"/>
    <m/>
    <m/>
    <x v="0"/>
    <m/>
    <m/>
    <m/>
    <m/>
    <m/>
    <s v="oui"/>
    <s v="oui"/>
    <n v="1"/>
    <n v="1"/>
    <n v="0"/>
    <n v="0"/>
    <n v="0"/>
    <m/>
    <n v="1"/>
    <n v="0"/>
    <n v="0"/>
    <n v="0"/>
    <n v="0"/>
    <n v="0"/>
    <n v="0"/>
    <n v="0"/>
    <m/>
    <n v="1"/>
    <s v="oui"/>
    <s v="non"/>
    <n v="3"/>
    <s v="pas de confiance"/>
    <m/>
    <m/>
    <m/>
    <m/>
    <m/>
    <n v="0"/>
    <n v="1"/>
    <s v="Au moins un"/>
    <m/>
    <m/>
    <m/>
    <m/>
    <s v="oui"/>
    <s v="non_jen_ai_pas_encore_bnficie"/>
    <m/>
    <m/>
    <m/>
    <m/>
    <m/>
    <m/>
    <m/>
    <m/>
    <m/>
    <m/>
    <m/>
    <m/>
    <m/>
    <m/>
    <m/>
    <m/>
    <m/>
    <m/>
    <m/>
    <m/>
    <s v="au propriétaire du robinet"/>
    <n v="1"/>
    <n v="0"/>
    <n v="0"/>
    <n v="0"/>
    <n v="0"/>
    <n v="1"/>
    <n v="1"/>
    <n v="0"/>
    <n v="1"/>
    <n v="0"/>
    <s v="maendeleo"/>
    <n v="0"/>
    <n v="0"/>
    <n v="1"/>
    <n v="0"/>
    <n v="0"/>
    <n v="0"/>
    <m/>
    <s v="1-2"/>
    <m/>
    <s v="neutre"/>
    <s v="non"/>
    <s v="non"/>
    <s v="neutre"/>
    <s v="non"/>
    <m/>
    <m/>
    <m/>
    <m/>
    <m/>
    <s v="je_ne_suis_jamais_impliqu"/>
    <s v="non"/>
    <m/>
    <m/>
    <m/>
    <m/>
    <m/>
    <m/>
    <m/>
    <m/>
    <m/>
    <m/>
    <m/>
    <m/>
    <m/>
    <m/>
    <m/>
    <s v="aucun"/>
    <s v="non"/>
    <s v="multiplication des bf ou robinet public dans le milieu, soutien financier et matériel, renforcer les sources,.."/>
    <s v="non accès à l'eau à temps voulu du faite que nous sommes affiliés à un robinet privé, problème de surfacturation, l'eau est aussi périodique parce que la source est la même qui alimente depuis katana jusque mugeri"/>
    <s v="non"/>
    <m/>
    <m/>
    <n v="-2.2339837999999999"/>
    <n v="28.852534299999999"/>
    <n v="1457.5"/>
    <n v="4.6500000000000004"/>
    <n v="13"/>
    <n v="44970.375532407408"/>
    <n v="44970.347094907411"/>
    <s v="bbk05"/>
    <n v="44970.375891203701"/>
    <s v="https://www.commcarehq.org/a/swassa/reports/form_data/070da470-8e57-4f51-ac6f-9005f07c522b/"/>
    <s v="bbk05"/>
    <s v=""/>
    <x v="2"/>
    <s v=""/>
    <x v="2"/>
    <s v=""/>
    <s v=""/>
    <s v=""/>
    <s v=""/>
    <x v="2"/>
    <s v=""/>
    <s v=""/>
    <s v=""/>
    <s v=""/>
    <s v=""/>
    <x v="1"/>
    <s v=""/>
    <s v=""/>
    <s v=""/>
    <s v=""/>
    <s v=""/>
    <s v=""/>
    <s v=""/>
    <s v=""/>
    <s v=""/>
  </r>
  <r>
    <s v="300"/>
    <s v="08811d3c-1edb-499f-86df-a603dd4d95cf"/>
    <n v="44970"/>
    <s v="consentement_oui"/>
    <s v="sud_kivu"/>
    <s v="sud_kivu"/>
    <s v="kabare"/>
    <x v="0"/>
    <x v="6"/>
    <s v="oui"/>
    <s v="Jeanine M'kabale"/>
    <s v="cira_6"/>
    <s v="6"/>
    <s v="chira_6"/>
    <s v="feminin"/>
    <n v="38"/>
    <n v="0"/>
    <s v="primaire_interrompu"/>
    <s v="non"/>
    <s v="epoux"/>
    <m/>
    <s v="masculin"/>
    <x v="1"/>
    <m/>
    <s v="agriculteur"/>
    <m/>
    <s v="restreint"/>
    <n v="4"/>
    <n v="2"/>
    <n v="1"/>
    <n v="0"/>
    <n v="0"/>
    <n v="0"/>
    <n v="1"/>
    <n v="0"/>
    <n v="1"/>
    <n v="0"/>
    <n v="0"/>
    <n v="2"/>
    <n v="0"/>
    <n v="0"/>
    <n v="1"/>
    <n v="0"/>
    <n v="12"/>
    <s v="oui"/>
    <n v="0"/>
    <n v="0"/>
    <n v="0"/>
    <n v="0"/>
    <n v="1"/>
    <n v="0"/>
    <n v="0"/>
    <n v="0"/>
    <n v="0"/>
    <n v="0"/>
    <n v="0"/>
    <n v="0"/>
    <s v="non"/>
    <m/>
    <m/>
    <m/>
    <m/>
    <m/>
    <m/>
    <m/>
    <m/>
    <m/>
    <m/>
    <m/>
    <m/>
    <s v="oui"/>
    <n v="0"/>
    <n v="0"/>
    <n v="1"/>
    <n v="1"/>
    <n v="1"/>
    <n v="1"/>
    <n v="0"/>
    <n v="0"/>
    <n v="0"/>
    <n v="0"/>
    <n v="0"/>
    <m/>
    <s v="eau_courante"/>
    <s v="robinet_public__borne-fontaine"/>
    <m/>
    <m/>
    <m/>
    <m/>
    <s v="eau_courante"/>
    <x v="0"/>
    <m/>
    <s v="oui"/>
    <m/>
    <m/>
    <m/>
    <m/>
    <m/>
    <m/>
    <m/>
    <s v="en_dehors_de_la_parcelle"/>
    <n v="3"/>
    <n v="2"/>
    <n v="5"/>
    <n v="10"/>
    <m/>
    <m/>
    <m/>
    <s v="oui"/>
    <x v="1"/>
    <m/>
    <m/>
    <m/>
    <m/>
    <m/>
    <m/>
    <m/>
    <m/>
    <m/>
    <m/>
    <m/>
    <m/>
    <m/>
    <m/>
    <m/>
    <m/>
    <m/>
    <m/>
    <m/>
    <m/>
    <m/>
    <m/>
    <m/>
    <m/>
    <m/>
    <m/>
    <m/>
    <n v="7"/>
    <n v="3"/>
    <n v="420"/>
    <m/>
    <m/>
    <n v="0"/>
    <n v="5"/>
    <s v="non"/>
    <m/>
    <m/>
    <m/>
    <m/>
    <m/>
    <m/>
    <m/>
    <m/>
    <m/>
    <m/>
    <s v="filles_10-14_ans"/>
    <n v="0"/>
    <n v="0"/>
    <n v="0"/>
    <n v="0"/>
    <n v="1"/>
    <n v="0"/>
    <n v="0"/>
    <m/>
    <s v="non"/>
    <m/>
    <m/>
    <m/>
    <m/>
    <m/>
    <m/>
    <m/>
    <m/>
    <m/>
    <m/>
    <m/>
    <m/>
    <m/>
    <m/>
    <m/>
    <m/>
    <m/>
    <m/>
    <m/>
    <m/>
    <m/>
    <s v="non"/>
    <s v="nous payons seulement 500 fc quand il y a panne"/>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oui"/>
    <n v="1"/>
    <n v="0"/>
    <n v="1"/>
    <n v="2"/>
    <n v="0"/>
    <n v="0"/>
    <n v="0"/>
    <m/>
    <n v="0"/>
    <n v="1"/>
    <n v="1"/>
    <n v="2"/>
    <n v="4"/>
    <s v="connaissance basique"/>
    <n v="0"/>
    <n v="0"/>
    <n v="0"/>
    <m/>
    <n v="1"/>
    <n v="0"/>
    <n v="0"/>
    <n v="0"/>
    <n v="0"/>
    <n v="0"/>
    <m/>
    <s v="non"/>
    <s v="passé par le comité le comité vous facture les frais de d'adhésion et les autres exigences"/>
    <n v="0"/>
    <n v="1"/>
    <n v="0"/>
    <n v="0"/>
    <m/>
    <n v="0"/>
    <n v="0"/>
    <n v="0"/>
    <n v="0"/>
    <n v="0"/>
    <n v="0"/>
    <n v="1"/>
    <n v="0"/>
    <s v="ne connais pas"/>
    <s v="non"/>
    <m/>
    <m/>
    <x v="0"/>
    <m/>
    <m/>
    <m/>
    <m/>
    <m/>
    <s v="non"/>
    <s v="non"/>
    <m/>
    <m/>
    <m/>
    <m/>
    <m/>
    <m/>
    <m/>
    <m/>
    <m/>
    <m/>
    <m/>
    <m/>
    <m/>
    <m/>
    <m/>
    <n v="0"/>
    <m/>
    <m/>
    <n v="3"/>
    <s v="pas de confiance"/>
    <n v="0"/>
    <n v="0"/>
    <n v="0"/>
    <n v="0"/>
    <n v="0"/>
    <n v="0"/>
    <n v="0"/>
    <s v="Aucun"/>
    <n v="1"/>
    <n v="0"/>
    <n v="0"/>
    <m/>
    <s v="non"/>
    <s v="non_jen_ai_pas_encore_bnficie"/>
    <m/>
    <m/>
    <m/>
    <m/>
    <m/>
    <m/>
    <m/>
    <m/>
    <m/>
    <m/>
    <m/>
    <m/>
    <m/>
    <m/>
    <m/>
    <m/>
    <m/>
    <m/>
    <m/>
    <m/>
    <s v="au plombier proche de nôtre borne"/>
    <n v="1"/>
    <n v="0"/>
    <n v="0"/>
    <n v="0"/>
    <n v="0"/>
    <n v="1"/>
    <n v="1"/>
    <n v="1"/>
    <n v="0"/>
    <n v="0"/>
    <m/>
    <n v="0"/>
    <n v="0"/>
    <n v="1"/>
    <n v="0"/>
    <n v="0"/>
    <n v="0"/>
    <m/>
    <s v="3-4"/>
    <m/>
    <s v="neutre"/>
    <s v="non"/>
    <s v="non"/>
    <s v="neutre"/>
    <s v="oui"/>
    <s v="non"/>
    <m/>
    <s v="les_membres_du_village"/>
    <m/>
    <s v="un_sous-groupe_moins_nombreux_prend_la_dcision_pour_tous"/>
    <s v="rarement_implique"/>
    <s v="non"/>
    <m/>
    <m/>
    <m/>
    <m/>
    <m/>
    <m/>
    <m/>
    <m/>
    <m/>
    <m/>
    <m/>
    <m/>
    <m/>
    <m/>
    <m/>
    <s v="aucun"/>
    <s v="non"/>
    <s v="renforcer le borne et robinet public et améliorer la surce"/>
    <s v="peut-être le trajet à parcourir avant d'atteindre l'eau seulement ça"/>
    <s v="non"/>
    <m/>
    <m/>
    <n v="-2.2336767000000002"/>
    <n v="28.853359999999999"/>
    <n v="1553.1"/>
    <n v="3.56"/>
    <n v="12"/>
    <n v="44970.402326388888"/>
    <n v="44970.386377314811"/>
    <s v="bbk05"/>
    <n v="44970.402685185189"/>
    <s v="https://www.commcarehq.org/a/swassa/reports/form_data/08811d3c-1edb-499f-86df-a603dd4d95cf/"/>
    <s v="bbk05"/>
    <s v=""/>
    <x v="2"/>
    <s v=""/>
    <x v="2"/>
    <s v=""/>
    <s v=""/>
    <s v=""/>
    <s v=""/>
    <x v="2"/>
    <s v=""/>
    <s v=""/>
    <s v=""/>
    <s v=""/>
    <s v=""/>
    <x v="1"/>
    <s v=""/>
    <s v=""/>
    <s v=""/>
    <s v=""/>
    <s v=""/>
    <s v=""/>
    <s v=""/>
    <s v=""/>
    <s v=""/>
  </r>
  <r>
    <s v="301"/>
    <s v="09fa39b0-e325-44a0-a31e-7fd7adae202d"/>
    <n v="44970"/>
    <s v="consentement_oui"/>
    <s v="sud_kivu"/>
    <s v="sud_kivu"/>
    <s v="kabare"/>
    <x v="1"/>
    <x v="8"/>
    <s v="oui"/>
    <s v="binja kazaroho"/>
    <s v="kaba_9"/>
    <s v="9"/>
    <s v="kabam_9"/>
    <s v="feminin"/>
    <n v="18"/>
    <n v="0"/>
    <s v="secondaire_interrompu"/>
    <s v="non"/>
    <s v="pre"/>
    <m/>
    <s v="masculin"/>
    <x v="1"/>
    <s v="kazaroho Jorge"/>
    <s v="colporteur"/>
    <m/>
    <s v="restreint"/>
    <n v="1"/>
    <n v="1"/>
    <n v="0"/>
    <n v="1"/>
    <n v="0"/>
    <n v="0"/>
    <n v="1"/>
    <n v="0"/>
    <n v="0"/>
    <n v="1"/>
    <n v="1"/>
    <n v="0"/>
    <n v="1"/>
    <n v="0"/>
    <n v="0"/>
    <n v="1"/>
    <n v="8"/>
    <s v="non"/>
    <n v="0"/>
    <n v="0"/>
    <n v="0"/>
    <n v="0"/>
    <n v="0"/>
    <n v="0"/>
    <n v="0"/>
    <n v="0"/>
    <n v="0"/>
    <n v="0"/>
    <n v="0"/>
    <n v="0"/>
    <s v="non"/>
    <m/>
    <m/>
    <m/>
    <m/>
    <m/>
    <m/>
    <m/>
    <m/>
    <m/>
    <m/>
    <m/>
    <m/>
    <s v="oui"/>
    <n v="0"/>
    <n v="0"/>
    <n v="1"/>
    <n v="0"/>
    <n v="1"/>
    <n v="0"/>
    <n v="0"/>
    <n v="0"/>
    <n v="0"/>
    <n v="1"/>
    <n v="0"/>
    <s v="formation"/>
    <s v="eau_courante"/>
    <s v="robinet_priv"/>
    <m/>
    <m/>
    <m/>
    <m/>
    <s v="eau_courante"/>
    <x v="0"/>
    <m/>
    <s v="oui"/>
    <m/>
    <m/>
    <m/>
    <m/>
    <m/>
    <m/>
    <m/>
    <s v="dans_la_parcelle_ou_la_maison"/>
    <n v="1"/>
    <n v="1"/>
    <n v="1"/>
    <n v="3"/>
    <m/>
    <m/>
    <m/>
    <s v="oui"/>
    <x v="1"/>
    <m/>
    <m/>
    <m/>
    <m/>
    <m/>
    <m/>
    <m/>
    <m/>
    <m/>
    <m/>
    <m/>
    <m/>
    <m/>
    <m/>
    <m/>
    <m/>
    <m/>
    <m/>
    <m/>
    <m/>
    <m/>
    <m/>
    <m/>
    <m/>
    <m/>
    <m/>
    <m/>
    <n v="7"/>
    <n v="2"/>
    <n v="280"/>
    <m/>
    <m/>
    <n v="0"/>
    <n v="5"/>
    <s v="non"/>
    <m/>
    <m/>
    <m/>
    <m/>
    <m/>
    <m/>
    <m/>
    <m/>
    <m/>
    <m/>
    <s v="femmesfilles_15-19_ans"/>
    <n v="0"/>
    <n v="0"/>
    <n v="0"/>
    <n v="0"/>
    <n v="1"/>
    <n v="0"/>
    <n v="0"/>
    <m/>
    <s v="oui"/>
    <s v="contribution_mensuelabonnement"/>
    <m/>
    <m/>
    <n v="1500"/>
    <m/>
    <m/>
    <m/>
    <m/>
    <m/>
    <m/>
    <m/>
    <m/>
    <m/>
    <m/>
    <m/>
    <m/>
    <m/>
    <m/>
    <m/>
    <m/>
    <m/>
    <s v="non"/>
    <s v="l'eau doit etre gratuit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voir le comité et chef puis acheter les matériels"/>
    <n v="1"/>
    <n v="1"/>
    <n v="0"/>
    <n v="0"/>
    <m/>
    <n v="0"/>
    <n v="1"/>
    <n v="0"/>
    <n v="0"/>
    <n v="0"/>
    <n v="0"/>
    <n v="0"/>
    <n v="0"/>
    <m/>
    <s v="non"/>
    <m/>
    <m/>
    <x v="0"/>
    <m/>
    <m/>
    <m/>
    <m/>
    <m/>
    <s v="non"/>
    <s v="non"/>
    <m/>
    <m/>
    <m/>
    <m/>
    <m/>
    <m/>
    <m/>
    <m/>
    <m/>
    <m/>
    <m/>
    <m/>
    <m/>
    <m/>
    <m/>
    <n v="0"/>
    <m/>
    <m/>
    <n v="8"/>
    <s v="grande confiance"/>
    <n v="1"/>
    <n v="0"/>
    <n v="0"/>
    <n v="0"/>
    <n v="0"/>
    <n v="1"/>
    <n v="1"/>
    <s v="Au moins un"/>
    <n v="0"/>
    <n v="0"/>
    <n v="0"/>
    <m/>
    <s v="oui"/>
    <s v="oui"/>
    <s v="non_il_y_en_a_pas"/>
    <m/>
    <m/>
    <m/>
    <m/>
    <m/>
    <m/>
    <m/>
    <m/>
    <m/>
    <m/>
    <m/>
    <m/>
    <m/>
    <m/>
    <m/>
    <m/>
    <m/>
    <m/>
    <m/>
    <s v="le comité de gestion de l'eau"/>
    <n v="0"/>
    <n v="0"/>
    <n v="0"/>
    <n v="0"/>
    <n v="0"/>
    <n v="0"/>
    <n v="0"/>
    <n v="0"/>
    <n v="1"/>
    <n v="0"/>
    <s v="maendeleo"/>
    <n v="0"/>
    <n v="0"/>
    <n v="0"/>
    <n v="1"/>
    <n v="0"/>
    <n v="0"/>
    <m/>
    <s v="5-6"/>
    <m/>
    <s v="tres_satisfaite"/>
    <s v="oui"/>
    <s v="oui"/>
    <s v="neutre"/>
    <s v="non"/>
    <m/>
    <m/>
    <m/>
    <m/>
    <m/>
    <s v="je_ne_suis_jamais_impliqu"/>
    <s v="non"/>
    <m/>
    <m/>
    <m/>
    <m/>
    <m/>
    <m/>
    <m/>
    <m/>
    <m/>
    <m/>
    <m/>
    <m/>
    <m/>
    <m/>
    <m/>
    <s v="face à face"/>
    <s v="non"/>
    <s v="on a des sources"/>
    <s v="pas de défis"/>
    <s v="non"/>
    <m/>
    <m/>
    <n v="-2.1918977000000002"/>
    <n v="28.856795200000001"/>
    <n v="1586.6"/>
    <n v="3.98"/>
    <n v="8"/>
    <n v="44970.409004629633"/>
    <n v="44970.394849537042"/>
    <s v="bbk03"/>
    <n v="44970.409050925933"/>
    <s v="https://www.commcarehq.org/a/swassa/reports/form_data/09fa39b0-e325-44a0-a31e-7fd7adae202d/"/>
    <s v="bbk03"/>
    <s v=""/>
    <x v="2"/>
    <s v=""/>
    <x v="2"/>
    <s v=""/>
    <s v=""/>
    <s v=""/>
    <s v=""/>
    <x v="2"/>
    <s v=""/>
    <s v=""/>
    <s v=""/>
    <s v=""/>
    <s v=""/>
    <x v="1"/>
    <s v=""/>
    <s v=""/>
    <s v=""/>
    <s v=""/>
    <s v=""/>
    <s v=""/>
    <s v=""/>
    <s v=""/>
    <s v=""/>
  </r>
  <r>
    <s v="302"/>
    <s v="fe4ddff9-ada2-4a37-a76f-dec1e229eaba"/>
    <n v="44970"/>
    <s v="consentement_oui"/>
    <s v="sud_kivu"/>
    <s v="sud_kivu"/>
    <s v="kabare"/>
    <x v="1"/>
    <x v="8"/>
    <s v="oui"/>
    <s v="faida kavungwa"/>
    <s v="kaba_17"/>
    <s v="17"/>
    <s v="kabam_17"/>
    <s v="feminin"/>
    <n v="40"/>
    <n v="0"/>
    <s v="primaire_complet"/>
    <s v="non"/>
    <s v="epoux"/>
    <m/>
    <s v="masculin"/>
    <x v="1"/>
    <m/>
    <s v="agriculteur"/>
    <m/>
    <s v="restreint"/>
    <n v="2"/>
    <n v="0"/>
    <n v="0"/>
    <n v="0"/>
    <n v="0"/>
    <n v="0"/>
    <n v="1"/>
    <n v="0"/>
    <n v="0"/>
    <n v="2"/>
    <n v="1"/>
    <n v="0"/>
    <n v="0"/>
    <n v="0"/>
    <n v="0"/>
    <n v="1"/>
    <n v="7"/>
    <s v="non"/>
    <n v="0"/>
    <n v="0"/>
    <n v="0"/>
    <n v="0"/>
    <n v="0"/>
    <n v="0"/>
    <n v="0"/>
    <n v="0"/>
    <n v="0"/>
    <n v="0"/>
    <n v="0"/>
    <n v="0"/>
    <s v="non"/>
    <m/>
    <m/>
    <m/>
    <m/>
    <m/>
    <m/>
    <m/>
    <m/>
    <m/>
    <m/>
    <m/>
    <m/>
    <s v="oui"/>
    <n v="0"/>
    <n v="0"/>
    <n v="1"/>
    <n v="0"/>
    <n v="1"/>
    <n v="0"/>
    <n v="0"/>
    <n v="0"/>
    <n v="0"/>
    <n v="0"/>
    <n v="0"/>
    <m/>
    <s v="eau_courante"/>
    <s v="robinet_priv"/>
    <m/>
    <m/>
    <m/>
    <m/>
    <s v="eau_courante"/>
    <x v="0"/>
    <m/>
    <s v="oui"/>
    <m/>
    <m/>
    <m/>
    <m/>
    <m/>
    <m/>
    <m/>
    <s v="en_dehors_de_la_parcelle"/>
    <n v="20"/>
    <n v="20"/>
    <n v="30"/>
    <n v="70"/>
    <m/>
    <m/>
    <m/>
    <s v="oui"/>
    <x v="0"/>
    <m/>
    <m/>
    <m/>
    <m/>
    <m/>
    <m/>
    <m/>
    <m/>
    <m/>
    <m/>
    <m/>
    <m/>
    <m/>
    <m/>
    <m/>
    <m/>
    <m/>
    <m/>
    <m/>
    <m/>
    <m/>
    <m/>
    <m/>
    <m/>
    <m/>
    <m/>
    <m/>
    <n v="7"/>
    <n v="2"/>
    <n v="280"/>
    <m/>
    <m/>
    <n v="0"/>
    <n v="5.7142857142857144"/>
    <s v="non"/>
    <m/>
    <m/>
    <m/>
    <m/>
    <m/>
    <m/>
    <m/>
    <m/>
    <m/>
    <m/>
    <s v="femmes_35-49_ans"/>
    <n v="0"/>
    <n v="0"/>
    <n v="0"/>
    <n v="0"/>
    <n v="1"/>
    <n v="0"/>
    <n v="0"/>
    <m/>
    <s v="non"/>
    <m/>
    <m/>
    <m/>
    <m/>
    <m/>
    <m/>
    <m/>
    <m/>
    <m/>
    <m/>
    <m/>
    <m/>
    <m/>
    <m/>
    <m/>
    <m/>
    <m/>
    <m/>
    <m/>
    <m/>
    <m/>
    <s v="oui"/>
    <s v="parce que l'eau sera proch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0"/>
    <n v="1"/>
    <n v="0"/>
    <s v="le propriétaire du robine"/>
    <s v="non"/>
    <s v="je ne sais pas"/>
    <n v="1"/>
    <n v="1"/>
    <n v="0"/>
    <n v="0"/>
    <m/>
    <n v="0"/>
    <n v="1"/>
    <n v="0"/>
    <n v="0"/>
    <n v="0"/>
    <n v="0"/>
    <n v="0"/>
    <n v="0"/>
    <m/>
    <s v="non"/>
    <m/>
    <m/>
    <x v="0"/>
    <m/>
    <m/>
    <m/>
    <m/>
    <m/>
    <s v="non"/>
    <s v="non"/>
    <m/>
    <m/>
    <m/>
    <m/>
    <m/>
    <m/>
    <m/>
    <m/>
    <m/>
    <m/>
    <m/>
    <m/>
    <m/>
    <m/>
    <m/>
    <n v="0"/>
    <m/>
    <m/>
    <n v="4"/>
    <s v="pas de confiance"/>
    <n v="1"/>
    <n v="0"/>
    <n v="0"/>
    <n v="0"/>
    <n v="0"/>
    <n v="1"/>
    <n v="1"/>
    <s v="Au moins un"/>
    <n v="0"/>
    <n v="0"/>
    <n v="0"/>
    <m/>
    <s v="oui"/>
    <s v="oui"/>
    <s v="non_il_y_en_a_pas"/>
    <m/>
    <m/>
    <m/>
    <m/>
    <m/>
    <m/>
    <m/>
    <m/>
    <m/>
    <m/>
    <m/>
    <m/>
    <m/>
    <m/>
    <m/>
    <m/>
    <m/>
    <m/>
    <m/>
    <s v="le propriétaire du robinet"/>
    <n v="0"/>
    <n v="0"/>
    <n v="1"/>
    <n v="0"/>
    <n v="0"/>
    <n v="0"/>
    <n v="0"/>
    <n v="0"/>
    <n v="1"/>
    <n v="0"/>
    <s v="maendeleo"/>
    <n v="0"/>
    <n v="0"/>
    <n v="0"/>
    <n v="1"/>
    <n v="0"/>
    <n v="0"/>
    <m/>
    <s v="1-2"/>
    <m/>
    <s v="peu_insatisfaisant"/>
    <s v="oui"/>
    <s v="oui"/>
    <s v="neutre"/>
    <s v="oui"/>
    <s v="non"/>
    <m/>
    <s v="les_membres_du_village"/>
    <m/>
    <s v="b_le_groupe_le_plus_nombreux_prend_la_dcision_pour_tous"/>
    <s v="je_ne_suis_jamais_impliqu"/>
    <s v="non"/>
    <m/>
    <m/>
    <m/>
    <m/>
    <m/>
    <m/>
    <m/>
    <m/>
    <m/>
    <m/>
    <m/>
    <m/>
    <m/>
    <m/>
    <m/>
    <s v="face à face"/>
    <s v="non"/>
    <s v="plusieurs BF"/>
    <s v="coupure de l'eau plusieurs mois"/>
    <s v="non"/>
    <m/>
    <m/>
    <n v="-2.1915930000000001"/>
    <n v="28.8597012"/>
    <n v="1595.3"/>
    <n v="4.59"/>
    <n v="7"/>
    <n v="44970.43540509259"/>
    <n v="44970.411932870367"/>
    <s v="bbk03"/>
    <n v="44970.435439814813"/>
    <s v="https://www.commcarehq.org/a/swassa/reports/form_data/fe4ddff9-ada2-4a37-a76f-dec1e229eaba/"/>
    <s v="bbk03"/>
    <s v=""/>
    <x v="2"/>
    <s v=""/>
    <x v="2"/>
    <s v=""/>
    <s v=""/>
    <s v=""/>
    <s v=""/>
    <x v="2"/>
    <s v=""/>
    <s v=""/>
    <s v=""/>
    <s v=""/>
    <s v=""/>
    <x v="1"/>
    <s v=""/>
    <s v=""/>
    <s v=""/>
    <s v=""/>
    <s v=""/>
    <s v=""/>
    <s v=""/>
    <s v=""/>
    <s v=""/>
  </r>
  <r>
    <s v="303"/>
    <s v="5018a3ec-8e17-47f1-98fc-34ce3d9e34fa"/>
    <n v="44970"/>
    <s v="consentement_oui"/>
    <s v="sud_kivu"/>
    <s v="sud_kivu"/>
    <s v="kabare"/>
    <x v="0"/>
    <x v="6"/>
    <s v="oui"/>
    <s v="Bulonza Mukanirwa Claudine"/>
    <s v="cira_12"/>
    <s v="12"/>
    <s v="chira_12"/>
    <s v="feminin"/>
    <n v="19"/>
    <n v="978358735"/>
    <s v="secondaire_complet"/>
    <s v="non"/>
    <s v="pre"/>
    <m/>
    <s v="masculin"/>
    <x v="1"/>
    <s v="Albert Mukanirwa"/>
    <s v="colporteur"/>
    <m/>
    <s v="restreint"/>
    <n v="3"/>
    <n v="1"/>
    <n v="0"/>
    <n v="1"/>
    <n v="0"/>
    <n v="0"/>
    <n v="0"/>
    <n v="1"/>
    <n v="0"/>
    <n v="0"/>
    <n v="0"/>
    <n v="1"/>
    <n v="0"/>
    <n v="1"/>
    <n v="0"/>
    <n v="1"/>
    <n v="9"/>
    <s v="non"/>
    <n v="0"/>
    <n v="0"/>
    <n v="0"/>
    <n v="0"/>
    <n v="0"/>
    <n v="0"/>
    <n v="0"/>
    <n v="0"/>
    <n v="0"/>
    <n v="0"/>
    <n v="0"/>
    <n v="0"/>
    <s v="oui"/>
    <n v="1"/>
    <n v="0"/>
    <n v="1"/>
    <n v="0"/>
    <n v="0"/>
    <n v="1"/>
    <n v="0"/>
    <n v="0"/>
    <n v="0"/>
    <n v="0"/>
    <n v="0"/>
    <m/>
    <s v="oui"/>
    <n v="0"/>
    <n v="0"/>
    <n v="1"/>
    <n v="1"/>
    <n v="1"/>
    <n v="1"/>
    <n v="0"/>
    <n v="0"/>
    <n v="0"/>
    <n v="0"/>
    <n v="0"/>
    <m/>
    <s v="eau_courante"/>
    <s v="robinet_public__borne-fontaine"/>
    <m/>
    <m/>
    <m/>
    <m/>
    <s v="eau_courante"/>
    <x v="0"/>
    <m/>
    <s v="oui"/>
    <m/>
    <m/>
    <m/>
    <m/>
    <m/>
    <m/>
    <m/>
    <s v="en_dehors_de_la_parcelle"/>
    <n v="5"/>
    <n v="2"/>
    <n v="8"/>
    <n v="15"/>
    <m/>
    <m/>
    <m/>
    <s v="non"/>
    <x v="2"/>
    <n v="0"/>
    <n v="0"/>
    <n v="0"/>
    <n v="0"/>
    <n v="0"/>
    <n v="0"/>
    <n v="1"/>
    <n v="1"/>
    <n v="0"/>
    <n v="0"/>
    <n v="0"/>
    <n v="0"/>
    <n v="0"/>
    <m/>
    <m/>
    <m/>
    <m/>
    <m/>
    <m/>
    <m/>
    <m/>
    <m/>
    <m/>
    <m/>
    <m/>
    <m/>
    <m/>
    <n v="7"/>
    <n v="4"/>
    <n v="560"/>
    <m/>
    <m/>
    <n v="0"/>
    <n v="8.8888888888888893"/>
    <s v="non"/>
    <m/>
    <m/>
    <m/>
    <m/>
    <m/>
    <m/>
    <m/>
    <m/>
    <m/>
    <m/>
    <s v="femmesfilles_15-19_ans"/>
    <n v="0"/>
    <n v="0"/>
    <n v="0"/>
    <n v="0"/>
    <n v="1"/>
    <n v="0"/>
    <n v="0"/>
    <m/>
    <s v="oui"/>
    <s v="contribution_mensuelabonnement"/>
    <m/>
    <m/>
    <n v="500"/>
    <m/>
    <m/>
    <m/>
    <m/>
    <m/>
    <m/>
    <m/>
    <m/>
    <m/>
    <m/>
    <m/>
    <m/>
    <m/>
    <m/>
    <m/>
    <m/>
    <m/>
    <s v="oui"/>
    <s v="nous sommes habitués à payer mensuellement"/>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non"/>
    <m/>
    <m/>
    <m/>
    <n v="0"/>
    <m/>
    <m/>
    <m/>
    <m/>
    <m/>
    <m/>
    <m/>
    <n v="0"/>
    <n v="0"/>
    <s v="connaissance faible"/>
    <m/>
    <m/>
    <m/>
    <m/>
    <n v="1"/>
    <n v="0"/>
    <n v="0"/>
    <n v="0"/>
    <n v="0"/>
    <n v="0"/>
    <m/>
    <s v="non"/>
    <s v="ne connais pas"/>
    <n v="0"/>
    <n v="1"/>
    <n v="0"/>
    <n v="0"/>
    <m/>
    <n v="0"/>
    <n v="0"/>
    <n v="0"/>
    <n v="0"/>
    <n v="1"/>
    <n v="0"/>
    <n v="0"/>
    <n v="0"/>
    <m/>
    <s v="non"/>
    <m/>
    <m/>
    <x v="0"/>
    <m/>
    <m/>
    <m/>
    <m/>
    <m/>
    <s v="non"/>
    <s v="non"/>
    <m/>
    <m/>
    <m/>
    <m/>
    <m/>
    <m/>
    <m/>
    <m/>
    <m/>
    <m/>
    <m/>
    <m/>
    <m/>
    <m/>
    <m/>
    <n v="0"/>
    <m/>
    <m/>
    <n v="4"/>
    <s v="pas de confiance"/>
    <n v="0"/>
    <n v="0"/>
    <n v="0"/>
    <n v="0"/>
    <n v="0"/>
    <n v="0"/>
    <n v="0"/>
    <s v="Aucun"/>
    <n v="1"/>
    <n v="0"/>
    <n v="0"/>
    <m/>
    <s v="oui"/>
    <s v="non_jen_ai_pas_encore_bnficie"/>
    <m/>
    <m/>
    <m/>
    <m/>
    <m/>
    <m/>
    <m/>
    <m/>
    <m/>
    <m/>
    <m/>
    <m/>
    <m/>
    <m/>
    <m/>
    <m/>
    <m/>
    <m/>
    <m/>
    <m/>
    <s v="au comité de gestion de l'eau"/>
    <n v="1"/>
    <n v="1"/>
    <n v="1"/>
    <n v="0"/>
    <n v="0"/>
    <n v="0"/>
    <n v="1"/>
    <n v="1"/>
    <n v="0"/>
    <n v="0"/>
    <m/>
    <n v="0"/>
    <n v="0"/>
    <n v="1"/>
    <n v="0"/>
    <n v="0"/>
    <n v="0"/>
    <m/>
    <s v="3-4"/>
    <m/>
    <s v="neutre"/>
    <s v="non"/>
    <s v="non"/>
    <s v="neutre"/>
    <s v="oui"/>
    <s v="non"/>
    <m/>
    <s v="les_membres_du_village"/>
    <m/>
    <s v="b_le_groupe_le_plus_nombreux_prend_la_dcision_pour_tous"/>
    <s v="je_ne_suis_jamais_impliqu"/>
    <s v="non"/>
    <m/>
    <m/>
    <m/>
    <m/>
    <m/>
    <m/>
    <m/>
    <m/>
    <m/>
    <m/>
    <m/>
    <m/>
    <m/>
    <m/>
    <m/>
    <s v="aucun"/>
    <s v="non"/>
    <s v="assistance financière et matériel, rendre disponible les bornes et robinet public dans tous les Quartier"/>
    <s v="de fois l'eau n'ecoule pas dans nos robinets pendants la saison sèche nous alors jusqu'à l'hôpital pour Cher l'eau c'est-à-dire un long trajet à pied"/>
    <s v="non"/>
    <m/>
    <m/>
    <n v="-2.2333685999999999"/>
    <n v="28.852999799999999"/>
    <n v="1543.8"/>
    <n v="3.44"/>
    <n v="9"/>
    <n v="44970.449363425927"/>
    <n v="44970.413680555554"/>
    <s v="bbk05"/>
    <n v="44970.44972222222"/>
    <s v="https://www.commcarehq.org/a/swassa/reports/form_data/5018a3ec-8e17-47f1-98fc-34ce3d9e34fa/"/>
    <s v="bbk05"/>
    <s v=""/>
    <x v="2"/>
    <s v=""/>
    <x v="2"/>
    <s v=""/>
    <s v=""/>
    <s v=""/>
    <s v=""/>
    <x v="2"/>
    <s v=""/>
    <s v=""/>
    <s v=""/>
    <s v=""/>
    <s v=""/>
    <x v="1"/>
    <s v=""/>
    <s v=""/>
    <s v=""/>
    <s v=""/>
    <s v=""/>
    <s v=""/>
    <s v=""/>
    <s v=""/>
    <s v=""/>
  </r>
  <r>
    <s v="304"/>
    <s v="61f667cf-d2c1-4a80-a88c-02000d8deb6b"/>
    <n v="44970"/>
    <s v="consentement_oui"/>
    <s v="sud_kivu"/>
    <s v="sud_kivu"/>
    <s v="kabare"/>
    <x v="1"/>
    <x v="8"/>
    <s v="oui"/>
    <s v="mwamini shamavu"/>
    <s v="kaba_10"/>
    <s v="10"/>
    <s v="kabam_10"/>
    <s v="feminin"/>
    <n v="31"/>
    <n v="896665360"/>
    <s v="secondaire_complet"/>
    <s v="non"/>
    <s v="epoux"/>
    <m/>
    <s v="masculin"/>
    <x v="1"/>
    <m/>
    <s v="agent_de_letat"/>
    <m/>
    <s v="restreint"/>
    <n v="0"/>
    <n v="2"/>
    <n v="0"/>
    <n v="0"/>
    <n v="0"/>
    <n v="1"/>
    <n v="0"/>
    <n v="0"/>
    <n v="3"/>
    <n v="1"/>
    <n v="0"/>
    <n v="0"/>
    <n v="1"/>
    <n v="0"/>
    <n v="1"/>
    <n v="0"/>
    <n v="9"/>
    <s v="oui"/>
    <n v="0"/>
    <n v="0"/>
    <n v="0"/>
    <n v="0"/>
    <n v="1"/>
    <n v="0"/>
    <n v="0"/>
    <n v="0"/>
    <n v="0"/>
    <n v="0"/>
    <n v="0"/>
    <n v="0"/>
    <s v="non"/>
    <m/>
    <m/>
    <m/>
    <m/>
    <m/>
    <m/>
    <m/>
    <m/>
    <m/>
    <m/>
    <m/>
    <m/>
    <s v="oui"/>
    <n v="0"/>
    <n v="0"/>
    <n v="1"/>
    <n v="1"/>
    <n v="1"/>
    <n v="0"/>
    <n v="0"/>
    <n v="0"/>
    <n v="0"/>
    <n v="0"/>
    <n v="0"/>
    <m/>
    <s v="eau_de_source"/>
    <m/>
    <m/>
    <s v="source_non_protg"/>
    <m/>
    <m/>
    <s v="source_non_protg"/>
    <x v="1"/>
    <m/>
    <s v="oui"/>
    <m/>
    <m/>
    <m/>
    <m/>
    <m/>
    <m/>
    <m/>
    <s v="en_dehors_de_la_parcelle"/>
    <n v="50"/>
    <n v="30"/>
    <n v="60"/>
    <n v="140"/>
    <m/>
    <m/>
    <m/>
    <s v="oui"/>
    <x v="2"/>
    <m/>
    <m/>
    <m/>
    <m/>
    <m/>
    <m/>
    <m/>
    <m/>
    <m/>
    <m/>
    <m/>
    <m/>
    <m/>
    <m/>
    <m/>
    <m/>
    <m/>
    <m/>
    <m/>
    <m/>
    <m/>
    <m/>
    <m/>
    <m/>
    <m/>
    <m/>
    <m/>
    <n v="7"/>
    <n v="3"/>
    <n v="420"/>
    <m/>
    <m/>
    <n v="0"/>
    <n v="6.6666666666666661"/>
    <s v="non"/>
    <m/>
    <m/>
    <m/>
    <m/>
    <m/>
    <m/>
    <m/>
    <m/>
    <m/>
    <m/>
    <s v="hommes_20-24_ans"/>
    <n v="1"/>
    <n v="0"/>
    <n v="0"/>
    <n v="0"/>
    <n v="0"/>
    <n v="0"/>
    <n v="0"/>
    <m/>
    <s v="non"/>
    <m/>
    <m/>
    <m/>
    <m/>
    <m/>
    <m/>
    <m/>
    <m/>
    <m/>
    <m/>
    <m/>
    <m/>
    <m/>
    <m/>
    <m/>
    <m/>
    <m/>
    <m/>
    <m/>
    <m/>
    <m/>
    <s v="oui"/>
    <s v="par ce que l'eau sera de qualité et pas loi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m/>
    <n v="1"/>
    <n v="1"/>
    <n v="0"/>
    <n v="0"/>
    <m/>
    <n v="0"/>
    <n v="1"/>
    <n v="0"/>
    <n v="0"/>
    <n v="0"/>
    <n v="0"/>
    <n v="0"/>
    <n v="0"/>
    <m/>
    <s v="non"/>
    <m/>
    <m/>
    <x v="0"/>
    <m/>
    <m/>
    <m/>
    <m/>
    <m/>
    <s v="non"/>
    <s v="non"/>
    <m/>
    <m/>
    <m/>
    <m/>
    <m/>
    <m/>
    <m/>
    <m/>
    <m/>
    <m/>
    <m/>
    <m/>
    <m/>
    <m/>
    <m/>
    <n v="0"/>
    <m/>
    <m/>
    <n v="4"/>
    <s v="pas de confiance"/>
    <n v="1"/>
    <n v="0"/>
    <n v="0"/>
    <n v="0"/>
    <n v="0"/>
    <n v="1"/>
    <n v="1"/>
    <s v="Au moins un"/>
    <n v="0"/>
    <n v="0"/>
    <n v="0"/>
    <m/>
    <s v="oui"/>
    <s v="oui"/>
    <s v="non_il_y_en_a_pas"/>
    <m/>
    <m/>
    <m/>
    <m/>
    <m/>
    <m/>
    <m/>
    <m/>
    <m/>
    <m/>
    <m/>
    <m/>
    <m/>
    <m/>
    <m/>
    <m/>
    <m/>
    <m/>
    <m/>
    <s v="le comité de gestion de l'eau"/>
    <n v="0"/>
    <n v="0"/>
    <n v="0"/>
    <n v="0"/>
    <n v="0"/>
    <n v="0"/>
    <n v="0"/>
    <n v="0"/>
    <n v="1"/>
    <n v="0"/>
    <s v="maendeleo"/>
    <n v="0"/>
    <n v="0"/>
    <n v="0"/>
    <n v="1"/>
    <n v="0"/>
    <n v="0"/>
    <m/>
    <s v="1-2"/>
    <m/>
    <s v="tres_insatisfaisante"/>
    <s v="oui"/>
    <s v="non"/>
    <s v="tres_insatisfaisante"/>
    <s v="oui"/>
    <s v="non"/>
    <m/>
    <s v="les_membres_du_village"/>
    <m/>
    <s v="b_le_groupe_le_plus_nombreux_prend_la_dcision_pour_tous"/>
    <s v="je_ne_suis_jamais_impliqu"/>
    <s v="non"/>
    <m/>
    <m/>
    <m/>
    <m/>
    <m/>
    <m/>
    <m/>
    <m/>
    <m/>
    <m/>
    <m/>
    <m/>
    <m/>
    <m/>
    <m/>
    <s v="face à face"/>
    <s v="non"/>
    <s v="on a une souce"/>
    <s v="coupure de l'eau sur les BF"/>
    <s v="non"/>
    <m/>
    <m/>
    <n v="-2.1930070000000002"/>
    <n v="28.859884999999998"/>
    <n v="1587.6"/>
    <n v="4.62"/>
    <n v="9"/>
    <n v="44970.460347222222"/>
    <n v="44970.441076388888"/>
    <s v="bbk03"/>
    <n v="44970.500601851847"/>
    <s v="https://www.commcarehq.org/a/swassa/reports/form_data/61f667cf-d2c1-4a80-a88c-02000d8deb6b/"/>
    <s v="bbk03"/>
    <s v=""/>
    <x v="2"/>
    <s v=""/>
    <x v="2"/>
    <s v=""/>
    <s v=""/>
    <s v=""/>
    <s v=""/>
    <x v="2"/>
    <s v=""/>
    <s v=""/>
    <s v=""/>
    <s v=""/>
    <s v=""/>
    <x v="1"/>
    <s v=""/>
    <s v=""/>
    <s v=""/>
    <s v=""/>
    <s v=""/>
    <s v=""/>
    <s v=""/>
    <s v=""/>
    <s v=""/>
  </r>
  <r>
    <s v="305"/>
    <s v="730d0b11-8bae-427f-a361-0a4096ef4bf9"/>
    <n v="44970"/>
    <s v="consentement_oui"/>
    <s v="sud_kivu"/>
    <s v="sud_kivu"/>
    <s v="kabare"/>
    <x v="1"/>
    <x v="8"/>
    <s v="oui"/>
    <s v="justin nyamofi"/>
    <s v="kaba_18"/>
    <s v="18"/>
    <s v="kabam_18"/>
    <s v="masculin"/>
    <n v="35"/>
    <n v="990096809"/>
    <s v="secondaire_complet"/>
    <s v="oui"/>
    <m/>
    <m/>
    <m/>
    <x v="1"/>
    <s v="feza kulimushi"/>
    <s v="agent_de_letat"/>
    <m/>
    <s v="restreint"/>
    <n v="1"/>
    <n v="0"/>
    <n v="0"/>
    <n v="0"/>
    <n v="0"/>
    <n v="1"/>
    <n v="0"/>
    <n v="0"/>
    <n v="0"/>
    <n v="2"/>
    <n v="0"/>
    <n v="0"/>
    <n v="0"/>
    <n v="0"/>
    <n v="1"/>
    <n v="0"/>
    <n v="5"/>
    <s v="oui"/>
    <n v="0"/>
    <n v="1"/>
    <n v="0"/>
    <n v="0"/>
    <n v="0"/>
    <n v="0"/>
    <n v="0"/>
    <n v="0"/>
    <n v="0"/>
    <n v="0"/>
    <n v="0"/>
    <n v="0"/>
    <s v="non"/>
    <m/>
    <m/>
    <m/>
    <m/>
    <m/>
    <m/>
    <m/>
    <m/>
    <m/>
    <m/>
    <m/>
    <m/>
    <s v="oui"/>
    <n v="0"/>
    <n v="0"/>
    <n v="1"/>
    <n v="1"/>
    <n v="1"/>
    <n v="0"/>
    <n v="0"/>
    <n v="0"/>
    <n v="0"/>
    <n v="0"/>
    <n v="0"/>
    <m/>
    <s v="eau_courante"/>
    <s v="robinet_public__borne-fontaine"/>
    <m/>
    <m/>
    <m/>
    <m/>
    <s v="eau_courante"/>
    <x v="0"/>
    <m/>
    <s v="oui"/>
    <m/>
    <m/>
    <m/>
    <m/>
    <m/>
    <m/>
    <m/>
    <s v="en_dehors_de_la_parcelle"/>
    <n v="10"/>
    <n v="30"/>
    <n v="20"/>
    <n v="60"/>
    <m/>
    <m/>
    <m/>
    <s v="oui"/>
    <x v="0"/>
    <m/>
    <m/>
    <m/>
    <m/>
    <m/>
    <m/>
    <m/>
    <m/>
    <m/>
    <m/>
    <m/>
    <m/>
    <m/>
    <m/>
    <m/>
    <m/>
    <m/>
    <m/>
    <m/>
    <m/>
    <m/>
    <m/>
    <m/>
    <m/>
    <m/>
    <m/>
    <m/>
    <n v="7"/>
    <n v="2"/>
    <n v="280"/>
    <m/>
    <m/>
    <n v="0"/>
    <n v="8"/>
    <s v="non"/>
    <m/>
    <m/>
    <m/>
    <m/>
    <m/>
    <m/>
    <m/>
    <m/>
    <m/>
    <m/>
    <s v="femmes_25-34_ans"/>
    <n v="0"/>
    <n v="0"/>
    <n v="0"/>
    <n v="0"/>
    <n v="1"/>
    <n v="0"/>
    <n v="0"/>
    <m/>
    <s v="oui"/>
    <s v="contribution_mensuelabonnement"/>
    <m/>
    <m/>
    <n v="500"/>
    <m/>
    <m/>
    <m/>
    <m/>
    <m/>
    <m/>
    <m/>
    <m/>
    <m/>
    <m/>
    <m/>
    <m/>
    <m/>
    <m/>
    <m/>
    <m/>
    <m/>
    <s v="oui"/>
    <s v="parce l'eau sera plus disponible et fe qualité"/>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1"/>
    <n v="2"/>
    <n v="0"/>
    <n v="0"/>
    <n v="0"/>
    <m/>
    <n v="1"/>
    <n v="1"/>
    <n v="1"/>
    <n v="3"/>
    <n v="5"/>
    <s v="connaissance basique"/>
    <n v="0"/>
    <n v="0"/>
    <n v="0"/>
    <m/>
    <n v="1"/>
    <n v="0"/>
    <n v="0"/>
    <n v="0"/>
    <n v="0"/>
    <n v="0"/>
    <m/>
    <s v="non"/>
    <s v="chanter les matériaux puis voir le comité"/>
    <n v="1"/>
    <n v="1"/>
    <n v="0"/>
    <n v="0"/>
    <m/>
    <n v="0"/>
    <n v="1"/>
    <n v="0"/>
    <n v="0"/>
    <n v="0"/>
    <n v="0"/>
    <n v="0"/>
    <n v="0"/>
    <m/>
    <s v="non"/>
    <m/>
    <m/>
    <x v="0"/>
    <m/>
    <m/>
    <m/>
    <m/>
    <m/>
    <s v="non"/>
    <s v="non"/>
    <m/>
    <m/>
    <m/>
    <m/>
    <m/>
    <m/>
    <m/>
    <m/>
    <m/>
    <m/>
    <m/>
    <m/>
    <m/>
    <m/>
    <m/>
    <n v="0"/>
    <m/>
    <m/>
    <n v="5"/>
    <s v="confiance moyenne"/>
    <n v="1"/>
    <n v="0"/>
    <n v="0"/>
    <n v="0"/>
    <n v="0"/>
    <n v="1"/>
    <n v="1"/>
    <s v="Au moins un"/>
    <n v="0"/>
    <n v="0"/>
    <n v="0"/>
    <m/>
    <s v="oui"/>
    <s v="oui"/>
    <s v="non_il_y_en_a_pas"/>
    <m/>
    <m/>
    <m/>
    <m/>
    <m/>
    <m/>
    <m/>
    <m/>
    <m/>
    <m/>
    <m/>
    <m/>
    <m/>
    <m/>
    <m/>
    <m/>
    <m/>
    <m/>
    <m/>
    <s v="le comité"/>
    <n v="0"/>
    <n v="1"/>
    <n v="1"/>
    <n v="0"/>
    <n v="0"/>
    <n v="0"/>
    <n v="0"/>
    <n v="0"/>
    <n v="1"/>
    <n v="0"/>
    <s v="maedeleo"/>
    <n v="0"/>
    <n v="0"/>
    <n v="0"/>
    <n v="1"/>
    <n v="0"/>
    <n v="0"/>
    <m/>
    <s v="3-4"/>
    <m/>
    <s v="peu_insatisfaisant"/>
    <s v="oui"/>
    <s v="oui"/>
    <s v="peu_insatisfaisant"/>
    <s v="oui"/>
    <s v="non"/>
    <m/>
    <s v="les_membres_du_village"/>
    <m/>
    <s v="b_le_groupe_le_plus_nombreux_prend_la_dcision_pour_tous"/>
    <s v="je_ne_suis_jamais_impliqu"/>
    <s v="non"/>
    <m/>
    <m/>
    <m/>
    <m/>
    <m/>
    <m/>
    <m/>
    <m/>
    <m/>
    <m/>
    <m/>
    <m/>
    <m/>
    <m/>
    <m/>
    <s v="face à face"/>
    <s v="non"/>
    <s v="on a de place pour mettre de BF et un source"/>
    <s v="souvant coupure de l'eau"/>
    <s v="non"/>
    <m/>
    <m/>
    <n v="-2.1945415000000001"/>
    <n v="28.860176500000001"/>
    <n v="1597.2"/>
    <n v="4.32"/>
    <n v="5"/>
    <n v="44970.475497685176"/>
    <n v="44970.463946759257"/>
    <s v="bbk03"/>
    <n v="44970.500625000001"/>
    <s v="https://www.commcarehq.org/a/swassa/reports/form_data/730d0b11-8bae-427f-a361-0a4096ef4bf9/"/>
    <s v="bbk03"/>
    <s v=""/>
    <x v="2"/>
    <s v=""/>
    <x v="2"/>
    <s v=""/>
    <s v=""/>
    <s v=""/>
    <s v=""/>
    <x v="2"/>
    <s v=""/>
    <s v=""/>
    <s v=""/>
    <s v=""/>
    <s v=""/>
    <x v="1"/>
    <s v=""/>
    <s v=""/>
    <s v=""/>
    <s v=""/>
    <s v=""/>
    <s v=""/>
    <s v=""/>
    <s v=""/>
    <s v=""/>
  </r>
  <r>
    <s v="306"/>
    <s v="3b3079cf-3706-4478-9f4d-3c3d1f2a9c89"/>
    <n v="44970"/>
    <s v="consentement_oui"/>
    <s v="sud_kivu"/>
    <s v="sud_kivu"/>
    <s v="kabare"/>
    <x v="1"/>
    <x v="8"/>
    <s v="oui"/>
    <s v="musherehwa mugayo"/>
    <s v="kaba_6"/>
    <s v="6"/>
    <s v="kabam_6"/>
    <s v="masculin"/>
    <n v="47"/>
    <n v="995896174"/>
    <s v="secondaire_interrompu"/>
    <s v="oui"/>
    <m/>
    <m/>
    <m/>
    <x v="1"/>
    <s v="nabitu zirirane"/>
    <s v="agriculteur"/>
    <m/>
    <s v="restreint"/>
    <n v="0"/>
    <n v="0"/>
    <n v="0"/>
    <n v="1"/>
    <n v="0"/>
    <n v="1"/>
    <n v="0"/>
    <n v="0"/>
    <n v="1"/>
    <n v="0"/>
    <n v="0"/>
    <n v="1"/>
    <n v="0"/>
    <n v="0"/>
    <n v="1"/>
    <n v="0"/>
    <n v="5"/>
    <s v="oui"/>
    <n v="0"/>
    <n v="0"/>
    <n v="0"/>
    <n v="0"/>
    <n v="0"/>
    <n v="0"/>
    <n v="0"/>
    <n v="0"/>
    <n v="0"/>
    <n v="1"/>
    <n v="0"/>
    <s v="CVD"/>
    <s v="non"/>
    <m/>
    <m/>
    <m/>
    <m/>
    <m/>
    <m/>
    <m/>
    <m/>
    <m/>
    <m/>
    <m/>
    <m/>
    <s v="oui"/>
    <n v="0"/>
    <n v="0"/>
    <n v="1"/>
    <n v="1"/>
    <n v="1"/>
    <n v="0"/>
    <n v="0"/>
    <n v="0"/>
    <n v="0"/>
    <n v="0"/>
    <n v="0"/>
    <m/>
    <s v="eau_courante"/>
    <s v="robinet_public__borne-fontaine"/>
    <m/>
    <m/>
    <m/>
    <m/>
    <s v="eau_courante"/>
    <x v="0"/>
    <m/>
    <s v="oui"/>
    <m/>
    <m/>
    <m/>
    <m/>
    <m/>
    <m/>
    <m/>
    <s v="en_dehors_de_la_parcelle"/>
    <n v="25"/>
    <n v="5"/>
    <n v="25"/>
    <n v="55"/>
    <m/>
    <m/>
    <m/>
    <s v="oui"/>
    <x v="0"/>
    <m/>
    <m/>
    <m/>
    <m/>
    <m/>
    <m/>
    <m/>
    <m/>
    <m/>
    <m/>
    <m/>
    <m/>
    <m/>
    <m/>
    <m/>
    <m/>
    <m/>
    <m/>
    <m/>
    <m/>
    <m/>
    <m/>
    <m/>
    <m/>
    <m/>
    <m/>
    <m/>
    <n v="4"/>
    <n v="7"/>
    <n v="560"/>
    <m/>
    <m/>
    <n v="0"/>
    <n v="16"/>
    <s v="non"/>
    <m/>
    <m/>
    <m/>
    <m/>
    <m/>
    <m/>
    <m/>
    <m/>
    <m/>
    <m/>
    <s v="hommesgarons_15-19_ans"/>
    <n v="0"/>
    <n v="0"/>
    <n v="0"/>
    <n v="0"/>
    <n v="1"/>
    <n v="0"/>
    <n v="0"/>
    <m/>
    <s v="oui"/>
    <s v="contribution_mensuelabonnement"/>
    <m/>
    <m/>
    <n v="500"/>
    <m/>
    <m/>
    <m/>
    <m/>
    <m/>
    <m/>
    <m/>
    <m/>
    <m/>
    <m/>
    <m/>
    <m/>
    <m/>
    <m/>
    <m/>
    <m/>
    <m/>
    <s v="oui"/>
    <s v="parce que l'eau sera plus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voir le comité puis acheté les matériaux"/>
    <n v="1"/>
    <n v="1"/>
    <n v="0"/>
    <n v="0"/>
    <m/>
    <n v="0"/>
    <n v="1"/>
    <n v="0"/>
    <n v="0"/>
    <n v="0"/>
    <n v="0"/>
    <n v="0"/>
    <n v="0"/>
    <m/>
    <s v="non"/>
    <m/>
    <m/>
    <x v="0"/>
    <m/>
    <m/>
    <m/>
    <m/>
    <m/>
    <s v="oui"/>
    <s v="non"/>
    <n v="1"/>
    <n v="0"/>
    <n v="0"/>
    <n v="0"/>
    <n v="0"/>
    <m/>
    <n v="1"/>
    <n v="0"/>
    <n v="0"/>
    <n v="0"/>
    <n v="0"/>
    <n v="0"/>
    <n v="0"/>
    <n v="0"/>
    <m/>
    <n v="1"/>
    <m/>
    <m/>
    <n v="6"/>
    <s v="grande confiance"/>
    <n v="1"/>
    <n v="0"/>
    <n v="0"/>
    <n v="0"/>
    <n v="0"/>
    <n v="1"/>
    <n v="2"/>
    <s v="Au moins un"/>
    <n v="0"/>
    <n v="0"/>
    <n v="0"/>
    <m/>
    <s v="oui"/>
    <s v="oui"/>
    <s v="non_il_y_en_a_pas"/>
    <m/>
    <m/>
    <m/>
    <m/>
    <m/>
    <m/>
    <m/>
    <m/>
    <m/>
    <m/>
    <m/>
    <m/>
    <m/>
    <m/>
    <m/>
    <m/>
    <m/>
    <m/>
    <m/>
    <s v="comité"/>
    <n v="0"/>
    <n v="0"/>
    <n v="1"/>
    <n v="0"/>
    <n v="0"/>
    <n v="0"/>
    <n v="0"/>
    <n v="0"/>
    <n v="1"/>
    <n v="0"/>
    <s v="maendeleo, cikala"/>
    <n v="0"/>
    <n v="0"/>
    <n v="0"/>
    <n v="1"/>
    <n v="0"/>
    <n v="0"/>
    <m/>
    <s v="3-4"/>
    <m/>
    <s v="tres_satisfaite"/>
    <s v="oui"/>
    <s v="oui"/>
    <s v="neutre"/>
    <s v="oui"/>
    <s v="non"/>
    <m/>
    <s v="les_membres_du_village"/>
    <m/>
    <s v="b_le_groupe_le_plus_nombreux_prend_la_dcision_pour_tous"/>
    <s v="rarement_implique"/>
    <s v="parfois"/>
    <n v="0"/>
    <n v="1"/>
    <n v="0"/>
    <n v="0"/>
    <n v="0"/>
    <n v="1"/>
    <n v="0"/>
    <n v="0"/>
    <n v="0"/>
    <n v="0"/>
    <n v="0"/>
    <n v="0"/>
    <m/>
    <s v="face à face"/>
    <s v="non"/>
    <m/>
    <m/>
    <s v="une source pour le captage"/>
    <s v="coupure de l'eau souvent"/>
    <s v="non"/>
    <m/>
    <m/>
    <n v="-2.1950867000000001"/>
    <n v="28.859925499999999"/>
    <n v="1560"/>
    <n v="4.82"/>
    <n v="5"/>
    <n v="44970.505046296297"/>
    <n v="44970.476099537038"/>
    <s v="bbk03"/>
    <n v="44970.50509259259"/>
    <s v="https://www.commcarehq.org/a/swassa/reports/form_data/3b3079cf-3706-4478-9f4d-3c3d1f2a9c89/"/>
    <s v="bbk03"/>
    <s v=""/>
    <x v="2"/>
    <s v=""/>
    <x v="2"/>
    <s v=""/>
    <s v=""/>
    <s v=""/>
    <s v=""/>
    <x v="2"/>
    <s v=""/>
    <s v=""/>
    <s v=""/>
    <s v=""/>
    <s v=""/>
    <x v="1"/>
    <s v=""/>
    <s v=""/>
    <s v=""/>
    <s v=""/>
    <s v=""/>
    <s v=""/>
    <s v=""/>
    <s v=""/>
    <s v=""/>
  </r>
  <r>
    <s v="307"/>
    <s v="8901f979-4a32-4efa-af84-45122be68e89"/>
    <n v="44970"/>
    <s v="consentement_oui"/>
    <s v="sud_kivu"/>
    <s v="sud_kivu"/>
    <s v="kabare"/>
    <x v="1"/>
    <x v="8"/>
    <s v="oui"/>
    <s v="espoire cibwebwe"/>
    <s v="kaba_1"/>
    <s v="1"/>
    <s v="kabam_1"/>
    <s v="masculin"/>
    <n v="19"/>
    <n v="0"/>
    <s v="secondaire_complet"/>
    <s v="non"/>
    <s v="pre"/>
    <m/>
    <s v="masculin"/>
    <x v="1"/>
    <s v="cibwebwe"/>
    <s v="agriculteur"/>
    <m/>
    <s v="restreint"/>
    <n v="0"/>
    <n v="0"/>
    <n v="2"/>
    <n v="2"/>
    <n v="0"/>
    <n v="0"/>
    <n v="1"/>
    <n v="0"/>
    <n v="0"/>
    <n v="2"/>
    <n v="1"/>
    <n v="1"/>
    <n v="0"/>
    <n v="0"/>
    <n v="0"/>
    <n v="1"/>
    <n v="10"/>
    <s v="oui"/>
    <n v="0"/>
    <n v="0"/>
    <n v="0"/>
    <n v="1"/>
    <n v="0"/>
    <n v="0"/>
    <n v="0"/>
    <n v="0"/>
    <n v="0"/>
    <n v="0"/>
    <n v="0"/>
    <n v="0"/>
    <s v="non"/>
    <m/>
    <m/>
    <m/>
    <m/>
    <m/>
    <m/>
    <m/>
    <m/>
    <m/>
    <m/>
    <m/>
    <m/>
    <s v="oui"/>
    <n v="0"/>
    <n v="0"/>
    <n v="1"/>
    <n v="1"/>
    <n v="0"/>
    <n v="0"/>
    <n v="0"/>
    <n v="0"/>
    <n v="0"/>
    <n v="1"/>
    <n v="0"/>
    <s v="formation"/>
    <s v="eau_courante"/>
    <s v="robinet_public__borne-fontaine"/>
    <m/>
    <m/>
    <m/>
    <m/>
    <s v="eau_courante"/>
    <x v="0"/>
    <m/>
    <s v="oui"/>
    <m/>
    <m/>
    <m/>
    <m/>
    <m/>
    <m/>
    <m/>
    <s v="dans_la_parcelle_ou_la_maison"/>
    <n v="1"/>
    <n v="1"/>
    <n v="1"/>
    <n v="3"/>
    <m/>
    <m/>
    <m/>
    <s v="oui"/>
    <x v="1"/>
    <m/>
    <m/>
    <m/>
    <m/>
    <m/>
    <m/>
    <m/>
    <m/>
    <m/>
    <m/>
    <m/>
    <m/>
    <m/>
    <m/>
    <m/>
    <m/>
    <m/>
    <m/>
    <m/>
    <m/>
    <m/>
    <m/>
    <m/>
    <m/>
    <m/>
    <m/>
    <m/>
    <n v="4"/>
    <n v="4"/>
    <n v="320"/>
    <m/>
    <m/>
    <n v="0"/>
    <n v="4.5714285714285712"/>
    <s v="non"/>
    <m/>
    <m/>
    <m/>
    <m/>
    <m/>
    <m/>
    <m/>
    <m/>
    <m/>
    <m/>
    <s v="femmesfilles_15-19_ans"/>
    <n v="0"/>
    <n v="0"/>
    <n v="0"/>
    <n v="0"/>
    <n v="1"/>
    <n v="0"/>
    <n v="0"/>
    <m/>
    <s v="oui"/>
    <s v="contribution_mensuelabonnement"/>
    <m/>
    <m/>
    <n v="500"/>
    <m/>
    <m/>
    <m/>
    <m/>
    <m/>
    <m/>
    <m/>
    <m/>
    <m/>
    <m/>
    <m/>
    <m/>
    <m/>
    <m/>
    <m/>
    <m/>
    <m/>
    <s v="oui"/>
    <s v="parce est importante et si l'eau sera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non"/>
    <s v="je ne sais pas"/>
    <n v="1"/>
    <n v="1"/>
    <n v="0"/>
    <n v="0"/>
    <m/>
    <n v="0"/>
    <n v="1"/>
    <n v="0"/>
    <n v="0"/>
    <n v="0"/>
    <n v="0"/>
    <n v="0"/>
    <n v="0"/>
    <m/>
    <s v="non"/>
    <m/>
    <m/>
    <x v="0"/>
    <m/>
    <m/>
    <m/>
    <m/>
    <m/>
    <s v="non"/>
    <s v="non"/>
    <m/>
    <m/>
    <m/>
    <m/>
    <m/>
    <m/>
    <m/>
    <m/>
    <m/>
    <m/>
    <m/>
    <m/>
    <m/>
    <m/>
    <m/>
    <n v="0"/>
    <m/>
    <m/>
    <n v="4"/>
    <s v="pas de confiance"/>
    <n v="1"/>
    <n v="0"/>
    <n v="0"/>
    <n v="0"/>
    <n v="0"/>
    <n v="1"/>
    <n v="1"/>
    <s v="Au moins un"/>
    <n v="0"/>
    <n v="0"/>
    <n v="0"/>
    <m/>
    <s v="oui"/>
    <s v="oui"/>
    <s v="non_il_y_en_a_pas"/>
    <m/>
    <m/>
    <m/>
    <m/>
    <m/>
    <m/>
    <m/>
    <m/>
    <m/>
    <m/>
    <m/>
    <m/>
    <m/>
    <m/>
    <m/>
    <m/>
    <m/>
    <m/>
    <m/>
    <s v="le comité"/>
    <n v="0"/>
    <n v="0"/>
    <n v="0"/>
    <n v="0"/>
    <n v="0"/>
    <n v="0"/>
    <n v="0"/>
    <n v="0"/>
    <n v="1"/>
    <n v="0"/>
    <s v="cikala, RCTKA"/>
    <n v="0"/>
    <n v="0"/>
    <n v="0"/>
    <n v="1"/>
    <n v="0"/>
    <n v="0"/>
    <m/>
    <s v="1-2"/>
    <m/>
    <s v="peu_insatisfaisant"/>
    <s v="oui"/>
    <s v="oui"/>
    <s v="peu_insatisfaisant"/>
    <s v="oui"/>
    <s v="non"/>
    <m/>
    <s v="les_membres_du_village"/>
    <m/>
    <s v="b_le_groupe_le_plus_nombreux_prend_la_dcision_pour_tous"/>
    <s v="je_ne_suis_jamais_impliqu"/>
    <s v="non"/>
    <m/>
    <m/>
    <m/>
    <m/>
    <m/>
    <m/>
    <m/>
    <m/>
    <m/>
    <m/>
    <m/>
    <m/>
    <m/>
    <m/>
    <m/>
    <s v="face à face"/>
    <s v="non"/>
    <s v="une source"/>
    <s v="coupure de l'eau sauvent"/>
    <s v="non"/>
    <m/>
    <m/>
    <n v="-2.1961778000000001"/>
    <n v="28.858284399999999"/>
    <n v="1602.2"/>
    <n v="4.7"/>
    <n v="10"/>
    <n v="44970.525914351849"/>
    <n v="44970.505162037043"/>
    <s v="bbk03"/>
    <n v="44970.525949074072"/>
    <s v="https://www.commcarehq.org/a/swassa/reports/form_data/8901f979-4a32-4efa-af84-45122be68e89/"/>
    <s v="bbk03"/>
    <s v=""/>
    <x v="2"/>
    <s v=""/>
    <x v="2"/>
    <s v=""/>
    <s v=""/>
    <s v=""/>
    <s v=""/>
    <x v="2"/>
    <s v=""/>
    <s v=""/>
    <s v=""/>
    <s v=""/>
    <s v=""/>
    <x v="1"/>
    <s v=""/>
    <s v=""/>
    <s v=""/>
    <s v=""/>
    <s v=""/>
    <s v=""/>
    <s v=""/>
    <s v=""/>
    <s v=""/>
  </r>
  <r>
    <s v="308"/>
    <s v="c0df1ab8-87be-483e-bb11-5f819157a9b6"/>
    <n v="44970"/>
    <s v="consentement_oui"/>
    <s v="sud_kivu"/>
    <s v="sud_kivu"/>
    <s v="kabare"/>
    <x v="0"/>
    <x v="2"/>
    <s v="oui"/>
    <s v="Yves Rhuhune"/>
    <s v="kash_16"/>
    <s v="16"/>
    <s v="kashe_16"/>
    <s v="masculin"/>
    <n v="25"/>
    <n v="992238076"/>
    <s v="secondaire_complet"/>
    <s v="non"/>
    <s v="frere"/>
    <m/>
    <s v="masculin"/>
    <x v="1"/>
    <s v="Innocent Bisimwa"/>
    <s v="main_duvre"/>
    <m/>
    <s v="elargi"/>
    <n v="1"/>
    <n v="1"/>
    <n v="2"/>
    <n v="0"/>
    <n v="1"/>
    <n v="0"/>
    <n v="1"/>
    <n v="0"/>
    <n v="4"/>
    <n v="3"/>
    <n v="1"/>
    <n v="0"/>
    <n v="0"/>
    <n v="1"/>
    <n v="1"/>
    <n v="0"/>
    <n v="16"/>
    <s v="non"/>
    <n v="0"/>
    <n v="0"/>
    <n v="0"/>
    <n v="0"/>
    <n v="0"/>
    <n v="0"/>
    <n v="0"/>
    <n v="0"/>
    <n v="0"/>
    <n v="0"/>
    <n v="0"/>
    <n v="0"/>
    <s v="oui"/>
    <n v="1"/>
    <n v="0"/>
    <n v="1"/>
    <n v="0"/>
    <n v="0"/>
    <n v="1"/>
    <n v="1"/>
    <n v="0"/>
    <n v="0"/>
    <n v="0"/>
    <n v="0"/>
    <m/>
    <s v="oui"/>
    <n v="0"/>
    <n v="0"/>
    <n v="1"/>
    <n v="1"/>
    <n v="1"/>
    <n v="1"/>
    <n v="0"/>
    <n v="0"/>
    <n v="0"/>
    <n v="0"/>
    <n v="0"/>
    <m/>
    <s v="eau_courante"/>
    <s v="robinet_public__borne-fontaine"/>
    <m/>
    <m/>
    <m/>
    <m/>
    <s v="eau_courante"/>
    <x v="0"/>
    <m/>
    <s v="oui"/>
    <m/>
    <m/>
    <m/>
    <m/>
    <m/>
    <m/>
    <m/>
    <s v="en_dehors_de_la_parcelle"/>
    <n v="5"/>
    <n v="2"/>
    <n v="8"/>
    <n v="15"/>
    <m/>
    <m/>
    <m/>
    <s v="non"/>
    <x v="2"/>
    <n v="0"/>
    <n v="0"/>
    <n v="0"/>
    <n v="0"/>
    <n v="0"/>
    <n v="1"/>
    <n v="1"/>
    <n v="0"/>
    <n v="0"/>
    <n v="0"/>
    <n v="0"/>
    <n v="0"/>
    <n v="0"/>
    <m/>
    <m/>
    <m/>
    <m/>
    <m/>
    <m/>
    <m/>
    <m/>
    <m/>
    <m/>
    <m/>
    <m/>
    <m/>
    <m/>
    <n v="7"/>
    <n v="8"/>
    <n v="1120"/>
    <m/>
    <m/>
    <n v="0"/>
    <n v="10"/>
    <s v="non"/>
    <m/>
    <m/>
    <m/>
    <m/>
    <m/>
    <m/>
    <m/>
    <m/>
    <m/>
    <m/>
    <s v="filles_10-14_ans"/>
    <n v="0"/>
    <n v="0"/>
    <n v="0"/>
    <n v="0"/>
    <n v="1"/>
    <n v="0"/>
    <n v="0"/>
    <m/>
    <s v="oui"/>
    <s v="contribution_mensuelabonnement"/>
    <m/>
    <m/>
    <n v="500"/>
    <m/>
    <m/>
    <m/>
    <m/>
    <m/>
    <m/>
    <m/>
    <m/>
    <m/>
    <m/>
    <m/>
    <m/>
    <m/>
    <m/>
    <m/>
    <m/>
    <m/>
    <s v="oui"/>
    <s v="nous sommes habitués à payer l'eau"/>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non"/>
    <m/>
    <m/>
    <m/>
    <n v="0"/>
    <m/>
    <m/>
    <m/>
    <m/>
    <m/>
    <m/>
    <m/>
    <n v="0"/>
    <n v="0"/>
    <s v="connaissance faible"/>
    <m/>
    <m/>
    <m/>
    <m/>
    <n v="0"/>
    <n v="1"/>
    <n v="0"/>
    <n v="0"/>
    <n v="0"/>
    <n v="0"/>
    <m/>
    <s v="non"/>
    <s v="ne connais pas"/>
    <n v="0"/>
    <n v="1"/>
    <n v="0"/>
    <n v="0"/>
    <m/>
    <n v="0"/>
    <n v="0"/>
    <n v="0"/>
    <n v="0"/>
    <n v="0"/>
    <n v="0"/>
    <n v="1"/>
    <n v="0"/>
    <s v="ne connais rien"/>
    <s v="non"/>
    <m/>
    <m/>
    <x v="0"/>
    <m/>
    <m/>
    <m/>
    <m/>
    <m/>
    <s v="non"/>
    <s v="non"/>
    <m/>
    <m/>
    <m/>
    <m/>
    <m/>
    <m/>
    <m/>
    <m/>
    <m/>
    <m/>
    <m/>
    <m/>
    <m/>
    <m/>
    <m/>
    <n v="0"/>
    <m/>
    <m/>
    <n v="3"/>
    <s v="pas de confiance"/>
    <n v="0"/>
    <n v="0"/>
    <n v="0"/>
    <n v="0"/>
    <n v="0"/>
    <n v="0"/>
    <n v="0"/>
    <s v="Aucun"/>
    <n v="1"/>
    <n v="0"/>
    <n v="0"/>
    <m/>
    <s v="oui"/>
    <s v="non_jen_ai_pas_encore_bnficie"/>
    <m/>
    <m/>
    <m/>
    <m/>
    <m/>
    <m/>
    <m/>
    <m/>
    <m/>
    <m/>
    <m/>
    <m/>
    <m/>
    <m/>
    <m/>
    <m/>
    <m/>
    <m/>
    <m/>
    <m/>
    <s v="aux autorités locale"/>
    <n v="1"/>
    <n v="1"/>
    <n v="0"/>
    <n v="0"/>
    <n v="0"/>
    <n v="0"/>
    <n v="1"/>
    <n v="1"/>
    <n v="0"/>
    <n v="0"/>
    <m/>
    <n v="0"/>
    <n v="0"/>
    <n v="0"/>
    <n v="1"/>
    <n v="0"/>
    <n v="0"/>
    <m/>
    <s v="1-2"/>
    <m/>
    <s v="neutre"/>
    <s v="non"/>
    <s v="non"/>
    <s v="neutre"/>
    <s v="oui"/>
    <s v="non"/>
    <m/>
    <s v="les_notables_du_village"/>
    <m/>
    <s v="je_ne_sais_pas"/>
    <s v="je_ne_suis_jamais_impliqu"/>
    <s v="non"/>
    <m/>
    <m/>
    <m/>
    <m/>
    <m/>
    <m/>
    <m/>
    <m/>
    <m/>
    <m/>
    <m/>
    <m/>
    <m/>
    <m/>
    <m/>
    <s v="aucun"/>
    <s v="non"/>
    <s v="l'entretien des routes,renforcement des sources et bornes minimum trois à 4 bornes dans les milieux"/>
    <s v="l'inaccessible à l'eau pendant la saison sèche, attendre longtemps avant que le bidon ne soit rempli"/>
    <s v="non"/>
    <m/>
    <m/>
    <n v="-2.2821479"/>
    <n v="28.802124599999999"/>
    <n v="1757.5"/>
    <n v="3.9"/>
    <n v="16"/>
    <n v="44970.53496527778"/>
    <n v="44970.513171296298"/>
    <s v="bbk05"/>
    <n v="44970.535312499997"/>
    <s v="https://www.commcarehq.org/a/swassa/reports/form_data/c0df1ab8-87be-483e-bb11-5f819157a9b6/"/>
    <s v="bbk05"/>
    <s v="Homme"/>
    <x v="0"/>
    <n v="5"/>
    <x v="1"/>
    <n v="0"/>
    <n v="0"/>
    <n v="0"/>
    <n v="0"/>
    <x v="1"/>
    <n v="13.714285714285714"/>
    <s v="Non, elle n'est pas capable"/>
    <s v="non amélioré"/>
    <s v="Non"/>
    <s v="pas d'accès"/>
    <x v="0"/>
    <n v="3"/>
    <n v="3"/>
    <n v="6"/>
    <s v="Connaissance bonne"/>
    <n v="1"/>
    <n v="2"/>
    <s v="Pas de confiance"/>
    <n v="1"/>
    <n v="1"/>
  </r>
  <r>
    <s v="309"/>
    <s v="1479b928-68bb-40a7-8a52-f3635efe9e07"/>
    <n v="44970"/>
    <s v="consentement_oui"/>
    <s v="sud_kivu"/>
    <s v="sud_kivu"/>
    <s v="kabare"/>
    <x v="1"/>
    <x v="8"/>
    <s v="oui"/>
    <s v="badesire amani"/>
    <s v="kaba_8"/>
    <s v="8"/>
    <s v="kabam_8"/>
    <s v="masculin"/>
    <n v="45"/>
    <n v="0"/>
    <s v="secondaire_interrompu"/>
    <s v="oui"/>
    <m/>
    <m/>
    <m/>
    <x v="1"/>
    <s v="iragi avariste"/>
    <s v="travail_journalier"/>
    <m/>
    <s v="restreint"/>
    <n v="2"/>
    <n v="1"/>
    <n v="0"/>
    <n v="0"/>
    <n v="0"/>
    <n v="0"/>
    <n v="1"/>
    <n v="0"/>
    <n v="2"/>
    <n v="1"/>
    <n v="3"/>
    <n v="1"/>
    <n v="0"/>
    <n v="0"/>
    <n v="1"/>
    <n v="0"/>
    <n v="12"/>
    <s v="non"/>
    <n v="0"/>
    <n v="0"/>
    <n v="0"/>
    <n v="0"/>
    <n v="0"/>
    <n v="0"/>
    <n v="0"/>
    <n v="0"/>
    <n v="0"/>
    <n v="0"/>
    <n v="0"/>
    <n v="0"/>
    <s v="non"/>
    <m/>
    <m/>
    <m/>
    <m/>
    <m/>
    <m/>
    <m/>
    <m/>
    <m/>
    <m/>
    <m/>
    <m/>
    <s v="oui"/>
    <n v="0"/>
    <n v="0"/>
    <n v="1"/>
    <n v="1"/>
    <n v="1"/>
    <n v="0"/>
    <n v="0"/>
    <n v="0"/>
    <n v="0"/>
    <n v="0"/>
    <n v="0"/>
    <m/>
    <s v="eau_de_source"/>
    <m/>
    <m/>
    <s v="source_protg"/>
    <m/>
    <m/>
    <s v="source_protg"/>
    <x v="0"/>
    <m/>
    <s v="oui"/>
    <m/>
    <m/>
    <m/>
    <m/>
    <m/>
    <m/>
    <m/>
    <s v="en_dehors_de_la_parcelle"/>
    <n v="30"/>
    <n v="5"/>
    <n v="35"/>
    <n v="70"/>
    <m/>
    <m/>
    <m/>
    <s v="oui"/>
    <x v="0"/>
    <m/>
    <m/>
    <m/>
    <m/>
    <m/>
    <m/>
    <m/>
    <m/>
    <m/>
    <m/>
    <m/>
    <m/>
    <m/>
    <m/>
    <m/>
    <m/>
    <m/>
    <m/>
    <m/>
    <m/>
    <m/>
    <m/>
    <m/>
    <m/>
    <m/>
    <m/>
    <m/>
    <n v="7"/>
    <n v="4"/>
    <n v="560"/>
    <m/>
    <m/>
    <n v="0"/>
    <n v="6.6666666666666661"/>
    <s v="non"/>
    <m/>
    <m/>
    <m/>
    <m/>
    <m/>
    <m/>
    <m/>
    <m/>
    <m/>
    <m/>
    <s v="hommesgarons_15-19_ans"/>
    <n v="0"/>
    <n v="0"/>
    <n v="0"/>
    <n v="0"/>
    <n v="1"/>
    <n v="0"/>
    <n v="0"/>
    <m/>
    <s v="non"/>
    <m/>
    <m/>
    <m/>
    <m/>
    <m/>
    <m/>
    <m/>
    <m/>
    <m/>
    <m/>
    <m/>
    <m/>
    <m/>
    <m/>
    <m/>
    <m/>
    <m/>
    <m/>
    <m/>
    <m/>
    <m/>
    <s v="oui"/>
    <s v="parce que l'eau sera propre et disponible"/>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non"/>
    <m/>
    <m/>
    <m/>
    <n v="0"/>
    <m/>
    <m/>
    <m/>
    <m/>
    <m/>
    <m/>
    <m/>
    <n v="0"/>
    <n v="0"/>
    <s v="connaissance faible"/>
    <m/>
    <m/>
    <m/>
    <m/>
    <n v="1"/>
    <n v="0"/>
    <n v="0"/>
    <n v="0"/>
    <n v="0"/>
    <n v="0"/>
    <m/>
    <s v="non"/>
    <m/>
    <n v="1"/>
    <n v="1"/>
    <n v="0"/>
    <n v="0"/>
    <m/>
    <n v="0"/>
    <n v="1"/>
    <n v="0"/>
    <n v="0"/>
    <n v="0"/>
    <n v="0"/>
    <n v="0"/>
    <n v="0"/>
    <m/>
    <s v="non"/>
    <m/>
    <m/>
    <x v="0"/>
    <m/>
    <m/>
    <m/>
    <m/>
    <m/>
    <s v="non"/>
    <s v="non"/>
    <m/>
    <m/>
    <m/>
    <m/>
    <m/>
    <m/>
    <m/>
    <m/>
    <m/>
    <m/>
    <m/>
    <m/>
    <m/>
    <m/>
    <m/>
    <n v="0"/>
    <m/>
    <m/>
    <n v="6"/>
    <s v="grande confiance"/>
    <n v="1"/>
    <n v="0"/>
    <n v="0"/>
    <n v="0"/>
    <n v="0"/>
    <n v="1"/>
    <n v="1"/>
    <s v="Au moins un"/>
    <n v="0"/>
    <n v="0"/>
    <n v="0"/>
    <m/>
    <s v="non"/>
    <s v="non_jen_ai_pas_encore_bnficie"/>
    <m/>
    <m/>
    <m/>
    <m/>
    <m/>
    <m/>
    <m/>
    <m/>
    <m/>
    <m/>
    <m/>
    <m/>
    <m/>
    <m/>
    <m/>
    <m/>
    <m/>
    <m/>
    <m/>
    <m/>
    <s v="le comité de gestion de l'eau"/>
    <n v="0"/>
    <n v="0"/>
    <n v="1"/>
    <n v="0"/>
    <n v="0"/>
    <n v="0"/>
    <n v="0"/>
    <n v="0"/>
    <n v="1"/>
    <n v="0"/>
    <s v="maendeleo"/>
    <n v="0"/>
    <n v="0"/>
    <n v="0"/>
    <n v="1"/>
    <n v="0"/>
    <n v="0"/>
    <m/>
    <s v="3-4"/>
    <m/>
    <s v="neutre"/>
    <s v="oui"/>
    <s v="oui"/>
    <s v="neutre"/>
    <s v="oui"/>
    <s v="non"/>
    <m/>
    <s v="les_membres_du_village"/>
    <m/>
    <s v="b_le_groupe_le_plus_nombreux_prend_la_dcision_pour_tous"/>
    <s v="je_ne_suis_jamais_impliqu"/>
    <s v="non"/>
    <m/>
    <m/>
    <m/>
    <m/>
    <m/>
    <m/>
    <m/>
    <m/>
    <m/>
    <m/>
    <m/>
    <m/>
    <m/>
    <m/>
    <m/>
    <s v="face à face"/>
    <s v="non"/>
    <s v="la source est disponible dans le village"/>
    <s v="coupure de l'eau"/>
    <s v="non"/>
    <m/>
    <m/>
    <n v="-2.1952747000000001"/>
    <n v="28.860578799999999"/>
    <n v="1587.4"/>
    <n v="4.43"/>
    <n v="12"/>
    <n v="44970.544999999998"/>
    <n v="44970.527986111112"/>
    <s v="bbk03"/>
    <n v="44970.545023148137"/>
    <s v="https://www.commcarehq.org/a/swassa/reports/form_data/1479b928-68bb-40a7-8a52-f3635efe9e07/"/>
    <s v="bbk03"/>
    <s v=""/>
    <x v="2"/>
    <s v=""/>
    <x v="2"/>
    <s v=""/>
    <s v=""/>
    <s v=""/>
    <s v=""/>
    <x v="2"/>
    <s v=""/>
    <s v=""/>
    <s v=""/>
    <s v=""/>
    <s v=""/>
    <x v="1"/>
    <s v=""/>
    <s v=""/>
    <s v=""/>
    <s v=""/>
    <s v=""/>
    <s v=""/>
    <s v=""/>
    <s v=""/>
    <s v=""/>
  </r>
  <r>
    <s v="310"/>
    <s v="c471e606-98c6-4f51-b025-0ccfab02899e"/>
    <n v="44970"/>
    <s v="consentement_oui"/>
    <s v="sud_kivu"/>
    <s v="sud_kivu"/>
    <s v="kabare"/>
    <x v="1"/>
    <x v="4"/>
    <s v="oui"/>
    <s v="Gérard Cidorho"/>
    <s v="mwan_25"/>
    <s v="25"/>
    <s v="mwand_25"/>
    <s v="masculin"/>
    <n v="63"/>
    <n v="0"/>
    <s v="sans_niveau"/>
    <s v="oui"/>
    <m/>
    <m/>
    <m/>
    <x v="1"/>
    <s v="Cécile Naceya"/>
    <s v="sans_emploi"/>
    <m/>
    <s v="restreint"/>
    <n v="0"/>
    <n v="0"/>
    <n v="0"/>
    <n v="0"/>
    <n v="1"/>
    <n v="0"/>
    <n v="0"/>
    <n v="1"/>
    <n v="0"/>
    <n v="0"/>
    <n v="1"/>
    <n v="1"/>
    <n v="0"/>
    <n v="0"/>
    <n v="0"/>
    <n v="1"/>
    <n v="5"/>
    <s v="oui"/>
    <n v="0"/>
    <n v="0"/>
    <n v="0"/>
    <n v="0"/>
    <n v="1"/>
    <n v="0"/>
    <n v="0"/>
    <n v="0"/>
    <n v="0"/>
    <n v="0"/>
    <n v="0"/>
    <n v="0"/>
    <s v="oui"/>
    <n v="0"/>
    <n v="0"/>
    <n v="1"/>
    <n v="0"/>
    <n v="0"/>
    <n v="0"/>
    <n v="1"/>
    <n v="0"/>
    <n v="0"/>
    <n v="0"/>
    <n v="0"/>
    <m/>
    <s v="oui"/>
    <n v="1"/>
    <n v="0"/>
    <n v="1"/>
    <n v="0"/>
    <n v="1"/>
    <n v="0"/>
    <n v="0"/>
    <n v="0"/>
    <n v="0"/>
    <n v="0"/>
    <n v="0"/>
    <m/>
    <s v="eau_courante"/>
    <s v="robinet_public__borne-fontaine"/>
    <m/>
    <m/>
    <m/>
    <m/>
    <s v="eau_courante"/>
    <x v="0"/>
    <m/>
    <s v="oui"/>
    <m/>
    <m/>
    <m/>
    <m/>
    <m/>
    <m/>
    <m/>
    <s v="en_dehors_de_la_parcelle"/>
    <n v="2"/>
    <n v="5"/>
    <n v="3"/>
    <n v="10"/>
    <m/>
    <m/>
    <m/>
    <s v="oui"/>
    <x v="1"/>
    <m/>
    <m/>
    <m/>
    <m/>
    <m/>
    <m/>
    <m/>
    <m/>
    <m/>
    <m/>
    <m/>
    <m/>
    <m/>
    <m/>
    <m/>
    <m/>
    <m/>
    <m/>
    <m/>
    <m/>
    <m/>
    <m/>
    <m/>
    <m/>
    <m/>
    <m/>
    <m/>
    <n v="7"/>
    <n v="3"/>
    <n v="420"/>
    <m/>
    <m/>
    <n v="0"/>
    <n v="12"/>
    <s v="non"/>
    <m/>
    <m/>
    <m/>
    <m/>
    <m/>
    <m/>
    <m/>
    <m/>
    <m/>
    <m/>
    <s v="femmes_20-24_ans"/>
    <n v="0"/>
    <n v="0"/>
    <n v="0"/>
    <n v="0"/>
    <n v="1"/>
    <n v="0"/>
    <n v="0"/>
    <m/>
    <s v="non"/>
    <m/>
    <m/>
    <m/>
    <m/>
    <m/>
    <m/>
    <m/>
    <m/>
    <m/>
    <m/>
    <m/>
    <m/>
    <m/>
    <m/>
    <m/>
    <m/>
    <m/>
    <m/>
    <m/>
    <m/>
    <m/>
    <s v="oui"/>
    <s v="Parce que nous serons rassurés que désormais nous aurons de l'eau. Nous paiyons au paravant, mais nous avons refusé car dans tout notre axe, nous n'avons pas des bornes suffisante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1"/>
    <n v="2"/>
    <n v="0"/>
    <n v="0"/>
    <n v="0"/>
    <m/>
    <n v="1"/>
    <n v="1"/>
    <n v="1"/>
    <n v="3"/>
    <n v="5"/>
    <s v="connaissance basique"/>
    <n v="0"/>
    <n v="0"/>
    <n v="0"/>
    <m/>
    <n v="1"/>
    <n v="0"/>
    <n v="0"/>
    <n v="0"/>
    <n v="0"/>
    <n v="0"/>
    <m/>
    <s v="oui"/>
    <s v="On sollicite le comité de gestion qui fixe les modalités"/>
    <n v="0"/>
    <n v="1"/>
    <n v="0"/>
    <n v="0"/>
    <m/>
    <n v="0"/>
    <n v="0"/>
    <n v="0"/>
    <n v="0"/>
    <n v="0"/>
    <n v="0"/>
    <n v="1"/>
    <n v="0"/>
    <s v="Soummission à une réparation"/>
    <s v="oui"/>
    <s v="Des sensibilisations se font partout et des sanctions sont prévues"/>
    <n v="0"/>
    <x v="1"/>
    <n v="0"/>
    <n v="1"/>
    <n v="0"/>
    <n v="0"/>
    <s v="Aucun"/>
    <s v="oui"/>
    <s v="non"/>
    <n v="0"/>
    <n v="1"/>
    <n v="0"/>
    <n v="0"/>
    <n v="0"/>
    <m/>
    <n v="1"/>
    <n v="0"/>
    <n v="0"/>
    <n v="0"/>
    <n v="0"/>
    <n v="0"/>
    <n v="0"/>
    <n v="0"/>
    <m/>
    <n v="1"/>
    <m/>
    <m/>
    <n v="4"/>
    <s v="pas de confiance"/>
    <n v="1"/>
    <n v="0"/>
    <n v="0"/>
    <n v="0"/>
    <n v="0"/>
    <n v="1"/>
    <n v="2"/>
    <s v="Au moins un"/>
    <n v="0"/>
    <n v="0"/>
    <n v="0"/>
    <m/>
    <s v="oui"/>
    <s v="non_jen_ai_pas_encore_bnficie"/>
    <m/>
    <m/>
    <m/>
    <m/>
    <m/>
    <m/>
    <m/>
    <m/>
    <m/>
    <m/>
    <m/>
    <m/>
    <m/>
    <m/>
    <m/>
    <m/>
    <m/>
    <m/>
    <m/>
    <m/>
    <s v="Au comité de gestion"/>
    <n v="1"/>
    <n v="0"/>
    <n v="0"/>
    <n v="0"/>
    <n v="0"/>
    <n v="0"/>
    <n v="0"/>
    <n v="0"/>
    <n v="1"/>
    <n v="0"/>
    <s v="Maendeleo"/>
    <n v="0"/>
    <n v="0"/>
    <n v="1"/>
    <n v="0"/>
    <n v="0"/>
    <n v="0"/>
    <m/>
    <s v="3-4"/>
    <m/>
    <s v="neutre"/>
    <s v="oui"/>
    <s v="oui"/>
    <s v="neutre"/>
    <s v="non"/>
    <m/>
    <m/>
    <m/>
    <m/>
    <m/>
    <s v="souvent_impliqu"/>
    <s v="parfois"/>
    <n v="0"/>
    <n v="0"/>
    <n v="0"/>
    <n v="0"/>
    <n v="0"/>
    <n v="1"/>
    <n v="0"/>
    <n v="0"/>
    <n v="0"/>
    <n v="0"/>
    <n v="0"/>
    <n v="0"/>
    <m/>
    <s v="De bouche à oreille lors des réunions"/>
    <s v="rarement"/>
    <s v="En réunions, même s'ils ne respectent leurs paroles"/>
    <s v="non"/>
    <s v="L'eau est disponible et la communauté en a besoin et disposée à contribuer."/>
    <s v="Notre grand défi est lié à l'unsuffisance des BF"/>
    <s v="non"/>
    <m/>
    <m/>
    <n v="-2.2177259999999999"/>
    <n v="28.845102700000002"/>
    <n v="1525.2"/>
    <n v="4.9800000000000004"/>
    <n v="5"/>
    <n v="44970.359965277778"/>
    <n v="44970.344930555562"/>
    <s v="bbk08"/>
    <n v="44970.556631944448"/>
    <s v="https://www.commcarehq.org/a/swassa/reports/form_data/c471e606-98c6-4f51-b025-0ccfab02899e/"/>
    <s v="bbk08"/>
    <s v="Homme"/>
    <x v="0"/>
    <n v="4"/>
    <x v="0"/>
    <n v="20"/>
    <n v="3"/>
    <n v="20"/>
    <n v="43"/>
    <x v="0"/>
    <n v="20"/>
    <s v="Oui, elle est capable"/>
    <s v="non amélioré"/>
    <s v="Non"/>
    <s v="pas d'accès"/>
    <x v="0"/>
    <n v="2"/>
    <n v="2"/>
    <n v="4"/>
    <s v="Connaissance moyenne"/>
    <n v="1"/>
    <n v="0"/>
    <s v="Pas de confiance"/>
    <n v="1"/>
    <n v="1"/>
  </r>
  <r>
    <s v="311"/>
    <s v="d5116b6d-d242-47e3-aa4f-0c80f5fac627"/>
    <n v="44970"/>
    <s v="consentement_oui"/>
    <s v="sud_kivu"/>
    <s v="sud_kivu"/>
    <s v="kabare"/>
    <x v="1"/>
    <x v="4"/>
    <s v="non"/>
    <s v="Blaise Kaboyi"/>
    <s v="mwan_28"/>
    <s v="28"/>
    <s v="mwand_28"/>
    <s v="masculin"/>
    <n v="20"/>
    <n v="995383917"/>
    <s v="secondaire_complet"/>
    <s v="oui"/>
    <m/>
    <m/>
    <m/>
    <x v="1"/>
    <s v="Mwimba wa Kisi"/>
    <s v="sans_emploi"/>
    <m/>
    <s v="restreint"/>
    <n v="0"/>
    <n v="0"/>
    <n v="1"/>
    <n v="0"/>
    <n v="0"/>
    <n v="0"/>
    <n v="0"/>
    <n v="0"/>
    <n v="0"/>
    <n v="0"/>
    <n v="0"/>
    <n v="0"/>
    <n v="2"/>
    <n v="0"/>
    <n v="0"/>
    <n v="0"/>
    <n v="3"/>
    <s v="oui"/>
    <n v="0"/>
    <n v="1"/>
    <n v="0"/>
    <n v="0"/>
    <n v="0"/>
    <n v="0"/>
    <n v="0"/>
    <n v="0"/>
    <n v="0"/>
    <n v="0"/>
    <n v="0"/>
    <n v="0"/>
    <s v="non"/>
    <m/>
    <m/>
    <m/>
    <m/>
    <m/>
    <m/>
    <m/>
    <m/>
    <m/>
    <m/>
    <m/>
    <m/>
    <s v="oui"/>
    <n v="1"/>
    <n v="1"/>
    <n v="0"/>
    <n v="0"/>
    <n v="0"/>
    <n v="0"/>
    <n v="0"/>
    <n v="0"/>
    <n v="0"/>
    <n v="0"/>
    <n v="0"/>
    <m/>
    <s v="eau_courante"/>
    <s v="robinet_priv"/>
    <m/>
    <m/>
    <m/>
    <m/>
    <s v="eau_courante"/>
    <x v="0"/>
    <m/>
    <s v="oui"/>
    <m/>
    <m/>
    <m/>
    <m/>
    <m/>
    <m/>
    <m/>
    <s v="dans_la_parcelle_ou_la_maison"/>
    <n v="0"/>
    <n v="2"/>
    <n v="0"/>
    <n v="2"/>
    <m/>
    <m/>
    <m/>
    <s v="oui"/>
    <x v="1"/>
    <m/>
    <m/>
    <m/>
    <m/>
    <m/>
    <m/>
    <m/>
    <m/>
    <m/>
    <m/>
    <m/>
    <m/>
    <m/>
    <m/>
    <m/>
    <m/>
    <m/>
    <m/>
    <m/>
    <m/>
    <m/>
    <m/>
    <m/>
    <m/>
    <m/>
    <m/>
    <m/>
    <n v="7"/>
    <n v="4"/>
    <n v="560"/>
    <m/>
    <m/>
    <n v="0"/>
    <n v="26.666666666666664"/>
    <s v="non"/>
    <m/>
    <m/>
    <m/>
    <m/>
    <m/>
    <m/>
    <m/>
    <m/>
    <m/>
    <m/>
    <s v="filles_10-14_ans"/>
    <n v="0"/>
    <n v="0"/>
    <n v="0"/>
    <n v="0"/>
    <n v="1"/>
    <n v="0"/>
    <n v="0"/>
    <m/>
    <s v="oui"/>
    <s v="contribution_mensuelabonnement"/>
    <m/>
    <m/>
    <n v="17000"/>
    <m/>
    <m/>
    <m/>
    <m/>
    <m/>
    <m/>
    <m/>
    <m/>
    <m/>
    <m/>
    <m/>
    <m/>
    <m/>
    <m/>
    <m/>
    <m/>
    <m/>
    <s v="oui"/>
    <s v="Parce que toute la communauté aura accès à l'eau"/>
    <s v="non"/>
    <m/>
    <m/>
    <m/>
    <m/>
    <m/>
    <m/>
    <m/>
    <m/>
    <m/>
    <m/>
    <m/>
    <m/>
    <m/>
    <m/>
    <m/>
    <m/>
    <m/>
    <m/>
    <m/>
    <m/>
    <m/>
    <m/>
    <m/>
    <m/>
    <m/>
    <m/>
    <m/>
    <m/>
    <m/>
    <m/>
    <m/>
    <m/>
    <m/>
    <m/>
    <s v="oui"/>
    <n v="0"/>
    <n v="0"/>
    <n v="0"/>
    <n v="0"/>
    <n v="0"/>
    <n v="0"/>
    <n v="0"/>
    <n v="1"/>
    <n v="0"/>
    <n v="0"/>
    <m/>
    <m/>
    <m/>
    <m/>
    <m/>
    <n v="1"/>
    <n v="0"/>
    <n v="0"/>
    <n v="0"/>
    <n v="0"/>
    <n v="1"/>
    <m/>
    <m/>
    <m/>
    <m/>
    <m/>
    <m/>
    <m/>
    <s v="toilette améliorée"/>
    <s v="oui"/>
    <x v="2"/>
    <x v="0"/>
    <x v="0"/>
    <x v="0"/>
    <x v="0"/>
    <m/>
    <m/>
    <m/>
    <m/>
    <m/>
    <m/>
    <m/>
    <m/>
    <m/>
    <m/>
    <m/>
    <m/>
    <m/>
    <m/>
    <m/>
    <m/>
    <m/>
    <m/>
    <m/>
    <m/>
    <m/>
    <m/>
    <m/>
    <m/>
    <m/>
    <m/>
    <m/>
    <s v="oui"/>
    <n v="1"/>
    <n v="0"/>
    <n v="0"/>
    <n v="1"/>
    <n v="0"/>
    <n v="0"/>
    <n v="0"/>
    <m/>
    <n v="1"/>
    <n v="1"/>
    <n v="0"/>
    <n v="2"/>
    <n v="3"/>
    <s v="connaissance basique"/>
    <n v="0"/>
    <n v="0"/>
    <n v="0"/>
    <m/>
    <n v="1"/>
    <n v="0"/>
    <n v="0"/>
    <n v="0"/>
    <n v="0"/>
    <n v="0"/>
    <m/>
    <s v="non"/>
    <s v="On adresse une demande au responqable des prêtres"/>
    <n v="0"/>
    <n v="1"/>
    <n v="0"/>
    <n v="0"/>
    <m/>
    <n v="1"/>
    <n v="0"/>
    <n v="0"/>
    <n v="0"/>
    <n v="0"/>
    <n v="0"/>
    <n v="0"/>
    <n v="0"/>
    <m/>
    <s v="oui"/>
    <s v="L'auto-prise deconscisence"/>
    <n v="0"/>
    <x v="1"/>
    <n v="0"/>
    <n v="1"/>
    <n v="0"/>
    <n v="0"/>
    <s v="Aucun"/>
    <s v="oui"/>
    <s v="non"/>
    <n v="0"/>
    <n v="1"/>
    <n v="0"/>
    <n v="0"/>
    <n v="0"/>
    <m/>
    <n v="1"/>
    <n v="0"/>
    <n v="0"/>
    <n v="0"/>
    <n v="0"/>
    <n v="0"/>
    <n v="0"/>
    <n v="0"/>
    <m/>
    <n v="1"/>
    <m/>
    <m/>
    <n v="6"/>
    <s v="grande confiance"/>
    <n v="1"/>
    <n v="0"/>
    <n v="0"/>
    <n v="0"/>
    <n v="0"/>
    <n v="1"/>
    <n v="2"/>
    <s v="Au moins un"/>
    <n v="0"/>
    <n v="0"/>
    <n v="0"/>
    <m/>
    <s v="oui"/>
    <s v="non_jen_ai_pas_encore_bnficie"/>
    <m/>
    <m/>
    <m/>
    <m/>
    <m/>
    <m/>
    <m/>
    <m/>
    <m/>
    <m/>
    <m/>
    <m/>
    <m/>
    <m/>
    <m/>
    <m/>
    <m/>
    <m/>
    <m/>
    <m/>
    <s v="Toujours au comité"/>
    <n v="0"/>
    <n v="0"/>
    <n v="0"/>
    <n v="0"/>
    <n v="0"/>
    <n v="0"/>
    <n v="0"/>
    <n v="0"/>
    <n v="1"/>
    <n v="0"/>
    <s v="CIKALA ET MAENDELEO"/>
    <n v="0"/>
    <n v="0"/>
    <n v="1"/>
    <n v="0"/>
    <n v="0"/>
    <n v="0"/>
    <m/>
    <s v="5-6"/>
    <m/>
    <s v="tres_satisfaite"/>
    <s v="oui"/>
    <s v="oui"/>
    <s v="tres_satisfaite"/>
    <s v="non"/>
    <m/>
    <m/>
    <m/>
    <m/>
    <m/>
    <s v="je_ne_suis_jamais_impliqu"/>
    <s v="non"/>
    <m/>
    <m/>
    <m/>
    <m/>
    <m/>
    <m/>
    <m/>
    <m/>
    <m/>
    <m/>
    <m/>
    <m/>
    <m/>
    <m/>
    <m/>
    <s v="Aucun"/>
    <s v="non"/>
    <s v="Je je sais pas"/>
    <s v="Les memebres de la communauté ne veulent pas payer, mais veulent avoir l'eau. En plus les BF sont insuffisantes."/>
    <s v="non"/>
    <m/>
    <m/>
    <n v="-2.2192957"/>
    <n v="28.844890899999999"/>
    <n v="1478.3"/>
    <n v="4.84"/>
    <n v="3"/>
    <n v="44970.415682870371"/>
    <n v="44970.400127314817"/>
    <s v="bbk08"/>
    <n v="44970.556643518517"/>
    <s v="https://www.commcarehq.org/a/swassa/reports/form_data/d5116b6d-d242-47e3-aa4f-0c80f5fac627/"/>
    <s v="bbk08"/>
    <s v=""/>
    <x v="2"/>
    <s v=""/>
    <x v="2"/>
    <s v=""/>
    <s v=""/>
    <s v=""/>
    <s v=""/>
    <x v="2"/>
    <s v=""/>
    <s v=""/>
    <s v=""/>
    <s v=""/>
    <s v=""/>
    <x v="1"/>
    <s v=""/>
    <s v=""/>
    <s v=""/>
    <s v=""/>
    <s v=""/>
    <s v=""/>
    <s v=""/>
    <s v=""/>
    <s v=""/>
  </r>
  <r>
    <s v="312"/>
    <s v="91ff3fab-7250-4833-bd6b-4189b08bbbf9"/>
    <n v="44970"/>
    <s v="consentement_oui"/>
    <s v="sud_kivu"/>
    <s v="sud_kivu"/>
    <s v="kabare"/>
    <x v="1"/>
    <x v="4"/>
    <s v="oui"/>
    <s v="Sifa Nduruma Dorcas"/>
    <s v="mwan_58"/>
    <s v="58"/>
    <s v="mwand_58"/>
    <s v="feminin"/>
    <n v="19"/>
    <n v="0"/>
    <s v="secondaire_complet"/>
    <s v="non"/>
    <s v="pre"/>
    <m/>
    <s v="masculin"/>
    <x v="1"/>
    <s v="Marie Claire Ciza"/>
    <s v="enseignante"/>
    <m/>
    <s v="restreint"/>
    <n v="0"/>
    <n v="1"/>
    <n v="0"/>
    <n v="2"/>
    <n v="0"/>
    <n v="0"/>
    <n v="1"/>
    <n v="0"/>
    <n v="1"/>
    <n v="1"/>
    <n v="1"/>
    <n v="1"/>
    <n v="0"/>
    <n v="0"/>
    <n v="0"/>
    <n v="1"/>
    <n v="9"/>
    <s v="non"/>
    <n v="0"/>
    <n v="0"/>
    <n v="0"/>
    <n v="0"/>
    <n v="0"/>
    <n v="0"/>
    <n v="0"/>
    <n v="0"/>
    <n v="0"/>
    <n v="0"/>
    <n v="0"/>
    <n v="0"/>
    <s v="oui"/>
    <n v="0"/>
    <n v="0"/>
    <n v="0"/>
    <n v="0"/>
    <n v="0"/>
    <n v="0"/>
    <n v="1"/>
    <n v="0"/>
    <n v="0"/>
    <n v="0"/>
    <n v="0"/>
    <m/>
    <s v="oui"/>
    <n v="1"/>
    <n v="1"/>
    <n v="0"/>
    <n v="0"/>
    <n v="1"/>
    <n v="0"/>
    <n v="0"/>
    <n v="0"/>
    <n v="0"/>
    <n v="0"/>
    <n v="0"/>
    <m/>
    <s v="eau_courante"/>
    <s v="robinet_public__borne-fontaine"/>
    <m/>
    <m/>
    <m/>
    <m/>
    <s v="eau_courante"/>
    <x v="0"/>
    <m/>
    <s v="oui"/>
    <m/>
    <m/>
    <m/>
    <m/>
    <m/>
    <m/>
    <m/>
    <s v="en_dehors_de_la_parcelle"/>
    <n v="2"/>
    <n v="5"/>
    <n v="2"/>
    <n v="9"/>
    <m/>
    <m/>
    <m/>
    <s v="oui"/>
    <x v="1"/>
    <m/>
    <m/>
    <m/>
    <m/>
    <m/>
    <m/>
    <m/>
    <m/>
    <m/>
    <m/>
    <m/>
    <m/>
    <m/>
    <m/>
    <m/>
    <m/>
    <m/>
    <m/>
    <m/>
    <m/>
    <m/>
    <m/>
    <m/>
    <m/>
    <m/>
    <m/>
    <m/>
    <n v="7"/>
    <n v="4"/>
    <n v="560"/>
    <m/>
    <m/>
    <n v="0"/>
    <n v="8.8888888888888893"/>
    <s v="non"/>
    <m/>
    <m/>
    <m/>
    <m/>
    <m/>
    <m/>
    <m/>
    <m/>
    <m/>
    <m/>
    <s v="femmesfilles_15-19_ans"/>
    <n v="0"/>
    <n v="0"/>
    <n v="0"/>
    <n v="0"/>
    <n v="1"/>
    <n v="0"/>
    <n v="0"/>
    <m/>
    <s v="oui"/>
    <s v="contribution_mensuelabonnement"/>
    <m/>
    <m/>
    <n v="500"/>
    <m/>
    <m/>
    <m/>
    <m/>
    <m/>
    <m/>
    <m/>
    <m/>
    <m/>
    <m/>
    <m/>
    <m/>
    <m/>
    <m/>
    <m/>
    <m/>
    <m/>
    <s v="oui"/>
    <s v="Si c'est ce qui permet se maintenir l'eau stable, disponible et de qualité, nous devons contribuer."/>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1"/>
    <n v="3"/>
    <n v="4"/>
    <s v="connaissance basique"/>
    <n v="0"/>
    <n v="0"/>
    <n v="0"/>
    <m/>
    <n v="1"/>
    <n v="0"/>
    <n v="0"/>
    <n v="0"/>
    <n v="0"/>
    <n v="0"/>
    <m/>
    <s v="non"/>
    <s v="Je n'ai pas de précision, mais je sais qu'on demande au Curé de la paroisse (CEREKA), c'est à lui de donner les orientations. Je sais aussi que c'est pas gratuit, mais exactement le montant je ne sais pas."/>
    <n v="0"/>
    <n v="1"/>
    <n v="0"/>
    <n v="0"/>
    <m/>
    <n v="1"/>
    <n v="0"/>
    <n v="0"/>
    <n v="0"/>
    <n v="0"/>
    <n v="0"/>
    <n v="0"/>
    <n v="0"/>
    <m/>
    <s v="oui"/>
    <s v="Nous savons que si nous détruisons, on containt aux parents de réparer."/>
    <n v="0"/>
    <x v="2"/>
    <n v="0"/>
    <n v="1"/>
    <n v="0"/>
    <n v="0"/>
    <s v="A travers des reunions et de communiqués à l'église."/>
    <s v="non"/>
    <s v="non"/>
    <m/>
    <m/>
    <m/>
    <m/>
    <m/>
    <m/>
    <m/>
    <m/>
    <m/>
    <m/>
    <m/>
    <m/>
    <m/>
    <m/>
    <m/>
    <n v="0"/>
    <m/>
    <m/>
    <n v="7"/>
    <s v="grande confiance"/>
    <n v="1"/>
    <n v="0"/>
    <n v="0"/>
    <n v="0"/>
    <n v="0"/>
    <n v="1"/>
    <n v="1"/>
    <s v="Au moins un"/>
    <n v="0"/>
    <n v="0"/>
    <n v="0"/>
    <m/>
    <s v="oui"/>
    <s v="oui"/>
    <s v="non_il_y_en_a_pas"/>
    <m/>
    <m/>
    <m/>
    <m/>
    <m/>
    <m/>
    <m/>
    <m/>
    <m/>
    <m/>
    <m/>
    <m/>
    <m/>
    <m/>
    <m/>
    <m/>
    <m/>
    <m/>
    <m/>
    <s v="Aux plombiers qui passent régulièrement. Si on ne le voit pas on dit au comité"/>
    <n v="0"/>
    <n v="0"/>
    <n v="0"/>
    <n v="0"/>
    <n v="0"/>
    <n v="0"/>
    <n v="0"/>
    <n v="0"/>
    <n v="1"/>
    <n v="0"/>
    <s v="Maendeleo"/>
    <n v="0"/>
    <n v="0"/>
    <n v="1"/>
    <n v="0"/>
    <n v="0"/>
    <n v="0"/>
    <m/>
    <s v="5-6"/>
    <m/>
    <s v="neutre"/>
    <s v="oui"/>
    <s v="oui"/>
    <s v="tres_satisfaite"/>
    <s v="oui"/>
    <s v="non"/>
    <m/>
    <s v="les_membres_du_village"/>
    <m/>
    <s v="un_sous-groupe_moins_nombreux_prend_la_dcision_pour_tous"/>
    <s v="je_ne_suis_jamais_impliqu"/>
    <s v="non"/>
    <m/>
    <m/>
    <m/>
    <m/>
    <m/>
    <m/>
    <m/>
    <m/>
    <m/>
    <m/>
    <m/>
    <m/>
    <m/>
    <m/>
    <m/>
    <s v="Aucun car je ne l'ai jamais fait"/>
    <s v="non"/>
    <s v="Je ne sais pas trop, mais je pense que comme l'eau est suffisante, on peut faciliter les particuliers à en avoir."/>
    <s v="Je n'ai pas d'idée. Pour moi, il n'y a pas de problèmes."/>
    <s v="non"/>
    <m/>
    <m/>
    <n v="-2.2225033000000001"/>
    <n v="28.847828799999998"/>
    <n v="1464.5"/>
    <n v="4.9800000000000004"/>
    <n v="9"/>
    <n v="44970.461030092592"/>
    <n v="44970.446469907409"/>
    <s v="bbk08"/>
    <n v="44970.556655092587"/>
    <s v="https://www.commcarehq.org/a/swassa/reports/form_data/91ff3fab-7250-4833-bd6b-4189b08bbbf9/"/>
    <s v="bbk08"/>
    <s v="Homme"/>
    <x v="0"/>
    <n v="11"/>
    <x v="0"/>
    <n v="3"/>
    <n v="1"/>
    <n v="3"/>
    <n v="7"/>
    <x v="3"/>
    <n v="18.181818181818183"/>
    <s v="Oui, elle est capable"/>
    <s v="non amélioré"/>
    <s v="Non"/>
    <s v="pas d'accès"/>
    <x v="0"/>
    <n v="2"/>
    <n v="2"/>
    <n v="4"/>
    <s v="Connaissance moyenne"/>
    <n v="0"/>
    <n v="8"/>
    <s v="Grande confiance"/>
    <n v="0"/>
    <n v="0"/>
  </r>
  <r>
    <s v="313"/>
    <s v="8e28bf50-ffa8-429c-a981-281d447f5780"/>
    <n v="44970"/>
    <s v="consentement_oui"/>
    <s v="sud_kivu"/>
    <s v="sud_kivu"/>
    <s v="kabare"/>
    <x v="1"/>
    <x v="4"/>
    <s v="oui"/>
    <s v="Faida M'Munganga"/>
    <s v="mwan_4"/>
    <s v="4"/>
    <s v="mwand_4"/>
    <s v="feminin"/>
    <n v="32"/>
    <n v="0"/>
    <s v="sans_niveau"/>
    <s v="non"/>
    <s v="epoux"/>
    <m/>
    <s v="masculin"/>
    <x v="1"/>
    <m/>
    <s v="agriculteur"/>
    <m/>
    <s v="restreint"/>
    <n v="0"/>
    <n v="2"/>
    <n v="1"/>
    <n v="1"/>
    <n v="0"/>
    <n v="1"/>
    <n v="0"/>
    <n v="0"/>
    <n v="1"/>
    <n v="0"/>
    <n v="0"/>
    <n v="0"/>
    <n v="0"/>
    <n v="0"/>
    <n v="1"/>
    <n v="0"/>
    <n v="7"/>
    <s v="non"/>
    <n v="0"/>
    <n v="0"/>
    <n v="0"/>
    <n v="0"/>
    <n v="0"/>
    <n v="0"/>
    <n v="0"/>
    <n v="0"/>
    <n v="0"/>
    <n v="0"/>
    <n v="0"/>
    <n v="0"/>
    <s v="oui"/>
    <n v="0"/>
    <n v="0"/>
    <n v="0"/>
    <n v="0"/>
    <n v="0"/>
    <n v="0"/>
    <n v="1"/>
    <n v="0"/>
    <n v="0"/>
    <n v="0"/>
    <n v="0"/>
    <m/>
    <s v="oui"/>
    <n v="0"/>
    <n v="0"/>
    <n v="0"/>
    <n v="0"/>
    <n v="1"/>
    <n v="1"/>
    <n v="0"/>
    <n v="0"/>
    <n v="0"/>
    <n v="0"/>
    <n v="0"/>
    <m/>
    <s v="eau_courante"/>
    <s v="robinet_public__borne-fontaine"/>
    <m/>
    <m/>
    <m/>
    <m/>
    <s v="eau_courante"/>
    <x v="0"/>
    <m/>
    <s v="oui"/>
    <m/>
    <m/>
    <m/>
    <m/>
    <m/>
    <m/>
    <m/>
    <s v="en_dehors_de_la_parcelle"/>
    <n v="2"/>
    <n v="5"/>
    <n v="2"/>
    <n v="9"/>
    <m/>
    <m/>
    <m/>
    <s v="oui"/>
    <x v="1"/>
    <m/>
    <m/>
    <m/>
    <m/>
    <m/>
    <m/>
    <m/>
    <m/>
    <m/>
    <m/>
    <m/>
    <m/>
    <m/>
    <m/>
    <m/>
    <m/>
    <m/>
    <m/>
    <m/>
    <m/>
    <m/>
    <m/>
    <m/>
    <m/>
    <m/>
    <m/>
    <m/>
    <n v="7"/>
    <n v="2"/>
    <n v="280"/>
    <m/>
    <m/>
    <n v="0"/>
    <n v="5.7142857142857144"/>
    <s v="non"/>
    <m/>
    <m/>
    <m/>
    <m/>
    <m/>
    <m/>
    <m/>
    <m/>
    <m/>
    <m/>
    <s v="femmes_25-34_ans"/>
    <n v="0"/>
    <n v="0"/>
    <n v="0"/>
    <n v="0"/>
    <n v="1"/>
    <n v="0"/>
    <n v="0"/>
    <m/>
    <s v="oui"/>
    <s v="contribution_mensuelabonnement"/>
    <m/>
    <m/>
    <n v="500"/>
    <m/>
    <m/>
    <m/>
    <m/>
    <m/>
    <m/>
    <m/>
    <m/>
    <m/>
    <m/>
    <m/>
    <m/>
    <m/>
    <m/>
    <m/>
    <m/>
    <m/>
    <s v="oui"/>
    <s v="Parce que nous sommes très ravis de la manière dont on nous approvisionne en eau"/>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s v="Je ne sais pas"/>
    <n v="0"/>
    <n v="1"/>
    <n v="0"/>
    <n v="0"/>
    <m/>
    <n v="0"/>
    <n v="0"/>
    <n v="0"/>
    <n v="0"/>
    <n v="0"/>
    <n v="0"/>
    <n v="1"/>
    <n v="0"/>
    <s v="On peut lui demander de réparer et s'il persiste, on peut l'arrêter"/>
    <s v="oui"/>
    <s v="On sanctionne l'auteur"/>
    <n v="0"/>
    <x v="1"/>
    <n v="0"/>
    <n v="1"/>
    <n v="0"/>
    <n v="0"/>
    <s v="Des messages passent souvent à travaers les relais communautaires"/>
    <s v="non"/>
    <s v="non"/>
    <m/>
    <m/>
    <m/>
    <m/>
    <m/>
    <m/>
    <m/>
    <m/>
    <m/>
    <m/>
    <m/>
    <m/>
    <m/>
    <m/>
    <m/>
    <n v="0"/>
    <m/>
    <m/>
    <n v="6"/>
    <s v="grande confiance"/>
    <n v="1"/>
    <n v="0"/>
    <n v="0"/>
    <n v="0"/>
    <n v="0"/>
    <n v="1"/>
    <n v="1"/>
    <s v="Au moins un"/>
    <n v="0"/>
    <n v="0"/>
    <n v="0"/>
    <m/>
    <s v="oui"/>
    <s v="non_jen_ai_pas_encore_bnficie"/>
    <m/>
    <m/>
    <m/>
    <m/>
    <m/>
    <m/>
    <m/>
    <m/>
    <m/>
    <m/>
    <m/>
    <m/>
    <m/>
    <m/>
    <m/>
    <m/>
    <m/>
    <m/>
    <m/>
    <m/>
    <s v="Au comité de gestion de la BF"/>
    <n v="0"/>
    <n v="0"/>
    <n v="0"/>
    <n v="0"/>
    <n v="0"/>
    <n v="0"/>
    <n v="0"/>
    <n v="0"/>
    <n v="1"/>
    <n v="0"/>
    <s v="Cikala"/>
    <n v="0"/>
    <n v="0"/>
    <n v="1"/>
    <n v="0"/>
    <n v="0"/>
    <n v="0"/>
    <m/>
    <s v="5-6"/>
    <m/>
    <s v="tres_satisfaite"/>
    <s v="oui"/>
    <s v="oui"/>
    <s v="tres_satisfaite"/>
    <s v="oui"/>
    <s v="non"/>
    <m/>
    <s v="les_membres_du_village"/>
    <m/>
    <s v="un_sous-groupe_moins_nombreux_prend_la_dcision_pour_tous"/>
    <s v="je_ne_suis_jamais_impliqu"/>
    <s v="non"/>
    <m/>
    <m/>
    <m/>
    <m/>
    <m/>
    <m/>
    <m/>
    <m/>
    <m/>
    <m/>
    <m/>
    <m/>
    <m/>
    <m/>
    <m/>
    <s v="Je ne le fait pas, je ne peux donc pas savoir."/>
    <s v="non"/>
    <s v="Il faut seulement une transparence dans la gestion comme il en est zncore le cas"/>
    <s v="Aucun défi pour l'instant."/>
    <s v="non"/>
    <m/>
    <m/>
    <n v="-2.2216936"/>
    <n v="28.8479688"/>
    <n v="1478.3"/>
    <n v="4.92"/>
    <n v="7"/>
    <n v="44970.4768287037"/>
    <n v="44970.464930555558"/>
    <s v="bbk08"/>
    <n v="44970.556666666656"/>
    <s v="https://www.commcarehq.org/a/swassa/reports/form_data/8e28bf50-ffa8-429c-a981-281d447f5780/"/>
    <s v="bbk08"/>
    <s v="Homme"/>
    <x v="1"/>
    <n v="11"/>
    <x v="0"/>
    <n v="5"/>
    <n v="1"/>
    <n v="5"/>
    <n v="11"/>
    <x v="3"/>
    <n v="9.0909090909090917"/>
    <s v="Oui, elle est capable"/>
    <s v="non amélioré"/>
    <s v="Non"/>
    <s v="pas d'accès"/>
    <x v="0"/>
    <n v="2"/>
    <n v="2"/>
    <n v="4"/>
    <s v="Connaissance moyenne"/>
    <n v="0"/>
    <n v="7"/>
    <s v="Grande confiance"/>
    <n v="0"/>
    <n v="0"/>
  </r>
  <r>
    <s v="314"/>
    <s v="e62ba6b7-b396-4058-a9b2-e0e57378a46b"/>
    <n v="44970"/>
    <s v="consentement_oui"/>
    <s v="sud_kivu"/>
    <s v="sud_kivu"/>
    <s v="kabare"/>
    <x v="1"/>
    <x v="4"/>
    <s v="non"/>
    <s v="Justine M'Ngwasi"/>
    <s v="mwan_18"/>
    <s v="18"/>
    <s v="mwand_18"/>
    <s v="feminin"/>
    <n v="58"/>
    <n v="0"/>
    <s v="secondaire_interrompu"/>
    <s v="oui"/>
    <m/>
    <m/>
    <m/>
    <x v="0"/>
    <s v="Neema Bahozi"/>
    <s v="agriculteur"/>
    <m/>
    <s v="elargi"/>
    <n v="0"/>
    <n v="0"/>
    <n v="1"/>
    <n v="1"/>
    <n v="0"/>
    <n v="0"/>
    <n v="0"/>
    <n v="1"/>
    <n v="0"/>
    <n v="0"/>
    <n v="0"/>
    <n v="0"/>
    <n v="0"/>
    <n v="0"/>
    <n v="0"/>
    <n v="0"/>
    <n v="3"/>
    <s v="oui"/>
    <n v="0"/>
    <n v="1"/>
    <n v="0"/>
    <n v="0"/>
    <n v="1"/>
    <n v="0"/>
    <n v="0"/>
    <n v="0"/>
    <n v="0"/>
    <n v="0"/>
    <n v="0"/>
    <n v="0"/>
    <s v="oui"/>
    <n v="0"/>
    <n v="0"/>
    <n v="0"/>
    <n v="0"/>
    <n v="0"/>
    <n v="0"/>
    <n v="1"/>
    <n v="1"/>
    <n v="0"/>
    <n v="0"/>
    <n v="0"/>
    <m/>
    <s v="oui"/>
    <n v="0"/>
    <n v="0"/>
    <n v="0"/>
    <n v="0"/>
    <n v="1"/>
    <n v="1"/>
    <n v="0"/>
    <n v="0"/>
    <n v="1"/>
    <n v="0"/>
    <n v="0"/>
    <m/>
    <s v="eau_courante"/>
    <s v="robinet_public__borne-fontaine"/>
    <m/>
    <m/>
    <m/>
    <m/>
    <s v="eau_courante"/>
    <x v="0"/>
    <m/>
    <s v="oui"/>
    <m/>
    <m/>
    <m/>
    <m/>
    <m/>
    <m/>
    <m/>
    <s v="en_dehors_de_la_parcelle"/>
    <n v="1"/>
    <n v="2"/>
    <n v="1"/>
    <n v="4"/>
    <m/>
    <m/>
    <m/>
    <s v="oui"/>
    <x v="1"/>
    <m/>
    <m/>
    <m/>
    <m/>
    <m/>
    <m/>
    <m/>
    <m/>
    <m/>
    <m/>
    <m/>
    <m/>
    <m/>
    <m/>
    <m/>
    <m/>
    <m/>
    <m/>
    <m/>
    <m/>
    <m/>
    <m/>
    <m/>
    <m/>
    <m/>
    <m/>
    <m/>
    <n v="7"/>
    <n v="6"/>
    <n v="840"/>
    <m/>
    <m/>
    <n v="0"/>
    <n v="40"/>
    <s v="non"/>
    <m/>
    <m/>
    <m/>
    <m/>
    <m/>
    <m/>
    <m/>
    <m/>
    <m/>
    <m/>
    <s v="femmesfilles_15-19_ans"/>
    <n v="0"/>
    <n v="0"/>
    <n v="0"/>
    <n v="0"/>
    <n v="1"/>
    <n v="0"/>
    <n v="0"/>
    <m/>
    <s v="oui"/>
    <s v="contribution_mensuelabonnement"/>
    <m/>
    <m/>
    <n v="500"/>
    <m/>
    <m/>
    <m/>
    <m/>
    <m/>
    <m/>
    <m/>
    <m/>
    <m/>
    <m/>
    <m/>
    <m/>
    <m/>
    <m/>
    <m/>
    <m/>
    <m/>
    <s v="oui"/>
    <s v="Par ce que ces contributions permettent de pérenniser l'eau et de maintenir la qualité zt la quantité"/>
    <s v="non"/>
    <m/>
    <m/>
    <m/>
    <m/>
    <m/>
    <m/>
    <m/>
    <m/>
    <m/>
    <m/>
    <m/>
    <m/>
    <m/>
    <m/>
    <m/>
    <m/>
    <m/>
    <m/>
    <m/>
    <m/>
    <m/>
    <m/>
    <m/>
    <m/>
    <m/>
    <m/>
    <m/>
    <m/>
    <m/>
    <m/>
    <m/>
    <m/>
    <m/>
    <m/>
    <s v="oui"/>
    <n v="0"/>
    <n v="0"/>
    <n v="0"/>
    <n v="0"/>
    <n v="0"/>
    <n v="0"/>
    <n v="1"/>
    <n v="0"/>
    <n v="0"/>
    <n v="0"/>
    <m/>
    <m/>
    <m/>
    <m/>
    <m/>
    <n v="0"/>
    <n v="0"/>
    <n v="0"/>
    <n v="1"/>
    <n v="0"/>
    <m/>
    <m/>
    <m/>
    <m/>
    <m/>
    <m/>
    <m/>
    <m/>
    <s v="toilette non améliorée"/>
    <s v="non"/>
    <x v="0"/>
    <x v="0"/>
    <x v="0"/>
    <x v="0"/>
    <x v="1"/>
    <n v="1"/>
    <n v="1"/>
    <n v="0"/>
    <n v="0"/>
    <n v="0"/>
    <n v="1"/>
    <n v="0"/>
    <n v="1"/>
    <n v="0"/>
    <n v="0"/>
    <m/>
    <s v="oui"/>
    <n v="0"/>
    <n v="0"/>
    <n v="0"/>
    <n v="0"/>
    <n v="0"/>
    <n v="1"/>
    <n v="0"/>
    <s v="Dans des réunions"/>
    <s v="oui"/>
    <m/>
    <m/>
    <m/>
    <m/>
    <m/>
    <m/>
    <s v="oui"/>
    <n v="1"/>
    <n v="1"/>
    <n v="1"/>
    <n v="3"/>
    <n v="0"/>
    <n v="0"/>
    <n v="0"/>
    <m/>
    <n v="1"/>
    <n v="1"/>
    <n v="1"/>
    <n v="3"/>
    <n v="6"/>
    <s v="connaissance basique"/>
    <n v="0"/>
    <n v="0"/>
    <n v="0"/>
    <m/>
    <n v="1"/>
    <n v="0"/>
    <n v="0"/>
    <n v="0"/>
    <n v="0"/>
    <n v="0"/>
    <m/>
    <s v="oui"/>
    <s v="On s'adresse au president du CEREKA et lui réuni son comité pour apprecier, ensuite ils prennent la décision."/>
    <n v="1"/>
    <n v="1"/>
    <n v="0"/>
    <n v="0"/>
    <m/>
    <n v="0"/>
    <n v="0"/>
    <n v="0"/>
    <n v="0"/>
    <n v="0"/>
    <n v="0"/>
    <n v="1"/>
    <n v="0"/>
    <s v="En cas de vandalisme, l'auteur cours le risque d'être contraint à la reparation et au cas où il persiste, on peut le faire arreter."/>
    <s v="oui"/>
    <s v="La clôture pour protection du lieu d'approvisionnement."/>
    <n v="0"/>
    <x v="2"/>
    <n v="0"/>
    <n v="1"/>
    <n v="0"/>
    <n v="0"/>
    <s v="Nous faisons des sensibilisations, des communiqués,..."/>
    <s v="oui"/>
    <s v="oui"/>
    <n v="1"/>
    <n v="1"/>
    <n v="0"/>
    <n v="0"/>
    <n v="0"/>
    <m/>
    <n v="1"/>
    <n v="1"/>
    <n v="1"/>
    <n v="0"/>
    <n v="0"/>
    <n v="0"/>
    <n v="0"/>
    <n v="0"/>
    <m/>
    <n v="3"/>
    <s v="oui"/>
    <s v="oui_jetais_satisfait"/>
    <n v="8"/>
    <s v="grande confiance"/>
    <m/>
    <m/>
    <m/>
    <m/>
    <m/>
    <n v="0"/>
    <n v="3"/>
    <s v="Au moins un"/>
    <m/>
    <m/>
    <m/>
    <m/>
    <s v="oui"/>
    <s v="oui"/>
    <s v="non_il_y_en_a_pas"/>
    <m/>
    <m/>
    <m/>
    <m/>
    <m/>
    <m/>
    <m/>
    <m/>
    <m/>
    <m/>
    <m/>
    <m/>
    <m/>
    <m/>
    <m/>
    <m/>
    <m/>
    <m/>
    <m/>
    <s v="Au Comité de gestion de la BF Ou au CEREKA"/>
    <n v="0"/>
    <n v="0"/>
    <n v="0"/>
    <n v="0"/>
    <n v="0"/>
    <n v="0"/>
    <n v="0"/>
    <n v="0"/>
    <n v="1"/>
    <n v="0"/>
    <s v="Maendeleo"/>
    <n v="0"/>
    <n v="0"/>
    <n v="1"/>
    <n v="0"/>
    <n v="0"/>
    <n v="0"/>
    <m/>
    <s v="5-6"/>
    <m/>
    <s v="extrmement_satisfaite"/>
    <s v="oui"/>
    <s v="oui"/>
    <s v="tres_satisfaite"/>
    <s v="oui"/>
    <s v="oui"/>
    <m/>
    <s v="les_membres_du_village"/>
    <m/>
    <s v="un_sous-groupe_moins_nombreux_prend_la_dcision_pour_tous"/>
    <s v="toujours_impliqu"/>
    <s v="souvent"/>
    <n v="0"/>
    <n v="1"/>
    <n v="0"/>
    <n v="0"/>
    <n v="0"/>
    <n v="0"/>
    <n v="0"/>
    <n v="0"/>
    <n v="1"/>
    <n v="1"/>
    <n v="0"/>
    <n v="0"/>
    <m/>
    <s v="Dans des réunions"/>
    <s v="souvent"/>
    <s v="Soit par des actions, soit directetement"/>
    <s v="parfois"/>
    <s v="Les opportunités c'est que nous avons l'eau en permanence et en quantité"/>
    <s v="Certains membres de la communauté se morfondent sur les frais qu'on nous taxes"/>
    <s v="non"/>
    <m/>
    <m/>
    <n v="-2.2207737000000001"/>
    <n v="28.847033799999998"/>
    <n v="1423.1"/>
    <n v="4.93"/>
    <n v="3"/>
    <n v="44970.500960648147"/>
    <n v="44970.48605324074"/>
    <s v="bbk08"/>
    <n v="44970.55667824074"/>
    <s v="https://www.commcarehq.org/a/swassa/reports/form_data/e62ba6b7-b396-4058-a9b2-e0e57378a46b/"/>
    <s v="bbk08"/>
    <s v=""/>
    <x v="2"/>
    <s v=""/>
    <x v="2"/>
    <s v=""/>
    <s v=""/>
    <s v=""/>
    <s v=""/>
    <x v="2"/>
    <s v=""/>
    <s v=""/>
    <s v=""/>
    <s v=""/>
    <s v=""/>
    <x v="1"/>
    <s v=""/>
    <s v=""/>
    <s v=""/>
    <s v=""/>
    <s v=""/>
    <s v=""/>
    <s v=""/>
    <s v=""/>
    <s v=""/>
  </r>
  <r>
    <s v="315"/>
    <s v="b216e283-08ce-4021-8ab5-ed12ccdf5329"/>
    <n v="44970"/>
    <s v="consentement_oui"/>
    <s v="sud_kivu"/>
    <s v="sud_kivu"/>
    <s v="kabare"/>
    <x v="0"/>
    <x v="1"/>
    <s v="oui"/>
    <s v="Jooche Nkingi"/>
    <s v="nyama_58"/>
    <s v="58"/>
    <s v="nyama_58"/>
    <s v="masculin"/>
    <n v="61"/>
    <n v="0"/>
    <s v="primaire_interrompu"/>
    <s v="oui"/>
    <m/>
    <m/>
    <m/>
    <x v="1"/>
    <s v="Nzigire M'cinyegenya"/>
    <s v="agriculteur"/>
    <m/>
    <s v="restreint"/>
    <n v="0"/>
    <n v="2"/>
    <n v="2"/>
    <n v="1"/>
    <n v="0"/>
    <n v="0"/>
    <n v="1"/>
    <n v="0"/>
    <n v="0"/>
    <n v="0"/>
    <n v="0"/>
    <n v="0"/>
    <n v="1"/>
    <n v="2"/>
    <n v="0"/>
    <n v="1"/>
    <n v="10"/>
    <s v="oui"/>
    <n v="0"/>
    <n v="0"/>
    <n v="0"/>
    <n v="0"/>
    <n v="1"/>
    <n v="1"/>
    <n v="0"/>
    <n v="0"/>
    <n v="0"/>
    <n v="0"/>
    <n v="0"/>
    <n v="0"/>
    <s v="non"/>
    <m/>
    <m/>
    <m/>
    <m/>
    <m/>
    <m/>
    <m/>
    <m/>
    <m/>
    <m/>
    <m/>
    <m/>
    <s v="non"/>
    <m/>
    <m/>
    <m/>
    <m/>
    <m/>
    <m/>
    <m/>
    <m/>
    <m/>
    <m/>
    <m/>
    <m/>
    <s v="eau_courante"/>
    <s v="robinet_public__borne-fontaine"/>
    <m/>
    <m/>
    <m/>
    <m/>
    <s v="eau_courante"/>
    <x v="0"/>
    <m/>
    <s v="oui"/>
    <m/>
    <m/>
    <m/>
    <m/>
    <m/>
    <m/>
    <m/>
    <s v="en_dehors_de_la_parcelle"/>
    <n v="5"/>
    <n v="3"/>
    <n v="8"/>
    <n v="16"/>
    <m/>
    <m/>
    <m/>
    <s v="non"/>
    <x v="2"/>
    <n v="0"/>
    <n v="0"/>
    <n v="0"/>
    <n v="0"/>
    <n v="0"/>
    <n v="0"/>
    <n v="1"/>
    <n v="1"/>
    <n v="0"/>
    <n v="0"/>
    <n v="0"/>
    <n v="0"/>
    <n v="0"/>
    <m/>
    <m/>
    <m/>
    <m/>
    <m/>
    <m/>
    <m/>
    <m/>
    <m/>
    <m/>
    <m/>
    <m/>
    <m/>
    <m/>
    <n v="7"/>
    <n v="5"/>
    <n v="700"/>
    <m/>
    <m/>
    <n v="0"/>
    <n v="10"/>
    <s v="non"/>
    <m/>
    <m/>
    <m/>
    <m/>
    <m/>
    <m/>
    <m/>
    <m/>
    <m/>
    <m/>
    <s v="filles_10-14_ans"/>
    <n v="0"/>
    <n v="0"/>
    <n v="0"/>
    <n v="0"/>
    <n v="1"/>
    <n v="0"/>
    <n v="0"/>
    <m/>
    <s v="non"/>
    <m/>
    <m/>
    <m/>
    <m/>
    <m/>
    <m/>
    <m/>
    <m/>
    <m/>
    <m/>
    <m/>
    <m/>
    <m/>
    <m/>
    <m/>
    <m/>
    <m/>
    <m/>
    <m/>
    <m/>
    <m/>
    <s v="non"/>
    <s v="nous payons 500fc rarement en cas de panne"/>
    <s v="non"/>
    <m/>
    <m/>
    <m/>
    <m/>
    <m/>
    <m/>
    <m/>
    <m/>
    <m/>
    <m/>
    <m/>
    <m/>
    <m/>
    <m/>
    <m/>
    <m/>
    <m/>
    <m/>
    <m/>
    <m/>
    <m/>
    <m/>
    <m/>
    <m/>
    <m/>
    <m/>
    <m/>
    <m/>
    <m/>
    <m/>
    <m/>
    <m/>
    <m/>
    <m/>
    <s v="non"/>
    <m/>
    <m/>
    <m/>
    <m/>
    <m/>
    <m/>
    <m/>
    <m/>
    <m/>
    <m/>
    <m/>
    <m/>
    <m/>
    <m/>
    <m/>
    <m/>
    <m/>
    <m/>
    <m/>
    <m/>
    <m/>
    <m/>
    <m/>
    <m/>
    <m/>
    <m/>
    <m/>
    <m/>
    <s v="toilette non améliorée"/>
    <s v="non"/>
    <x v="0"/>
    <x v="0"/>
    <x v="0"/>
    <x v="0"/>
    <x v="0"/>
    <m/>
    <m/>
    <m/>
    <m/>
    <m/>
    <m/>
    <m/>
    <m/>
    <m/>
    <m/>
    <m/>
    <m/>
    <m/>
    <m/>
    <m/>
    <m/>
    <m/>
    <m/>
    <m/>
    <m/>
    <m/>
    <m/>
    <m/>
    <m/>
    <m/>
    <m/>
    <m/>
    <s v="non"/>
    <m/>
    <m/>
    <m/>
    <n v="0"/>
    <m/>
    <m/>
    <m/>
    <m/>
    <m/>
    <m/>
    <m/>
    <n v="0"/>
    <n v="0"/>
    <s v="connaissance faible"/>
    <m/>
    <m/>
    <m/>
    <m/>
    <n v="0"/>
    <n v="0"/>
    <n v="0"/>
    <n v="1"/>
    <n v="0"/>
    <n v="0"/>
    <m/>
    <s v="non"/>
    <s v="ne conais pas"/>
    <n v="0"/>
    <n v="1"/>
    <n v="0"/>
    <n v="0"/>
    <m/>
    <n v="0"/>
    <n v="0"/>
    <n v="0"/>
    <n v="0"/>
    <n v="1"/>
    <n v="0"/>
    <n v="0"/>
    <n v="0"/>
    <m/>
    <s v="non"/>
    <m/>
    <m/>
    <x v="0"/>
    <m/>
    <m/>
    <m/>
    <m/>
    <m/>
    <s v="non"/>
    <s v="non"/>
    <m/>
    <m/>
    <m/>
    <m/>
    <m/>
    <m/>
    <m/>
    <m/>
    <m/>
    <m/>
    <m/>
    <m/>
    <m/>
    <m/>
    <m/>
    <n v="0"/>
    <m/>
    <m/>
    <n v="3"/>
    <s v="pas de confiance"/>
    <n v="0"/>
    <n v="0"/>
    <n v="0"/>
    <n v="0"/>
    <n v="0"/>
    <n v="0"/>
    <n v="0"/>
    <s v="Aucun"/>
    <n v="1"/>
    <n v="0"/>
    <n v="0"/>
    <m/>
    <s v="non"/>
    <s v="non_jen_ai_pas_encore_bnficie"/>
    <m/>
    <m/>
    <m/>
    <m/>
    <m/>
    <m/>
    <m/>
    <m/>
    <m/>
    <m/>
    <m/>
    <m/>
    <m/>
    <m/>
    <m/>
    <m/>
    <m/>
    <m/>
    <m/>
    <m/>
    <s v="au plombier"/>
    <n v="1"/>
    <n v="1"/>
    <n v="0"/>
    <n v="0"/>
    <n v="0"/>
    <n v="0"/>
    <n v="0"/>
    <n v="1"/>
    <n v="0"/>
    <n v="0"/>
    <m/>
    <n v="0"/>
    <n v="1"/>
    <n v="0"/>
    <n v="0"/>
    <n v="0"/>
    <n v="0"/>
    <m/>
    <s v="1-2"/>
    <m/>
    <s v="neutre"/>
    <s v="non"/>
    <s v="non"/>
    <s v="neutre"/>
    <s v="oui"/>
    <s v="non"/>
    <m/>
    <s v="les_membres_du_village"/>
    <m/>
    <s v="b_le_groupe_le_plus_nombreux_prend_la_dcision_pour_tous"/>
    <s v="je_ne_suis_jamais_impliqu"/>
    <s v="non"/>
    <m/>
    <m/>
    <m/>
    <m/>
    <m/>
    <m/>
    <m/>
    <m/>
    <m/>
    <m/>
    <m/>
    <m/>
    <m/>
    <m/>
    <m/>
    <s v="aucun"/>
    <s v="non"/>
    <s v="multiplier des sources et des bornes fontaines dans l'entité"/>
    <s v="suite à un nombre élevé de la population nos enfants peuvent aller puiser à 12h et de fois ils rentrent le soir souvent dans la période sèche il n'a pas l'eau qui coule dans le robinet"/>
    <s v="non"/>
    <m/>
    <m/>
    <n v="-2.2737685000000001"/>
    <n v="28.8170249"/>
    <n v="1679.4"/>
    <n v="4.4800000000000004"/>
    <n v="10"/>
    <n v="44970.572835648149"/>
    <n v="44970.55741898148"/>
    <s v="bbk05"/>
    <n v="44970.573194444441"/>
    <s v="https://www.commcarehq.org/a/swassa/reports/form_data/b216e283-08ce-4021-8ab5-ed12ccdf5329/"/>
    <s v="bbk05"/>
    <s v="Homme"/>
    <x v="0"/>
    <n v="3"/>
    <x v="0"/>
    <n v="5"/>
    <n v="1"/>
    <n v="7"/>
    <n v="13"/>
    <x v="3"/>
    <n v="20"/>
    <s v="Oui, elle est capable"/>
    <s v="non amélioré"/>
    <s v="Non"/>
    <s v="pas d'accès"/>
    <x v="0"/>
    <n v="1"/>
    <n v="2"/>
    <n v="3"/>
    <s v="Connaissance moyenne"/>
    <n v="0"/>
    <n v="2"/>
    <s v="Pas de confiance"/>
    <n v="0"/>
    <n v="0"/>
  </r>
  <r>
    <s v="316"/>
    <s v="c1ddc8c4-a474-4e56-9aea-e99ddd418d0d"/>
    <n v="44970"/>
    <s v="consentement_oui"/>
    <s v="sud_kivu"/>
    <s v="sud_kivu"/>
    <s v="kabare"/>
    <x v="1"/>
    <x v="4"/>
    <s v="oui"/>
    <s v="JUSTIN MINANI Muhimuzi"/>
    <s v="mwa__57"/>
    <s v="57"/>
    <s v="mwand_57"/>
    <s v="masculin"/>
    <n v="46"/>
    <n v="993050669"/>
    <s v="secondaire_interrompu"/>
    <s v="non"/>
    <s v="pre"/>
    <m/>
    <s v="masculin"/>
    <x v="1"/>
    <s v="AKSANTI MINANI Marcelin"/>
    <s v="colporteur"/>
    <m/>
    <s v="elargi"/>
    <n v="0"/>
    <n v="0"/>
    <n v="2"/>
    <n v="2"/>
    <n v="0"/>
    <n v="0"/>
    <n v="1"/>
    <n v="0"/>
    <n v="1"/>
    <n v="0"/>
    <n v="0"/>
    <n v="0"/>
    <n v="1"/>
    <n v="0"/>
    <n v="1"/>
    <n v="0"/>
    <n v="8"/>
    <s v="oui"/>
    <n v="0"/>
    <n v="0"/>
    <n v="0"/>
    <n v="0"/>
    <n v="1"/>
    <n v="0"/>
    <n v="0"/>
    <n v="0"/>
    <n v="0"/>
    <n v="0"/>
    <n v="0"/>
    <n v="0"/>
    <s v="oui"/>
    <n v="1"/>
    <n v="0"/>
    <n v="1"/>
    <n v="0"/>
    <n v="0"/>
    <n v="0"/>
    <n v="0"/>
    <n v="0"/>
    <n v="0"/>
    <n v="0"/>
    <n v="0"/>
    <m/>
    <s v="oui"/>
    <n v="0"/>
    <n v="0"/>
    <n v="0"/>
    <n v="1"/>
    <n v="1"/>
    <n v="0"/>
    <n v="0"/>
    <n v="0"/>
    <n v="0"/>
    <n v="0"/>
    <n v="0"/>
    <m/>
    <s v="eau_courante"/>
    <s v="robinet_public__borne-fontaine"/>
    <m/>
    <m/>
    <m/>
    <m/>
    <s v="eau_courante"/>
    <x v="0"/>
    <m/>
    <s v="oui"/>
    <m/>
    <m/>
    <m/>
    <m/>
    <m/>
    <m/>
    <m/>
    <s v="en_dehors_de_la_parcelle"/>
    <n v="5"/>
    <n v="60"/>
    <n v="10"/>
    <n v="75"/>
    <m/>
    <m/>
    <m/>
    <s v="oui"/>
    <x v="0"/>
    <m/>
    <m/>
    <m/>
    <m/>
    <m/>
    <m/>
    <m/>
    <m/>
    <m/>
    <m/>
    <m/>
    <m/>
    <m/>
    <m/>
    <m/>
    <m/>
    <m/>
    <m/>
    <m/>
    <m/>
    <m/>
    <m/>
    <m/>
    <m/>
    <m/>
    <m/>
    <m/>
    <n v="7"/>
    <n v="5"/>
    <n v="700"/>
    <m/>
    <m/>
    <n v="0"/>
    <n v="12.5"/>
    <s v="non"/>
    <m/>
    <m/>
    <m/>
    <m/>
    <m/>
    <m/>
    <m/>
    <m/>
    <m/>
    <m/>
    <s v="hommes_20-24_ans"/>
    <n v="0"/>
    <n v="0"/>
    <n v="0"/>
    <n v="1"/>
    <n v="0"/>
    <n v="0"/>
    <n v="0"/>
    <m/>
    <s v="oui"/>
    <s v="contribution_mensuelabonnement"/>
    <m/>
    <m/>
    <n v="500"/>
    <m/>
    <m/>
    <m/>
    <m/>
    <m/>
    <m/>
    <m/>
    <m/>
    <m/>
    <m/>
    <m/>
    <m/>
    <m/>
    <m/>
    <m/>
    <m/>
    <m/>
    <s v="oui"/>
    <s v="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0"/>
    <n v="2"/>
    <n v="5"/>
    <s v="connaissance basique"/>
    <n v="0"/>
    <n v="0"/>
    <n v="0"/>
    <m/>
    <n v="0"/>
    <n v="1"/>
    <n v="0"/>
    <n v="0"/>
    <n v="0"/>
    <n v="0"/>
    <m/>
    <s v="oui"/>
    <s v="je ne sais pas"/>
    <n v="1"/>
    <n v="1"/>
    <n v="0"/>
    <n v="0"/>
    <m/>
    <n v="0"/>
    <n v="0"/>
    <n v="0"/>
    <n v="0"/>
    <n v="1"/>
    <n v="0"/>
    <n v="0"/>
    <n v="0"/>
    <m/>
    <s v="non"/>
    <m/>
    <m/>
    <x v="0"/>
    <m/>
    <m/>
    <m/>
    <m/>
    <m/>
    <s v="non"/>
    <s v="oui"/>
    <n v="1"/>
    <n v="0"/>
    <n v="0"/>
    <n v="0"/>
    <n v="0"/>
    <m/>
    <n v="1"/>
    <n v="0"/>
    <n v="0"/>
    <n v="0"/>
    <n v="0"/>
    <n v="0"/>
    <n v="0"/>
    <n v="0"/>
    <m/>
    <n v="1"/>
    <s v="oui"/>
    <s v="non"/>
    <n v="2"/>
    <s v="pas de confiance"/>
    <n v="1"/>
    <n v="0"/>
    <n v="0"/>
    <n v="0"/>
    <n v="0"/>
    <n v="1"/>
    <n v="2"/>
    <s v="Au moins un"/>
    <n v="0"/>
    <n v="0"/>
    <n v="0"/>
    <m/>
    <s v="oui"/>
    <s v="non_jen_ai_pas_encore_bnficie"/>
    <m/>
    <m/>
    <m/>
    <m/>
    <m/>
    <m/>
    <m/>
    <m/>
    <m/>
    <m/>
    <m/>
    <m/>
    <m/>
    <m/>
    <m/>
    <m/>
    <m/>
    <m/>
    <m/>
    <m/>
    <s v="chef du village"/>
    <n v="0"/>
    <n v="0"/>
    <n v="1"/>
    <n v="0"/>
    <n v="0"/>
    <n v="1"/>
    <n v="1"/>
    <n v="0"/>
    <n v="0"/>
    <n v="0"/>
    <m/>
    <n v="0"/>
    <n v="0"/>
    <n v="0"/>
    <n v="0"/>
    <n v="1"/>
    <n v="0"/>
    <s v="chef du village"/>
    <s v="1-2"/>
    <m/>
    <s v="peu_insatisfaisant"/>
    <s v="non"/>
    <s v="non"/>
    <s v="peu_insatisfaisant"/>
    <s v="non"/>
    <m/>
    <m/>
    <m/>
    <m/>
    <m/>
    <s v="je_ne_suis_jamais_impliqu"/>
    <s v="non"/>
    <m/>
    <m/>
    <m/>
    <m/>
    <m/>
    <m/>
    <m/>
    <m/>
    <m/>
    <m/>
    <m/>
    <m/>
    <m/>
    <m/>
    <m/>
    <s v="reunion"/>
    <s v="non"/>
    <s v="faire des réunions avec la communauté et voir comment apporté ka solution , Avoir un commuté de gestion deau"/>
    <s v="on donne de l'argent mais pas de changement, on trouve leau difficilement, leau est sale"/>
    <s v="oui"/>
    <s v="ils demandent des l'argent chaque fin du mois mais pas d'amélioration"/>
    <s v="non"/>
    <n v="-2.2272850000000002"/>
    <n v="28.833884999999999"/>
    <n v="1593.1"/>
    <n v="10.4"/>
    <n v="8"/>
    <n v="44970.379293981481"/>
    <n v="44970.353587962964"/>
    <s v="bbk06"/>
    <n v="44970.584930555553"/>
    <s v="https://www.commcarehq.org/a/swassa/reports/form_data/c1ddc8c4-a474-4e56-9aea-e99ddd418d0d/"/>
    <s v="bbk06"/>
    <s v="Homme"/>
    <x v="0"/>
    <n v="3"/>
    <x v="0"/>
    <n v="2"/>
    <n v="1"/>
    <n v="2"/>
    <n v="5"/>
    <x v="3"/>
    <n v="13.333333333333334"/>
    <s v="Oui, elle est capable"/>
    <s v="non amélioré"/>
    <s v="Non"/>
    <s v="pas d'accès"/>
    <x v="0"/>
    <n v="1"/>
    <n v="1"/>
    <n v="2"/>
    <s v="Connaissance faible"/>
    <n v="1"/>
    <n v="8"/>
    <s v="Grande confiance"/>
    <n v="1"/>
    <n v="1"/>
  </r>
  <r>
    <s v="317"/>
    <s v="3b92f615-6f12-4056-8431-cf069968989d"/>
    <n v="44970"/>
    <s v="consentement_oui"/>
    <s v="sud_kivu"/>
    <s v="sud_kivu"/>
    <s v="kabare"/>
    <x v="1"/>
    <x v="4"/>
    <s v="oui"/>
    <s v="MUSHAGALUSA DEON"/>
    <s v="mwa__62"/>
    <s v="62"/>
    <s v="mwand_62"/>
    <s v="masculin"/>
    <n v="50"/>
    <n v="0"/>
    <s v="sans_niveau"/>
    <s v="non"/>
    <s v="neveu"/>
    <m/>
    <s v="masculin"/>
    <x v="1"/>
    <s v="MAPENDO BAGANDA"/>
    <s v="agriculteur"/>
    <m/>
    <s v="restreint"/>
    <n v="2"/>
    <n v="0"/>
    <n v="1"/>
    <n v="2"/>
    <n v="1"/>
    <n v="0"/>
    <n v="1"/>
    <n v="0"/>
    <n v="0"/>
    <n v="0"/>
    <n v="2"/>
    <n v="0"/>
    <n v="0"/>
    <n v="0"/>
    <n v="0"/>
    <n v="1"/>
    <n v="10"/>
    <s v="non"/>
    <n v="0"/>
    <n v="0"/>
    <n v="0"/>
    <n v="0"/>
    <n v="0"/>
    <n v="0"/>
    <n v="0"/>
    <n v="0"/>
    <n v="0"/>
    <n v="0"/>
    <n v="0"/>
    <n v="0"/>
    <s v="oui"/>
    <n v="0"/>
    <n v="0"/>
    <n v="1"/>
    <n v="0"/>
    <n v="0"/>
    <n v="0"/>
    <n v="0"/>
    <n v="0"/>
    <n v="0"/>
    <n v="0"/>
    <n v="0"/>
    <m/>
    <s v="oui"/>
    <n v="0"/>
    <n v="0"/>
    <n v="0"/>
    <n v="1"/>
    <n v="0"/>
    <n v="0"/>
    <n v="0"/>
    <n v="0"/>
    <n v="0"/>
    <n v="0"/>
    <n v="0"/>
    <m/>
    <s v="eau_courante"/>
    <s v="robinet_public__borne-fontaine"/>
    <m/>
    <m/>
    <m/>
    <m/>
    <s v="eau_courante"/>
    <x v="0"/>
    <m/>
    <s v="oui"/>
    <m/>
    <m/>
    <m/>
    <m/>
    <m/>
    <m/>
    <m/>
    <s v="en_dehors_de_la_parcelle"/>
    <n v="5"/>
    <n v="30"/>
    <n v="50"/>
    <n v="85"/>
    <m/>
    <m/>
    <m/>
    <s v="oui"/>
    <x v="0"/>
    <m/>
    <m/>
    <m/>
    <m/>
    <m/>
    <m/>
    <m/>
    <m/>
    <m/>
    <m/>
    <m/>
    <m/>
    <m/>
    <m/>
    <m/>
    <m/>
    <m/>
    <m/>
    <m/>
    <m/>
    <m/>
    <m/>
    <m/>
    <m/>
    <m/>
    <m/>
    <m/>
    <n v="7"/>
    <n v="5"/>
    <n v="700"/>
    <m/>
    <m/>
    <n v="0"/>
    <n v="10"/>
    <s v="non"/>
    <m/>
    <m/>
    <m/>
    <m/>
    <m/>
    <m/>
    <m/>
    <m/>
    <m/>
    <m/>
    <s v="femmes_20-24_ans"/>
    <n v="0"/>
    <n v="0"/>
    <n v="0"/>
    <n v="1"/>
    <n v="0"/>
    <n v="0"/>
    <n v="0"/>
    <m/>
    <s v="oui"/>
    <s v="contribution_mensuelabonnement"/>
    <m/>
    <m/>
    <n v="500"/>
    <m/>
    <m/>
    <m/>
    <m/>
    <m/>
    <m/>
    <m/>
    <m/>
    <m/>
    <m/>
    <m/>
    <m/>
    <m/>
    <m/>
    <m/>
    <m/>
    <m/>
    <s v="oui"/>
    <s v="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0"/>
    <n v="2"/>
    <n v="0"/>
    <n v="0"/>
    <n v="0"/>
    <m/>
    <n v="1"/>
    <n v="1"/>
    <n v="1"/>
    <n v="3"/>
    <n v="5"/>
    <s v="connaissance basique"/>
    <n v="0"/>
    <n v="0"/>
    <n v="0"/>
    <m/>
    <n v="0"/>
    <n v="1"/>
    <n v="0"/>
    <n v="0"/>
    <n v="0"/>
    <n v="0"/>
    <m/>
    <s v="oui"/>
    <s v="reunion"/>
    <n v="1"/>
    <n v="1"/>
    <n v="0"/>
    <n v="0"/>
    <m/>
    <n v="0"/>
    <n v="0"/>
    <n v="0"/>
    <n v="0"/>
    <n v="1"/>
    <n v="0"/>
    <n v="0"/>
    <n v="0"/>
    <m/>
    <s v="non"/>
    <m/>
    <m/>
    <x v="0"/>
    <m/>
    <m/>
    <m/>
    <m/>
    <m/>
    <s v="non"/>
    <s v="non"/>
    <m/>
    <m/>
    <m/>
    <m/>
    <m/>
    <m/>
    <m/>
    <m/>
    <m/>
    <m/>
    <m/>
    <m/>
    <m/>
    <m/>
    <m/>
    <n v="0"/>
    <m/>
    <m/>
    <n v="1"/>
    <s v="pas de confiance"/>
    <n v="1"/>
    <n v="0"/>
    <n v="0"/>
    <n v="0"/>
    <n v="0"/>
    <n v="1"/>
    <n v="1"/>
    <s v="Au moins un"/>
    <n v="0"/>
    <n v="0"/>
    <n v="0"/>
    <m/>
    <s v="non"/>
    <s v="non_jen_ai_pas_encore_bnficie"/>
    <m/>
    <m/>
    <m/>
    <m/>
    <m/>
    <m/>
    <m/>
    <m/>
    <m/>
    <m/>
    <m/>
    <m/>
    <m/>
    <m/>
    <m/>
    <m/>
    <m/>
    <m/>
    <m/>
    <m/>
    <s v="chef du village"/>
    <n v="0"/>
    <n v="0"/>
    <n v="0"/>
    <n v="0"/>
    <n v="0"/>
    <n v="1"/>
    <n v="1"/>
    <n v="0"/>
    <n v="0"/>
    <n v="0"/>
    <m/>
    <n v="0"/>
    <n v="0"/>
    <n v="0"/>
    <n v="0"/>
    <n v="1"/>
    <n v="0"/>
    <s v="chef du village"/>
    <s v="1-2"/>
    <m/>
    <s v="peu_insatisfaisant"/>
    <s v="non"/>
    <s v="non"/>
    <s v="peu_insatisfaisant"/>
    <s v="non"/>
    <m/>
    <m/>
    <m/>
    <m/>
    <m/>
    <s v="je_ne_suis_jamais_impliqu"/>
    <s v="non"/>
    <m/>
    <m/>
    <m/>
    <m/>
    <m/>
    <m/>
    <m/>
    <m/>
    <m/>
    <m/>
    <m/>
    <m/>
    <m/>
    <m/>
    <m/>
    <s v="reunion"/>
    <s v="non"/>
    <s v="leau ne pas en suffisance"/>
    <s v="nous trouvons leau difficilement, nous puissions quand ils veulent mais pas comme nous voulons"/>
    <s v="non"/>
    <m/>
    <m/>
    <n v="-2.2277282"/>
    <n v="28.8341253"/>
    <n v="1601.5"/>
    <n v="7.53"/>
    <n v="10"/>
    <n v="44970.390972222223"/>
    <n v="44970.380358796298"/>
    <s v="bbk06"/>
    <n v="44970.58494212963"/>
    <s v="https://www.commcarehq.org/a/swassa/reports/form_data/3b92f615-6f12-4056-8431-cf069968989d/"/>
    <s v="bbk06"/>
    <s v="Homme"/>
    <x v="0"/>
    <n v="7"/>
    <x v="0"/>
    <n v="2"/>
    <n v="8"/>
    <n v="2"/>
    <n v="12"/>
    <x v="3"/>
    <n v="6.5306122448979593"/>
    <s v="Oui, elle est capable"/>
    <s v="non amélioré"/>
    <s v="Non"/>
    <s v="pas d'accès"/>
    <x v="0"/>
    <n v="1"/>
    <n v="1"/>
    <n v="2"/>
    <s v="Connaissance faible"/>
    <n v="0"/>
    <n v="6"/>
    <s v="Grande confiance"/>
    <n v="0"/>
    <n v="0"/>
  </r>
  <r>
    <s v="318"/>
    <s v="38cb4221-ca66-46b5-a7b2-58e43dc3a5de"/>
    <n v="44970"/>
    <s v="consentement_oui"/>
    <s v="sud_kivu"/>
    <s v="sud_kivu"/>
    <s v="kabare"/>
    <x v="1"/>
    <x v="4"/>
    <s v="non"/>
    <s v="NZIGIRE CISHUGI"/>
    <s v="mwan_22"/>
    <s v="22"/>
    <s v="mwand_22"/>
    <s v="feminin"/>
    <n v="38"/>
    <n v="0"/>
    <s v="sans_niveau"/>
    <s v="non"/>
    <s v="epoux"/>
    <m/>
    <s v="masculin"/>
    <x v="1"/>
    <m/>
    <s v="main_duvre"/>
    <m/>
    <s v="restreint"/>
    <n v="0"/>
    <n v="2"/>
    <n v="1"/>
    <n v="0"/>
    <n v="0"/>
    <n v="0"/>
    <n v="1"/>
    <n v="0"/>
    <n v="2"/>
    <n v="0"/>
    <n v="0"/>
    <n v="1"/>
    <n v="0"/>
    <n v="0"/>
    <n v="1"/>
    <n v="0"/>
    <n v="8"/>
    <s v="oui"/>
    <n v="0"/>
    <n v="0"/>
    <n v="0"/>
    <n v="0"/>
    <n v="1"/>
    <n v="0"/>
    <n v="0"/>
    <n v="0"/>
    <n v="0"/>
    <n v="0"/>
    <n v="0"/>
    <n v="0"/>
    <s v="oui"/>
    <n v="1"/>
    <n v="0"/>
    <n v="0"/>
    <n v="0"/>
    <n v="0"/>
    <n v="0"/>
    <n v="0"/>
    <n v="0"/>
    <n v="0"/>
    <n v="0"/>
    <n v="0"/>
    <m/>
    <s v="oui"/>
    <n v="0"/>
    <n v="0"/>
    <n v="0"/>
    <n v="1"/>
    <n v="0"/>
    <n v="0"/>
    <n v="0"/>
    <n v="0"/>
    <n v="0"/>
    <n v="0"/>
    <n v="0"/>
    <m/>
    <s v="eau_courante"/>
    <s v="robinet_public__borne-fontaine"/>
    <m/>
    <m/>
    <m/>
    <m/>
    <s v="eau_courante"/>
    <x v="0"/>
    <m/>
    <s v="oui"/>
    <m/>
    <m/>
    <m/>
    <m/>
    <m/>
    <m/>
    <m/>
    <s v="en_dehors_de_la_parcelle"/>
    <n v="2"/>
    <n v="20"/>
    <n v="5"/>
    <n v="27"/>
    <m/>
    <m/>
    <m/>
    <s v="oui"/>
    <x v="1"/>
    <m/>
    <m/>
    <m/>
    <m/>
    <m/>
    <m/>
    <m/>
    <m/>
    <m/>
    <m/>
    <m/>
    <m/>
    <m/>
    <m/>
    <m/>
    <m/>
    <m/>
    <m/>
    <m/>
    <m/>
    <m/>
    <m/>
    <m/>
    <m/>
    <m/>
    <m/>
    <m/>
    <n v="7"/>
    <n v="4"/>
    <n v="560"/>
    <m/>
    <m/>
    <n v="0"/>
    <n v="10"/>
    <s v="non"/>
    <m/>
    <m/>
    <m/>
    <m/>
    <m/>
    <m/>
    <m/>
    <m/>
    <m/>
    <m/>
    <s v="hommesgarons_15-19_ans"/>
    <n v="0"/>
    <n v="0"/>
    <n v="0"/>
    <n v="1"/>
    <n v="0"/>
    <n v="0"/>
    <n v="0"/>
    <m/>
    <s v="oui"/>
    <s v="contribution_mensuelabonnement"/>
    <m/>
    <m/>
    <n v="300"/>
    <m/>
    <m/>
    <m/>
    <m/>
    <m/>
    <m/>
    <m/>
    <m/>
    <m/>
    <m/>
    <m/>
    <m/>
    <m/>
    <m/>
    <m/>
    <m/>
    <m/>
    <s v="oui"/>
    <s v="Avoir leau facilement,leau cest la vie"/>
    <s v="oui"/>
    <n v="1"/>
    <n v="0"/>
    <n v="0"/>
    <n v="1"/>
    <n v="1"/>
    <n v="0"/>
    <n v="0"/>
    <m/>
    <m/>
    <m/>
    <m/>
    <m/>
    <m/>
    <m/>
    <m/>
    <m/>
    <m/>
    <n v="0"/>
    <n v="0"/>
    <n v="0"/>
    <n v="0"/>
    <n v="0"/>
    <n v="0"/>
    <n v="0"/>
    <n v="0"/>
    <n v="1"/>
    <n v="0"/>
    <n v="0"/>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0"/>
    <n v="2"/>
    <n v="5"/>
    <s v="connaissance basique"/>
    <n v="0"/>
    <n v="0"/>
    <n v="0"/>
    <m/>
    <n v="1"/>
    <n v="0"/>
    <n v="0"/>
    <n v="0"/>
    <n v="0"/>
    <n v="0"/>
    <m/>
    <s v="oui"/>
    <s v="abonnement, payé les frais, acheter les matériels, payé les plombiers"/>
    <n v="1"/>
    <n v="1"/>
    <n v="0"/>
    <n v="0"/>
    <m/>
    <n v="0"/>
    <n v="0"/>
    <n v="0"/>
    <n v="0"/>
    <n v="1"/>
    <n v="0"/>
    <n v="0"/>
    <n v="0"/>
    <m/>
    <s v="non"/>
    <m/>
    <m/>
    <x v="0"/>
    <m/>
    <m/>
    <m/>
    <m/>
    <m/>
    <s v="non"/>
    <s v="non"/>
    <m/>
    <m/>
    <m/>
    <m/>
    <m/>
    <m/>
    <m/>
    <m/>
    <m/>
    <m/>
    <m/>
    <m/>
    <m/>
    <m/>
    <m/>
    <n v="0"/>
    <m/>
    <m/>
    <n v="3"/>
    <s v="pas de confiance"/>
    <n v="0"/>
    <n v="0"/>
    <n v="0"/>
    <n v="0"/>
    <n v="0"/>
    <n v="0"/>
    <n v="0"/>
    <s v="Aucun"/>
    <n v="1"/>
    <n v="0"/>
    <n v="0"/>
    <m/>
    <s v="non"/>
    <s v="non_jen_ai_pas_encore_bnficie"/>
    <m/>
    <m/>
    <m/>
    <m/>
    <m/>
    <m/>
    <m/>
    <m/>
    <m/>
    <m/>
    <m/>
    <m/>
    <m/>
    <m/>
    <m/>
    <m/>
    <m/>
    <m/>
    <m/>
    <m/>
    <s v="au plombier"/>
    <n v="0"/>
    <n v="0"/>
    <n v="0"/>
    <n v="0"/>
    <n v="0"/>
    <n v="1"/>
    <n v="1"/>
    <n v="0"/>
    <n v="0"/>
    <n v="0"/>
    <m/>
    <n v="0"/>
    <n v="1"/>
    <n v="0"/>
    <n v="0"/>
    <n v="0"/>
    <n v="0"/>
    <m/>
    <s v="1-2"/>
    <m/>
    <s v="peu_insatisfaisant"/>
    <s v="oui"/>
    <s v="oui"/>
    <s v="peu_insatisfaisant"/>
    <s v="non"/>
    <m/>
    <m/>
    <m/>
    <m/>
    <m/>
    <s v="je_ne_suis_jamais_impliqu"/>
    <s v="rarement"/>
    <n v="0"/>
    <n v="0"/>
    <n v="1"/>
    <n v="0"/>
    <n v="0"/>
    <n v="0"/>
    <n v="0"/>
    <n v="0"/>
    <n v="0"/>
    <n v="0"/>
    <n v="0"/>
    <n v="0"/>
    <m/>
    <s v="Réunion"/>
    <s v="non"/>
    <m/>
    <m/>
    <s v="dans la saison seche nous trouvons leau difficile, on ne puisse pas a tout moment"/>
    <s v="on ne nous donne pas leau quand il veut mais plus tôt quand le gérant du robinet veux"/>
    <s v="oui"/>
    <s v="On paye leau mais aprs on demande encore de l'argent,la commuté ne pas organiser"/>
    <s v="non"/>
    <n v="-2.2265671"/>
    <n v="28.8295371"/>
    <n v="1630.4"/>
    <n v="4.24"/>
    <n v="8"/>
    <n v="44970.437372685177"/>
    <n v="44970.395682870367"/>
    <s v="bbk06"/>
    <n v="44970.584953703707"/>
    <s v="https://www.commcarehq.org/a/swassa/reports/form_data/38cb4221-ca66-46b5-a7b2-58e43dc3a5de/"/>
    <s v="bbk06"/>
    <s v=""/>
    <x v="2"/>
    <s v=""/>
    <x v="2"/>
    <s v=""/>
    <s v=""/>
    <s v=""/>
    <s v=""/>
    <x v="2"/>
    <s v=""/>
    <s v=""/>
    <s v=""/>
    <s v=""/>
    <s v=""/>
    <x v="1"/>
    <s v=""/>
    <s v=""/>
    <s v=""/>
    <s v=""/>
    <s v=""/>
    <s v=""/>
    <s v=""/>
    <s v=""/>
    <s v=""/>
  </r>
  <r>
    <s v="319"/>
    <s v="ee59fbd6-9ec9-4f25-9fe0-7bed377de2bf"/>
    <n v="44970"/>
    <s v="consentement_oui"/>
    <s v="sud_kivu"/>
    <s v="sud_kivu"/>
    <s v="kabare"/>
    <x v="0"/>
    <x v="3"/>
    <s v="non"/>
    <s v="ZEDE NFUNE"/>
    <s v="cheg_17"/>
    <s v="17"/>
    <s v="chege_17"/>
    <s v="masculin"/>
    <n v="50"/>
    <n v="992378575"/>
    <s v="secondaire_complet"/>
    <s v="non"/>
    <s v="pre"/>
    <m/>
    <s v="masculin"/>
    <x v="1"/>
    <s v="MADO MABWIDI"/>
    <s v="colporteur"/>
    <m/>
    <s v="restreint"/>
    <n v="0"/>
    <n v="0"/>
    <n v="0"/>
    <n v="2"/>
    <n v="1"/>
    <n v="0"/>
    <n v="1"/>
    <n v="0"/>
    <n v="0"/>
    <n v="0"/>
    <n v="1"/>
    <n v="0"/>
    <n v="1"/>
    <n v="0"/>
    <n v="0"/>
    <n v="1"/>
    <n v="7"/>
    <s v="oui"/>
    <n v="0"/>
    <n v="0"/>
    <n v="0"/>
    <n v="0"/>
    <n v="1"/>
    <n v="0"/>
    <n v="0"/>
    <n v="0"/>
    <n v="0"/>
    <n v="0"/>
    <n v="0"/>
    <n v="0"/>
    <s v="oui"/>
    <n v="1"/>
    <n v="0"/>
    <n v="1"/>
    <n v="0"/>
    <n v="0"/>
    <n v="0"/>
    <n v="0"/>
    <n v="0"/>
    <n v="0"/>
    <n v="0"/>
    <n v="0"/>
    <m/>
    <s v="oui"/>
    <n v="0"/>
    <n v="0"/>
    <n v="0"/>
    <n v="1"/>
    <n v="1"/>
    <n v="0"/>
    <n v="0"/>
    <n v="0"/>
    <n v="0"/>
    <n v="0"/>
    <n v="0"/>
    <m/>
    <s v="eau_courante"/>
    <s v="robinet_priv"/>
    <m/>
    <m/>
    <m/>
    <m/>
    <s v="eau_courante"/>
    <x v="0"/>
    <m/>
    <s v="oui"/>
    <m/>
    <m/>
    <m/>
    <m/>
    <m/>
    <m/>
    <m/>
    <s v="dans_la_parcelle_ou_la_maison"/>
    <n v="1"/>
    <n v="2"/>
    <n v="2"/>
    <n v="5"/>
    <m/>
    <m/>
    <m/>
    <s v="oui"/>
    <x v="1"/>
    <m/>
    <m/>
    <m/>
    <m/>
    <m/>
    <m/>
    <m/>
    <m/>
    <m/>
    <m/>
    <m/>
    <m/>
    <m/>
    <m/>
    <m/>
    <m/>
    <m/>
    <m/>
    <m/>
    <m/>
    <m/>
    <m/>
    <m/>
    <m/>
    <m/>
    <m/>
    <m/>
    <n v="7"/>
    <n v="3"/>
    <n v="420"/>
    <m/>
    <m/>
    <n v="0"/>
    <n v="8.5714285714285712"/>
    <s v="non"/>
    <m/>
    <m/>
    <m/>
    <m/>
    <m/>
    <m/>
    <m/>
    <m/>
    <m/>
    <m/>
    <s v="femmesfilles_15-19_ans"/>
    <n v="0"/>
    <n v="0"/>
    <n v="0"/>
    <n v="1"/>
    <n v="0"/>
    <n v="0"/>
    <n v="0"/>
    <m/>
    <s v="oui"/>
    <s v="contribution_mensuelabonnement"/>
    <m/>
    <m/>
    <n v="10000"/>
    <m/>
    <m/>
    <m/>
    <m/>
    <m/>
    <m/>
    <m/>
    <m/>
    <m/>
    <m/>
    <m/>
    <m/>
    <m/>
    <m/>
    <m/>
    <m/>
    <m/>
    <s v="oui"/>
    <s v="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1"/>
    <n v="0"/>
    <n v="0"/>
    <n v="0"/>
    <n v="0"/>
    <n v="0"/>
    <m/>
    <s v="oui"/>
    <s v="xrecontre avec la cogep, abonement"/>
    <n v="1"/>
    <n v="1"/>
    <n v="0"/>
    <n v="0"/>
    <m/>
    <n v="0"/>
    <n v="0"/>
    <n v="0"/>
    <n v="0"/>
    <n v="1"/>
    <n v="0"/>
    <n v="0"/>
    <n v="0"/>
    <m/>
    <s v="non"/>
    <m/>
    <m/>
    <x v="0"/>
    <m/>
    <m/>
    <m/>
    <m/>
    <m/>
    <s v="non"/>
    <s v="non"/>
    <m/>
    <m/>
    <m/>
    <m/>
    <m/>
    <m/>
    <m/>
    <m/>
    <m/>
    <m/>
    <m/>
    <m/>
    <m/>
    <m/>
    <m/>
    <n v="0"/>
    <m/>
    <m/>
    <n v="2"/>
    <s v="pas de confiance"/>
    <n v="1"/>
    <n v="0"/>
    <n v="0"/>
    <n v="0"/>
    <n v="0"/>
    <n v="1"/>
    <n v="1"/>
    <s v="Au moins un"/>
    <n v="0"/>
    <n v="0"/>
    <n v="0"/>
    <m/>
    <s v="oui"/>
    <s v="non_jen_ai_pas_encore_bnficie"/>
    <m/>
    <m/>
    <m/>
    <m/>
    <m/>
    <m/>
    <m/>
    <m/>
    <m/>
    <m/>
    <m/>
    <m/>
    <m/>
    <m/>
    <m/>
    <m/>
    <m/>
    <m/>
    <m/>
    <m/>
    <s v="au cogep"/>
    <n v="0"/>
    <n v="0"/>
    <n v="0"/>
    <n v="0"/>
    <n v="0"/>
    <n v="1"/>
    <n v="1"/>
    <n v="1"/>
    <n v="0"/>
    <n v="0"/>
    <m/>
    <n v="0"/>
    <n v="0"/>
    <n v="0"/>
    <n v="1"/>
    <n v="0"/>
    <n v="0"/>
    <m/>
    <s v="1-2"/>
    <m/>
    <s v="tres_insatisfaisante"/>
    <s v="non"/>
    <s v="non"/>
    <s v="tres_insatisfaisante"/>
    <s v="oui"/>
    <s v="non"/>
    <m/>
    <s v="les_membres_du_village"/>
    <m/>
    <s v="je_ne_sais_pas"/>
    <s v="je_ne_suis_jamais_impliqu"/>
    <s v="non"/>
    <m/>
    <m/>
    <m/>
    <m/>
    <m/>
    <m/>
    <m/>
    <m/>
    <m/>
    <m/>
    <m/>
    <m/>
    <m/>
    <m/>
    <m/>
    <s v="jamais fait"/>
    <s v="rarement"/>
    <s v="changé la commuté de gestion"/>
    <s v="on donne de largent chaque fin du mois mais rien ne change"/>
    <s v="oui"/>
    <s v="ile ne travaille pas comme il faut"/>
    <s v="non"/>
    <n v="-2.2266016999999998"/>
    <n v="28.829526699999999"/>
    <n v="1623.2"/>
    <n v="5"/>
    <n v="7"/>
    <n v="44970.465810185182"/>
    <n v="44970.438379629632"/>
    <s v="bbk06"/>
    <n v="44970.584965277783"/>
    <s v="https://www.commcarehq.org/a/swassa/reports/form_data/ee59fbd6-9ec9-4f25-9fe0-7bed377de2bf/"/>
    <s v="bbk06"/>
    <s v=""/>
    <x v="2"/>
    <s v=""/>
    <x v="2"/>
    <s v=""/>
    <s v=""/>
    <s v=""/>
    <s v=""/>
    <x v="2"/>
    <s v=""/>
    <s v=""/>
    <s v=""/>
    <s v=""/>
    <s v=""/>
    <x v="1"/>
    <s v=""/>
    <s v=""/>
    <s v=""/>
    <s v=""/>
    <s v=""/>
    <s v=""/>
    <s v=""/>
    <s v=""/>
    <s v=""/>
  </r>
  <r>
    <s v="320"/>
    <s v="538fd19b-4bd9-402d-bcbb-fcd43c252a8e"/>
    <n v="44970"/>
    <s v="consentement_oui"/>
    <s v="sud_kivu"/>
    <s v="sud_kivu"/>
    <s v="kabare"/>
    <x v="0"/>
    <x v="3"/>
    <s v="non"/>
    <s v="RACHEL NAKAZIBA"/>
    <s v="cheg_2"/>
    <s v="2"/>
    <s v="chege_2"/>
    <s v="feminin"/>
    <n v="30"/>
    <n v="0"/>
    <s v="secondaire_interrompu"/>
    <s v="non"/>
    <s v="epoux"/>
    <m/>
    <s v="masculin"/>
    <x v="1"/>
    <m/>
    <s v="agriculteur"/>
    <m/>
    <s v="restreint"/>
    <n v="1"/>
    <n v="0"/>
    <n v="1"/>
    <n v="0"/>
    <n v="0"/>
    <n v="1"/>
    <n v="0"/>
    <n v="0"/>
    <n v="1"/>
    <n v="3"/>
    <n v="0"/>
    <n v="0"/>
    <n v="0"/>
    <n v="0"/>
    <n v="1"/>
    <n v="0"/>
    <n v="8"/>
    <s v="non"/>
    <n v="0"/>
    <n v="0"/>
    <n v="0"/>
    <n v="0"/>
    <n v="0"/>
    <n v="0"/>
    <n v="0"/>
    <n v="0"/>
    <n v="0"/>
    <n v="0"/>
    <n v="0"/>
    <n v="0"/>
    <s v="oui"/>
    <n v="1"/>
    <n v="0"/>
    <n v="1"/>
    <n v="0"/>
    <n v="0"/>
    <n v="0"/>
    <n v="0"/>
    <n v="0"/>
    <n v="0"/>
    <n v="0"/>
    <n v="0"/>
    <m/>
    <s v="oui"/>
    <n v="0"/>
    <n v="0"/>
    <n v="0"/>
    <n v="1"/>
    <n v="0"/>
    <n v="0"/>
    <n v="0"/>
    <n v="0"/>
    <n v="0"/>
    <n v="0"/>
    <n v="0"/>
    <m/>
    <s v="eau_de_source"/>
    <m/>
    <m/>
    <s v="source_non_protg"/>
    <m/>
    <m/>
    <s v="source_non_protg"/>
    <x v="1"/>
    <m/>
    <s v="oui"/>
    <m/>
    <m/>
    <m/>
    <m/>
    <m/>
    <m/>
    <m/>
    <s v="en_dehors_de_la_parcelle"/>
    <n v="30"/>
    <n v="60"/>
    <n v="50"/>
    <n v="140"/>
    <m/>
    <m/>
    <m/>
    <s v="oui"/>
    <x v="2"/>
    <m/>
    <m/>
    <m/>
    <m/>
    <m/>
    <m/>
    <m/>
    <m/>
    <m/>
    <m/>
    <m/>
    <m/>
    <m/>
    <m/>
    <m/>
    <m/>
    <m/>
    <m/>
    <m/>
    <m/>
    <m/>
    <m/>
    <m/>
    <m/>
    <m/>
    <m/>
    <m/>
    <n v="7"/>
    <n v="4"/>
    <n v="560"/>
    <m/>
    <m/>
    <n v="0"/>
    <n v="10"/>
    <s v="non"/>
    <m/>
    <m/>
    <m/>
    <m/>
    <m/>
    <m/>
    <m/>
    <m/>
    <m/>
    <m/>
    <s v="filles_10-14_ans"/>
    <n v="0"/>
    <n v="0"/>
    <n v="0"/>
    <n v="0"/>
    <n v="0"/>
    <n v="1"/>
    <n v="0"/>
    <s v="leau est sale, contient des microbe,des insecte"/>
    <s v="non"/>
    <m/>
    <m/>
    <m/>
    <m/>
    <m/>
    <m/>
    <m/>
    <m/>
    <m/>
    <m/>
    <m/>
    <m/>
    <m/>
    <m/>
    <m/>
    <m/>
    <m/>
    <m/>
    <m/>
    <m/>
    <m/>
    <s v="oui"/>
    <s v="car leau cest la vie"/>
    <s v="oui"/>
    <n v="1"/>
    <n v="0"/>
    <n v="0"/>
    <n v="1"/>
    <n v="1"/>
    <n v="0"/>
    <n v="0"/>
    <m/>
    <m/>
    <m/>
    <m/>
    <m/>
    <m/>
    <m/>
    <m/>
    <m/>
    <m/>
    <n v="0"/>
    <n v="0"/>
    <n v="1"/>
    <n v="0"/>
    <n v="0"/>
    <n v="0"/>
    <n v="1"/>
    <n v="0"/>
    <n v="0"/>
    <n v="0"/>
    <n v="1"/>
    <n v="0"/>
    <n v="0"/>
    <n v="0"/>
    <n v="0"/>
    <n v="0"/>
    <n v="0"/>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0"/>
    <n v="0"/>
    <n v="0"/>
    <n v="1"/>
    <n v="0"/>
    <n v="0"/>
    <m/>
    <s v="oui"/>
    <m/>
    <n v="1"/>
    <n v="1"/>
    <n v="0"/>
    <n v="0"/>
    <m/>
    <n v="0"/>
    <n v="0"/>
    <n v="0"/>
    <n v="0"/>
    <n v="1"/>
    <n v="0"/>
    <n v="0"/>
    <n v="0"/>
    <m/>
    <s v="non"/>
    <m/>
    <m/>
    <x v="0"/>
    <m/>
    <m/>
    <m/>
    <m/>
    <m/>
    <s v="non"/>
    <s v="non"/>
    <m/>
    <m/>
    <m/>
    <m/>
    <m/>
    <m/>
    <m/>
    <m/>
    <m/>
    <m/>
    <m/>
    <m/>
    <m/>
    <m/>
    <m/>
    <n v="0"/>
    <m/>
    <m/>
    <n v="0"/>
    <s v="pas de confiance"/>
    <n v="0"/>
    <n v="0"/>
    <n v="0"/>
    <n v="0"/>
    <n v="0"/>
    <n v="0"/>
    <n v="0"/>
    <s v="Aucun"/>
    <n v="1"/>
    <n v="0"/>
    <n v="0"/>
    <m/>
    <s v="non"/>
    <s v="non_jen_ai_pas_encore_bnficie"/>
    <m/>
    <m/>
    <m/>
    <m/>
    <m/>
    <m/>
    <m/>
    <m/>
    <m/>
    <m/>
    <m/>
    <m/>
    <m/>
    <m/>
    <m/>
    <m/>
    <m/>
    <m/>
    <m/>
    <m/>
    <s v="personne et personne ne se soucie de nous"/>
    <n v="0"/>
    <n v="0"/>
    <n v="0"/>
    <n v="0"/>
    <n v="0"/>
    <n v="1"/>
    <n v="1"/>
    <n v="0"/>
    <n v="1"/>
    <n v="0"/>
    <s v="chikala"/>
    <n v="0"/>
    <n v="0"/>
    <n v="0"/>
    <n v="0"/>
    <n v="1"/>
    <n v="0"/>
    <s v="personne, nous on puisse leau dela source Nyabirehe qui n'apas ni commuté ,ni Gérant"/>
    <s v="1-2"/>
    <m/>
    <s v="neutre"/>
    <s v="non"/>
    <s v="non"/>
    <s v="tres_insatisfaisante"/>
    <s v="non"/>
    <m/>
    <m/>
    <m/>
    <m/>
    <m/>
    <s v="je_ne_suis_jamais_impliqu"/>
    <s v="non"/>
    <m/>
    <m/>
    <m/>
    <m/>
    <m/>
    <m/>
    <m/>
    <m/>
    <m/>
    <m/>
    <m/>
    <m/>
    <m/>
    <m/>
    <m/>
    <s v="je ne sais pas car on napas de robinet ,nous consommons leau dela source qui nous couse problème chaque jour"/>
    <s v="non"/>
    <s v="je ne sais pas car je ne jamais puisser leau du robinet"/>
    <s v="noter eau dela source est sale , non protégés"/>
    <s v="non"/>
    <m/>
    <m/>
    <n v="-2.2238693"/>
    <n v="28.8313196"/>
    <n v="1647.3"/>
    <n v="5.2"/>
    <n v="8"/>
    <n v="44970.584722222222"/>
    <n v="44970.467893518522"/>
    <s v="bbk06"/>
    <n v="44970.584976851853"/>
    <s v="https://www.commcarehq.org/a/swassa/reports/form_data/538fd19b-4bd9-402d-bcbb-fcd43c252a8e/"/>
    <s v="bbk06"/>
    <s v=""/>
    <x v="2"/>
    <s v=""/>
    <x v="2"/>
    <s v=""/>
    <s v=""/>
    <s v=""/>
    <s v=""/>
    <x v="2"/>
    <s v=""/>
    <s v=""/>
    <s v=""/>
    <s v=""/>
    <s v=""/>
    <x v="1"/>
    <s v=""/>
    <s v=""/>
    <s v=""/>
    <s v=""/>
    <s v=""/>
    <s v=""/>
    <s v=""/>
    <s v=""/>
    <s v=""/>
  </r>
  <r>
    <s v="321"/>
    <s v="0d32f83b-00d4-4f4e-a188-818d6562ecc4"/>
    <n v="44970"/>
    <s v="consentement_oui"/>
    <s v="sud_kivu"/>
    <s v="sud_kivu"/>
    <s v="kabare"/>
    <x v="0"/>
    <x v="0"/>
    <s v="oui"/>
    <s v="Kashama Saidi"/>
    <s v="kama_24"/>
    <s v="24"/>
    <s v="kamak_24"/>
    <s v="masculin"/>
    <n v="41"/>
    <n v="991790802"/>
    <s v="universitaire"/>
    <s v="oui"/>
    <m/>
    <m/>
    <m/>
    <x v="1"/>
    <s v="Nsimire Manegabe"/>
    <s v="agent_de_letat"/>
    <m/>
    <s v="restreint"/>
    <n v="2"/>
    <n v="1"/>
    <n v="0"/>
    <n v="0"/>
    <n v="0"/>
    <n v="0"/>
    <n v="1"/>
    <n v="0"/>
    <n v="1"/>
    <n v="1"/>
    <n v="1"/>
    <n v="0"/>
    <n v="0"/>
    <n v="0"/>
    <n v="1"/>
    <n v="0"/>
    <n v="8"/>
    <s v="non"/>
    <n v="0"/>
    <n v="0"/>
    <n v="0"/>
    <n v="0"/>
    <n v="0"/>
    <n v="0"/>
    <n v="0"/>
    <n v="0"/>
    <n v="0"/>
    <n v="0"/>
    <n v="0"/>
    <n v="0"/>
    <s v="oui"/>
    <n v="0"/>
    <n v="0"/>
    <n v="1"/>
    <n v="0"/>
    <n v="0"/>
    <n v="0"/>
    <n v="0"/>
    <n v="0"/>
    <n v="0"/>
    <n v="0"/>
    <n v="0"/>
    <m/>
    <s v="oui"/>
    <n v="0"/>
    <n v="0"/>
    <n v="0"/>
    <n v="0"/>
    <n v="0"/>
    <n v="0"/>
    <n v="0"/>
    <n v="0"/>
    <n v="0"/>
    <n v="1"/>
    <n v="0"/>
    <s v="chef de quartier"/>
    <s v="eau_courante"/>
    <s v="canalisation_dans_lhabitation__branchement_dans_lenceinte_la_cour_ou_le_ter"/>
    <m/>
    <m/>
    <m/>
    <m/>
    <s v="eau_courante"/>
    <x v="0"/>
    <m/>
    <s v="oui"/>
    <m/>
    <m/>
    <m/>
    <m/>
    <m/>
    <m/>
    <m/>
    <s v="dans_la_parcelle_ou_la_maison"/>
    <n v="0"/>
    <n v="1"/>
    <n v="0"/>
    <n v="1"/>
    <m/>
    <m/>
    <m/>
    <s v="non"/>
    <x v="2"/>
    <n v="0"/>
    <n v="0"/>
    <n v="0"/>
    <n v="0"/>
    <n v="0"/>
    <n v="1"/>
    <n v="1"/>
    <n v="1"/>
    <n v="0"/>
    <n v="0"/>
    <n v="0"/>
    <n v="0"/>
    <n v="0"/>
    <m/>
    <m/>
    <m/>
    <m/>
    <m/>
    <m/>
    <m/>
    <m/>
    <m/>
    <m/>
    <m/>
    <m/>
    <m/>
    <m/>
    <n v="7"/>
    <n v="5"/>
    <n v="700"/>
    <m/>
    <m/>
    <n v="0"/>
    <n v="12.5"/>
    <s v="non"/>
    <m/>
    <m/>
    <m/>
    <m/>
    <m/>
    <m/>
    <m/>
    <m/>
    <m/>
    <m/>
    <s v="femmes_35-49_ans"/>
    <n v="0"/>
    <n v="0"/>
    <n v="0"/>
    <n v="0"/>
    <n v="1"/>
    <n v="0"/>
    <n v="0"/>
    <m/>
    <s v="oui"/>
    <s v="autre_prciser"/>
    <s v="cas de panne"/>
    <m/>
    <m/>
    <m/>
    <m/>
    <m/>
    <m/>
    <m/>
    <m/>
    <m/>
    <m/>
    <m/>
    <m/>
    <m/>
    <m/>
    <m/>
    <m/>
    <m/>
    <m/>
    <m/>
    <s v="non"/>
    <s v="on va continuer a se prendre en charge"/>
    <s v="non"/>
    <m/>
    <m/>
    <m/>
    <m/>
    <m/>
    <m/>
    <m/>
    <m/>
    <m/>
    <m/>
    <m/>
    <m/>
    <m/>
    <m/>
    <m/>
    <m/>
    <m/>
    <m/>
    <m/>
    <m/>
    <m/>
    <m/>
    <m/>
    <m/>
    <m/>
    <m/>
    <m/>
    <m/>
    <m/>
    <m/>
    <m/>
    <m/>
    <m/>
    <m/>
    <s v="oui"/>
    <n v="0"/>
    <n v="0"/>
    <n v="0"/>
    <n v="0"/>
    <n v="0"/>
    <n v="0"/>
    <n v="0"/>
    <n v="1"/>
    <n v="0"/>
    <n v="0"/>
    <m/>
    <m/>
    <m/>
    <m/>
    <m/>
    <n v="0"/>
    <n v="0"/>
    <n v="0"/>
    <n v="1"/>
    <n v="0"/>
    <m/>
    <m/>
    <m/>
    <m/>
    <m/>
    <m/>
    <m/>
    <m/>
    <s v="toilette améliorée"/>
    <s v="non"/>
    <x v="1"/>
    <x v="0"/>
    <x v="0"/>
    <x v="0"/>
    <x v="1"/>
    <n v="0"/>
    <n v="1"/>
    <n v="0"/>
    <n v="0"/>
    <n v="0"/>
    <n v="1"/>
    <n v="0"/>
    <n v="0"/>
    <n v="0"/>
    <n v="0"/>
    <m/>
    <s v="non"/>
    <m/>
    <m/>
    <m/>
    <m/>
    <m/>
    <m/>
    <m/>
    <m/>
    <m/>
    <m/>
    <m/>
    <m/>
    <m/>
    <m/>
    <m/>
    <s v="oui"/>
    <n v="1"/>
    <n v="0"/>
    <n v="0"/>
    <n v="1"/>
    <n v="0"/>
    <n v="0"/>
    <n v="0"/>
    <m/>
    <n v="0"/>
    <n v="1"/>
    <n v="0"/>
    <n v="1"/>
    <n v="2"/>
    <s v="connaissance faible"/>
    <n v="0"/>
    <n v="0"/>
    <n v="0"/>
    <m/>
    <n v="0"/>
    <n v="0"/>
    <n v="0"/>
    <n v="0"/>
    <n v="1"/>
    <n v="0"/>
    <s v="Chef de quartier"/>
    <s v="non"/>
    <s v="Frais d'adhésion et accessoires"/>
    <n v="1"/>
    <n v="1"/>
    <n v="0"/>
    <n v="0"/>
    <m/>
    <n v="0"/>
    <n v="0"/>
    <n v="0"/>
    <n v="0"/>
    <n v="1"/>
    <n v="0"/>
    <n v="0"/>
    <n v="0"/>
    <m/>
    <s v="non"/>
    <m/>
    <m/>
    <x v="0"/>
    <m/>
    <m/>
    <m/>
    <m/>
    <m/>
    <s v="non"/>
    <s v="non"/>
    <m/>
    <m/>
    <m/>
    <m/>
    <m/>
    <m/>
    <m/>
    <m/>
    <m/>
    <m/>
    <m/>
    <m/>
    <m/>
    <m/>
    <m/>
    <n v="0"/>
    <m/>
    <m/>
    <n v="7"/>
    <s v="grande confiance"/>
    <n v="0"/>
    <n v="0"/>
    <n v="0"/>
    <n v="0"/>
    <n v="0"/>
    <n v="0"/>
    <n v="0"/>
    <s v="Aucun"/>
    <n v="0"/>
    <n v="1"/>
    <n v="0"/>
    <s v="Chef de quartier"/>
    <s v="oui"/>
    <s v="non_jen_ai_pas_encore_bnficie"/>
    <m/>
    <m/>
    <m/>
    <m/>
    <m/>
    <m/>
    <m/>
    <m/>
    <m/>
    <m/>
    <m/>
    <m/>
    <m/>
    <m/>
    <m/>
    <m/>
    <m/>
    <m/>
    <m/>
    <m/>
    <s v="chef de quartier"/>
    <n v="0"/>
    <n v="0"/>
    <n v="0"/>
    <n v="0"/>
    <n v="0"/>
    <n v="0"/>
    <n v="1"/>
    <n v="0"/>
    <n v="1"/>
    <n v="0"/>
    <s v="Maendeleo"/>
    <n v="0"/>
    <n v="1"/>
    <n v="0"/>
    <n v="0"/>
    <n v="0"/>
    <n v="0"/>
    <m/>
    <s v="3-4"/>
    <m/>
    <s v="neutre"/>
    <s v="non"/>
    <s v="non"/>
    <s v="extrmement_satisfaite"/>
    <s v="non"/>
    <m/>
    <m/>
    <m/>
    <m/>
    <m/>
    <s v="je_ne_suis_jamais_impliqu"/>
    <s v="non"/>
    <m/>
    <m/>
    <m/>
    <m/>
    <m/>
    <m/>
    <m/>
    <m/>
    <m/>
    <m/>
    <m/>
    <m/>
    <m/>
    <m/>
    <m/>
    <s v="pas d'autre réponse"/>
    <s v="non"/>
    <s v="présence de source"/>
    <s v="Aucun"/>
    <s v="non"/>
    <m/>
    <m/>
    <n v="-2.2947283000000001"/>
    <n v="28.794599999999999"/>
    <n v="1812.4"/>
    <n v="4.59"/>
    <n v="8"/>
    <n v="44970.338553240741"/>
    <n v="44970.321030092593"/>
    <s v="bbk07"/>
    <n v="44970.592685185176"/>
    <s v="https://www.commcarehq.org/a/swassa/reports/form_data/0d32f83b-00d4-4f4e-a188-818d6562ecc4/"/>
    <s v="bbk07"/>
    <s v="Homme"/>
    <x v="0"/>
    <n v="5"/>
    <x v="0"/>
    <n v="20"/>
    <n v="40"/>
    <n v="30"/>
    <n v="90"/>
    <x v="0"/>
    <n v="6.8571428571428568"/>
    <s v="Non, elle n'est pas capable"/>
    <s v="non amélioré"/>
    <s v="Non"/>
    <s v="pas d'accès"/>
    <x v="0"/>
    <n v="1"/>
    <n v="1"/>
    <n v="3"/>
    <s v="Connaissance moyenne"/>
    <n v="2"/>
    <n v="6"/>
    <s v="Grande confiance"/>
    <n v="1"/>
    <n v="2"/>
  </r>
  <r>
    <s v="322"/>
    <s v="1e1ccd9f-6c93-4ab8-ae18-adfff8ed9147"/>
    <n v="44970"/>
    <s v="consentement_oui"/>
    <s v="sud_kivu"/>
    <s v="sud_kivu"/>
    <s v="kabare"/>
    <x v="0"/>
    <x v="0"/>
    <s v="non"/>
    <s v="siuzike bahati"/>
    <s v="kama_40"/>
    <s v="40"/>
    <s v="kamak_40"/>
    <s v="feminin"/>
    <n v="31"/>
    <n v="894026894"/>
    <s v="primaire_interrompu"/>
    <s v="non"/>
    <s v="epouse"/>
    <m/>
    <s v="masculin"/>
    <x v="1"/>
    <s v="refus de donne le nom"/>
    <s v="autre_prciser"/>
    <s v="petit commerce"/>
    <s v="restreint"/>
    <n v="0"/>
    <n v="0"/>
    <n v="0"/>
    <n v="0"/>
    <n v="0"/>
    <n v="1"/>
    <n v="0"/>
    <n v="0"/>
    <n v="2"/>
    <n v="3"/>
    <n v="1"/>
    <n v="0"/>
    <n v="0"/>
    <n v="0"/>
    <n v="1"/>
    <n v="0"/>
    <n v="8"/>
    <s v="non"/>
    <n v="0"/>
    <n v="0"/>
    <n v="0"/>
    <n v="0"/>
    <n v="0"/>
    <n v="0"/>
    <n v="0"/>
    <n v="0"/>
    <n v="0"/>
    <n v="0"/>
    <n v="0"/>
    <n v="0"/>
    <s v="oui"/>
    <n v="1"/>
    <n v="0"/>
    <n v="0"/>
    <n v="0"/>
    <n v="0"/>
    <n v="0"/>
    <n v="0"/>
    <n v="0"/>
    <n v="0"/>
    <n v="0"/>
    <n v="0"/>
    <m/>
    <s v="oui"/>
    <n v="0"/>
    <n v="0"/>
    <n v="0"/>
    <n v="0"/>
    <n v="0"/>
    <n v="0"/>
    <n v="0"/>
    <n v="1"/>
    <n v="0"/>
    <n v="0"/>
    <n v="0"/>
    <m/>
    <s v="eau_courante"/>
    <s v="robinet_public__borne-fontaine"/>
    <m/>
    <m/>
    <m/>
    <m/>
    <s v="eau_courante"/>
    <x v="0"/>
    <m/>
    <s v="oui"/>
    <m/>
    <m/>
    <m/>
    <m/>
    <m/>
    <m/>
    <m/>
    <s v="dans_la_parcelle_ou_la_maison"/>
    <n v="8"/>
    <n v="5"/>
    <n v="12"/>
    <n v="25"/>
    <m/>
    <m/>
    <m/>
    <s v="non"/>
    <x v="2"/>
    <n v="0"/>
    <n v="0"/>
    <n v="0"/>
    <n v="0"/>
    <n v="0"/>
    <n v="0"/>
    <n v="1"/>
    <n v="1"/>
    <n v="0"/>
    <n v="0"/>
    <n v="0"/>
    <n v="0"/>
    <n v="0"/>
    <m/>
    <m/>
    <m/>
    <m/>
    <m/>
    <m/>
    <m/>
    <m/>
    <m/>
    <m/>
    <m/>
    <m/>
    <m/>
    <m/>
    <n v="5"/>
    <n v="5"/>
    <n v="500"/>
    <m/>
    <m/>
    <n v="0"/>
    <n v="8.9285714285714288"/>
    <s v="non"/>
    <m/>
    <m/>
    <m/>
    <m/>
    <m/>
    <m/>
    <m/>
    <m/>
    <m/>
    <m/>
    <s v="garons_10-14_ans"/>
    <n v="0"/>
    <n v="0"/>
    <n v="0"/>
    <n v="0"/>
    <n v="1"/>
    <n v="0"/>
    <n v="0"/>
    <m/>
    <s v="non"/>
    <m/>
    <m/>
    <m/>
    <m/>
    <m/>
    <m/>
    <m/>
    <m/>
    <m/>
    <m/>
    <m/>
    <m/>
    <m/>
    <m/>
    <m/>
    <m/>
    <m/>
    <m/>
    <m/>
    <m/>
    <m/>
    <s v="non"/>
    <s v="je ne peu pas paye l,eau car j suis prêt du centrel leau"/>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0"/>
    <n v="1"/>
    <n v="0"/>
    <n v="0"/>
    <n v="0"/>
    <m/>
    <n v="0"/>
    <n v="1"/>
    <n v="0"/>
    <n v="1"/>
    <n v="2"/>
    <s v="connaissance faible"/>
    <n v="0"/>
    <n v="0"/>
    <n v="0"/>
    <m/>
    <n v="0"/>
    <n v="0"/>
    <n v="0"/>
    <n v="1"/>
    <n v="0"/>
    <n v="0"/>
    <m/>
    <s v="non"/>
    <s v="je ne sais pas"/>
    <n v="1"/>
    <n v="0"/>
    <n v="0"/>
    <n v="0"/>
    <m/>
    <n v="0"/>
    <n v="0"/>
    <n v="0"/>
    <n v="0"/>
    <n v="1"/>
    <n v="0"/>
    <n v="0"/>
    <n v="0"/>
    <m/>
    <s v="non"/>
    <m/>
    <m/>
    <x v="0"/>
    <m/>
    <m/>
    <m/>
    <m/>
    <m/>
    <s v="non"/>
    <s v="non"/>
    <m/>
    <m/>
    <m/>
    <m/>
    <m/>
    <m/>
    <m/>
    <m/>
    <m/>
    <m/>
    <m/>
    <m/>
    <m/>
    <m/>
    <m/>
    <n v="0"/>
    <m/>
    <m/>
    <n v="7"/>
    <s v="grande confiance"/>
    <n v="0"/>
    <n v="0"/>
    <n v="0"/>
    <n v="0"/>
    <n v="0"/>
    <n v="0"/>
    <n v="0"/>
    <s v="Aucun"/>
    <n v="1"/>
    <n v="0"/>
    <n v="0"/>
    <m/>
    <s v="oui"/>
    <s v="oui"/>
    <s v="non_il_y_en_a_pas"/>
    <m/>
    <m/>
    <m/>
    <m/>
    <m/>
    <m/>
    <m/>
    <m/>
    <m/>
    <m/>
    <m/>
    <m/>
    <m/>
    <m/>
    <m/>
    <m/>
    <m/>
    <m/>
    <m/>
    <s v="chef de localite"/>
    <n v="0"/>
    <n v="0"/>
    <n v="0"/>
    <n v="0"/>
    <n v="0"/>
    <n v="0"/>
    <n v="0"/>
    <n v="1"/>
    <n v="0"/>
    <n v="0"/>
    <m/>
    <n v="0"/>
    <n v="0"/>
    <n v="0"/>
    <n v="1"/>
    <n v="0"/>
    <n v="0"/>
    <m/>
    <s v="5-6"/>
    <m/>
    <s v="tres_satisfaite"/>
    <s v="oui"/>
    <s v="oui"/>
    <s v="extrmement_satisfaite"/>
    <s v="oui"/>
    <s v="non"/>
    <m/>
    <s v="les_notables_du_village"/>
    <m/>
    <s v="je_ne_sais_pas"/>
    <s v="je_ne_suis_jamais_impliqu"/>
    <s v="non"/>
    <m/>
    <m/>
    <m/>
    <m/>
    <m/>
    <m/>
    <m/>
    <m/>
    <m/>
    <m/>
    <m/>
    <m/>
    <m/>
    <m/>
    <m/>
    <s v="je ne sais pad"/>
    <s v="non"/>
    <s v="rien"/>
    <s v="manque l,eau pendant le mois d, out"/>
    <s v="non"/>
    <m/>
    <m/>
    <n v="-2.2906475999999998"/>
    <n v="28.7926997"/>
    <n v="1824.6"/>
    <n v="4.96"/>
    <n v="8"/>
    <n v="44970.354050925933"/>
    <n v="44970.339548611111"/>
    <s v="bbk01"/>
    <n v="44970.594606481478"/>
    <s v="https://www.commcarehq.org/a/swassa/reports/form_data/1e1ccd9f-6c93-4ab8-ae18-adfff8ed9147/"/>
    <s v="bbk01"/>
    <s v=""/>
    <x v="2"/>
    <s v=""/>
    <x v="2"/>
    <s v=""/>
    <s v=""/>
    <s v=""/>
    <s v=""/>
    <x v="2"/>
    <s v=""/>
    <s v=""/>
    <s v=""/>
    <s v=""/>
    <s v=""/>
    <x v="1"/>
    <s v=""/>
    <s v=""/>
    <s v=""/>
    <s v=""/>
    <s v=""/>
    <s v=""/>
    <s v=""/>
    <s v=""/>
    <s v=""/>
  </r>
  <r>
    <s v="323"/>
    <s v="ce029364-fd28-4213-86d3-ea3c332b518a"/>
    <n v="44970"/>
    <s v="consentement_oui"/>
    <s v="sud_kivu"/>
    <s v="sud_kivu"/>
    <s v="kabare"/>
    <x v="0"/>
    <x v="0"/>
    <s v="oui"/>
    <s v="mugisho cerubala"/>
    <s v="kama_5"/>
    <s v="5"/>
    <s v="kamak_5"/>
    <s v="masculin"/>
    <n v="31"/>
    <n v="9.734277408084265E+17"/>
    <s v="primaire_interrompu"/>
    <s v="oui"/>
    <m/>
    <m/>
    <m/>
    <x v="1"/>
    <s v="ishara cizungu"/>
    <s v="main_duvre"/>
    <m/>
    <s v="restreint"/>
    <n v="1"/>
    <n v="0"/>
    <n v="0"/>
    <n v="0"/>
    <n v="1"/>
    <n v="0"/>
    <n v="0"/>
    <n v="0"/>
    <n v="1"/>
    <n v="3"/>
    <n v="1"/>
    <n v="0"/>
    <n v="0"/>
    <n v="1"/>
    <n v="0"/>
    <n v="1"/>
    <n v="9"/>
    <s v="non"/>
    <n v="0"/>
    <n v="0"/>
    <n v="0"/>
    <n v="0"/>
    <n v="0"/>
    <n v="0"/>
    <n v="0"/>
    <n v="0"/>
    <n v="0"/>
    <n v="0"/>
    <n v="0"/>
    <n v="0"/>
    <s v="non"/>
    <m/>
    <m/>
    <m/>
    <m/>
    <m/>
    <m/>
    <m/>
    <m/>
    <m/>
    <m/>
    <m/>
    <m/>
    <s v="oui"/>
    <n v="0"/>
    <n v="0"/>
    <n v="0"/>
    <n v="1"/>
    <n v="0"/>
    <n v="0"/>
    <n v="0"/>
    <n v="0"/>
    <n v="0"/>
    <n v="0"/>
    <n v="0"/>
    <m/>
    <s v="eau_courante"/>
    <s v="robinet_public__borne-fontaine"/>
    <m/>
    <m/>
    <m/>
    <m/>
    <s v="eau_courante"/>
    <x v="0"/>
    <m/>
    <s v="oui"/>
    <m/>
    <m/>
    <m/>
    <m/>
    <m/>
    <m/>
    <m/>
    <s v="en_dehors_de_la_parcelle"/>
    <n v="60"/>
    <n v="40"/>
    <n v="80"/>
    <n v="180"/>
    <m/>
    <m/>
    <m/>
    <s v="oui"/>
    <x v="0"/>
    <m/>
    <m/>
    <m/>
    <m/>
    <m/>
    <m/>
    <m/>
    <m/>
    <m/>
    <m/>
    <m/>
    <m/>
    <m/>
    <m/>
    <m/>
    <m/>
    <m/>
    <m/>
    <m/>
    <m/>
    <m/>
    <m/>
    <m/>
    <m/>
    <m/>
    <m/>
    <m/>
    <n v="7"/>
    <n v="6"/>
    <n v="840"/>
    <m/>
    <m/>
    <n v="0"/>
    <n v="13.333333333333332"/>
    <s v="non"/>
    <m/>
    <m/>
    <m/>
    <m/>
    <m/>
    <m/>
    <m/>
    <m/>
    <m/>
    <m/>
    <s v="garons_10-14_ans"/>
    <n v="0"/>
    <n v="0"/>
    <n v="0"/>
    <n v="0"/>
    <n v="1"/>
    <n v="0"/>
    <n v="0"/>
    <m/>
    <s v="non"/>
    <m/>
    <m/>
    <m/>
    <m/>
    <m/>
    <m/>
    <m/>
    <m/>
    <m/>
    <m/>
    <m/>
    <m/>
    <m/>
    <m/>
    <m/>
    <m/>
    <m/>
    <m/>
    <m/>
    <m/>
    <m/>
    <s v="oui"/>
    <s v="si l,eau sera proche et disponible tous le jours"/>
    <s v="non"/>
    <m/>
    <m/>
    <m/>
    <m/>
    <m/>
    <m/>
    <m/>
    <m/>
    <m/>
    <m/>
    <m/>
    <m/>
    <m/>
    <m/>
    <m/>
    <m/>
    <m/>
    <m/>
    <m/>
    <m/>
    <m/>
    <m/>
    <m/>
    <m/>
    <m/>
    <m/>
    <m/>
    <m/>
    <m/>
    <m/>
    <m/>
    <m/>
    <m/>
    <m/>
    <s v="non"/>
    <m/>
    <m/>
    <m/>
    <m/>
    <m/>
    <m/>
    <m/>
    <m/>
    <m/>
    <m/>
    <m/>
    <m/>
    <m/>
    <m/>
    <m/>
    <m/>
    <m/>
    <m/>
    <m/>
    <m/>
    <m/>
    <m/>
    <m/>
    <m/>
    <m/>
    <m/>
    <m/>
    <m/>
    <s v="toilette non améliorée"/>
    <s v="non"/>
    <x v="0"/>
    <x v="0"/>
    <x v="0"/>
    <x v="0"/>
    <x v="0"/>
    <m/>
    <m/>
    <m/>
    <m/>
    <m/>
    <m/>
    <m/>
    <m/>
    <m/>
    <m/>
    <m/>
    <m/>
    <m/>
    <m/>
    <m/>
    <m/>
    <m/>
    <m/>
    <m/>
    <m/>
    <m/>
    <m/>
    <m/>
    <m/>
    <m/>
    <m/>
    <m/>
    <s v="oui"/>
    <n v="1"/>
    <n v="1"/>
    <n v="0"/>
    <n v="2"/>
    <n v="0"/>
    <n v="0"/>
    <n v="0"/>
    <m/>
    <n v="1"/>
    <n v="0"/>
    <n v="0"/>
    <n v="1"/>
    <n v="3"/>
    <s v="connaissance basique"/>
    <n v="0"/>
    <n v="0"/>
    <n v="0"/>
    <m/>
    <n v="0"/>
    <n v="0"/>
    <n v="0"/>
    <n v="1"/>
    <n v="0"/>
    <n v="0"/>
    <m/>
    <s v="oui"/>
    <s v="voir le comité regidezo"/>
    <n v="1"/>
    <n v="0"/>
    <n v="0"/>
    <n v="0"/>
    <m/>
    <n v="0"/>
    <n v="0"/>
    <n v="0"/>
    <n v="0"/>
    <n v="1"/>
    <n v="0"/>
    <n v="0"/>
    <n v="0"/>
    <m/>
    <s v="oui"/>
    <s v="il doit acheter et repart lui même outil abime"/>
    <n v="0"/>
    <x v="1"/>
    <n v="0"/>
    <n v="0"/>
    <n v="0"/>
    <n v="0"/>
    <s v="je ne sais pas"/>
    <s v="non"/>
    <s v="non"/>
    <m/>
    <m/>
    <m/>
    <m/>
    <m/>
    <m/>
    <m/>
    <m/>
    <m/>
    <m/>
    <m/>
    <m/>
    <m/>
    <m/>
    <m/>
    <n v="0"/>
    <m/>
    <m/>
    <n v="-6"/>
    <s v="pas de confiance"/>
    <n v="1"/>
    <n v="0"/>
    <n v="0"/>
    <n v="0"/>
    <n v="0"/>
    <n v="1"/>
    <n v="1"/>
    <s v="Au moins un"/>
    <n v="0"/>
    <n v="0"/>
    <n v="0"/>
    <m/>
    <s v="oui"/>
    <s v="non_jen_ai_pas_encore_bnficie"/>
    <m/>
    <m/>
    <m/>
    <m/>
    <m/>
    <m/>
    <m/>
    <m/>
    <m/>
    <m/>
    <m/>
    <m/>
    <m/>
    <m/>
    <m/>
    <m/>
    <m/>
    <m/>
    <m/>
    <m/>
    <s v="sa ne se détériore pas"/>
    <n v="0"/>
    <n v="0"/>
    <n v="0"/>
    <n v="0"/>
    <n v="0"/>
    <n v="0"/>
    <n v="0"/>
    <n v="0"/>
    <n v="1"/>
    <n v="0"/>
    <s v="maendeleo ,abari za bijijini"/>
    <n v="1"/>
    <n v="0"/>
    <n v="0"/>
    <n v="0"/>
    <n v="0"/>
    <n v="0"/>
    <m/>
    <s v="excellent"/>
    <m/>
    <s v="neutre"/>
    <s v="non"/>
    <s v="non"/>
    <s v="neutre"/>
    <s v="non"/>
    <m/>
    <m/>
    <m/>
    <m/>
    <m/>
    <s v="je_ne_suis_jamais_impliqu"/>
    <s v="souvent"/>
    <n v="0"/>
    <n v="0"/>
    <n v="0"/>
    <n v="0"/>
    <n v="0"/>
    <n v="1"/>
    <n v="0"/>
    <n v="0"/>
    <n v="0"/>
    <n v="0"/>
    <n v="0"/>
    <n v="0"/>
    <m/>
    <s v="face a face et sur téléphone"/>
    <s v="non"/>
    <m/>
    <m/>
    <s v="je nesais pas"/>
    <s v="insifisance de bf dans le milieu"/>
    <s v="non"/>
    <m/>
    <m/>
    <n v="-2.2887460000000002"/>
    <n v="28.792410799999999"/>
    <n v="1809.6"/>
    <n v="7.4"/>
    <n v="9"/>
    <n v="44970.381979166668"/>
    <n v="44970.360034722216"/>
    <s v="bbk01"/>
    <n v="44970.594652777778"/>
    <s v="https://www.commcarehq.org/a/swassa/reports/form_data/ce029364-fd28-4213-86d3-ea3c332b518a/"/>
    <s v="bbk01"/>
    <s v="Homme"/>
    <x v="1"/>
    <n v="12"/>
    <x v="0"/>
    <n v="120"/>
    <n v="65"/>
    <n v="80"/>
    <n v="265"/>
    <x v="1"/>
    <n v="2.8571428571428572"/>
    <s v="Non, elle n'est pas capable"/>
    <s v="non amélioré"/>
    <s v="Oui"/>
    <s v="pas d'accès"/>
    <x v="0"/>
    <n v="1"/>
    <n v="1"/>
    <n v="3"/>
    <s v="Connaissance moyenne"/>
    <n v="1"/>
    <n v="5"/>
    <s v="Confiance moyenne"/>
    <n v="1"/>
    <n v="1"/>
  </r>
  <r>
    <s v="324"/>
    <s v="f468b4b1-6eed-4435-bf8c-8db7f9548585"/>
    <n v="44970"/>
    <s v="consentement_oui"/>
    <s v="sud_kivu"/>
    <s v="sud_kivu"/>
    <s v="kabare"/>
    <x v="0"/>
    <x v="0"/>
    <s v="oui"/>
    <s v="kitumaini burhashegwa"/>
    <s v="kama_11"/>
    <s v="11"/>
    <s v="kamak_11"/>
    <s v="masculin"/>
    <n v="24"/>
    <n v="972226373"/>
    <s v="secondaire_interrompu"/>
    <s v="oui"/>
    <m/>
    <m/>
    <m/>
    <x v="1"/>
    <s v="refus de donne le nom"/>
    <s v="agriculteur"/>
    <m/>
    <s v="elargi"/>
    <n v="0"/>
    <n v="0"/>
    <n v="0"/>
    <n v="0"/>
    <n v="1"/>
    <n v="0"/>
    <n v="0"/>
    <n v="0"/>
    <n v="2"/>
    <n v="0"/>
    <n v="0"/>
    <n v="1"/>
    <n v="1"/>
    <n v="0"/>
    <n v="0"/>
    <n v="1"/>
    <n v="6"/>
    <s v="non"/>
    <n v="0"/>
    <n v="0"/>
    <n v="0"/>
    <n v="0"/>
    <n v="0"/>
    <n v="0"/>
    <n v="0"/>
    <n v="0"/>
    <n v="0"/>
    <n v="0"/>
    <n v="0"/>
    <n v="0"/>
    <s v="non"/>
    <m/>
    <m/>
    <m/>
    <m/>
    <m/>
    <m/>
    <m/>
    <m/>
    <m/>
    <m/>
    <m/>
    <m/>
    <s v="oui"/>
    <n v="1"/>
    <n v="0"/>
    <n v="0"/>
    <n v="0"/>
    <n v="0"/>
    <n v="0"/>
    <n v="0"/>
    <n v="0"/>
    <n v="0"/>
    <n v="1"/>
    <n v="0"/>
    <s v="rien"/>
    <s v="eau_courante"/>
    <s v="robinet_public__borne-fontaine"/>
    <m/>
    <m/>
    <m/>
    <m/>
    <s v="eau_courante"/>
    <x v="0"/>
    <m/>
    <s v="non"/>
    <s v="eau_de_surface"/>
    <m/>
    <m/>
    <m/>
    <m/>
    <m/>
    <s v="ruisseau"/>
    <s v="en_dehors_de_la_parcelle"/>
    <n v="8"/>
    <n v="10"/>
    <n v="15"/>
    <n v="33"/>
    <n v="20"/>
    <n v="5"/>
    <n v="25"/>
    <s v="je_ne_sais_pas"/>
    <x v="2"/>
    <m/>
    <m/>
    <m/>
    <m/>
    <m/>
    <m/>
    <m/>
    <m/>
    <m/>
    <m/>
    <m/>
    <m/>
    <m/>
    <s v="oui"/>
    <m/>
    <m/>
    <m/>
    <m/>
    <m/>
    <m/>
    <m/>
    <m/>
    <m/>
    <m/>
    <m/>
    <m/>
    <m/>
    <n v="7"/>
    <n v="4"/>
    <n v="560"/>
    <n v="3"/>
    <n v="3"/>
    <n v="420"/>
    <n v="23.333333333333336"/>
    <s v="non"/>
    <m/>
    <m/>
    <m/>
    <m/>
    <m/>
    <m/>
    <m/>
    <m/>
    <m/>
    <m/>
    <s v="garons_10-14_ans"/>
    <n v="0"/>
    <n v="0"/>
    <n v="0"/>
    <n v="0"/>
    <n v="1"/>
    <n v="0"/>
    <n v="0"/>
    <m/>
    <s v="non"/>
    <m/>
    <m/>
    <m/>
    <m/>
    <n v="0"/>
    <n v="0"/>
    <n v="0"/>
    <n v="0"/>
    <n v="1"/>
    <n v="0"/>
    <n v="0"/>
    <m/>
    <s v="non"/>
    <m/>
    <m/>
    <m/>
    <m/>
    <m/>
    <m/>
    <m/>
    <s v="oui"/>
    <s v="oui"/>
    <s v="si c,est un obligation"/>
    <s v="non"/>
    <m/>
    <m/>
    <m/>
    <m/>
    <m/>
    <m/>
    <m/>
    <m/>
    <s v="non"/>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1"/>
    <n v="0"/>
    <n v="0"/>
    <m/>
    <n v="1"/>
    <n v="1"/>
    <n v="0"/>
    <n v="2"/>
    <n v="3"/>
    <s v="connaissance basique"/>
    <n v="0"/>
    <n v="0"/>
    <n v="0"/>
    <m/>
    <n v="0"/>
    <n v="0"/>
    <n v="0"/>
    <n v="1"/>
    <n v="0"/>
    <n v="0"/>
    <m/>
    <s v="non"/>
    <s v="je ne sais pas"/>
    <n v="1"/>
    <n v="0"/>
    <n v="0"/>
    <n v="0"/>
    <m/>
    <n v="0"/>
    <n v="0"/>
    <n v="0"/>
    <n v="0"/>
    <n v="1"/>
    <n v="0"/>
    <n v="0"/>
    <n v="0"/>
    <m/>
    <s v="oui"/>
    <s v="mentenance du robinet"/>
    <n v="0"/>
    <x v="2"/>
    <n v="0"/>
    <n v="1"/>
    <n v="0"/>
    <n v="0"/>
    <s v="rien"/>
    <s v="non"/>
    <s v="non"/>
    <m/>
    <m/>
    <m/>
    <m/>
    <m/>
    <m/>
    <m/>
    <m/>
    <m/>
    <m/>
    <m/>
    <m/>
    <m/>
    <m/>
    <m/>
    <n v="0"/>
    <m/>
    <m/>
    <n v="6"/>
    <s v="grande confiance"/>
    <n v="0"/>
    <n v="0"/>
    <n v="0"/>
    <n v="0"/>
    <n v="0"/>
    <n v="0"/>
    <n v="0"/>
    <s v="Aucun"/>
    <n v="1"/>
    <n v="0"/>
    <n v="0"/>
    <m/>
    <s v="oui"/>
    <s v="oui"/>
    <s v="non_il_y_en_a_pas"/>
    <m/>
    <m/>
    <m/>
    <m/>
    <m/>
    <m/>
    <m/>
    <m/>
    <m/>
    <m/>
    <m/>
    <m/>
    <m/>
    <m/>
    <m/>
    <m/>
    <m/>
    <m/>
    <m/>
    <s v="je ne sais pas"/>
    <n v="0"/>
    <n v="0"/>
    <n v="0"/>
    <n v="0"/>
    <n v="0"/>
    <n v="0"/>
    <n v="1"/>
    <n v="0"/>
    <n v="0"/>
    <n v="0"/>
    <m/>
    <n v="0"/>
    <n v="0"/>
    <n v="0"/>
    <n v="0"/>
    <n v="1"/>
    <n v="0"/>
    <s v="je nesais pas"/>
    <s v="3-4"/>
    <m/>
    <s v="neutre"/>
    <s v="non"/>
    <s v="non"/>
    <s v="neutre"/>
    <s v="non"/>
    <m/>
    <m/>
    <m/>
    <m/>
    <m/>
    <s v="je_ne_suis_jamais_impliqu"/>
    <s v="non"/>
    <m/>
    <m/>
    <m/>
    <m/>
    <m/>
    <m/>
    <m/>
    <m/>
    <m/>
    <m/>
    <m/>
    <m/>
    <m/>
    <m/>
    <m/>
    <s v="rien"/>
    <s v="non"/>
    <s v="elur un comite gestionnaire dod,eau"/>
    <s v="rien"/>
    <s v="non"/>
    <m/>
    <m/>
    <n v="-2.2894321"/>
    <n v="28.793253400000001"/>
    <n v="1803.1"/>
    <n v="5.08"/>
    <n v="6"/>
    <n v="44970.413842592592"/>
    <n v="44970.387986111113"/>
    <s v="bbk01"/>
    <n v="44970.594664351847"/>
    <s v="https://www.commcarehq.org/a/swassa/reports/form_data/f468b4b1-6eed-4435-bf8c-8db7f9548585/"/>
    <s v="bbk01"/>
    <s v="Femme"/>
    <x v="0"/>
    <n v="7"/>
    <x v="0"/>
    <n v="25"/>
    <n v="80"/>
    <n v="65"/>
    <n v="170"/>
    <x v="1"/>
    <n v="4.8979591836734695"/>
    <s v="Non, elle n'est pas capable"/>
    <s v="non amélioré"/>
    <s v="Non"/>
    <s v="pas d'accès"/>
    <x v="0"/>
    <n v="1"/>
    <n v="1"/>
    <n v="2"/>
    <s v="Connaissance faible"/>
    <n v="1"/>
    <n v="6"/>
    <s v="Grande confiance"/>
    <n v="1"/>
    <n v="1"/>
  </r>
  <r>
    <s v="325"/>
    <s v="d547cc81-b086-4f6f-bba1-280a74f59970"/>
    <n v="44970"/>
    <s v="consentement_oui"/>
    <s v="sud_kivu"/>
    <s v="sud_kivu"/>
    <s v="kabare"/>
    <x v="0"/>
    <x v="0"/>
    <s v="oui"/>
    <s v="nabintu cirimwami"/>
    <s v="kama__56"/>
    <s v="56"/>
    <s v="kamak_56"/>
    <s v="feminin"/>
    <n v="20"/>
    <n v="0"/>
    <s v="secondaire_interrompu"/>
    <s v="non"/>
    <s v="epouse"/>
    <m/>
    <s v="masculin"/>
    <x v="1"/>
    <s v="rien"/>
    <s v="sans_emploi"/>
    <m/>
    <s v="elargi"/>
    <n v="2"/>
    <n v="0"/>
    <n v="1"/>
    <n v="0"/>
    <n v="1"/>
    <n v="0"/>
    <n v="0"/>
    <n v="0"/>
    <n v="0"/>
    <n v="0"/>
    <n v="0"/>
    <n v="1"/>
    <n v="0"/>
    <n v="1"/>
    <n v="0"/>
    <n v="1"/>
    <n v="7"/>
    <s v="oui"/>
    <n v="0"/>
    <n v="0"/>
    <n v="0"/>
    <n v="0"/>
    <n v="1"/>
    <n v="0"/>
    <n v="0"/>
    <n v="0"/>
    <n v="0"/>
    <n v="0"/>
    <n v="0"/>
    <n v="0"/>
    <s v="non"/>
    <m/>
    <m/>
    <m/>
    <m/>
    <m/>
    <m/>
    <m/>
    <m/>
    <m/>
    <m/>
    <m/>
    <m/>
    <s v="oui"/>
    <n v="0"/>
    <n v="0"/>
    <n v="0"/>
    <n v="1"/>
    <n v="0"/>
    <n v="0"/>
    <n v="0"/>
    <n v="0"/>
    <n v="0"/>
    <n v="0"/>
    <n v="0"/>
    <m/>
    <s v="eau_courante"/>
    <s v="robinet_public__borne-fontaine"/>
    <m/>
    <m/>
    <m/>
    <m/>
    <s v="eau_courante"/>
    <x v="0"/>
    <m/>
    <s v="oui"/>
    <m/>
    <m/>
    <m/>
    <m/>
    <m/>
    <m/>
    <m/>
    <s v="en_dehors_de_la_parcelle"/>
    <n v="10"/>
    <n v="40"/>
    <n v="25"/>
    <n v="75"/>
    <m/>
    <m/>
    <m/>
    <s v="oui"/>
    <x v="0"/>
    <m/>
    <m/>
    <m/>
    <m/>
    <m/>
    <m/>
    <m/>
    <m/>
    <m/>
    <m/>
    <m/>
    <m/>
    <m/>
    <m/>
    <m/>
    <m/>
    <m/>
    <m/>
    <m/>
    <m/>
    <m/>
    <m/>
    <m/>
    <m/>
    <m/>
    <m/>
    <m/>
    <n v="7"/>
    <n v="4"/>
    <n v="560"/>
    <m/>
    <m/>
    <n v="0"/>
    <n v="11.428571428571429"/>
    <s v="non"/>
    <m/>
    <m/>
    <m/>
    <m/>
    <m/>
    <m/>
    <m/>
    <m/>
    <m/>
    <m/>
    <s v="femmes_20-24_ans"/>
    <n v="0"/>
    <n v="0"/>
    <n v="0"/>
    <n v="0"/>
    <n v="1"/>
    <n v="0"/>
    <n v="0"/>
    <m/>
    <s v="oui"/>
    <s v="autre_prciser"/>
    <s v="s,il ya panne"/>
    <m/>
    <m/>
    <m/>
    <m/>
    <m/>
    <m/>
    <m/>
    <m/>
    <m/>
    <m/>
    <m/>
    <m/>
    <m/>
    <m/>
    <m/>
    <m/>
    <m/>
    <m/>
    <m/>
    <s v="oui"/>
    <s v="s,il y a régularité l,eau"/>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0"/>
    <n v="0"/>
    <n v="0"/>
    <n v="1"/>
    <n v="0"/>
    <n v="0"/>
    <m/>
    <s v="oui"/>
    <s v="je ne sais pas"/>
    <n v="1"/>
    <n v="0"/>
    <n v="0"/>
    <n v="0"/>
    <m/>
    <n v="0"/>
    <n v="0"/>
    <n v="0"/>
    <n v="0"/>
    <n v="1"/>
    <n v="0"/>
    <n v="0"/>
    <n v="0"/>
    <m/>
    <s v="oui"/>
    <s v="la personne responsable  repart l,outul abîmé"/>
    <n v="0"/>
    <x v="1"/>
    <n v="1"/>
    <n v="0"/>
    <n v="0"/>
    <n v="0"/>
    <s v="tien"/>
    <s v="non"/>
    <s v="non"/>
    <m/>
    <m/>
    <m/>
    <m/>
    <m/>
    <m/>
    <m/>
    <m/>
    <m/>
    <m/>
    <m/>
    <m/>
    <m/>
    <m/>
    <m/>
    <n v="0"/>
    <m/>
    <m/>
    <n v="7"/>
    <s v="grande confiance"/>
    <n v="0"/>
    <n v="1"/>
    <n v="0"/>
    <n v="0"/>
    <n v="0"/>
    <n v="1"/>
    <n v="1"/>
    <s v="Au moins un"/>
    <n v="0"/>
    <n v="0"/>
    <n v="0"/>
    <m/>
    <s v="non"/>
    <s v="non_jen_ai_pas_encore_bnficie"/>
    <m/>
    <m/>
    <m/>
    <m/>
    <m/>
    <m/>
    <m/>
    <m/>
    <m/>
    <m/>
    <m/>
    <m/>
    <m/>
    <m/>
    <m/>
    <m/>
    <m/>
    <m/>
    <m/>
    <m/>
    <s v="chef gestionnaire deau"/>
    <n v="0"/>
    <n v="0"/>
    <n v="0"/>
    <n v="0"/>
    <n v="0"/>
    <n v="0"/>
    <n v="0"/>
    <n v="0"/>
    <n v="1"/>
    <n v="0"/>
    <s v="je me pas"/>
    <n v="1"/>
    <n v="0"/>
    <n v="0"/>
    <n v="1"/>
    <n v="0"/>
    <n v="0"/>
    <m/>
    <s v="5-6"/>
    <m/>
    <s v="neutre"/>
    <s v="non"/>
    <s v="non"/>
    <s v="estremement_insatisfaisante"/>
    <s v="oui"/>
    <s v="non"/>
    <m/>
    <s v="autres__prciser"/>
    <s v="je ne sais pas"/>
    <s v="je_ne_sais_pas"/>
    <s v="je_ne_suis_jamais_impliqu"/>
    <s v="non"/>
    <m/>
    <m/>
    <m/>
    <m/>
    <m/>
    <m/>
    <m/>
    <m/>
    <m/>
    <m/>
    <m/>
    <m/>
    <m/>
    <m/>
    <m/>
    <s v="on ne connait pas a quoi s, adresse"/>
    <s v="non"/>
    <s v="rien"/>
    <s v="aucun"/>
    <s v="non"/>
    <m/>
    <m/>
    <n v="-2.290597"/>
    <n v="28.793700099999999"/>
    <n v="1828.5"/>
    <n v="5"/>
    <n v="7"/>
    <n v="44970.435659722221"/>
    <n v="44970.415347222217"/>
    <s v="bbk01"/>
    <n v="44970.594675925917"/>
    <s v="https://www.commcarehq.org/a/swassa/reports/form_data/d547cc81-b086-4f6f-bba1-280a74f59970/"/>
    <s v="bbk01"/>
    <s v="Femme"/>
    <x v="0"/>
    <n v="4"/>
    <x v="0"/>
    <n v="20"/>
    <n v="15"/>
    <n v="20"/>
    <n v="55"/>
    <x v="1"/>
    <n v="5.7142857142857144"/>
    <s v="Non, elle n'est pas capable"/>
    <s v="non amélioré"/>
    <s v="Oui"/>
    <s v="pas d'accès"/>
    <x v="0"/>
    <n v="1"/>
    <n v="1"/>
    <n v="2"/>
    <s v="Connaissance faible"/>
    <n v="1"/>
    <n v="7"/>
    <s v="Grande confiance"/>
    <n v="1"/>
    <n v="1"/>
  </r>
  <r>
    <s v="326"/>
    <s v="213796fd-15d6-4393-a99b-3c7c0941c320"/>
    <n v="44970"/>
    <s v="consentement_oui"/>
    <s v="sud_kivu"/>
    <s v="sud_kivu"/>
    <s v="kabare"/>
    <x v="0"/>
    <x v="0"/>
    <s v="oui"/>
    <s v="andema manegabe"/>
    <s v="kama_64"/>
    <s v="64"/>
    <s v="kamak_64"/>
    <s v="feminin"/>
    <n v="26"/>
    <n v="976884180"/>
    <s v="secondaire_interrompu"/>
    <s v="oui"/>
    <m/>
    <m/>
    <m/>
    <x v="0"/>
    <s v="ombeni"/>
    <s v="sans_emploi"/>
    <m/>
    <s v="restreint"/>
    <n v="1"/>
    <n v="0"/>
    <n v="0"/>
    <n v="0"/>
    <n v="0"/>
    <n v="1"/>
    <n v="0"/>
    <n v="1"/>
    <n v="1"/>
    <n v="0"/>
    <n v="0"/>
    <n v="0"/>
    <n v="0"/>
    <n v="1"/>
    <n v="0"/>
    <n v="0"/>
    <n v="5"/>
    <s v="non"/>
    <n v="0"/>
    <n v="0"/>
    <n v="0"/>
    <n v="0"/>
    <n v="0"/>
    <n v="0"/>
    <n v="0"/>
    <n v="0"/>
    <n v="0"/>
    <n v="0"/>
    <n v="0"/>
    <n v="0"/>
    <s v="non"/>
    <m/>
    <m/>
    <m/>
    <m/>
    <m/>
    <m/>
    <m/>
    <m/>
    <m/>
    <m/>
    <m/>
    <m/>
    <s v="oui"/>
    <n v="0"/>
    <n v="0"/>
    <n v="0"/>
    <n v="0"/>
    <n v="1"/>
    <n v="0"/>
    <n v="0"/>
    <n v="0"/>
    <n v="0"/>
    <n v="0"/>
    <n v="0"/>
    <m/>
    <s v="eau_courante"/>
    <s v="robinet_public__borne-fontaine"/>
    <m/>
    <m/>
    <m/>
    <m/>
    <s v="eau_courante"/>
    <x v="0"/>
    <m/>
    <s v="oui"/>
    <m/>
    <m/>
    <m/>
    <m/>
    <m/>
    <m/>
    <m/>
    <s v="dans_la_parcelle_ou_la_maison"/>
    <n v="15"/>
    <n v="90"/>
    <n v="20"/>
    <n v="125"/>
    <m/>
    <m/>
    <m/>
    <s v="non"/>
    <x v="2"/>
    <n v="0"/>
    <n v="0"/>
    <n v="0"/>
    <n v="0"/>
    <n v="0"/>
    <n v="0"/>
    <n v="1"/>
    <n v="1"/>
    <n v="0"/>
    <n v="0"/>
    <n v="0"/>
    <n v="0"/>
    <n v="0"/>
    <m/>
    <m/>
    <m/>
    <m/>
    <m/>
    <m/>
    <m/>
    <m/>
    <m/>
    <m/>
    <m/>
    <m/>
    <m/>
    <m/>
    <n v="5"/>
    <n v="4"/>
    <n v="400"/>
    <m/>
    <m/>
    <n v="0"/>
    <n v="11.428571428571429"/>
    <s v="non"/>
    <m/>
    <m/>
    <m/>
    <m/>
    <m/>
    <m/>
    <m/>
    <m/>
    <m/>
    <m/>
    <s v="femmes_25-34_ans"/>
    <n v="0"/>
    <n v="0"/>
    <n v="0"/>
    <n v="0"/>
    <n v="1"/>
    <n v="0"/>
    <n v="0"/>
    <m/>
    <s v="non"/>
    <m/>
    <m/>
    <m/>
    <m/>
    <m/>
    <m/>
    <m/>
    <m/>
    <m/>
    <m/>
    <m/>
    <m/>
    <m/>
    <m/>
    <m/>
    <m/>
    <m/>
    <m/>
    <m/>
    <m/>
    <m/>
    <s v="oui"/>
    <s v="si l,eau sera proche et régulier"/>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1"/>
    <n v="0"/>
    <n v="0"/>
    <m/>
    <s v="oui"/>
    <s v="voir regidezo"/>
    <n v="1"/>
    <n v="0"/>
    <n v="0"/>
    <n v="0"/>
    <m/>
    <n v="0"/>
    <n v="0"/>
    <n v="0"/>
    <n v="0"/>
    <n v="1"/>
    <n v="0"/>
    <n v="0"/>
    <n v="0"/>
    <m/>
    <s v="non"/>
    <m/>
    <m/>
    <x v="0"/>
    <m/>
    <m/>
    <m/>
    <m/>
    <m/>
    <s v="non"/>
    <s v="non"/>
    <m/>
    <m/>
    <m/>
    <m/>
    <m/>
    <m/>
    <m/>
    <m/>
    <m/>
    <m/>
    <m/>
    <m/>
    <m/>
    <m/>
    <m/>
    <n v="0"/>
    <m/>
    <m/>
    <n v="8"/>
    <s v="grande confiance"/>
    <n v="0"/>
    <n v="1"/>
    <n v="0"/>
    <n v="0"/>
    <n v="0"/>
    <n v="1"/>
    <n v="1"/>
    <s v="Au moins un"/>
    <n v="0"/>
    <n v="0"/>
    <n v="0"/>
    <m/>
    <s v="oui"/>
    <s v="oui"/>
    <s v="non_il_y_en_a_pas"/>
    <m/>
    <m/>
    <m/>
    <m/>
    <m/>
    <m/>
    <m/>
    <m/>
    <m/>
    <m/>
    <m/>
    <m/>
    <m/>
    <m/>
    <m/>
    <m/>
    <m/>
    <m/>
    <m/>
    <s v="je ne sais pas"/>
    <n v="0"/>
    <n v="0"/>
    <n v="1"/>
    <n v="0"/>
    <n v="0"/>
    <n v="0"/>
    <n v="0"/>
    <n v="0"/>
    <n v="0"/>
    <n v="0"/>
    <m/>
    <n v="1"/>
    <n v="0"/>
    <n v="0"/>
    <n v="0"/>
    <n v="0"/>
    <n v="0"/>
    <m/>
    <s v="5-6"/>
    <m/>
    <s v="neutre"/>
    <s v="non"/>
    <s v="non"/>
    <s v="neutre"/>
    <s v="non"/>
    <m/>
    <m/>
    <m/>
    <m/>
    <m/>
    <s v="je_ne_suis_jamais_impliqu"/>
    <s v="non"/>
    <m/>
    <m/>
    <m/>
    <m/>
    <m/>
    <m/>
    <m/>
    <m/>
    <m/>
    <m/>
    <m/>
    <m/>
    <m/>
    <m/>
    <m/>
    <s v="je ne sais pas"/>
    <s v="non"/>
    <s v="formation par m c"/>
    <s v="rarete de bf dans le milieu et pas un comite de gestion"/>
    <s v="non"/>
    <m/>
    <m/>
    <n v="-2.2919456999999999"/>
    <n v="28.793172200000001"/>
    <n v="1818"/>
    <n v="5.78"/>
    <n v="5"/>
    <n v="44970.471307870372"/>
    <n v="44970.447442129633"/>
    <s v="bbk01"/>
    <n v="44970.594687500001"/>
    <s v="https://www.commcarehq.org/a/swassa/reports/form_data/213796fd-15d6-4393-a99b-3c7c0941c320/"/>
    <s v="bbk01"/>
    <s v="Homme"/>
    <x v="1"/>
    <n v="10"/>
    <x v="1"/>
    <n v="50"/>
    <n v="60"/>
    <n v="70"/>
    <n v="180"/>
    <x v="1"/>
    <n v="2"/>
    <s v="Non, elle n'est pas capable"/>
    <s v="non amélioré"/>
    <s v="Non"/>
    <s v="pas d'accès"/>
    <x v="0"/>
    <n v="1"/>
    <n v="1"/>
    <n v="3"/>
    <s v="Connaissance moyenne"/>
    <n v="1"/>
    <n v="7"/>
    <s v="Grande confiance"/>
    <n v="1"/>
    <n v="1"/>
  </r>
  <r>
    <s v="327"/>
    <s v="052c2f98-924d-4cb5-86b6-33a81c604991"/>
    <n v="44970"/>
    <s v="consentement_oui"/>
    <s v="sud_kivu"/>
    <s v="sud_kivu"/>
    <s v="kabare"/>
    <x v="0"/>
    <x v="0"/>
    <s v="non"/>
    <s v="rosine m,nakabuga"/>
    <s v="kama__53"/>
    <s v="53"/>
    <s v="kamak_53"/>
    <s v="feminin"/>
    <n v="34"/>
    <n v="0"/>
    <s v="secondaire_interrompu"/>
    <s v="non"/>
    <s v="epouse"/>
    <m/>
    <s v="masculin"/>
    <x v="1"/>
    <s v="refus de donner le nom"/>
    <s v="agriculteur"/>
    <m/>
    <s v="restreint"/>
    <n v="1"/>
    <n v="2"/>
    <n v="1"/>
    <n v="0"/>
    <n v="0"/>
    <n v="1"/>
    <n v="0"/>
    <n v="0"/>
    <n v="1"/>
    <n v="2"/>
    <n v="1"/>
    <n v="0"/>
    <n v="0"/>
    <n v="1"/>
    <n v="0"/>
    <n v="0"/>
    <n v="10"/>
    <s v="non"/>
    <n v="0"/>
    <n v="0"/>
    <n v="0"/>
    <n v="0"/>
    <n v="0"/>
    <n v="0"/>
    <n v="0"/>
    <n v="0"/>
    <n v="0"/>
    <n v="0"/>
    <n v="0"/>
    <n v="0"/>
    <s v="non"/>
    <m/>
    <m/>
    <m/>
    <m/>
    <m/>
    <m/>
    <m/>
    <m/>
    <m/>
    <m/>
    <m/>
    <m/>
    <s v="oui"/>
    <n v="0"/>
    <n v="0"/>
    <n v="0"/>
    <n v="0"/>
    <n v="0"/>
    <n v="0"/>
    <n v="0"/>
    <n v="0"/>
    <n v="1"/>
    <n v="0"/>
    <n v="0"/>
    <m/>
    <s v="eau_courante"/>
    <s v="robinet_public__borne-fontaine"/>
    <m/>
    <m/>
    <m/>
    <m/>
    <s v="eau_courante"/>
    <x v="0"/>
    <m/>
    <s v="non"/>
    <s v="eau_de_surface"/>
    <m/>
    <m/>
    <m/>
    <m/>
    <m/>
    <s v="ruisseau"/>
    <s v="en_dehors_de_la_parcelle"/>
    <n v="10"/>
    <n v="90"/>
    <n v="15"/>
    <n v="115"/>
    <n v="20"/>
    <n v="5"/>
    <n v="30"/>
    <s v="non"/>
    <x v="2"/>
    <n v="0"/>
    <n v="0"/>
    <n v="0"/>
    <n v="0"/>
    <n v="0"/>
    <n v="0"/>
    <n v="1"/>
    <n v="1"/>
    <n v="0"/>
    <n v="0"/>
    <n v="0"/>
    <n v="0"/>
    <n v="0"/>
    <s v="oui"/>
    <m/>
    <m/>
    <m/>
    <m/>
    <m/>
    <m/>
    <m/>
    <m/>
    <m/>
    <m/>
    <m/>
    <m/>
    <m/>
    <n v="7"/>
    <n v="6"/>
    <n v="840"/>
    <n v="5"/>
    <n v="6"/>
    <n v="840"/>
    <n v="24"/>
    <s v="non"/>
    <m/>
    <m/>
    <m/>
    <m/>
    <m/>
    <m/>
    <m/>
    <m/>
    <m/>
    <m/>
    <s v="filles_10-14_ans"/>
    <n v="0"/>
    <n v="0"/>
    <n v="0"/>
    <n v="0"/>
    <n v="1"/>
    <n v="0"/>
    <n v="0"/>
    <m/>
    <s v="non"/>
    <m/>
    <m/>
    <m/>
    <m/>
    <n v="0"/>
    <n v="0"/>
    <n v="0"/>
    <n v="0"/>
    <n v="1"/>
    <n v="0"/>
    <n v="0"/>
    <m/>
    <s v="non"/>
    <m/>
    <m/>
    <m/>
    <m/>
    <m/>
    <m/>
    <m/>
    <s v="oui"/>
    <s v="non"/>
    <s v="car l,eau est gratuit"/>
    <s v="je_ne_sais_pas"/>
    <m/>
    <m/>
    <m/>
    <m/>
    <m/>
    <m/>
    <m/>
    <m/>
    <s v="je_ne_sais_pas"/>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0"/>
    <n v="0"/>
    <n v="0"/>
    <n v="1"/>
    <s v="connaissance faible"/>
    <n v="1"/>
    <n v="0"/>
    <n v="0"/>
    <m/>
    <n v="0"/>
    <n v="0"/>
    <n v="0"/>
    <n v="1"/>
    <n v="0"/>
    <n v="0"/>
    <m/>
    <s v="non"/>
    <s v="voir cogep"/>
    <n v="1"/>
    <n v="0"/>
    <n v="0"/>
    <n v="0"/>
    <m/>
    <n v="0"/>
    <n v="0"/>
    <n v="0"/>
    <n v="0"/>
    <n v="1"/>
    <n v="0"/>
    <n v="0"/>
    <n v="0"/>
    <m/>
    <s v="non"/>
    <m/>
    <m/>
    <x v="0"/>
    <m/>
    <m/>
    <m/>
    <m/>
    <m/>
    <s v="non"/>
    <s v="non"/>
    <m/>
    <m/>
    <m/>
    <m/>
    <m/>
    <m/>
    <m/>
    <m/>
    <m/>
    <m/>
    <m/>
    <m/>
    <m/>
    <m/>
    <m/>
    <n v="0"/>
    <m/>
    <m/>
    <n v="4"/>
    <s v="pas de confiance"/>
    <n v="1"/>
    <n v="0"/>
    <n v="0"/>
    <n v="0"/>
    <n v="0"/>
    <n v="1"/>
    <n v="1"/>
    <s v="Au moins un"/>
    <n v="0"/>
    <n v="0"/>
    <n v="0"/>
    <m/>
    <s v="non"/>
    <s v="oui"/>
    <s v="non_il_y_en_a_pas"/>
    <m/>
    <m/>
    <m/>
    <m/>
    <m/>
    <m/>
    <m/>
    <m/>
    <m/>
    <m/>
    <m/>
    <m/>
    <m/>
    <m/>
    <m/>
    <m/>
    <m/>
    <m/>
    <m/>
    <s v="comite de gestion"/>
    <n v="0"/>
    <n v="0"/>
    <n v="1"/>
    <n v="0"/>
    <n v="0"/>
    <n v="0"/>
    <n v="0"/>
    <n v="0"/>
    <n v="0"/>
    <n v="0"/>
    <m/>
    <n v="0"/>
    <n v="0"/>
    <n v="0"/>
    <n v="1"/>
    <n v="0"/>
    <n v="0"/>
    <m/>
    <s v="3-4"/>
    <m/>
    <s v="peu_insatisfaisant"/>
    <s v="oui"/>
    <s v="oui"/>
    <s v="tres_insatisfaisante"/>
    <s v="oui"/>
    <s v="non"/>
    <m/>
    <s v="les_membres_du_village"/>
    <m/>
    <s v="je_ne_sais_pas"/>
    <s v="je_ne_suis_jamais_impliqu"/>
    <s v="non"/>
    <m/>
    <m/>
    <m/>
    <m/>
    <m/>
    <m/>
    <m/>
    <m/>
    <m/>
    <m/>
    <m/>
    <m/>
    <m/>
    <m/>
    <m/>
    <s v="je ne sais pas"/>
    <s v="non"/>
    <s v="si on  cherche le probleme causant le riptir l,eau dans le milieu"/>
    <s v="ruptir l,eau a chaque moment"/>
    <s v="non"/>
    <m/>
    <m/>
    <n v="-2.2934256999999998"/>
    <n v="28.794207199999999"/>
    <n v="1812.6"/>
    <n v="4.9000000000000004"/>
    <n v="10"/>
    <n v="44970.505162037043"/>
    <n v="44970.48101851852"/>
    <s v="bbk01"/>
    <n v="44970.594699074078"/>
    <s v="https://www.commcarehq.org/a/swassa/reports/form_data/052c2f98-924d-4cb5-86b6-33a81c604991/"/>
    <s v="bbk01"/>
    <s v=""/>
    <x v="2"/>
    <s v=""/>
    <x v="2"/>
    <s v=""/>
    <s v=""/>
    <s v=""/>
    <s v=""/>
    <x v="2"/>
    <s v=""/>
    <s v=""/>
    <s v=""/>
    <s v=""/>
    <s v=""/>
    <x v="1"/>
    <s v=""/>
    <s v=""/>
    <s v=""/>
    <s v=""/>
    <s v=""/>
    <s v=""/>
    <s v=""/>
    <s v=""/>
    <s v=""/>
  </r>
  <r>
    <s v="328"/>
    <s v="f85dd040-164e-47cd-8c72-28e282e86158"/>
    <n v="44970"/>
    <s v="consentement_oui"/>
    <s v="sud_kivu"/>
    <s v="sud_kivu"/>
    <s v="kabare"/>
    <x v="0"/>
    <x v="0"/>
    <s v="oui"/>
    <s v="kilimushi mirindi abeli"/>
    <s v="kama_25"/>
    <s v="25"/>
    <s v="kamak_25"/>
    <s v="masculin"/>
    <n v="30"/>
    <n v="977947672"/>
    <s v="secondaire_complet"/>
    <s v="oui"/>
    <m/>
    <m/>
    <m/>
    <x v="1"/>
    <s v="akankwa cirhalabwa"/>
    <s v="agriculteur"/>
    <m/>
    <s v="restreint"/>
    <n v="2"/>
    <n v="0"/>
    <n v="0"/>
    <n v="0"/>
    <n v="0"/>
    <n v="1"/>
    <n v="0"/>
    <n v="0"/>
    <n v="0"/>
    <n v="2"/>
    <n v="0"/>
    <n v="0"/>
    <n v="1"/>
    <n v="2"/>
    <n v="0"/>
    <n v="0"/>
    <n v="8"/>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5"/>
    <n v="20"/>
    <n v="10"/>
    <n v="35"/>
    <m/>
    <m/>
    <m/>
    <s v="non"/>
    <x v="2"/>
    <n v="0"/>
    <n v="0"/>
    <n v="0"/>
    <n v="0"/>
    <n v="0"/>
    <n v="0"/>
    <n v="0"/>
    <n v="1"/>
    <n v="0"/>
    <n v="0"/>
    <n v="0"/>
    <n v="0"/>
    <n v="0"/>
    <m/>
    <m/>
    <m/>
    <m/>
    <m/>
    <m/>
    <m/>
    <m/>
    <m/>
    <m/>
    <m/>
    <m/>
    <m/>
    <m/>
    <n v="7"/>
    <n v="4"/>
    <n v="560"/>
    <m/>
    <m/>
    <n v="0"/>
    <n v="10"/>
    <s v="non"/>
    <m/>
    <m/>
    <m/>
    <m/>
    <m/>
    <m/>
    <m/>
    <m/>
    <m/>
    <m/>
    <s v="garons_6-9_ans"/>
    <n v="0"/>
    <n v="0"/>
    <n v="0"/>
    <n v="0"/>
    <n v="1"/>
    <n v="0"/>
    <n v="0"/>
    <m/>
    <s v="non"/>
    <m/>
    <m/>
    <m/>
    <m/>
    <m/>
    <m/>
    <m/>
    <m/>
    <m/>
    <m/>
    <m/>
    <m/>
    <m/>
    <m/>
    <m/>
    <m/>
    <m/>
    <m/>
    <m/>
    <m/>
    <m/>
    <s v="oui"/>
    <s v="en quand de repartion"/>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oui"/>
    <s v="cogep"/>
    <n v="1"/>
    <n v="0"/>
    <n v="0"/>
    <n v="0"/>
    <m/>
    <n v="0"/>
    <n v="0"/>
    <n v="0"/>
    <n v="1"/>
    <n v="0"/>
    <n v="0"/>
    <n v="0"/>
    <n v="0"/>
    <m/>
    <s v="oui"/>
    <s v="si la persone détruit la bf il doit te repar"/>
    <n v="0"/>
    <x v="2"/>
    <n v="0"/>
    <n v="1"/>
    <n v="0"/>
    <n v="0"/>
    <s v="rien"/>
    <s v="non"/>
    <s v="oui"/>
    <n v="0"/>
    <n v="1"/>
    <n v="0"/>
    <n v="0"/>
    <n v="0"/>
    <m/>
    <n v="1"/>
    <n v="0"/>
    <n v="0"/>
    <n v="0"/>
    <n v="0"/>
    <n v="0"/>
    <n v="0"/>
    <n v="0"/>
    <m/>
    <n v="1"/>
    <s v="oui"/>
    <s v="oui_jetais_satisfait"/>
    <n v="7"/>
    <s v="grande confiance"/>
    <n v="0"/>
    <n v="0"/>
    <n v="0"/>
    <n v="0"/>
    <n v="0"/>
    <n v="0"/>
    <n v="1"/>
    <s v="Au moins un"/>
    <n v="1"/>
    <n v="0"/>
    <n v="0"/>
    <m/>
    <s v="oui"/>
    <s v="oui"/>
    <s v="non_il_y_en_a_pas"/>
    <m/>
    <m/>
    <m/>
    <m/>
    <m/>
    <m/>
    <m/>
    <m/>
    <m/>
    <m/>
    <m/>
    <m/>
    <m/>
    <m/>
    <m/>
    <m/>
    <m/>
    <m/>
    <m/>
    <s v="comité gestionnaire d,eau"/>
    <n v="0"/>
    <n v="0"/>
    <n v="0"/>
    <n v="0"/>
    <n v="0"/>
    <n v="0"/>
    <n v="0"/>
    <n v="0"/>
    <n v="1"/>
    <n v="0"/>
    <s v="maendeleo"/>
    <n v="0"/>
    <n v="1"/>
    <n v="0"/>
    <n v="0"/>
    <n v="0"/>
    <n v="0"/>
    <m/>
    <s v="5-6"/>
    <m/>
    <s v="tres_satisfaite"/>
    <s v="oui"/>
    <s v="oui"/>
    <s v="tres_satisfaite"/>
    <s v="oui"/>
    <s v="non"/>
    <m/>
    <s v="les_membres_du_village"/>
    <m/>
    <s v="je_ne_sais_pas"/>
    <s v="je_ne_suis_jamais_impliqu"/>
    <s v="non"/>
    <m/>
    <m/>
    <m/>
    <m/>
    <m/>
    <m/>
    <m/>
    <m/>
    <m/>
    <m/>
    <m/>
    <m/>
    <m/>
    <m/>
    <m/>
    <s v="rien"/>
    <s v="non"/>
    <s v="voir le comité cogeka"/>
    <s v="insuffisant de bf"/>
    <s v="oui"/>
    <s v="manque l,eau dans certain heure"/>
    <s v="oui"/>
    <n v="-2.2924213"/>
    <n v="28.794295999999999"/>
    <n v="1793.7"/>
    <n v="4.96"/>
    <n v="8"/>
    <n v="44970.561435185176"/>
    <n v="44970.51290509259"/>
    <s v="bbk01"/>
    <n v="44970.594699074078"/>
    <s v="https://www.commcarehq.org/a/swassa/reports/form_data/f85dd040-164e-47cd-8c72-28e282e86158/"/>
    <s v="bbk01"/>
    <s v="Femme"/>
    <x v="0"/>
    <n v="10"/>
    <x v="0"/>
    <n v="45"/>
    <n v="50"/>
    <n v="60"/>
    <n v="155"/>
    <x v="1"/>
    <n v="9.1428571428571423"/>
    <s v="Non, elle n'est pas capable"/>
    <s v="non amélioré"/>
    <s v="Non"/>
    <s v="pas d'accès"/>
    <x v="0"/>
    <n v="1"/>
    <n v="1"/>
    <n v="2"/>
    <s v="Connaissance faible"/>
    <n v="1"/>
    <n v="7"/>
    <s v="Grande confiance"/>
    <n v="1"/>
    <n v="1"/>
  </r>
  <r>
    <s v="329"/>
    <s v="9209e084-2b5c-4ffc-acfb-c1c654e981a0"/>
    <n v="44970"/>
    <s v="consentement_oui"/>
    <s v="sud_kivu"/>
    <s v="sud_kivu"/>
    <s v="kabare"/>
    <x v="0"/>
    <x v="0"/>
    <s v="non"/>
    <s v="Fazili Machumu"/>
    <s v="kama_47"/>
    <s v="47"/>
    <s v="kamak_47"/>
    <s v="feminin"/>
    <n v="22"/>
    <n v="0"/>
    <s v="secondaire_complet"/>
    <s v="non"/>
    <s v="fille"/>
    <m/>
    <s v="masculin"/>
    <x v="1"/>
    <s v="Claude kulimushi"/>
    <s v="agriculteur"/>
    <m/>
    <s v="elargi"/>
    <n v="0"/>
    <n v="1"/>
    <n v="2"/>
    <n v="0"/>
    <n v="1"/>
    <n v="0"/>
    <n v="1"/>
    <n v="0"/>
    <n v="1"/>
    <n v="0"/>
    <n v="0"/>
    <n v="0"/>
    <n v="0"/>
    <n v="0"/>
    <n v="0"/>
    <n v="1"/>
    <n v="7"/>
    <s v="non"/>
    <n v="0"/>
    <n v="0"/>
    <n v="0"/>
    <n v="0"/>
    <n v="0"/>
    <n v="0"/>
    <n v="0"/>
    <n v="0"/>
    <n v="0"/>
    <n v="0"/>
    <n v="0"/>
    <n v="0"/>
    <s v="non"/>
    <m/>
    <m/>
    <m/>
    <m/>
    <m/>
    <m/>
    <m/>
    <m/>
    <m/>
    <m/>
    <m/>
    <m/>
    <s v="oui"/>
    <n v="1"/>
    <n v="0"/>
    <n v="0"/>
    <n v="0"/>
    <n v="0"/>
    <n v="0"/>
    <n v="0"/>
    <n v="0"/>
    <n v="0"/>
    <n v="0"/>
    <n v="0"/>
    <m/>
    <s v="eau_courante"/>
    <s v="canalisation_vers_un_voisin"/>
    <m/>
    <m/>
    <m/>
    <m/>
    <s v="eau_courante"/>
    <x v="0"/>
    <m/>
    <s v="oui"/>
    <m/>
    <m/>
    <m/>
    <m/>
    <m/>
    <m/>
    <m/>
    <s v="en_dehors_de_la_parcelle"/>
    <n v="1"/>
    <n v="2"/>
    <n v="1"/>
    <n v="4"/>
    <m/>
    <m/>
    <m/>
    <s v="oui"/>
    <x v="1"/>
    <m/>
    <m/>
    <m/>
    <m/>
    <m/>
    <m/>
    <m/>
    <m/>
    <m/>
    <m/>
    <m/>
    <m/>
    <m/>
    <m/>
    <m/>
    <m/>
    <m/>
    <m/>
    <m/>
    <m/>
    <m/>
    <m/>
    <m/>
    <m/>
    <m/>
    <m/>
    <m/>
    <n v="7"/>
    <n v="6"/>
    <n v="840"/>
    <m/>
    <m/>
    <n v="0"/>
    <n v="17.142857142857142"/>
    <s v="non"/>
    <m/>
    <m/>
    <m/>
    <m/>
    <m/>
    <m/>
    <m/>
    <m/>
    <m/>
    <m/>
    <s v="filles_10-14_ans"/>
    <n v="0"/>
    <n v="0"/>
    <n v="0"/>
    <n v="0"/>
    <n v="1"/>
    <n v="0"/>
    <n v="0"/>
    <m/>
    <s v="oui"/>
    <s v="autre_prciser"/>
    <s v="cas de panne"/>
    <m/>
    <m/>
    <m/>
    <m/>
    <m/>
    <m/>
    <m/>
    <m/>
    <m/>
    <m/>
    <m/>
    <m/>
    <m/>
    <m/>
    <m/>
    <m/>
    <m/>
    <m/>
    <m/>
    <s v="oui"/>
    <s v="l'eau c la vie"/>
    <s v="non"/>
    <m/>
    <m/>
    <m/>
    <m/>
    <m/>
    <m/>
    <m/>
    <m/>
    <m/>
    <m/>
    <m/>
    <m/>
    <m/>
    <m/>
    <m/>
    <m/>
    <m/>
    <m/>
    <m/>
    <m/>
    <m/>
    <m/>
    <m/>
    <m/>
    <m/>
    <m/>
    <m/>
    <m/>
    <m/>
    <m/>
    <m/>
    <m/>
    <m/>
    <m/>
    <s v="oui"/>
    <n v="0"/>
    <n v="0"/>
    <n v="0"/>
    <n v="0"/>
    <n v="0"/>
    <n v="0"/>
    <n v="1"/>
    <n v="0"/>
    <n v="0"/>
    <n v="0"/>
    <m/>
    <m/>
    <m/>
    <m/>
    <m/>
    <n v="1"/>
    <n v="0"/>
    <n v="0"/>
    <n v="0"/>
    <n v="0"/>
    <n v="1"/>
    <m/>
    <m/>
    <m/>
    <m/>
    <m/>
    <m/>
    <m/>
    <s v="toilette non améliorée"/>
    <s v="oui"/>
    <x v="0"/>
    <x v="1"/>
    <x v="2"/>
    <x v="1"/>
    <x v="0"/>
    <m/>
    <m/>
    <m/>
    <m/>
    <m/>
    <m/>
    <m/>
    <m/>
    <m/>
    <m/>
    <m/>
    <m/>
    <m/>
    <m/>
    <m/>
    <m/>
    <m/>
    <m/>
    <m/>
    <m/>
    <m/>
    <m/>
    <m/>
    <m/>
    <m/>
    <m/>
    <m/>
    <s v="oui"/>
    <n v="1"/>
    <n v="0"/>
    <n v="0"/>
    <n v="1"/>
    <n v="0"/>
    <n v="0"/>
    <n v="0"/>
    <m/>
    <n v="1"/>
    <n v="1"/>
    <n v="0"/>
    <n v="2"/>
    <n v="3"/>
    <s v="connaissance basique"/>
    <n v="0"/>
    <n v="0"/>
    <n v="0"/>
    <m/>
    <n v="0"/>
    <n v="0"/>
    <n v="0"/>
    <n v="0"/>
    <n v="1"/>
    <n v="0"/>
    <s v="Le propriétaire du Robinet"/>
    <s v="non"/>
    <s v="Frais d'adhésion et tuyaux"/>
    <n v="1"/>
    <n v="1"/>
    <n v="0"/>
    <n v="0"/>
    <m/>
    <n v="1"/>
    <n v="0"/>
    <n v="0"/>
    <n v="0"/>
    <n v="0"/>
    <n v="0"/>
    <n v="0"/>
    <n v="0"/>
    <m/>
    <s v="oui"/>
    <s v="Amande"/>
    <n v="0"/>
    <x v="1"/>
    <n v="0"/>
    <n v="0"/>
    <n v="0"/>
    <n v="0"/>
    <s v="pas d'autre personne"/>
    <s v="non"/>
    <s v="non"/>
    <m/>
    <m/>
    <m/>
    <m/>
    <m/>
    <m/>
    <m/>
    <m/>
    <m/>
    <m/>
    <m/>
    <m/>
    <m/>
    <m/>
    <m/>
    <n v="0"/>
    <m/>
    <m/>
    <n v="7"/>
    <s v="grande confiance"/>
    <n v="0"/>
    <n v="0"/>
    <n v="0"/>
    <n v="0"/>
    <n v="1"/>
    <n v="1"/>
    <n v="1"/>
    <s v="Au moins un"/>
    <n v="0"/>
    <n v="1"/>
    <n v="0"/>
    <s v="Radio"/>
    <s v="oui"/>
    <s v="non_jen_ai_pas_encore_bnficie"/>
    <m/>
    <m/>
    <m/>
    <m/>
    <m/>
    <m/>
    <m/>
    <m/>
    <m/>
    <m/>
    <m/>
    <m/>
    <m/>
    <m/>
    <m/>
    <m/>
    <m/>
    <m/>
    <m/>
    <m/>
    <s v="Chef  de quartier"/>
    <n v="0"/>
    <n v="0"/>
    <n v="0"/>
    <n v="0"/>
    <n v="0"/>
    <n v="0"/>
    <n v="0"/>
    <n v="0"/>
    <n v="1"/>
    <n v="0"/>
    <s v="Maendeleo"/>
    <n v="0"/>
    <n v="0"/>
    <n v="0"/>
    <n v="0"/>
    <n v="1"/>
    <n v="0"/>
    <s v="je ne sais pas"/>
    <s v="3-4"/>
    <m/>
    <s v="neutre"/>
    <s v="non"/>
    <s v="non"/>
    <s v="tres_satisfaite"/>
    <s v="non"/>
    <m/>
    <m/>
    <m/>
    <m/>
    <m/>
    <s v="je_ne_suis_jamais_impliqu"/>
    <s v="non"/>
    <m/>
    <m/>
    <m/>
    <m/>
    <m/>
    <m/>
    <m/>
    <m/>
    <m/>
    <m/>
    <m/>
    <m/>
    <m/>
    <m/>
    <m/>
    <s v="pas de réponse"/>
    <s v="non"/>
    <s v="Présence de Source"/>
    <s v="Vol des bidons"/>
    <s v="non"/>
    <m/>
    <m/>
    <n v="-2.2947308"/>
    <n v="28.7954127"/>
    <n v="1796.2"/>
    <n v="5"/>
    <n v="7"/>
    <n v="44970.362222222233"/>
    <n v="44970.346655092602"/>
    <s v="bbk07"/>
    <n v="44970.595081018517"/>
    <s v="https://www.commcarehq.org/a/swassa/reports/form_data/9209e084-2b5c-4ffc-acfb-c1c654e981a0/"/>
    <s v="bbk07"/>
    <s v=""/>
    <x v="2"/>
    <s v=""/>
    <x v="2"/>
    <s v=""/>
    <s v=""/>
    <s v=""/>
    <s v=""/>
    <x v="2"/>
    <s v=""/>
    <s v=""/>
    <s v=""/>
    <s v=""/>
    <s v=""/>
    <x v="1"/>
    <s v=""/>
    <s v=""/>
    <s v=""/>
    <s v=""/>
    <s v=""/>
    <s v=""/>
    <s v=""/>
    <s v=""/>
    <s v=""/>
  </r>
  <r>
    <s v="330"/>
    <s v="58b185e2-3e4f-4982-8eb1-e8cd796b88e1"/>
    <n v="44970"/>
    <s v="consentement_oui"/>
    <s v="sud_kivu"/>
    <s v="sud_kivu"/>
    <s v="kabare"/>
    <x v="0"/>
    <x v="0"/>
    <s v="non"/>
    <s v="Aline kasereka"/>
    <s v="kama_2"/>
    <s v="2"/>
    <s v="kamak_2"/>
    <s v="feminin"/>
    <n v="23"/>
    <n v="0"/>
    <s v="sans_niveau"/>
    <s v="non"/>
    <s v="fille"/>
    <m/>
    <s v="masculin"/>
    <x v="1"/>
    <s v="Kasereka"/>
    <s v="autre_prciser"/>
    <s v="Pasteur"/>
    <s v="restreint"/>
    <n v="0"/>
    <n v="0"/>
    <n v="0"/>
    <n v="0"/>
    <n v="1"/>
    <n v="1"/>
    <n v="0"/>
    <n v="1"/>
    <n v="1"/>
    <n v="0"/>
    <n v="0"/>
    <n v="1"/>
    <n v="0"/>
    <n v="0"/>
    <n v="0"/>
    <n v="1"/>
    <n v="6"/>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2"/>
    <n v="10"/>
    <n v="2"/>
    <n v="14"/>
    <m/>
    <m/>
    <m/>
    <s v="non"/>
    <x v="2"/>
    <n v="0"/>
    <n v="0"/>
    <n v="0"/>
    <n v="0"/>
    <n v="0"/>
    <n v="1"/>
    <n v="1"/>
    <n v="1"/>
    <n v="0"/>
    <n v="0"/>
    <n v="0"/>
    <n v="0"/>
    <n v="0"/>
    <m/>
    <m/>
    <m/>
    <m/>
    <m/>
    <m/>
    <m/>
    <m/>
    <m/>
    <m/>
    <m/>
    <m/>
    <m/>
    <m/>
    <n v="3"/>
    <n v="15"/>
    <n v="900"/>
    <m/>
    <m/>
    <n v="0"/>
    <n v="21.428571428571427"/>
    <s v="non"/>
    <m/>
    <m/>
    <m/>
    <m/>
    <m/>
    <m/>
    <m/>
    <m/>
    <m/>
    <m/>
    <s v="femmes_20-24_ans"/>
    <n v="0"/>
    <n v="0"/>
    <n v="0"/>
    <n v="0"/>
    <n v="1"/>
    <n v="0"/>
    <n v="0"/>
    <m/>
    <s v="oui"/>
    <s v="autre_prciser"/>
    <s v="cas de panne"/>
    <m/>
    <m/>
    <m/>
    <m/>
    <m/>
    <m/>
    <m/>
    <m/>
    <m/>
    <m/>
    <m/>
    <m/>
    <m/>
    <m/>
    <m/>
    <m/>
    <m/>
    <m/>
    <m/>
    <s v="non"/>
    <s v="Manque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0"/>
    <n v="1"/>
    <n v="0"/>
    <s v="Chef de quartier"/>
    <s v="non"/>
    <s v="Frais d'adhésion"/>
    <n v="0"/>
    <n v="1"/>
    <n v="0"/>
    <n v="0"/>
    <m/>
    <n v="1"/>
    <n v="0"/>
    <n v="0"/>
    <n v="0"/>
    <n v="0"/>
    <n v="0"/>
    <n v="0"/>
    <n v="0"/>
    <m/>
    <s v="oui"/>
    <s v="Amande"/>
    <n v="0"/>
    <x v="1"/>
    <n v="0"/>
    <n v="0"/>
    <n v="0"/>
    <n v="0"/>
    <s v="pas d'autre réponse"/>
    <s v="non"/>
    <s v="non"/>
    <m/>
    <m/>
    <m/>
    <m/>
    <m/>
    <m/>
    <m/>
    <m/>
    <m/>
    <m/>
    <m/>
    <m/>
    <m/>
    <m/>
    <m/>
    <n v="0"/>
    <m/>
    <m/>
    <n v="8"/>
    <s v="grande confiance"/>
    <n v="1"/>
    <n v="0"/>
    <n v="0"/>
    <n v="0"/>
    <n v="0"/>
    <n v="1"/>
    <n v="1"/>
    <s v="Au moins un"/>
    <n v="0"/>
    <n v="0"/>
    <n v="0"/>
    <m/>
    <s v="oui"/>
    <s v="non_jen_ai_pas_encore_bnficie"/>
    <m/>
    <m/>
    <m/>
    <m/>
    <m/>
    <m/>
    <m/>
    <m/>
    <m/>
    <m/>
    <m/>
    <m/>
    <m/>
    <m/>
    <m/>
    <m/>
    <m/>
    <m/>
    <m/>
    <m/>
    <s v="Chef de quartier"/>
    <n v="0"/>
    <n v="0"/>
    <n v="0"/>
    <n v="0"/>
    <n v="0"/>
    <n v="0"/>
    <n v="0"/>
    <n v="0"/>
    <n v="1"/>
    <n v="0"/>
    <s v="Voldi et Maendeleo"/>
    <n v="0"/>
    <n v="1"/>
    <n v="0"/>
    <n v="0"/>
    <n v="0"/>
    <n v="0"/>
    <m/>
    <s v="3-4"/>
    <m/>
    <s v="neutre"/>
    <s v="non"/>
    <s v="non"/>
    <s v="tres_satisfaite"/>
    <s v="non"/>
    <m/>
    <m/>
    <m/>
    <m/>
    <m/>
    <s v="je_ne_suis_jamais_impliqu"/>
    <s v="non"/>
    <m/>
    <m/>
    <m/>
    <m/>
    <m/>
    <m/>
    <m/>
    <m/>
    <m/>
    <m/>
    <m/>
    <m/>
    <m/>
    <m/>
    <m/>
    <s v="pas d'autre réponse"/>
    <s v="non"/>
    <s v="Présence des source"/>
    <s v="Aucun"/>
    <s v="non"/>
    <m/>
    <m/>
    <n v="-2.2940178000000002"/>
    <n v="28.794308600000001"/>
    <n v="1811"/>
    <n v="4.8"/>
    <n v="6"/>
    <n v="44970.386516203696"/>
    <n v="44970.371168981481"/>
    <s v="bbk07"/>
    <n v="44970.595092592594"/>
    <s v="https://www.commcarehq.org/a/swassa/reports/form_data/58b185e2-3e4f-4982-8eb1-e8cd796b88e1/"/>
    <s v="bbk07"/>
    <s v=""/>
    <x v="2"/>
    <s v=""/>
    <x v="2"/>
    <s v=""/>
    <s v=""/>
    <s v=""/>
    <s v=""/>
    <x v="2"/>
    <s v=""/>
    <s v=""/>
    <s v=""/>
    <s v=""/>
    <s v=""/>
    <x v="1"/>
    <s v=""/>
    <s v=""/>
    <s v=""/>
    <s v=""/>
    <s v=""/>
    <s v=""/>
    <s v=""/>
    <s v=""/>
    <s v=""/>
  </r>
  <r>
    <s v="331"/>
    <s v="f42f1271-8c25-4241-b91c-6d419950809b"/>
    <n v="44970"/>
    <s v="consentement_oui"/>
    <s v="sud_kivu"/>
    <s v="sud_kivu"/>
    <s v="kabare"/>
    <x v="0"/>
    <x v="0"/>
    <s v="non"/>
    <s v="Alexandre Kulimushi"/>
    <s v="kama_39"/>
    <s v="39"/>
    <s v="kamak_39"/>
    <s v="masculin"/>
    <n v="27"/>
    <n v="855063647"/>
    <s v="primaire_complet"/>
    <s v="oui"/>
    <m/>
    <m/>
    <m/>
    <x v="1"/>
    <s v="Feza Munganga"/>
    <s v="agriculteur"/>
    <m/>
    <s v="restreint"/>
    <n v="0"/>
    <n v="1"/>
    <n v="0"/>
    <n v="0"/>
    <n v="0"/>
    <n v="1"/>
    <n v="0"/>
    <n v="0"/>
    <n v="3"/>
    <n v="0"/>
    <n v="0"/>
    <n v="0"/>
    <n v="0"/>
    <n v="1"/>
    <n v="0"/>
    <n v="0"/>
    <n v="6"/>
    <s v="non"/>
    <n v="0"/>
    <n v="0"/>
    <n v="0"/>
    <n v="0"/>
    <n v="0"/>
    <n v="0"/>
    <n v="0"/>
    <n v="0"/>
    <n v="0"/>
    <n v="0"/>
    <n v="0"/>
    <n v="0"/>
    <s v="oui"/>
    <n v="0"/>
    <n v="0"/>
    <n v="0"/>
    <n v="0"/>
    <n v="0"/>
    <n v="0"/>
    <n v="0"/>
    <n v="0"/>
    <n v="0"/>
    <n v="1"/>
    <n v="0"/>
    <s v="Chef de quartier"/>
    <s v="oui"/>
    <n v="1"/>
    <n v="0"/>
    <n v="0"/>
    <n v="0"/>
    <n v="0"/>
    <n v="0"/>
    <n v="0"/>
    <n v="0"/>
    <n v="0"/>
    <n v="0"/>
    <n v="0"/>
    <m/>
    <s v="eau_courante"/>
    <s v="robinet_public__borne-fontaine"/>
    <m/>
    <m/>
    <m/>
    <m/>
    <s v="eau_courante"/>
    <x v="0"/>
    <m/>
    <s v="oui"/>
    <m/>
    <m/>
    <m/>
    <m/>
    <m/>
    <m/>
    <m/>
    <s v="en_dehors_de_la_parcelle"/>
    <n v="3"/>
    <n v="2"/>
    <n v="5"/>
    <n v="10"/>
    <m/>
    <m/>
    <m/>
    <s v="oui"/>
    <x v="1"/>
    <m/>
    <m/>
    <m/>
    <m/>
    <m/>
    <m/>
    <m/>
    <m/>
    <m/>
    <m/>
    <m/>
    <m/>
    <m/>
    <m/>
    <m/>
    <m/>
    <m/>
    <m/>
    <m/>
    <m/>
    <m/>
    <m/>
    <m/>
    <m/>
    <m/>
    <m/>
    <m/>
    <n v="7"/>
    <n v="4"/>
    <n v="560"/>
    <m/>
    <m/>
    <n v="0"/>
    <n v="13.333333333333332"/>
    <s v="non"/>
    <m/>
    <m/>
    <m/>
    <m/>
    <m/>
    <m/>
    <m/>
    <m/>
    <m/>
    <m/>
    <s v="femmes_25-34_ans"/>
    <n v="0"/>
    <n v="0"/>
    <n v="0"/>
    <n v="0"/>
    <n v="1"/>
    <n v="0"/>
    <n v="0"/>
    <m/>
    <s v="oui"/>
    <s v="autre_prciser"/>
    <s v="cas de panne"/>
    <m/>
    <m/>
    <m/>
    <m/>
    <m/>
    <m/>
    <m/>
    <m/>
    <m/>
    <m/>
    <m/>
    <m/>
    <m/>
    <m/>
    <m/>
    <m/>
    <m/>
    <m/>
    <m/>
    <s v="non"/>
    <s v="Manque d'argent"/>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0"/>
    <n v="1"/>
    <n v="0"/>
    <n v="0"/>
    <n v="0"/>
    <m/>
    <n v="0"/>
    <n v="1"/>
    <n v="0"/>
    <n v="1"/>
    <n v="2"/>
    <s v="connaissance faible"/>
    <n v="0"/>
    <n v="0"/>
    <n v="0"/>
    <m/>
    <n v="0"/>
    <n v="0"/>
    <n v="0"/>
    <n v="0"/>
    <n v="1"/>
    <n v="0"/>
    <s v="Chef de quartier"/>
    <s v="non"/>
    <s v="Frais d'adhésion"/>
    <n v="0"/>
    <n v="1"/>
    <n v="0"/>
    <n v="0"/>
    <m/>
    <n v="1"/>
    <n v="0"/>
    <n v="0"/>
    <n v="0"/>
    <n v="0"/>
    <n v="0"/>
    <n v="0"/>
    <n v="0"/>
    <m/>
    <s v="oui"/>
    <s v="Amande"/>
    <n v="0"/>
    <x v="1"/>
    <n v="0"/>
    <n v="0"/>
    <n v="0"/>
    <n v="0"/>
    <s v="pas d'autre réponse"/>
    <s v="non"/>
    <s v="non"/>
    <m/>
    <m/>
    <m/>
    <m/>
    <m/>
    <m/>
    <m/>
    <m/>
    <m/>
    <m/>
    <m/>
    <m/>
    <m/>
    <m/>
    <m/>
    <n v="0"/>
    <m/>
    <m/>
    <n v="8"/>
    <s v="grande confiance"/>
    <n v="0"/>
    <n v="0"/>
    <n v="0"/>
    <n v="0"/>
    <n v="0"/>
    <n v="0"/>
    <n v="0"/>
    <s v="Aucun"/>
    <n v="1"/>
    <n v="0"/>
    <n v="0"/>
    <m/>
    <s v="oui"/>
    <s v="non_jen_ai_pas_encore_bnficie"/>
    <m/>
    <m/>
    <m/>
    <m/>
    <m/>
    <m/>
    <m/>
    <m/>
    <m/>
    <m/>
    <m/>
    <m/>
    <m/>
    <m/>
    <m/>
    <m/>
    <m/>
    <m/>
    <m/>
    <m/>
    <s v="Chef de quartier"/>
    <n v="0"/>
    <n v="0"/>
    <n v="0"/>
    <n v="0"/>
    <n v="0"/>
    <n v="0"/>
    <n v="0"/>
    <n v="0"/>
    <n v="1"/>
    <n v="0"/>
    <s v="Maendeleo et Voldie"/>
    <n v="0"/>
    <n v="0"/>
    <n v="0"/>
    <n v="0"/>
    <n v="1"/>
    <n v="0"/>
    <s v="n sais pas"/>
    <s v="3-4"/>
    <m/>
    <s v="neutre"/>
    <s v="non"/>
    <s v="non"/>
    <s v="tres_satisfaite"/>
    <s v="non"/>
    <m/>
    <m/>
    <m/>
    <m/>
    <m/>
    <s v="je_ne_suis_jamais_impliqu"/>
    <s v="non"/>
    <m/>
    <m/>
    <m/>
    <m/>
    <m/>
    <m/>
    <m/>
    <m/>
    <m/>
    <m/>
    <m/>
    <m/>
    <m/>
    <m/>
    <m/>
    <s v="pas d'autre réponse"/>
    <s v="non"/>
    <s v="Sources"/>
    <s v="Aucun"/>
    <s v="non"/>
    <m/>
    <m/>
    <n v="-2.2933691"/>
    <n v="28.7942213"/>
    <n v="1820.2"/>
    <n v="5"/>
    <n v="6"/>
    <n v="44970.412685185183"/>
    <n v="44970.398090277777"/>
    <s v="bbk07"/>
    <n v="44970.595104166663"/>
    <s v="https://www.commcarehq.org/a/swassa/reports/form_data/f42f1271-8c25-4241-b91c-6d419950809b/"/>
    <s v="bbk07"/>
    <s v=""/>
    <x v="2"/>
    <s v=""/>
    <x v="2"/>
    <s v=""/>
    <s v=""/>
    <s v=""/>
    <s v=""/>
    <x v="2"/>
    <s v=""/>
    <s v=""/>
    <s v=""/>
    <s v=""/>
    <s v=""/>
    <x v="1"/>
    <s v=""/>
    <s v=""/>
    <s v=""/>
    <s v=""/>
    <s v=""/>
    <s v=""/>
    <s v=""/>
    <s v=""/>
    <s v=""/>
  </r>
  <r>
    <s v="332"/>
    <s v="5671b12a-7b3c-4ea9-87bc-273351f32b0b"/>
    <n v="44970"/>
    <s v="consentement_oui"/>
    <s v="sud_kivu"/>
    <s v="sud_kivu"/>
    <s v="kabare"/>
    <x v="0"/>
    <x v="0"/>
    <s v="non"/>
    <s v="Pasy M'lukunzi"/>
    <s v="kama_44"/>
    <s v="44"/>
    <s v="kamak_44"/>
    <s v="feminin"/>
    <n v="40"/>
    <n v="0"/>
    <s v="sans_niveau"/>
    <s v="non"/>
    <s v="epouse"/>
    <m/>
    <s v="masculin"/>
    <x v="1"/>
    <s v="Ndae Rwikubura"/>
    <s v="autre_prciser"/>
    <s v="Pasteur"/>
    <s v="restreint"/>
    <n v="1"/>
    <n v="0"/>
    <n v="1"/>
    <n v="0"/>
    <n v="1"/>
    <n v="0"/>
    <n v="1"/>
    <n v="0"/>
    <n v="0"/>
    <n v="0"/>
    <n v="0"/>
    <n v="1"/>
    <n v="1"/>
    <n v="1"/>
    <n v="0"/>
    <n v="1"/>
    <n v="8"/>
    <s v="non"/>
    <n v="0"/>
    <n v="0"/>
    <n v="0"/>
    <n v="0"/>
    <n v="0"/>
    <n v="0"/>
    <n v="0"/>
    <n v="0"/>
    <n v="0"/>
    <n v="0"/>
    <n v="0"/>
    <n v="0"/>
    <s v="oui"/>
    <n v="0"/>
    <n v="0"/>
    <n v="1"/>
    <n v="0"/>
    <n v="0"/>
    <n v="0"/>
    <n v="0"/>
    <n v="0"/>
    <n v="0"/>
    <n v="0"/>
    <n v="0"/>
    <m/>
    <s v="oui"/>
    <n v="1"/>
    <n v="0"/>
    <n v="0"/>
    <n v="0"/>
    <n v="0"/>
    <n v="0"/>
    <n v="0"/>
    <n v="0"/>
    <n v="0"/>
    <n v="0"/>
    <n v="0"/>
    <m/>
    <s v="eau_courante"/>
    <s v="robinet_public__borne-fontaine"/>
    <m/>
    <m/>
    <m/>
    <m/>
    <s v="eau_courante"/>
    <x v="0"/>
    <m/>
    <s v="oui"/>
    <m/>
    <m/>
    <m/>
    <m/>
    <m/>
    <m/>
    <m/>
    <s v="en_dehors_de_la_parcelle"/>
    <n v="10"/>
    <n v="30"/>
    <n v="10"/>
    <n v="50"/>
    <m/>
    <m/>
    <m/>
    <s v="non"/>
    <x v="2"/>
    <n v="0"/>
    <n v="1"/>
    <n v="0"/>
    <n v="0"/>
    <n v="0"/>
    <n v="1"/>
    <n v="1"/>
    <n v="1"/>
    <n v="0"/>
    <n v="0"/>
    <n v="0"/>
    <n v="0"/>
    <n v="0"/>
    <m/>
    <m/>
    <m/>
    <m/>
    <m/>
    <m/>
    <m/>
    <m/>
    <m/>
    <m/>
    <m/>
    <m/>
    <m/>
    <m/>
    <n v="7"/>
    <n v="4"/>
    <n v="560"/>
    <m/>
    <m/>
    <n v="0"/>
    <n v="10"/>
    <s v="non"/>
    <m/>
    <m/>
    <m/>
    <m/>
    <m/>
    <m/>
    <m/>
    <m/>
    <m/>
    <m/>
    <s v="filles_10-14_ans"/>
    <n v="0"/>
    <n v="0"/>
    <n v="0"/>
    <n v="0"/>
    <n v="1"/>
    <n v="0"/>
    <n v="0"/>
    <m/>
    <s v="oui"/>
    <s v="contribution_mensuelabonnement"/>
    <m/>
    <m/>
    <n v="500"/>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0"/>
    <n v="1"/>
    <n v="0"/>
    <n v="1"/>
    <n v="2"/>
    <s v="connaissance faible"/>
    <n v="0"/>
    <n v="0"/>
    <n v="0"/>
    <m/>
    <n v="1"/>
    <n v="0"/>
    <n v="0"/>
    <n v="0"/>
    <n v="0"/>
    <n v="0"/>
    <m/>
    <s v="non"/>
    <s v="Frais d'adhésion et accessoires"/>
    <n v="1"/>
    <n v="1"/>
    <n v="0"/>
    <n v="0"/>
    <m/>
    <n v="1"/>
    <n v="0"/>
    <n v="0"/>
    <n v="0"/>
    <n v="0"/>
    <n v="0"/>
    <n v="0"/>
    <n v="0"/>
    <m/>
    <s v="oui"/>
    <s v="Amande"/>
    <n v="0"/>
    <x v="2"/>
    <n v="0"/>
    <n v="1"/>
    <n v="0"/>
    <n v="0"/>
    <s v="pas d'autre réponse"/>
    <s v="non"/>
    <s v="non"/>
    <m/>
    <m/>
    <m/>
    <m/>
    <m/>
    <m/>
    <m/>
    <m/>
    <m/>
    <m/>
    <m/>
    <m/>
    <m/>
    <m/>
    <m/>
    <n v="0"/>
    <m/>
    <m/>
    <n v="5"/>
    <s v="confiance moyenne"/>
    <n v="1"/>
    <n v="0"/>
    <n v="0"/>
    <n v="0"/>
    <n v="0"/>
    <n v="1"/>
    <n v="1"/>
    <s v="Au moins un"/>
    <n v="0"/>
    <n v="0"/>
    <n v="0"/>
    <m/>
    <s v="oui"/>
    <s v="non_jen_ai_pas_encore_bnficie"/>
    <m/>
    <m/>
    <m/>
    <m/>
    <m/>
    <m/>
    <m/>
    <m/>
    <m/>
    <m/>
    <m/>
    <m/>
    <m/>
    <m/>
    <m/>
    <m/>
    <m/>
    <m/>
    <m/>
    <m/>
    <s v="comité d'eau"/>
    <n v="0"/>
    <n v="0"/>
    <n v="0"/>
    <n v="0"/>
    <n v="0"/>
    <n v="0"/>
    <n v="0"/>
    <n v="0"/>
    <n v="1"/>
    <n v="0"/>
    <s v="Maendeleo et Voldie"/>
    <n v="0"/>
    <n v="0"/>
    <n v="0"/>
    <n v="0"/>
    <n v="1"/>
    <n v="0"/>
    <s v="n sais pas"/>
    <s v="3-4"/>
    <m/>
    <s v="peu_insatisfaisant"/>
    <s v="non"/>
    <s v="oui"/>
    <s v="tres_satisfaite"/>
    <s v="oui"/>
    <s v="non"/>
    <m/>
    <s v="les_membres_du_village"/>
    <m/>
    <s v="b_le_groupe_le_plus_nombreux_prend_la_dcision_pour_tous"/>
    <s v="je_ne_suis_jamais_impliqu"/>
    <s v="non"/>
    <m/>
    <m/>
    <m/>
    <m/>
    <m/>
    <m/>
    <m/>
    <m/>
    <m/>
    <m/>
    <m/>
    <m/>
    <m/>
    <m/>
    <m/>
    <s v="pas d'autre reponse"/>
    <s v="non"/>
    <s v="présence de source"/>
    <s v="Manque d'eau"/>
    <s v="non"/>
    <m/>
    <m/>
    <n v="-2.2925613999999999"/>
    <n v="28.793847400000001"/>
    <n v="1819.8"/>
    <n v="4.8099999999999996"/>
    <n v="8"/>
    <n v="44970.435486111113"/>
    <n v="44970.415868055563"/>
    <s v="bbk07"/>
    <n v="44970.59511574074"/>
    <s v="https://www.commcarehq.org/a/swassa/reports/form_data/5671b12a-7b3c-4ea9-87bc-273351f32b0b/"/>
    <s v="bbk07"/>
    <s v=""/>
    <x v="2"/>
    <s v=""/>
    <x v="2"/>
    <s v=""/>
    <s v=""/>
    <s v=""/>
    <s v=""/>
    <x v="2"/>
    <s v=""/>
    <s v=""/>
    <s v=""/>
    <s v=""/>
    <s v=""/>
    <x v="1"/>
    <s v=""/>
    <s v=""/>
    <s v=""/>
    <s v=""/>
    <s v=""/>
    <s v=""/>
    <s v=""/>
    <s v=""/>
    <s v=""/>
  </r>
  <r>
    <s v="333"/>
    <s v="e1dcb935-a175-4282-90ef-f69279c53bd9"/>
    <n v="44970"/>
    <s v="consentement_oui"/>
    <s v="sud_kivu"/>
    <s v="sud_kivu"/>
    <s v="kabare"/>
    <x v="0"/>
    <x v="0"/>
    <s v="non"/>
    <s v="Furaha Chiremera"/>
    <s v="kama_27"/>
    <s v="27"/>
    <s v="kamak_27"/>
    <s v="feminin"/>
    <n v="20"/>
    <n v="0"/>
    <s v="sans_niveau"/>
    <s v="non"/>
    <s v="epouse"/>
    <m/>
    <s v="masculin"/>
    <x v="1"/>
    <s v="Dieume"/>
    <s v="agriculteur"/>
    <m/>
    <s v="restreint"/>
    <n v="1"/>
    <n v="0"/>
    <n v="0"/>
    <n v="0"/>
    <n v="1"/>
    <n v="0"/>
    <n v="0"/>
    <n v="0"/>
    <n v="0"/>
    <n v="0"/>
    <n v="0"/>
    <n v="0"/>
    <n v="0"/>
    <n v="1"/>
    <n v="0"/>
    <n v="0"/>
    <n v="3"/>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2"/>
    <n v="30"/>
    <n v="2"/>
    <n v="34"/>
    <m/>
    <m/>
    <m/>
    <s v="non"/>
    <x v="2"/>
    <n v="0"/>
    <n v="1"/>
    <n v="0"/>
    <n v="0"/>
    <n v="0"/>
    <n v="1"/>
    <n v="1"/>
    <n v="1"/>
    <n v="0"/>
    <n v="0"/>
    <n v="0"/>
    <n v="0"/>
    <n v="0"/>
    <m/>
    <m/>
    <m/>
    <m/>
    <m/>
    <m/>
    <m/>
    <m/>
    <m/>
    <m/>
    <m/>
    <m/>
    <m/>
    <m/>
    <n v="7"/>
    <n v="3"/>
    <n v="420"/>
    <m/>
    <m/>
    <n v="0"/>
    <n v="20"/>
    <s v="non"/>
    <m/>
    <m/>
    <m/>
    <m/>
    <m/>
    <m/>
    <m/>
    <m/>
    <m/>
    <m/>
    <s v="femmes_20-24_ans"/>
    <n v="0"/>
    <n v="0"/>
    <n v="0"/>
    <n v="0"/>
    <n v="1"/>
    <n v="0"/>
    <n v="0"/>
    <m/>
    <s v="oui"/>
    <s v="contribution_mensuelabonnement"/>
    <m/>
    <m/>
    <n v="500"/>
    <m/>
    <m/>
    <m/>
    <m/>
    <m/>
    <m/>
    <m/>
    <m/>
    <m/>
    <m/>
    <m/>
    <m/>
    <m/>
    <m/>
    <m/>
    <m/>
    <m/>
    <s v="oui"/>
    <s v="L'eau c la vie"/>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0"/>
    <n v="1"/>
    <n v="0"/>
    <n v="0"/>
    <n v="0"/>
    <m/>
    <n v="1"/>
    <n v="1"/>
    <n v="0"/>
    <n v="2"/>
    <n v="3"/>
    <s v="connaissance basique"/>
    <n v="0"/>
    <n v="0"/>
    <n v="0"/>
    <m/>
    <n v="0"/>
    <n v="0"/>
    <n v="0"/>
    <n v="0"/>
    <n v="1"/>
    <n v="0"/>
    <s v="Chef de quartier"/>
    <s v="non"/>
    <s v="Tuyaux et frais d'adhésion"/>
    <n v="0"/>
    <n v="1"/>
    <n v="0"/>
    <n v="0"/>
    <m/>
    <n v="1"/>
    <n v="0"/>
    <n v="0"/>
    <n v="0"/>
    <n v="0"/>
    <n v="0"/>
    <n v="0"/>
    <n v="0"/>
    <m/>
    <s v="oui"/>
    <s v="Amande"/>
    <n v="0"/>
    <x v="1"/>
    <n v="0"/>
    <n v="0"/>
    <n v="0"/>
    <n v="0"/>
    <s v="pas d'autre réponse"/>
    <s v="non"/>
    <s v="non"/>
    <m/>
    <m/>
    <m/>
    <m/>
    <m/>
    <m/>
    <m/>
    <m/>
    <m/>
    <m/>
    <m/>
    <m/>
    <m/>
    <m/>
    <m/>
    <n v="0"/>
    <m/>
    <m/>
    <n v="7"/>
    <s v="grande confiance"/>
    <n v="0"/>
    <n v="0"/>
    <n v="0"/>
    <n v="0"/>
    <n v="0"/>
    <n v="0"/>
    <n v="0"/>
    <s v="Aucun"/>
    <n v="0"/>
    <n v="1"/>
    <n v="0"/>
    <s v="Radio"/>
    <s v="non"/>
    <s v="non_jen_ai_pas_encore_bnficie"/>
    <m/>
    <m/>
    <m/>
    <m/>
    <m/>
    <m/>
    <m/>
    <m/>
    <m/>
    <m/>
    <m/>
    <m/>
    <m/>
    <m/>
    <m/>
    <m/>
    <m/>
    <m/>
    <m/>
    <m/>
    <s v="Chef de quartier"/>
    <n v="0"/>
    <n v="0"/>
    <n v="0"/>
    <n v="0"/>
    <n v="0"/>
    <n v="0"/>
    <n v="0"/>
    <n v="0"/>
    <n v="1"/>
    <n v="0"/>
    <s v="Club"/>
    <n v="0"/>
    <n v="0"/>
    <n v="0"/>
    <n v="0"/>
    <n v="1"/>
    <n v="0"/>
    <s v="n sais pas"/>
    <s v="3-4"/>
    <m/>
    <s v="neutre"/>
    <s v="non"/>
    <s v="non"/>
    <s v="tres_satisfaite"/>
    <s v="non"/>
    <m/>
    <m/>
    <m/>
    <m/>
    <m/>
    <s v="je_ne_suis_jamais_impliqu"/>
    <s v="non"/>
    <m/>
    <m/>
    <m/>
    <m/>
    <m/>
    <m/>
    <m/>
    <m/>
    <m/>
    <m/>
    <m/>
    <m/>
    <m/>
    <m/>
    <m/>
    <s v="pas d'autre réponse"/>
    <s v="non"/>
    <s v="présence de source"/>
    <s v="Manque d'eau et fils d'attente"/>
    <s v="non"/>
    <m/>
    <m/>
    <n v="-2.293361"/>
    <n v="28.7932366"/>
    <n v="1819.4"/>
    <n v="4.96"/>
    <n v="3"/>
    <n v="44970.453402777777"/>
    <n v="44970.442870370367"/>
    <s v="bbk07"/>
    <n v="44970.595127314817"/>
    <s v="https://www.commcarehq.org/a/swassa/reports/form_data/e1dcb935-a175-4282-90ef-f69279c53bd9/"/>
    <s v="bbk07"/>
    <s v=""/>
    <x v="2"/>
    <s v=""/>
    <x v="2"/>
    <s v=""/>
    <s v=""/>
    <s v=""/>
    <s v=""/>
    <x v="2"/>
    <s v=""/>
    <s v=""/>
    <s v=""/>
    <s v=""/>
    <s v=""/>
    <x v="1"/>
    <s v=""/>
    <s v=""/>
    <s v=""/>
    <s v=""/>
    <s v=""/>
    <s v=""/>
    <s v=""/>
    <s v=""/>
    <s v=""/>
  </r>
  <r>
    <s v="334"/>
    <s v="ed120bc4-6257-4db1-993b-824dc0a3ad81"/>
    <n v="44970"/>
    <s v="consentement_oui"/>
    <s v="sud_kivu"/>
    <s v="sud_kivu"/>
    <s v="kabare"/>
    <x v="0"/>
    <x v="0"/>
    <s v="non"/>
    <s v="Furaha Mastaki"/>
    <s v="kama_8"/>
    <s v="8"/>
    <s v="kamak_8"/>
    <s v="feminin"/>
    <n v="25"/>
    <n v="0"/>
    <s v="primaire_interrompu"/>
    <s v="non"/>
    <s v="epouse"/>
    <m/>
    <s v="masculin"/>
    <x v="1"/>
    <s v="Dieudonné"/>
    <s v="agriculteur"/>
    <m/>
    <s v="restreint"/>
    <n v="1"/>
    <n v="1"/>
    <n v="0"/>
    <n v="0"/>
    <n v="0"/>
    <n v="1"/>
    <n v="0"/>
    <n v="0"/>
    <n v="0"/>
    <n v="0"/>
    <n v="0"/>
    <n v="0"/>
    <n v="0"/>
    <n v="1"/>
    <n v="0"/>
    <n v="0"/>
    <n v="4"/>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3"/>
    <n v="5"/>
    <n v="5"/>
    <n v="13"/>
    <m/>
    <m/>
    <m/>
    <s v="non"/>
    <x v="2"/>
    <n v="0"/>
    <n v="0"/>
    <n v="0"/>
    <n v="0"/>
    <n v="0"/>
    <n v="1"/>
    <n v="1"/>
    <n v="1"/>
    <n v="0"/>
    <n v="0"/>
    <n v="0"/>
    <n v="0"/>
    <n v="0"/>
    <m/>
    <m/>
    <m/>
    <m/>
    <m/>
    <m/>
    <m/>
    <m/>
    <m/>
    <m/>
    <m/>
    <m/>
    <m/>
    <m/>
    <n v="7"/>
    <n v="4"/>
    <n v="560"/>
    <m/>
    <m/>
    <n v="0"/>
    <n v="20"/>
    <s v="non"/>
    <m/>
    <m/>
    <m/>
    <m/>
    <m/>
    <m/>
    <m/>
    <m/>
    <m/>
    <m/>
    <s v="femmes_25-34_ans"/>
    <n v="0"/>
    <n v="0"/>
    <n v="0"/>
    <n v="0"/>
    <n v="1"/>
    <n v="0"/>
    <n v="0"/>
    <m/>
    <s v="oui"/>
    <s v="autre_prciser"/>
    <s v="cas de panne"/>
    <m/>
    <m/>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Frais d'adhésion et accessoires"/>
    <n v="0"/>
    <n v="1"/>
    <n v="0"/>
    <n v="0"/>
    <m/>
    <n v="1"/>
    <n v="0"/>
    <n v="0"/>
    <n v="0"/>
    <n v="0"/>
    <n v="0"/>
    <n v="0"/>
    <n v="0"/>
    <m/>
    <s v="oui"/>
    <s v="Amande"/>
    <n v="0"/>
    <x v="2"/>
    <n v="0"/>
    <n v="1"/>
    <n v="0"/>
    <n v="0"/>
    <s v="pas d'autre réponse"/>
    <s v="non"/>
    <s v="non"/>
    <m/>
    <m/>
    <m/>
    <m/>
    <m/>
    <m/>
    <m/>
    <m/>
    <m/>
    <m/>
    <m/>
    <m/>
    <m/>
    <m/>
    <m/>
    <n v="0"/>
    <m/>
    <m/>
    <n v="7"/>
    <s v="grande confiance"/>
    <n v="1"/>
    <n v="0"/>
    <n v="0"/>
    <n v="0"/>
    <n v="0"/>
    <n v="1"/>
    <n v="1"/>
    <s v="Au moins un"/>
    <n v="0"/>
    <n v="0"/>
    <n v="0"/>
    <m/>
    <s v="non"/>
    <s v="non_jen_ai_pas_encore_bnficie"/>
    <m/>
    <m/>
    <m/>
    <m/>
    <m/>
    <m/>
    <m/>
    <m/>
    <m/>
    <m/>
    <m/>
    <m/>
    <m/>
    <m/>
    <m/>
    <m/>
    <m/>
    <m/>
    <m/>
    <m/>
    <s v="Comité d'eau"/>
    <n v="0"/>
    <n v="0"/>
    <n v="0"/>
    <n v="0"/>
    <n v="0"/>
    <n v="0"/>
    <n v="0"/>
    <n v="0"/>
    <n v="1"/>
    <n v="0"/>
    <s v="Divine"/>
    <n v="0"/>
    <n v="0"/>
    <n v="0"/>
    <n v="0"/>
    <n v="1"/>
    <n v="0"/>
    <s v="n sais pas"/>
    <s v="3-4"/>
    <m/>
    <s v="neutre"/>
    <s v="non"/>
    <s v="non"/>
    <s v="tres_satisfaite"/>
    <s v="oui"/>
    <s v="non"/>
    <m/>
    <s v="les_membres_du_village"/>
    <m/>
    <s v="b_le_groupe_le_plus_nombreux_prend_la_dcision_pour_tous"/>
    <s v="je_ne_suis_jamais_impliqu"/>
    <s v="non"/>
    <m/>
    <m/>
    <m/>
    <m/>
    <m/>
    <m/>
    <m/>
    <m/>
    <m/>
    <m/>
    <m/>
    <m/>
    <m/>
    <m/>
    <m/>
    <s v="pas d'autre réponse"/>
    <s v="non"/>
    <s v="Présence de source"/>
    <s v="Fils d'attente"/>
    <s v="non"/>
    <m/>
    <m/>
    <n v="-2.2937720000000001"/>
    <n v="28.793635699999999"/>
    <n v="1793.8"/>
    <n v="4.9400000000000004"/>
    <n v="4"/>
    <n v="44970.47960648148"/>
    <n v="44970.458425925928"/>
    <s v="bbk07"/>
    <n v="44970.595138888893"/>
    <s v="https://www.commcarehq.org/a/swassa/reports/form_data/ed120bc4-6257-4db1-993b-824dc0a3ad81/"/>
    <s v="bbk07"/>
    <s v=""/>
    <x v="2"/>
    <s v=""/>
    <x v="2"/>
    <s v=""/>
    <s v=""/>
    <s v=""/>
    <s v=""/>
    <x v="2"/>
    <s v=""/>
    <s v=""/>
    <s v=""/>
    <s v=""/>
    <s v=""/>
    <x v="1"/>
    <s v=""/>
    <s v=""/>
    <s v=""/>
    <s v=""/>
    <s v=""/>
    <s v=""/>
    <s v=""/>
    <s v=""/>
    <s v=""/>
  </r>
  <r>
    <s v="335"/>
    <s v="4541a9c6-53e7-43a2-a117-ae90bb4fb7e9"/>
    <n v="44958"/>
    <s v="consentement_oui"/>
    <s v="sud_kivu"/>
    <s v="sud_kivu"/>
    <s v="kabare"/>
    <x v="0"/>
    <x v="1"/>
    <s v="oui"/>
    <s v="Kulimushi Eli"/>
    <s v="nyama_43"/>
    <s v="43"/>
    <s v="nyama_43"/>
    <s v="masculin"/>
    <n v="20"/>
    <n v="973180742"/>
    <s v="secondaire_interrompu"/>
    <s v="oui"/>
    <m/>
    <m/>
    <m/>
    <x v="1"/>
    <s v="Nema Kabagaya"/>
    <s v="agriculteur"/>
    <m/>
    <s v="elargi"/>
    <n v="0"/>
    <n v="0"/>
    <n v="0"/>
    <n v="0"/>
    <n v="1"/>
    <n v="0"/>
    <n v="0"/>
    <n v="0"/>
    <n v="2"/>
    <n v="0"/>
    <n v="0"/>
    <n v="0"/>
    <n v="1"/>
    <n v="0"/>
    <n v="0"/>
    <n v="0"/>
    <n v="4"/>
    <s v="oui"/>
    <n v="0"/>
    <n v="0"/>
    <n v="0"/>
    <n v="0"/>
    <n v="0"/>
    <n v="0"/>
    <n v="0"/>
    <n v="0"/>
    <n v="0"/>
    <n v="1"/>
    <n v="0"/>
    <s v="FDG"/>
    <s v="oui"/>
    <n v="1"/>
    <n v="0"/>
    <n v="0"/>
    <n v="0"/>
    <n v="0"/>
    <n v="0"/>
    <n v="0"/>
    <n v="0"/>
    <n v="0"/>
    <n v="0"/>
    <n v="0"/>
    <m/>
    <s v="oui"/>
    <n v="1"/>
    <n v="0"/>
    <n v="0"/>
    <n v="0"/>
    <n v="0"/>
    <n v="0"/>
    <n v="0"/>
    <n v="0"/>
    <n v="0"/>
    <n v="0"/>
    <n v="0"/>
    <m/>
    <s v="eau_courante"/>
    <s v="robinet_public__borne-fontaine"/>
    <m/>
    <m/>
    <m/>
    <m/>
    <s v="eau_courante"/>
    <x v="0"/>
    <m/>
    <s v="oui"/>
    <m/>
    <m/>
    <m/>
    <m/>
    <m/>
    <m/>
    <m/>
    <s v="en_dehors_de_la_parcelle"/>
    <n v="5"/>
    <n v="5"/>
    <n v="5"/>
    <n v="15"/>
    <m/>
    <m/>
    <m/>
    <s v="oui"/>
    <x v="1"/>
    <m/>
    <m/>
    <m/>
    <m/>
    <m/>
    <m/>
    <m/>
    <m/>
    <m/>
    <m/>
    <m/>
    <m/>
    <m/>
    <m/>
    <m/>
    <m/>
    <m/>
    <m/>
    <m/>
    <m/>
    <m/>
    <m/>
    <m/>
    <m/>
    <m/>
    <m/>
    <m/>
    <n v="7"/>
    <n v="3"/>
    <n v="420"/>
    <m/>
    <m/>
    <n v="0"/>
    <n v="15"/>
    <s v="non"/>
    <m/>
    <m/>
    <m/>
    <m/>
    <m/>
    <m/>
    <m/>
    <m/>
    <m/>
    <m/>
    <s v="femmes_20-24_ans"/>
    <n v="0"/>
    <n v="0"/>
    <n v="0"/>
    <n v="0"/>
    <n v="1"/>
    <n v="0"/>
    <n v="0"/>
    <m/>
    <s v="non"/>
    <m/>
    <m/>
    <m/>
    <m/>
    <m/>
    <m/>
    <m/>
    <m/>
    <m/>
    <m/>
    <m/>
    <m/>
    <m/>
    <m/>
    <m/>
    <m/>
    <m/>
    <m/>
    <m/>
    <m/>
    <m/>
    <s v="non"/>
    <s v="On a nôtre Propre eau qui est naturelle"/>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0"/>
    <n v="1"/>
    <n v="0"/>
    <n v="0"/>
    <n v="0"/>
    <m/>
    <n v="0"/>
    <n v="1"/>
    <n v="0"/>
    <n v="1"/>
    <n v="2"/>
    <s v="connaissance faible"/>
    <n v="0"/>
    <n v="0"/>
    <n v="0"/>
    <m/>
    <n v="0"/>
    <n v="0"/>
    <n v="0"/>
    <n v="1"/>
    <n v="0"/>
    <n v="0"/>
    <m/>
    <s v="non"/>
    <s v="Payement et frai de raccordement"/>
    <n v="0"/>
    <n v="1"/>
    <n v="0"/>
    <n v="0"/>
    <m/>
    <n v="0"/>
    <n v="1"/>
    <n v="0"/>
    <n v="0"/>
    <n v="0"/>
    <n v="0"/>
    <n v="0"/>
    <n v="0"/>
    <m/>
    <s v="oui"/>
    <s v="payement"/>
    <n v="0"/>
    <x v="1"/>
    <n v="0"/>
    <n v="0"/>
    <n v="0"/>
    <n v="0"/>
    <s v="pas d'autre réponse"/>
    <s v="non"/>
    <s v="non"/>
    <m/>
    <m/>
    <m/>
    <m/>
    <m/>
    <m/>
    <m/>
    <m/>
    <m/>
    <m/>
    <m/>
    <m/>
    <m/>
    <m/>
    <m/>
    <n v="0"/>
    <m/>
    <m/>
    <n v="6"/>
    <s v="grande confiance"/>
    <n v="1"/>
    <n v="0"/>
    <n v="0"/>
    <n v="0"/>
    <n v="0"/>
    <n v="1"/>
    <n v="1"/>
    <s v="Au moins un"/>
    <n v="0"/>
    <n v="0"/>
    <n v="0"/>
    <m/>
    <s v="oui"/>
    <s v="non_jen_ai_pas_encore_bnficie"/>
    <m/>
    <m/>
    <m/>
    <m/>
    <m/>
    <m/>
    <m/>
    <m/>
    <m/>
    <m/>
    <m/>
    <m/>
    <m/>
    <m/>
    <m/>
    <m/>
    <m/>
    <m/>
    <m/>
    <m/>
    <s v="Chef de quartier"/>
    <n v="0"/>
    <n v="0"/>
    <n v="0"/>
    <n v="0"/>
    <n v="0"/>
    <n v="0"/>
    <n v="0"/>
    <n v="0"/>
    <n v="1"/>
    <n v="0"/>
    <s v="BBC"/>
    <n v="0"/>
    <n v="0"/>
    <n v="0"/>
    <n v="1"/>
    <n v="0"/>
    <n v="0"/>
    <m/>
    <s v="3-4"/>
    <m/>
    <s v="tres_satisfaite"/>
    <s v="oui"/>
    <s v="non"/>
    <s v="tres_satisfaite"/>
    <s v="non"/>
    <m/>
    <m/>
    <m/>
    <m/>
    <m/>
    <s v="je_ne_suis_jamais_impliqu"/>
    <s v="non"/>
    <m/>
    <m/>
    <m/>
    <m/>
    <m/>
    <m/>
    <m/>
    <m/>
    <m/>
    <m/>
    <m/>
    <m/>
    <m/>
    <m/>
    <m/>
    <s v="Pas d'autre réponse"/>
    <s v="non"/>
    <s v="Présence des sources"/>
    <s v="Aucun défis"/>
    <s v="non"/>
    <m/>
    <m/>
    <n v="-2.2889032"/>
    <n v="28.8031516"/>
    <n v="1788"/>
    <n v="4.95"/>
    <n v="4"/>
    <n v="44970.562025462961"/>
    <n v="44970.551828703698"/>
    <s v="bbk07"/>
    <n v="44970.595150462963"/>
    <s v="https://www.commcarehq.org/a/swassa/reports/form_data/4541a9c6-53e7-43a2-a117-ae90bb4fb7e9/"/>
    <s v="bbk07"/>
    <s v="Femme"/>
    <x v="0"/>
    <n v="13"/>
    <x v="0"/>
    <n v="20"/>
    <n v="5"/>
    <n v="25"/>
    <n v="50"/>
    <x v="1"/>
    <n v="5.2747252747252746"/>
    <s v="Non, elle n'est pas capable"/>
    <s v="non amélioré"/>
    <s v="Non"/>
    <s v="pas d'accès"/>
    <x v="0"/>
    <n v="1"/>
    <n v="0"/>
    <n v="2"/>
    <s v="Connaissance faible"/>
    <n v="0"/>
    <n v="6"/>
    <s v="Grande confiance"/>
    <n v="0"/>
    <n v="0"/>
  </r>
  <r>
    <s v="336"/>
    <s v="43ab762b-dbe6-4fc1-871b-a94ee22b0b19"/>
    <n v="44958"/>
    <s v="consentement_oui"/>
    <s v="sud_kivu"/>
    <s v="sud_kivu"/>
    <s v="kabare"/>
    <x v="0"/>
    <x v="1"/>
    <s v="oui"/>
    <s v="Valérie Bengeya"/>
    <s v="nyama_27"/>
    <s v="27"/>
    <s v="nyama_27"/>
    <s v="feminin"/>
    <n v="54"/>
    <n v="991483078"/>
    <s v="secondaire_interrompu"/>
    <s v="oui"/>
    <m/>
    <m/>
    <m/>
    <x v="0"/>
    <s v="Esther Musamuguma"/>
    <s v="agriculteur"/>
    <m/>
    <s v="elargi"/>
    <n v="0"/>
    <n v="1"/>
    <n v="2"/>
    <n v="2"/>
    <n v="1"/>
    <n v="0"/>
    <n v="0"/>
    <n v="1"/>
    <n v="0"/>
    <n v="0"/>
    <n v="0"/>
    <n v="0"/>
    <n v="0"/>
    <n v="1"/>
    <n v="0"/>
    <n v="0"/>
    <n v="8"/>
    <s v="oui"/>
    <n v="0"/>
    <n v="0"/>
    <n v="0"/>
    <n v="0"/>
    <n v="1"/>
    <n v="0"/>
    <n v="0"/>
    <n v="0"/>
    <n v="0"/>
    <n v="0"/>
    <n v="0"/>
    <n v="0"/>
    <s v="oui"/>
    <n v="1"/>
    <n v="0"/>
    <n v="0"/>
    <n v="0"/>
    <n v="0"/>
    <n v="0"/>
    <n v="0"/>
    <n v="0"/>
    <n v="0"/>
    <n v="0"/>
    <n v="0"/>
    <m/>
    <s v="oui"/>
    <n v="0"/>
    <n v="0"/>
    <n v="0"/>
    <n v="1"/>
    <n v="0"/>
    <n v="0"/>
    <n v="0"/>
    <n v="0"/>
    <n v="0"/>
    <n v="0"/>
    <n v="0"/>
    <m/>
    <s v="eau_courante"/>
    <s v="robinet_public__borne-fontaine"/>
    <m/>
    <m/>
    <m/>
    <m/>
    <s v="eau_courante"/>
    <x v="0"/>
    <m/>
    <s v="oui"/>
    <m/>
    <m/>
    <m/>
    <m/>
    <m/>
    <m/>
    <m/>
    <s v="en_dehors_de_la_parcelle"/>
    <n v="2"/>
    <n v="3"/>
    <n v="2"/>
    <n v="7"/>
    <m/>
    <m/>
    <m/>
    <s v="oui"/>
    <x v="1"/>
    <m/>
    <m/>
    <m/>
    <m/>
    <m/>
    <m/>
    <m/>
    <m/>
    <m/>
    <m/>
    <m/>
    <m/>
    <m/>
    <m/>
    <m/>
    <m/>
    <m/>
    <m/>
    <m/>
    <m/>
    <m/>
    <m/>
    <m/>
    <m/>
    <m/>
    <m/>
    <m/>
    <n v="7"/>
    <n v="4"/>
    <n v="560"/>
    <m/>
    <m/>
    <n v="0"/>
    <n v="10"/>
    <s v="oui"/>
    <n v="1"/>
    <n v="0"/>
    <n v="0"/>
    <n v="0"/>
    <n v="0"/>
    <n v="0"/>
    <n v="0"/>
    <n v="0"/>
    <n v="0"/>
    <m/>
    <s v="femmes_20-24_ans"/>
    <n v="0"/>
    <n v="0"/>
    <n v="1"/>
    <n v="0"/>
    <n v="0"/>
    <n v="0"/>
    <n v="0"/>
    <m/>
    <s v="oui"/>
    <s v="contribution_mensuelabonnement"/>
    <m/>
    <m/>
    <n v="500"/>
    <m/>
    <m/>
    <m/>
    <m/>
    <m/>
    <m/>
    <m/>
    <m/>
    <m/>
    <m/>
    <m/>
    <m/>
    <m/>
    <m/>
    <m/>
    <m/>
    <m/>
    <s v="non"/>
    <s v="Satisfaction d'eau qui est dans notre quartier"/>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0"/>
    <n v="1"/>
    <n v="0"/>
    <n v="1"/>
    <n v="2"/>
    <s v="connaissance faible"/>
    <n v="0"/>
    <n v="0"/>
    <n v="0"/>
    <m/>
    <n v="1"/>
    <n v="0"/>
    <n v="0"/>
    <n v="0"/>
    <n v="0"/>
    <n v="0"/>
    <m/>
    <s v="non"/>
    <s v="Payement pour raccordement et techniciens"/>
    <n v="0"/>
    <n v="1"/>
    <n v="0"/>
    <n v="0"/>
    <m/>
    <n v="1"/>
    <n v="0"/>
    <n v="0"/>
    <n v="0"/>
    <n v="0"/>
    <n v="0"/>
    <n v="0"/>
    <n v="0"/>
    <m/>
    <s v="oui"/>
    <s v="Amande"/>
    <n v="0"/>
    <x v="2"/>
    <n v="0"/>
    <n v="1"/>
    <n v="0"/>
    <n v="0"/>
    <s v="pas d'autre"/>
    <s v="non"/>
    <s v="non"/>
    <m/>
    <m/>
    <m/>
    <m/>
    <m/>
    <m/>
    <m/>
    <m/>
    <m/>
    <m/>
    <m/>
    <m/>
    <m/>
    <m/>
    <m/>
    <n v="0"/>
    <m/>
    <m/>
    <n v="8"/>
    <s v="grande confiance"/>
    <n v="1"/>
    <n v="0"/>
    <n v="0"/>
    <n v="0"/>
    <n v="0"/>
    <n v="1"/>
    <n v="1"/>
    <s v="Au moins un"/>
    <n v="0"/>
    <n v="0"/>
    <n v="0"/>
    <m/>
    <s v="oui"/>
    <s v="non_jen_ai_pas_encore_bnficie"/>
    <m/>
    <m/>
    <m/>
    <m/>
    <m/>
    <m/>
    <m/>
    <m/>
    <m/>
    <m/>
    <m/>
    <m/>
    <m/>
    <m/>
    <m/>
    <m/>
    <m/>
    <m/>
    <m/>
    <m/>
    <s v="Comité d'eau"/>
    <n v="0"/>
    <n v="0"/>
    <n v="0"/>
    <n v="0"/>
    <n v="0"/>
    <n v="0"/>
    <n v="0"/>
    <n v="1"/>
    <n v="1"/>
    <n v="0"/>
    <s v="Kahuzi"/>
    <n v="0"/>
    <n v="0"/>
    <n v="0"/>
    <n v="1"/>
    <n v="0"/>
    <n v="0"/>
    <m/>
    <s v="5-6"/>
    <m/>
    <s v="tres_satisfaite"/>
    <s v="oui"/>
    <s v="oui"/>
    <s v="tres_satisfaite"/>
    <s v="oui"/>
    <s v="oui"/>
    <m/>
    <s v="les_membres_du_village"/>
    <m/>
    <s v="b_le_groupe_le_plus_nombreux_prend_la_dcision_pour_tous"/>
    <s v="souvent_impliqu"/>
    <s v="rarement"/>
    <n v="1"/>
    <n v="0"/>
    <n v="0"/>
    <n v="0"/>
    <n v="0"/>
    <n v="0"/>
    <n v="0"/>
    <n v="0"/>
    <n v="0"/>
    <n v="0"/>
    <n v="0"/>
    <n v="0"/>
    <m/>
    <s v="Face à face avec (comité d'eau)"/>
    <s v="rarement"/>
    <s v="Face à face avec (comité d'eau)"/>
    <s v="parfois"/>
    <s v="Présence des sources"/>
    <s v="Manque d'eau en-cas de panne."/>
    <s v="non"/>
    <m/>
    <m/>
    <n v="-2.2888489000000001"/>
    <n v="28.8030896"/>
    <n v="1795.4"/>
    <n v="4.9400000000000004"/>
    <n v="8"/>
    <n v="44970.57403935185"/>
    <n v="44970.562858796293"/>
    <s v="bbk07"/>
    <n v="44970.595150462963"/>
    <s v="https://www.commcarehq.org/a/swassa/reports/form_data/43ab762b-dbe6-4fc1-871b-a94ee22b0b19/"/>
    <s v="bbk07"/>
    <s v="Femme"/>
    <x v="1"/>
    <n v="9"/>
    <x v="0"/>
    <n v="7"/>
    <n v="15"/>
    <n v="20"/>
    <n v="42"/>
    <x v="0"/>
    <n v="6.666666666666667"/>
    <s v="Oui, elle est capable"/>
    <s v="non amélioré"/>
    <s v="Non"/>
    <s v="pas d'accès"/>
    <x v="0"/>
    <n v="1"/>
    <n v="1"/>
    <n v="3"/>
    <s v="Connaissance moyenne"/>
    <n v="0"/>
    <n v="5"/>
    <s v="Confiance moyenne"/>
    <n v="0"/>
    <n v="0"/>
  </r>
  <r>
    <s v="337"/>
    <s v="f885f73d-84e3-4a35-8374-dd23abf8752b"/>
    <n v="44970"/>
    <s v="consentement_oui"/>
    <s v="sud_kivu"/>
    <s v="sud_kivu"/>
    <s v="kabare"/>
    <x v="0"/>
    <x v="1"/>
    <s v="non"/>
    <s v="Bulangalire Mavuna Claude"/>
    <s v="nyama_35"/>
    <s v="35"/>
    <s v="nyama_35"/>
    <s v="masculin"/>
    <n v="27"/>
    <n v="973321150"/>
    <s v="secondaire_complet"/>
    <s v="oui"/>
    <m/>
    <m/>
    <m/>
    <x v="1"/>
    <s v="Joyce Safi Cizungu"/>
    <s v="main_duvre"/>
    <m/>
    <s v="elargi"/>
    <n v="1"/>
    <n v="0"/>
    <n v="1"/>
    <n v="0"/>
    <n v="2"/>
    <n v="0"/>
    <n v="0"/>
    <n v="1"/>
    <n v="1"/>
    <n v="2"/>
    <n v="0"/>
    <n v="1"/>
    <n v="0"/>
    <n v="1"/>
    <n v="1"/>
    <n v="0"/>
    <n v="11"/>
    <s v="oui"/>
    <n v="0"/>
    <n v="0"/>
    <n v="0"/>
    <n v="1"/>
    <n v="1"/>
    <n v="0"/>
    <n v="0"/>
    <n v="0"/>
    <n v="0"/>
    <n v="0"/>
    <n v="0"/>
    <n v="0"/>
    <s v="oui"/>
    <n v="0"/>
    <n v="0"/>
    <n v="0"/>
    <n v="0"/>
    <n v="1"/>
    <n v="1"/>
    <n v="1"/>
    <n v="1"/>
    <n v="0"/>
    <n v="0"/>
    <n v="0"/>
    <m/>
    <s v="oui"/>
    <n v="0"/>
    <n v="0"/>
    <n v="1"/>
    <n v="1"/>
    <n v="1"/>
    <n v="1"/>
    <n v="1"/>
    <n v="1"/>
    <n v="0"/>
    <n v="0"/>
    <n v="0"/>
    <m/>
    <s v="eau_courante"/>
    <s v="robinet_public__borne-fontaine"/>
    <m/>
    <m/>
    <m/>
    <m/>
    <s v="eau_courante"/>
    <x v="0"/>
    <m/>
    <s v="oui"/>
    <m/>
    <m/>
    <m/>
    <m/>
    <m/>
    <m/>
    <m/>
    <s v="en_dehors_de_la_parcelle"/>
    <n v="5"/>
    <n v="30"/>
    <n v="15"/>
    <n v="50"/>
    <m/>
    <m/>
    <m/>
    <s v="non"/>
    <x v="2"/>
    <n v="0"/>
    <n v="0"/>
    <n v="0"/>
    <n v="0"/>
    <n v="0"/>
    <n v="0"/>
    <n v="1"/>
    <n v="1"/>
    <n v="1"/>
    <n v="1"/>
    <n v="0"/>
    <n v="0"/>
    <n v="0"/>
    <m/>
    <m/>
    <m/>
    <m/>
    <m/>
    <m/>
    <m/>
    <m/>
    <m/>
    <m/>
    <m/>
    <m/>
    <m/>
    <m/>
    <n v="7"/>
    <n v="8"/>
    <n v="1120"/>
    <m/>
    <m/>
    <n v="0"/>
    <n v="14.545454545454545"/>
    <s v="non"/>
    <m/>
    <m/>
    <m/>
    <m/>
    <m/>
    <m/>
    <m/>
    <m/>
    <m/>
    <m/>
    <s v="femmes_20-24_ans"/>
    <n v="0"/>
    <n v="0"/>
    <n v="0"/>
    <n v="0"/>
    <n v="1"/>
    <n v="0"/>
    <n v="0"/>
    <m/>
    <s v="oui"/>
    <s v="contribution_mensuelabonnement"/>
    <m/>
    <m/>
    <n v="500"/>
    <m/>
    <m/>
    <m/>
    <m/>
    <m/>
    <m/>
    <m/>
    <m/>
    <m/>
    <m/>
    <m/>
    <m/>
    <m/>
    <m/>
    <m/>
    <m/>
    <m/>
    <s v="non"/>
    <s v="non si contribution mensuele comme nous sommes habitués ça va et en cas de panne"/>
    <s v="non"/>
    <m/>
    <m/>
    <m/>
    <m/>
    <m/>
    <m/>
    <m/>
    <m/>
    <m/>
    <m/>
    <m/>
    <m/>
    <m/>
    <m/>
    <m/>
    <m/>
    <m/>
    <m/>
    <m/>
    <m/>
    <m/>
    <m/>
    <m/>
    <m/>
    <m/>
    <m/>
    <m/>
    <m/>
    <m/>
    <m/>
    <m/>
    <m/>
    <m/>
    <m/>
    <s v="oui"/>
    <n v="0"/>
    <n v="1"/>
    <n v="0"/>
    <n v="0"/>
    <n v="0"/>
    <n v="0"/>
    <n v="0"/>
    <n v="0"/>
    <n v="0"/>
    <n v="0"/>
    <m/>
    <m/>
    <m/>
    <s v="autre_toilette__composte"/>
    <m/>
    <n v="0"/>
    <n v="0"/>
    <n v="0"/>
    <n v="1"/>
    <n v="0"/>
    <m/>
    <m/>
    <m/>
    <m/>
    <m/>
    <m/>
    <m/>
    <m/>
    <s v="toilette améliorée"/>
    <s v="non"/>
    <x v="1"/>
    <x v="0"/>
    <x v="0"/>
    <x v="0"/>
    <x v="1"/>
    <n v="0"/>
    <n v="0"/>
    <n v="0"/>
    <n v="1"/>
    <n v="0"/>
    <n v="1"/>
    <n v="0"/>
    <n v="0"/>
    <n v="0"/>
    <n v="0"/>
    <m/>
    <s v="oui"/>
    <n v="0"/>
    <n v="0"/>
    <n v="1"/>
    <n v="0"/>
    <n v="1"/>
    <n v="0"/>
    <n v="0"/>
    <m/>
    <s v="oui"/>
    <m/>
    <m/>
    <m/>
    <m/>
    <m/>
    <m/>
    <s v="oui"/>
    <n v="1"/>
    <n v="0"/>
    <n v="1"/>
    <n v="2"/>
    <n v="0"/>
    <n v="0"/>
    <n v="0"/>
    <m/>
    <n v="0"/>
    <n v="1"/>
    <n v="1"/>
    <n v="2"/>
    <n v="4"/>
    <s v="connaissance basique"/>
    <n v="0"/>
    <n v="1"/>
    <n v="0"/>
    <s v="contribuer financierement, physiquement en cas de panne"/>
    <n v="1"/>
    <n v="0"/>
    <n v="0"/>
    <n v="0"/>
    <n v="0"/>
    <n v="0"/>
    <m/>
    <s v="oui"/>
    <s v="payer un montant équivalent à 100$ comme frais d'adhésion chez COGEP, achat de matériels, payer les frais technique"/>
    <n v="1"/>
    <n v="1"/>
    <n v="0"/>
    <n v="0"/>
    <m/>
    <n v="0"/>
    <n v="0"/>
    <n v="0"/>
    <n v="1"/>
    <n v="0"/>
    <n v="0"/>
    <n v="0"/>
    <n v="0"/>
    <m/>
    <s v="oui"/>
    <s v="payer lui même les amandes et réparer les dégâts"/>
    <n v="0"/>
    <x v="2"/>
    <n v="0"/>
    <n v="1"/>
    <n v="0"/>
    <n v="0"/>
    <s v="aucun"/>
    <s v="oui"/>
    <s v="oui"/>
    <n v="1"/>
    <n v="1"/>
    <n v="0"/>
    <n v="0"/>
    <n v="0"/>
    <m/>
    <n v="1"/>
    <n v="0"/>
    <n v="0"/>
    <n v="0"/>
    <n v="0"/>
    <n v="0"/>
    <n v="1"/>
    <n v="0"/>
    <s v="par écrit"/>
    <n v="1"/>
    <s v="oui"/>
    <s v="oui_jetais_satisfait"/>
    <n v="5"/>
    <s v="confiance moyenne"/>
    <m/>
    <m/>
    <m/>
    <m/>
    <m/>
    <n v="0"/>
    <n v="1"/>
    <s v="Au moins un"/>
    <m/>
    <m/>
    <m/>
    <m/>
    <s v="oui"/>
    <s v="oui"/>
    <s v="oui_il_y_en_a"/>
    <s v="oui"/>
    <n v="1"/>
    <n v="1"/>
    <n v="1"/>
    <n v="0"/>
    <n v="0"/>
    <n v="0"/>
    <n v="0"/>
    <m/>
    <n v="1"/>
    <n v="1"/>
    <n v="0"/>
    <n v="0"/>
    <n v="0"/>
    <n v="0"/>
    <n v="1"/>
    <n v="0"/>
    <s v="par écrit aussi"/>
    <m/>
    <s v="au comité locale de la gestion de l'eau"/>
    <n v="1"/>
    <n v="1"/>
    <n v="1"/>
    <n v="1"/>
    <n v="0"/>
    <n v="1"/>
    <n v="1"/>
    <n v="1"/>
    <n v="0"/>
    <n v="0"/>
    <m/>
    <n v="0"/>
    <n v="0"/>
    <n v="0"/>
    <n v="1"/>
    <n v="0"/>
    <n v="0"/>
    <m/>
    <s v="3-4"/>
    <m/>
    <s v="tres_satisfaite"/>
    <s v="oui"/>
    <s v="oui"/>
    <s v="tres_satisfaite"/>
    <s v="oui"/>
    <s v="oui"/>
    <m/>
    <s v="les_membres_du_village"/>
    <m/>
    <s v="b_le_groupe_le_plus_nombreux_prend_la_dcision_pour_tous"/>
    <s v="souvent_impliqu"/>
    <s v="parfois"/>
    <n v="0"/>
    <n v="1"/>
    <n v="1"/>
    <n v="1"/>
    <n v="1"/>
    <n v="1"/>
    <n v="0"/>
    <n v="0"/>
    <n v="1"/>
    <n v="1"/>
    <n v="0"/>
    <n v="0"/>
    <m/>
    <s v="par écrit et face à face"/>
    <s v="souvent"/>
    <s v="par écrit"/>
    <s v="parfois"/>
    <s v="rendre disponible d'autres bornes et d'autres sources"/>
    <s v="une seule borne alimente plus 100 ménage, insuffisance des bornes et de robinet public,..."/>
    <s v="non"/>
    <m/>
    <m/>
    <n v="-2.2729550000000001"/>
    <n v="28.816669999999998"/>
    <n v="1691.2"/>
    <n v="3.9"/>
    <n v="11"/>
    <n v="44970.611585648148"/>
    <n v="44970.582696759258"/>
    <s v="bbk05"/>
    <n v="44970.611944444441"/>
    <s v="https://www.commcarehq.org/a/swassa/reports/form_data/f885f73d-84e3-4a35-8374-dd23abf8752b/"/>
    <s v="bbk05"/>
    <s v=""/>
    <x v="2"/>
    <s v=""/>
    <x v="2"/>
    <s v=""/>
    <s v=""/>
    <s v=""/>
    <s v=""/>
    <x v="2"/>
    <s v=""/>
    <s v=""/>
    <s v=""/>
    <s v=""/>
    <s v=""/>
    <x v="1"/>
    <s v=""/>
    <s v=""/>
    <s v=""/>
    <s v=""/>
    <s v=""/>
    <s v=""/>
    <s v=""/>
    <s v=""/>
    <s v=""/>
  </r>
  <r>
    <s v="338"/>
    <s v="133594fc-5fc7-43b0-b99a-9600d948ba1b"/>
    <n v="44972"/>
    <s v="consentement_oui"/>
    <s v="sud_kivu"/>
    <s v="sud_kivu"/>
    <s v="kabare"/>
    <x v="0"/>
    <x v="0"/>
    <s v="oui"/>
    <s v="Nzigire Shabani"/>
    <s v="kama_68"/>
    <s v="68"/>
    <s v="kamak_68"/>
    <s v="feminin"/>
    <n v="33"/>
    <n v="0"/>
    <s v="secondaire_interrompu"/>
    <s v="non"/>
    <s v="epoux"/>
    <m/>
    <s v="masculin"/>
    <x v="1"/>
    <m/>
    <s v="travail_journalier"/>
    <m/>
    <s v="restreint"/>
    <n v="1"/>
    <n v="2"/>
    <n v="0"/>
    <n v="0"/>
    <n v="0"/>
    <n v="1"/>
    <n v="1"/>
    <n v="0"/>
    <n v="1"/>
    <n v="1"/>
    <n v="0"/>
    <n v="0"/>
    <n v="1"/>
    <n v="1"/>
    <n v="1"/>
    <n v="0"/>
    <n v="10"/>
    <s v="oui"/>
    <n v="0"/>
    <n v="0"/>
    <n v="0"/>
    <n v="0"/>
    <n v="1"/>
    <n v="1"/>
    <n v="0"/>
    <n v="0"/>
    <n v="0"/>
    <n v="0"/>
    <n v="0"/>
    <n v="0"/>
    <s v="non"/>
    <m/>
    <m/>
    <m/>
    <m/>
    <m/>
    <m/>
    <m/>
    <m/>
    <m/>
    <m/>
    <m/>
    <m/>
    <s v="oui"/>
    <n v="1"/>
    <n v="1"/>
    <n v="0"/>
    <n v="0"/>
    <n v="0"/>
    <n v="0"/>
    <n v="0"/>
    <n v="0"/>
    <n v="0"/>
    <n v="0"/>
    <n v="0"/>
    <m/>
    <s v="eau_courante"/>
    <s v="robinet_public__borne-fontaine"/>
    <m/>
    <m/>
    <m/>
    <m/>
    <s v="eau_courante"/>
    <x v="0"/>
    <m/>
    <s v="oui"/>
    <m/>
    <m/>
    <m/>
    <m/>
    <m/>
    <m/>
    <m/>
    <s v="en_dehors_de_la_parcelle"/>
    <n v="5"/>
    <n v="2"/>
    <n v="10"/>
    <n v="17"/>
    <m/>
    <m/>
    <m/>
    <s v="oui"/>
    <x v="1"/>
    <m/>
    <m/>
    <m/>
    <m/>
    <m/>
    <m/>
    <m/>
    <m/>
    <m/>
    <m/>
    <m/>
    <m/>
    <m/>
    <m/>
    <m/>
    <m/>
    <m/>
    <m/>
    <m/>
    <m/>
    <m/>
    <m/>
    <m/>
    <m/>
    <m/>
    <m/>
    <m/>
    <n v="7"/>
    <n v="5"/>
    <n v="700"/>
    <m/>
    <m/>
    <n v="0"/>
    <n v="10"/>
    <s v="non"/>
    <m/>
    <m/>
    <m/>
    <m/>
    <m/>
    <m/>
    <m/>
    <m/>
    <m/>
    <m/>
    <s v="femmesfilles_15-19_ans"/>
    <n v="0"/>
    <n v="0"/>
    <n v="0"/>
    <n v="0"/>
    <n v="1"/>
    <n v="0"/>
    <n v="0"/>
    <m/>
    <s v="oui"/>
    <s v="contribution_mensuelabonnement"/>
    <m/>
    <m/>
    <n v="1000"/>
    <m/>
    <m/>
    <m/>
    <m/>
    <m/>
    <m/>
    <m/>
    <m/>
    <m/>
    <m/>
    <m/>
    <m/>
    <m/>
    <m/>
    <m/>
    <m/>
    <m/>
    <s v="oui"/>
    <s v="nous devons payé l'eau consommé"/>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non"/>
    <m/>
    <m/>
    <m/>
    <n v="0"/>
    <m/>
    <m/>
    <m/>
    <m/>
    <m/>
    <m/>
    <m/>
    <n v="0"/>
    <n v="0"/>
    <s v="connaissance faible"/>
    <m/>
    <m/>
    <m/>
    <m/>
    <n v="1"/>
    <n v="0"/>
    <n v="0"/>
    <n v="0"/>
    <n v="0"/>
    <n v="0"/>
    <m/>
    <s v="non"/>
    <s v="Ne connais pas"/>
    <n v="0"/>
    <n v="1"/>
    <n v="0"/>
    <n v="0"/>
    <m/>
    <n v="0"/>
    <n v="0"/>
    <n v="0"/>
    <n v="0"/>
    <n v="0"/>
    <n v="0"/>
    <n v="1"/>
    <n v="0"/>
    <s v="ne connais pas"/>
    <s v="non"/>
    <m/>
    <m/>
    <x v="0"/>
    <m/>
    <m/>
    <m/>
    <m/>
    <m/>
    <s v="non"/>
    <s v="non"/>
    <m/>
    <m/>
    <m/>
    <m/>
    <m/>
    <m/>
    <m/>
    <m/>
    <m/>
    <m/>
    <m/>
    <m/>
    <m/>
    <m/>
    <m/>
    <n v="0"/>
    <m/>
    <m/>
    <n v="2"/>
    <s v="pas de confiance"/>
    <n v="0"/>
    <n v="0"/>
    <n v="0"/>
    <n v="0"/>
    <n v="0"/>
    <n v="0"/>
    <n v="0"/>
    <s v="Aucun"/>
    <n v="1"/>
    <n v="0"/>
    <n v="0"/>
    <m/>
    <s v="oui"/>
    <s v="non_jen_ai_pas_encore_bnficie"/>
    <m/>
    <m/>
    <m/>
    <m/>
    <m/>
    <m/>
    <m/>
    <m/>
    <m/>
    <m/>
    <m/>
    <m/>
    <m/>
    <m/>
    <m/>
    <m/>
    <m/>
    <m/>
    <m/>
    <m/>
    <s v="au comité de gestion de l'eau"/>
    <n v="1"/>
    <n v="1"/>
    <n v="1"/>
    <n v="0"/>
    <n v="0"/>
    <n v="0"/>
    <n v="0"/>
    <n v="1"/>
    <n v="1"/>
    <n v="0"/>
    <s v="Maendeleo"/>
    <n v="0"/>
    <n v="0"/>
    <n v="0"/>
    <n v="1"/>
    <n v="0"/>
    <n v="0"/>
    <m/>
    <s v="3-4"/>
    <m/>
    <s v="peu_insatisfaisant"/>
    <s v="oui"/>
    <s v="non"/>
    <s v="peu_insatisfaisant"/>
    <s v="oui"/>
    <s v="non"/>
    <m/>
    <s v="les_membres_du_village"/>
    <m/>
    <s v="je_ne_sais_pas"/>
    <s v="rarement_implique"/>
    <s v="non"/>
    <m/>
    <m/>
    <m/>
    <m/>
    <m/>
    <m/>
    <m/>
    <m/>
    <m/>
    <m/>
    <m/>
    <m/>
    <m/>
    <m/>
    <m/>
    <s v="aucun"/>
    <s v="non"/>
    <s v="renforcer les bornes fontaines dans le milieu"/>
    <s v="la facture est élevé et, le robinet n'est pas amesure de satisfaire toute la population, long trajet à parcourir pour atteindre le robinet"/>
    <s v="non"/>
    <m/>
    <m/>
    <n v="-2.2945293000000002"/>
    <n v="28.801266200000001"/>
    <n v="1782.1"/>
    <n v="4.67"/>
    <n v="10"/>
    <n v="44972.322060185194"/>
    <n v="44972.310752314806"/>
    <s v="bbk05"/>
    <n v="44972.364525462966"/>
    <s v="https://www.commcarehq.org/a/swassa/reports/form_data/133594fc-5fc7-43b0-b99a-9600d948ba1b/"/>
    <s v="bbk05"/>
    <s v="Homme"/>
    <x v="1"/>
    <n v="6"/>
    <x v="1"/>
    <n v="30"/>
    <n v="5"/>
    <n v="35"/>
    <n v="70"/>
    <x v="1"/>
    <n v="33.333333333333336"/>
    <s v="Non, elle n'est pas capable"/>
    <s v="non amélioré"/>
    <s v="Non"/>
    <s v="pas d'accès"/>
    <x v="0"/>
    <n v="1"/>
    <n v="2"/>
    <n v="4"/>
    <s v="Connaissance moyenne"/>
    <n v="1"/>
    <n v="5"/>
    <s v="Confiance moyenne"/>
    <n v="1"/>
    <n v="1"/>
  </r>
  <r>
    <s v="339"/>
    <s v="99c86a09-5b78-4a26-8c27-5bb50c358d0e"/>
    <n v="44972"/>
    <s v="consentement_oui"/>
    <s v="sud_kivu"/>
    <s v="sud_kivu"/>
    <s v="kabare"/>
    <x v="0"/>
    <x v="0"/>
    <s v="oui"/>
    <s v="Zawadi muderhwa"/>
    <s v="kama_69"/>
    <s v="69"/>
    <s v="kamak_69"/>
    <s v="feminin"/>
    <n v="20"/>
    <n v="979565764"/>
    <s v="secondaire_complet"/>
    <s v="non"/>
    <s v="epoux"/>
    <m/>
    <s v="masculin"/>
    <x v="1"/>
    <m/>
    <s v="colporteur"/>
    <m/>
    <s v="restreint"/>
    <n v="0"/>
    <n v="0"/>
    <n v="1"/>
    <n v="0"/>
    <n v="1"/>
    <n v="0"/>
    <n v="0"/>
    <n v="0"/>
    <n v="3"/>
    <n v="0"/>
    <n v="0"/>
    <n v="0"/>
    <n v="0"/>
    <n v="0"/>
    <n v="1"/>
    <n v="0"/>
    <n v="6"/>
    <s v="non"/>
    <n v="0"/>
    <n v="0"/>
    <n v="0"/>
    <n v="0"/>
    <n v="0"/>
    <n v="0"/>
    <n v="0"/>
    <n v="0"/>
    <n v="0"/>
    <n v="0"/>
    <n v="0"/>
    <n v="0"/>
    <s v="non"/>
    <m/>
    <m/>
    <m/>
    <m/>
    <m/>
    <m/>
    <m/>
    <m/>
    <m/>
    <m/>
    <m/>
    <m/>
    <s v="oui"/>
    <n v="0"/>
    <n v="0"/>
    <n v="1"/>
    <n v="1"/>
    <n v="1"/>
    <n v="1"/>
    <n v="0"/>
    <n v="0"/>
    <n v="0"/>
    <n v="0"/>
    <n v="0"/>
    <m/>
    <s v="eau_de_source"/>
    <m/>
    <m/>
    <s v="source_non_protg"/>
    <m/>
    <m/>
    <s v="source_non_protg"/>
    <x v="1"/>
    <m/>
    <s v="oui"/>
    <m/>
    <m/>
    <m/>
    <m/>
    <m/>
    <m/>
    <m/>
    <s v="en_dehors_de_la_parcelle"/>
    <n v="5"/>
    <n v="1"/>
    <n v="10"/>
    <n v="16"/>
    <m/>
    <m/>
    <m/>
    <s v="oui"/>
    <x v="2"/>
    <m/>
    <m/>
    <m/>
    <m/>
    <m/>
    <m/>
    <m/>
    <m/>
    <m/>
    <m/>
    <m/>
    <m/>
    <m/>
    <m/>
    <m/>
    <m/>
    <m/>
    <m/>
    <m/>
    <m/>
    <m/>
    <m/>
    <m/>
    <m/>
    <m/>
    <m/>
    <m/>
    <n v="7"/>
    <n v="3"/>
    <n v="420"/>
    <m/>
    <m/>
    <n v="0"/>
    <n v="10"/>
    <s v="non"/>
    <m/>
    <m/>
    <m/>
    <m/>
    <m/>
    <m/>
    <m/>
    <m/>
    <m/>
    <m/>
    <s v="filles_10-14_ans"/>
    <n v="0"/>
    <n v="0"/>
    <n v="1"/>
    <n v="0"/>
    <n v="0"/>
    <n v="0"/>
    <n v="0"/>
    <m/>
    <s v="non"/>
    <m/>
    <m/>
    <m/>
    <m/>
    <m/>
    <m/>
    <m/>
    <m/>
    <m/>
    <m/>
    <m/>
    <m/>
    <m/>
    <m/>
    <m/>
    <m/>
    <m/>
    <m/>
    <m/>
    <m/>
    <m/>
    <s v="non"/>
    <s v="nous ne sommes pas habitué à payer l'eau"/>
    <s v="non"/>
    <m/>
    <m/>
    <m/>
    <m/>
    <m/>
    <m/>
    <m/>
    <m/>
    <m/>
    <m/>
    <m/>
    <m/>
    <m/>
    <m/>
    <m/>
    <m/>
    <m/>
    <m/>
    <m/>
    <m/>
    <m/>
    <m/>
    <m/>
    <m/>
    <m/>
    <m/>
    <m/>
    <m/>
    <m/>
    <m/>
    <m/>
    <m/>
    <m/>
    <m/>
    <s v="oui"/>
    <n v="0"/>
    <n v="0"/>
    <n v="1"/>
    <n v="0"/>
    <n v="0"/>
    <n v="0"/>
    <n v="0"/>
    <n v="0"/>
    <n v="0"/>
    <n v="0"/>
    <m/>
    <m/>
    <s v="latrines__fosse_avec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m/>
    <n v="0"/>
    <n v="1"/>
    <n v="0"/>
    <n v="0"/>
    <m/>
    <n v="0"/>
    <n v="0"/>
    <n v="0"/>
    <n v="0"/>
    <n v="1"/>
    <n v="0"/>
    <n v="0"/>
    <n v="0"/>
    <m/>
    <s v="non"/>
    <m/>
    <m/>
    <x v="0"/>
    <m/>
    <m/>
    <m/>
    <m/>
    <m/>
    <s v="non"/>
    <s v="non"/>
    <m/>
    <m/>
    <m/>
    <m/>
    <m/>
    <m/>
    <m/>
    <m/>
    <m/>
    <m/>
    <m/>
    <m/>
    <m/>
    <m/>
    <m/>
    <n v="0"/>
    <m/>
    <m/>
    <n v="5"/>
    <s v="confiance moyenne"/>
    <n v="0"/>
    <n v="0"/>
    <n v="0"/>
    <n v="0"/>
    <n v="0"/>
    <n v="0"/>
    <n v="0"/>
    <s v="Aucun"/>
    <n v="1"/>
    <n v="0"/>
    <n v="0"/>
    <m/>
    <s v="oui"/>
    <s v="oui"/>
    <s v="non_il_y_en_a_pas"/>
    <m/>
    <m/>
    <m/>
    <m/>
    <m/>
    <m/>
    <m/>
    <m/>
    <m/>
    <m/>
    <m/>
    <m/>
    <m/>
    <m/>
    <m/>
    <m/>
    <m/>
    <m/>
    <m/>
    <s v="aux nyumba kumi"/>
    <n v="1"/>
    <n v="1"/>
    <n v="0"/>
    <n v="1"/>
    <n v="0"/>
    <n v="0"/>
    <n v="0"/>
    <n v="0"/>
    <n v="0"/>
    <n v="0"/>
    <m/>
    <n v="0"/>
    <n v="0"/>
    <n v="0"/>
    <n v="0"/>
    <n v="1"/>
    <n v="0"/>
    <s v="ne connais pas"/>
    <s v="1-2"/>
    <m/>
    <s v="neutre"/>
    <s v="non"/>
    <s v="non"/>
    <s v="neutre"/>
    <s v="non"/>
    <m/>
    <m/>
    <m/>
    <m/>
    <m/>
    <s v="je_ne_suis_jamais_impliqu"/>
    <s v="parfois"/>
    <n v="0"/>
    <n v="0"/>
    <n v="1"/>
    <n v="0"/>
    <n v="0"/>
    <n v="1"/>
    <n v="0"/>
    <n v="0"/>
    <n v="0"/>
    <n v="0"/>
    <n v="0"/>
    <n v="0"/>
    <m/>
    <s v="face à face"/>
    <s v="non"/>
    <m/>
    <m/>
    <s v="augmenter les points d'eau dans notre quartier c'est à dire borne fontaine et robinet public."/>
    <s v="notre eau est sale, il n'y a qu'un seul Source qui alimente tout le village"/>
    <s v="non"/>
    <m/>
    <m/>
    <n v="-2.2943785000000001"/>
    <n v="28.801923899999998"/>
    <n v="1750.6"/>
    <n v="4.84"/>
    <n v="6"/>
    <n v="44972.340324074074"/>
    <n v="44972.325601851851"/>
    <s v="bbk05"/>
    <n v="44972.364537037043"/>
    <s v="https://www.commcarehq.org/a/swassa/reports/form_data/99c86a09-5b78-4a26-8c27-5bb50c358d0e/"/>
    <s v="bbk05"/>
    <s v=""/>
    <x v="2"/>
    <s v=""/>
    <x v="2"/>
    <s v=""/>
    <s v=""/>
    <s v=""/>
    <s v=""/>
    <x v="2"/>
    <s v=""/>
    <s v=""/>
    <s v=""/>
    <s v=""/>
    <s v=""/>
    <x v="1"/>
    <s v=""/>
    <s v=""/>
    <s v=""/>
    <s v=""/>
    <s v=""/>
    <s v=""/>
    <s v=""/>
    <s v=""/>
    <s v=""/>
  </r>
  <r>
    <s v="340"/>
    <s v="38b5176b-85fb-48a2-ae31-fa0601b678ec"/>
    <n v="44972"/>
    <s v="consentement_oui"/>
    <s v="sud_kivu"/>
    <s v="sud_kivu"/>
    <s v="kabare"/>
    <x v="0"/>
    <x v="0"/>
    <s v="oui"/>
    <s v="Ombeni Safari Nicolas"/>
    <s v="nyama_12"/>
    <s v="12"/>
    <s v="kamak_12"/>
    <s v="masculin"/>
    <n v="44"/>
    <n v="977780130"/>
    <s v="secondaire_complet"/>
    <s v="oui"/>
    <m/>
    <m/>
    <m/>
    <x v="1"/>
    <s v="Nzigire sanvura aurélie"/>
    <s v="mnagre"/>
    <m/>
    <s v="elargi"/>
    <n v="0"/>
    <n v="0"/>
    <n v="0"/>
    <n v="2"/>
    <n v="2"/>
    <n v="1"/>
    <n v="1"/>
    <n v="0"/>
    <n v="0"/>
    <n v="2"/>
    <n v="1"/>
    <n v="3"/>
    <n v="2"/>
    <n v="1"/>
    <n v="1"/>
    <n v="0"/>
    <n v="16"/>
    <s v="oui"/>
    <n v="0"/>
    <n v="0"/>
    <n v="0"/>
    <n v="0"/>
    <n v="1"/>
    <n v="0"/>
    <n v="0"/>
    <n v="0"/>
    <n v="0"/>
    <n v="0"/>
    <n v="0"/>
    <n v="0"/>
    <s v="oui"/>
    <n v="1"/>
    <n v="0"/>
    <n v="0"/>
    <n v="0"/>
    <n v="1"/>
    <n v="0"/>
    <n v="0"/>
    <n v="0"/>
    <n v="0"/>
    <n v="0"/>
    <n v="0"/>
    <m/>
    <s v="oui"/>
    <n v="0"/>
    <n v="0"/>
    <n v="0"/>
    <n v="1"/>
    <n v="1"/>
    <n v="1"/>
    <n v="0"/>
    <n v="0"/>
    <n v="0"/>
    <n v="0"/>
    <n v="0"/>
    <m/>
    <s v="eau_de_source"/>
    <m/>
    <m/>
    <s v="source_non_protg"/>
    <m/>
    <m/>
    <s v="source_non_protg"/>
    <x v="1"/>
    <m/>
    <s v="oui"/>
    <m/>
    <m/>
    <m/>
    <m/>
    <m/>
    <m/>
    <m/>
    <s v="en_dehors_de_la_parcelle"/>
    <n v="15"/>
    <n v="1"/>
    <n v="20"/>
    <n v="36"/>
    <m/>
    <m/>
    <m/>
    <s v="oui"/>
    <x v="2"/>
    <m/>
    <m/>
    <m/>
    <m/>
    <m/>
    <m/>
    <m/>
    <m/>
    <m/>
    <m/>
    <m/>
    <m/>
    <m/>
    <m/>
    <m/>
    <m/>
    <m/>
    <m/>
    <m/>
    <m/>
    <m/>
    <m/>
    <m/>
    <m/>
    <m/>
    <m/>
    <m/>
    <n v="7"/>
    <n v="8"/>
    <n v="1120"/>
    <m/>
    <m/>
    <n v="0"/>
    <n v="10"/>
    <s v="oui"/>
    <n v="1"/>
    <n v="0"/>
    <n v="0"/>
    <n v="0"/>
    <n v="0"/>
    <n v="0"/>
    <n v="0"/>
    <n v="0"/>
    <n v="0"/>
    <m/>
    <s v="femmes_20-24_ans"/>
    <n v="1"/>
    <n v="0"/>
    <n v="1"/>
    <n v="0"/>
    <n v="0"/>
    <n v="0"/>
    <n v="0"/>
    <m/>
    <s v="non"/>
    <m/>
    <m/>
    <m/>
    <m/>
    <m/>
    <m/>
    <m/>
    <m/>
    <m/>
    <m/>
    <m/>
    <m/>
    <m/>
    <m/>
    <m/>
    <m/>
    <m/>
    <m/>
    <m/>
    <m/>
    <m/>
    <s v="oui"/>
    <s v="parceque nous aurons l'eau propre et à tout moment"/>
    <s v="non"/>
    <m/>
    <m/>
    <m/>
    <m/>
    <m/>
    <m/>
    <m/>
    <m/>
    <m/>
    <m/>
    <m/>
    <m/>
    <m/>
    <m/>
    <m/>
    <m/>
    <m/>
    <m/>
    <m/>
    <m/>
    <m/>
    <m/>
    <m/>
    <m/>
    <m/>
    <m/>
    <m/>
    <m/>
    <m/>
    <m/>
    <m/>
    <m/>
    <m/>
    <m/>
    <s v="oui"/>
    <n v="0"/>
    <n v="1"/>
    <n v="0"/>
    <n v="0"/>
    <n v="0"/>
    <n v="0"/>
    <n v="0"/>
    <n v="0"/>
    <n v="0"/>
    <n v="0"/>
    <m/>
    <m/>
    <m/>
    <s v="autre_toilette__composte"/>
    <m/>
    <n v="0"/>
    <n v="0"/>
    <n v="0"/>
    <n v="1"/>
    <n v="0"/>
    <m/>
    <m/>
    <m/>
    <m/>
    <m/>
    <m/>
    <m/>
    <m/>
    <s v="toilette améliorée"/>
    <s v="non"/>
    <x v="1"/>
    <x v="0"/>
    <x v="0"/>
    <x v="0"/>
    <x v="1"/>
    <n v="0"/>
    <n v="1"/>
    <n v="0"/>
    <n v="0"/>
    <n v="0"/>
    <n v="1"/>
    <n v="0"/>
    <n v="1"/>
    <n v="0"/>
    <n v="0"/>
    <m/>
    <s v="non"/>
    <m/>
    <m/>
    <m/>
    <m/>
    <m/>
    <m/>
    <m/>
    <m/>
    <m/>
    <m/>
    <m/>
    <m/>
    <m/>
    <m/>
    <m/>
    <s v="oui"/>
    <n v="1"/>
    <n v="1"/>
    <n v="1"/>
    <n v="3"/>
    <n v="0"/>
    <n v="0"/>
    <n v="0"/>
    <m/>
    <n v="1"/>
    <n v="1"/>
    <n v="1"/>
    <n v="3"/>
    <n v="6"/>
    <s v="connaissance basique"/>
    <n v="0"/>
    <n v="0"/>
    <n v="0"/>
    <m/>
    <n v="0"/>
    <n v="0"/>
    <n v="0"/>
    <n v="0"/>
    <n v="1"/>
    <n v="0"/>
    <s v="nous ne payons pas"/>
    <s v="oui"/>
    <m/>
    <n v="0"/>
    <n v="1"/>
    <n v="0"/>
    <n v="0"/>
    <m/>
    <n v="0"/>
    <n v="0"/>
    <n v="0"/>
    <n v="0"/>
    <n v="1"/>
    <n v="0"/>
    <n v="0"/>
    <n v="0"/>
    <m/>
    <s v="non"/>
    <m/>
    <m/>
    <x v="0"/>
    <m/>
    <m/>
    <m/>
    <m/>
    <m/>
    <s v="oui"/>
    <s v="oui"/>
    <n v="1"/>
    <n v="1"/>
    <n v="1"/>
    <n v="0"/>
    <n v="0"/>
    <m/>
    <n v="1"/>
    <n v="1"/>
    <n v="0"/>
    <n v="0"/>
    <n v="0"/>
    <n v="0"/>
    <n v="0"/>
    <n v="0"/>
    <m/>
    <n v="2"/>
    <s v="oui"/>
    <s v="non"/>
    <n v="5"/>
    <s v="confiance moyenne"/>
    <m/>
    <m/>
    <m/>
    <m/>
    <m/>
    <n v="0"/>
    <n v="2"/>
    <s v="Au moins un"/>
    <m/>
    <m/>
    <m/>
    <m/>
    <s v="oui"/>
    <s v="oui"/>
    <s v="non_il_y_en_a_pas"/>
    <m/>
    <m/>
    <m/>
    <m/>
    <m/>
    <m/>
    <m/>
    <m/>
    <m/>
    <m/>
    <m/>
    <m/>
    <m/>
    <m/>
    <m/>
    <m/>
    <m/>
    <m/>
    <m/>
    <s v="à personne"/>
    <n v="1"/>
    <n v="1"/>
    <n v="0"/>
    <n v="0"/>
    <n v="0"/>
    <n v="0"/>
    <n v="0"/>
    <n v="1"/>
    <n v="0"/>
    <n v="0"/>
    <m/>
    <n v="0"/>
    <n v="0"/>
    <n v="0"/>
    <n v="0"/>
    <n v="1"/>
    <n v="0"/>
    <s v="aucun"/>
    <s v="1-2"/>
    <m/>
    <s v="neutre"/>
    <s v="non"/>
    <s v="non"/>
    <s v="neutre"/>
    <s v="non"/>
    <m/>
    <m/>
    <m/>
    <m/>
    <m/>
    <s v="rarement_implique"/>
    <s v="non"/>
    <m/>
    <m/>
    <m/>
    <m/>
    <m/>
    <m/>
    <m/>
    <m/>
    <m/>
    <m/>
    <m/>
    <m/>
    <m/>
    <m/>
    <m/>
    <s v="aucun"/>
    <s v="non"/>
    <s v="accès aux bornes et robinet public, protection de notre source"/>
    <s v="nous avons difficultés à accéder à l'eau propre, pas des bornes pub. et robinets, lon trajet à parcourir avant d'atteindre la source"/>
    <s v="non"/>
    <m/>
    <m/>
    <n v="-2.2908762999999999"/>
    <n v="28.803875000000001"/>
    <n v="1758.1"/>
    <n v="4.82"/>
    <n v="16"/>
    <n v="44972.364108796297"/>
    <n v="44972.352743055562"/>
    <s v="bbk05"/>
    <n v="44972.364548611113"/>
    <s v="https://www.commcarehq.org/a/swassa/reports/form_data/38b5176b-85fb-48a2-ae31-fa0601b678ec/"/>
    <s v="bbk05"/>
    <s v="Homme"/>
    <x v="0"/>
    <n v="5"/>
    <x v="1"/>
    <n v="70"/>
    <n v="75"/>
    <n v="50"/>
    <n v="195"/>
    <x v="1"/>
    <n v="3.4285714285714284"/>
    <s v="Oui, elle est capable"/>
    <s v="non amélioré"/>
    <s v="Oui"/>
    <s v="pas d'accès"/>
    <x v="0"/>
    <n v="1"/>
    <n v="1"/>
    <n v="3"/>
    <s v="Connaissance moyenne"/>
    <n v="1"/>
    <n v="5"/>
    <s v="Confiance moyenne"/>
    <n v="1"/>
    <n v="1"/>
  </r>
  <r>
    <s v="341"/>
    <s v="5a580135-6d95-4daa-a407-d23c3244433a"/>
    <n v="44972"/>
    <s v="consentement_oui"/>
    <s v="sud_kivu"/>
    <s v="sud_kivu"/>
    <s v="kabare"/>
    <x v="1"/>
    <x v="4"/>
    <s v="oui"/>
    <s v="lukwabo muluoderwa"/>
    <s v="mwan_52"/>
    <s v="52"/>
    <s v="mwand_52"/>
    <s v="masculin"/>
    <n v="78"/>
    <n v="972616786"/>
    <s v="primaire_complet"/>
    <s v="oui"/>
    <m/>
    <m/>
    <m/>
    <x v="1"/>
    <s v="vumiliya ruculira"/>
    <s v="agriculteur"/>
    <m/>
    <s v="restreint"/>
    <n v="0"/>
    <n v="0"/>
    <n v="0"/>
    <n v="0"/>
    <n v="0"/>
    <n v="0"/>
    <n v="0"/>
    <n v="1"/>
    <n v="0"/>
    <n v="0"/>
    <n v="0"/>
    <n v="0"/>
    <n v="0"/>
    <n v="2"/>
    <n v="0"/>
    <n v="1"/>
    <n v="4"/>
    <s v="oui"/>
    <n v="0"/>
    <n v="1"/>
    <n v="0"/>
    <n v="0"/>
    <n v="0"/>
    <n v="0"/>
    <n v="0"/>
    <n v="0"/>
    <n v="0"/>
    <n v="0"/>
    <n v="0"/>
    <n v="0"/>
    <s v="non"/>
    <m/>
    <m/>
    <m/>
    <m/>
    <m/>
    <m/>
    <m/>
    <m/>
    <m/>
    <m/>
    <m/>
    <m/>
    <s v="oui"/>
    <n v="0"/>
    <n v="0"/>
    <n v="1"/>
    <n v="1"/>
    <n v="0"/>
    <n v="0"/>
    <n v="0"/>
    <n v="0"/>
    <n v="0"/>
    <n v="0"/>
    <n v="0"/>
    <m/>
    <s v="eau_courante"/>
    <s v="robinet_public__borne-fontaine"/>
    <m/>
    <m/>
    <m/>
    <m/>
    <s v="eau_courante"/>
    <x v="0"/>
    <m/>
    <s v="oui"/>
    <m/>
    <m/>
    <m/>
    <m/>
    <m/>
    <m/>
    <m/>
    <s v="en_dehors_de_la_parcelle"/>
    <n v="10"/>
    <n v="2"/>
    <n v="10"/>
    <n v="22"/>
    <m/>
    <m/>
    <m/>
    <s v="oui"/>
    <x v="1"/>
    <m/>
    <m/>
    <m/>
    <m/>
    <m/>
    <m/>
    <m/>
    <m/>
    <m/>
    <m/>
    <m/>
    <m/>
    <m/>
    <m/>
    <m/>
    <m/>
    <m/>
    <m/>
    <m/>
    <m/>
    <m/>
    <m/>
    <m/>
    <m/>
    <m/>
    <m/>
    <m/>
    <n v="7"/>
    <n v="4"/>
    <n v="560"/>
    <m/>
    <m/>
    <n v="0"/>
    <n v="20"/>
    <s v="non"/>
    <m/>
    <m/>
    <m/>
    <m/>
    <m/>
    <m/>
    <m/>
    <m/>
    <m/>
    <m/>
    <s v="femmes_50_ans"/>
    <n v="0"/>
    <n v="0"/>
    <n v="0"/>
    <n v="0"/>
    <n v="1"/>
    <n v="0"/>
    <n v="0"/>
    <m/>
    <s v="oui"/>
    <s v="contribution_mensuelabonnement"/>
    <m/>
    <m/>
    <n v="200"/>
    <m/>
    <m/>
    <m/>
    <m/>
    <m/>
    <m/>
    <m/>
    <m/>
    <m/>
    <m/>
    <m/>
    <m/>
    <m/>
    <m/>
    <m/>
    <m/>
    <m/>
    <s v="non"/>
    <s v="parce que je n'est pas l'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1"/>
    <n v="2"/>
    <n v="3"/>
    <s v="connaissance basique"/>
    <n v="0"/>
    <n v="0"/>
    <n v="0"/>
    <m/>
    <n v="1"/>
    <n v="0"/>
    <n v="0"/>
    <n v="0"/>
    <n v="0"/>
    <n v="0"/>
    <m/>
    <s v="non"/>
    <s v="je ne sais pas"/>
    <n v="1"/>
    <n v="1"/>
    <n v="0"/>
    <n v="0"/>
    <m/>
    <n v="0"/>
    <n v="1"/>
    <n v="0"/>
    <n v="0"/>
    <n v="0"/>
    <n v="0"/>
    <n v="0"/>
    <n v="0"/>
    <m/>
    <s v="non"/>
    <m/>
    <m/>
    <x v="0"/>
    <m/>
    <m/>
    <m/>
    <m/>
    <m/>
    <s v="non"/>
    <s v="non"/>
    <m/>
    <m/>
    <m/>
    <m/>
    <m/>
    <m/>
    <m/>
    <m/>
    <m/>
    <m/>
    <m/>
    <m/>
    <m/>
    <m/>
    <m/>
    <n v="0"/>
    <m/>
    <m/>
    <n v="8"/>
    <s v="grande confiance"/>
    <n v="1"/>
    <n v="0"/>
    <n v="0"/>
    <n v="0"/>
    <n v="0"/>
    <n v="1"/>
    <n v="1"/>
    <s v="Au moins un"/>
    <n v="0"/>
    <n v="0"/>
    <n v="0"/>
    <m/>
    <s v="oui"/>
    <s v="non_jen_ai_pas_encore_bnficie"/>
    <m/>
    <m/>
    <m/>
    <m/>
    <m/>
    <m/>
    <m/>
    <m/>
    <m/>
    <m/>
    <m/>
    <m/>
    <m/>
    <m/>
    <m/>
    <m/>
    <m/>
    <m/>
    <m/>
    <m/>
    <s v="le comité"/>
    <n v="0"/>
    <n v="0"/>
    <n v="0"/>
    <n v="0"/>
    <n v="0"/>
    <n v="0"/>
    <n v="0"/>
    <n v="0"/>
    <n v="1"/>
    <n v="0"/>
    <s v="maendeleo"/>
    <n v="0"/>
    <n v="0"/>
    <n v="0"/>
    <n v="1"/>
    <n v="0"/>
    <n v="0"/>
    <m/>
    <s v="5-6"/>
    <m/>
    <s v="tres_satisfaite"/>
    <s v="oui"/>
    <s v="oui"/>
    <s v="tres_satisfaite"/>
    <s v="oui"/>
    <s v="non"/>
    <m/>
    <s v="les_membres_du_village"/>
    <m/>
    <s v="b_le_groupe_le_plus_nombreux_prend_la_dcision_pour_tous"/>
    <s v="je_ne_suis_jamais_impliqu"/>
    <s v="non"/>
    <m/>
    <m/>
    <m/>
    <m/>
    <m/>
    <m/>
    <m/>
    <m/>
    <m/>
    <m/>
    <m/>
    <m/>
    <m/>
    <m/>
    <m/>
    <s v="face à face"/>
    <s v="non"/>
    <s v="une source"/>
    <s v="pas de défis"/>
    <s v="non"/>
    <m/>
    <m/>
    <n v="-2.2237084999999999"/>
    <n v="28.8476553"/>
    <n v="1550.2"/>
    <n v="4.75"/>
    <n v="4"/>
    <n v="44972.339421296303"/>
    <n v="44972.328530092593"/>
    <s v="bbk03"/>
    <n v="44972.408680555563"/>
    <s v="https://www.commcarehq.org/a/swassa/reports/form_data/5a580135-6d95-4daa-a407-d23c3244433a/"/>
    <s v="bbk03"/>
    <s v="Homme"/>
    <x v="0"/>
    <n v="5"/>
    <x v="0"/>
    <n v="1"/>
    <n v="1"/>
    <n v="1"/>
    <n v="3"/>
    <x v="3"/>
    <n v="32"/>
    <s v="Oui, elle est capable"/>
    <s v="non amélioré"/>
    <s v="Oui"/>
    <s v="pas d'accès"/>
    <x v="0"/>
    <n v="2"/>
    <n v="2"/>
    <n v="4"/>
    <s v="Connaissance moyenne"/>
    <n v="0"/>
    <n v="4"/>
    <s v="Pas de confiance"/>
    <n v="0"/>
    <n v="0"/>
  </r>
  <r>
    <s v="342"/>
    <s v="45586d9b-7545-4ac9-bee0-c997ed0174c0"/>
    <n v="44972"/>
    <s v="consentement_oui"/>
    <s v="sud_kivu"/>
    <s v="sud_kivu"/>
    <s v="kabare"/>
    <x v="1"/>
    <x v="4"/>
    <s v="oui"/>
    <s v="clodine mugutura"/>
    <s v="mwan_16"/>
    <s v="16"/>
    <s v="mwand_16"/>
    <s v="feminin"/>
    <n v="45"/>
    <n v="0"/>
    <s v="sans_niveau"/>
    <s v="non"/>
    <s v="epoux"/>
    <m/>
    <s v="masculin"/>
    <x v="1"/>
    <m/>
    <s v="agent_de_letat"/>
    <m/>
    <s v="restreint"/>
    <n v="0"/>
    <n v="0"/>
    <n v="0"/>
    <n v="2"/>
    <n v="0"/>
    <n v="0"/>
    <n v="1"/>
    <n v="0"/>
    <n v="0"/>
    <n v="0"/>
    <n v="1"/>
    <n v="0"/>
    <n v="0"/>
    <n v="0"/>
    <n v="0"/>
    <n v="1"/>
    <n v="5"/>
    <s v="oui"/>
    <n v="0"/>
    <n v="0"/>
    <n v="0"/>
    <n v="0"/>
    <n v="1"/>
    <n v="0"/>
    <n v="0"/>
    <n v="0"/>
    <n v="0"/>
    <n v="0"/>
    <n v="0"/>
    <n v="0"/>
    <s v="non"/>
    <m/>
    <m/>
    <m/>
    <m/>
    <m/>
    <m/>
    <m/>
    <m/>
    <m/>
    <m/>
    <m/>
    <m/>
    <s v="oui"/>
    <n v="0"/>
    <n v="0"/>
    <n v="0"/>
    <n v="1"/>
    <n v="1"/>
    <n v="0"/>
    <n v="0"/>
    <n v="0"/>
    <n v="0"/>
    <n v="0"/>
    <n v="0"/>
    <m/>
    <s v="eau_courante"/>
    <s v="robinet_public__borne-fontaine"/>
    <m/>
    <m/>
    <m/>
    <m/>
    <s v="eau_courante"/>
    <x v="0"/>
    <m/>
    <s v="oui"/>
    <m/>
    <m/>
    <m/>
    <m/>
    <m/>
    <m/>
    <m/>
    <s v="en_dehors_de_la_parcelle"/>
    <n v="10"/>
    <n v="2"/>
    <n v="10"/>
    <n v="22"/>
    <m/>
    <m/>
    <m/>
    <s v="oui"/>
    <x v="1"/>
    <m/>
    <m/>
    <m/>
    <m/>
    <m/>
    <m/>
    <m/>
    <m/>
    <m/>
    <m/>
    <m/>
    <m/>
    <m/>
    <m/>
    <m/>
    <m/>
    <m/>
    <m/>
    <m/>
    <m/>
    <m/>
    <m/>
    <m/>
    <m/>
    <m/>
    <m/>
    <m/>
    <n v="7"/>
    <n v="3"/>
    <n v="420"/>
    <m/>
    <m/>
    <n v="0"/>
    <n v="12"/>
    <s v="non"/>
    <m/>
    <m/>
    <m/>
    <m/>
    <m/>
    <m/>
    <m/>
    <m/>
    <m/>
    <m/>
    <s v="femmesfilles_15-19_ans"/>
    <n v="0"/>
    <n v="0"/>
    <n v="0"/>
    <n v="0"/>
    <n v="1"/>
    <n v="0"/>
    <n v="0"/>
    <m/>
    <s v="oui"/>
    <s v="contribution_mensuelabonnement"/>
    <m/>
    <m/>
    <n v="500"/>
    <m/>
    <m/>
    <m/>
    <m/>
    <m/>
    <m/>
    <m/>
    <m/>
    <m/>
    <m/>
    <m/>
    <m/>
    <m/>
    <m/>
    <m/>
    <m/>
    <m/>
    <s v="non"/>
    <s v="pas d'arg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s v="je ne fais pas"/>
    <n v="1"/>
    <n v="1"/>
    <n v="0"/>
    <n v="0"/>
    <m/>
    <n v="0"/>
    <n v="1"/>
    <n v="0"/>
    <n v="0"/>
    <n v="0"/>
    <n v="0"/>
    <n v="0"/>
    <n v="0"/>
    <m/>
    <s v="non"/>
    <m/>
    <m/>
    <x v="0"/>
    <m/>
    <m/>
    <m/>
    <m/>
    <m/>
    <s v="non"/>
    <s v="non"/>
    <m/>
    <m/>
    <m/>
    <m/>
    <m/>
    <m/>
    <m/>
    <m/>
    <m/>
    <m/>
    <m/>
    <m/>
    <m/>
    <m/>
    <m/>
    <n v="0"/>
    <m/>
    <m/>
    <n v="8"/>
    <s v="grande confiance"/>
    <n v="1"/>
    <n v="0"/>
    <n v="0"/>
    <n v="0"/>
    <n v="0"/>
    <n v="1"/>
    <n v="1"/>
    <s v="Au moins un"/>
    <n v="0"/>
    <n v="0"/>
    <n v="0"/>
    <m/>
    <s v="oui"/>
    <s v="non_jen_ai_pas_encore_bnficie"/>
    <m/>
    <m/>
    <m/>
    <m/>
    <m/>
    <m/>
    <m/>
    <m/>
    <m/>
    <m/>
    <m/>
    <m/>
    <m/>
    <m/>
    <m/>
    <m/>
    <m/>
    <m/>
    <m/>
    <m/>
    <s v="le comité"/>
    <n v="0"/>
    <n v="0"/>
    <n v="0"/>
    <n v="0"/>
    <n v="0"/>
    <n v="0"/>
    <n v="0"/>
    <n v="0"/>
    <n v="1"/>
    <n v="0"/>
    <s v="maendeleo"/>
    <n v="0"/>
    <n v="0"/>
    <n v="1"/>
    <n v="0"/>
    <n v="0"/>
    <n v="0"/>
    <m/>
    <s v="5-6"/>
    <m/>
    <s v="tres_satisfaite"/>
    <s v="oui"/>
    <s v="oui"/>
    <s v="tres_satisfaite"/>
    <s v="oui"/>
    <s v="non"/>
    <m/>
    <s v="les_membres_du_village"/>
    <m/>
    <s v="b_le_groupe_le_plus_nombreux_prend_la_dcision_pour_tous"/>
    <s v="je_ne_suis_jamais_impliqu"/>
    <s v="non"/>
    <m/>
    <m/>
    <m/>
    <m/>
    <m/>
    <m/>
    <m/>
    <m/>
    <m/>
    <m/>
    <m/>
    <m/>
    <m/>
    <m/>
    <m/>
    <s v="face à face"/>
    <s v="non"/>
    <s v="la source l'eau"/>
    <s v="pas de défis"/>
    <s v="non"/>
    <m/>
    <m/>
    <n v="-2.2235895000000001"/>
    <n v="28.8471765"/>
    <n v="1543"/>
    <n v="3.34"/>
    <n v="5"/>
    <n v="44972.366701388892"/>
    <n v="44972.342442129629"/>
    <s v="bbk03"/>
    <n v="44972.408692129633"/>
    <s v="https://www.commcarehq.org/a/swassa/reports/form_data/45586d9b-7545-4ac9-bee0-c997ed0174c0/"/>
    <s v="bbk03"/>
    <s v="Homme"/>
    <x v="0"/>
    <n v="4"/>
    <x v="0"/>
    <n v="5"/>
    <n v="10"/>
    <n v="6"/>
    <n v="21"/>
    <x v="3"/>
    <n v="14.285714285714286"/>
    <s v="Oui, elle est capable"/>
    <s v="non amélioré"/>
    <s v="Non"/>
    <s v="pas d'accès"/>
    <x v="0"/>
    <n v="1"/>
    <n v="1"/>
    <n v="2"/>
    <s v="Connaissance faible"/>
    <n v="0"/>
    <n v="4"/>
    <s v="Pas de confiance"/>
    <n v="0"/>
    <n v="0"/>
  </r>
  <r>
    <s v="343"/>
    <s v="05a82ecf-cfad-4dce-96bd-f6473596360c"/>
    <n v="44972"/>
    <s v="consentement_oui"/>
    <s v="sud_kivu"/>
    <s v="sud_kivu"/>
    <s v="kabare"/>
    <x v="1"/>
    <x v="4"/>
    <s v="oui"/>
    <s v="cikuru rukeba"/>
    <s v="mwan_60"/>
    <s v="60"/>
    <s v="mwand_60"/>
    <s v="feminin"/>
    <n v="40"/>
    <n v="0"/>
    <s v="primaire_interrompu"/>
    <s v="non"/>
    <s v="epoux"/>
    <m/>
    <s v="masculin"/>
    <x v="1"/>
    <m/>
    <s v="agriculteur"/>
    <m/>
    <s v="restreint"/>
    <n v="2"/>
    <n v="2"/>
    <n v="3"/>
    <n v="0"/>
    <n v="0"/>
    <n v="0"/>
    <n v="1"/>
    <n v="0"/>
    <n v="1"/>
    <n v="1"/>
    <n v="0"/>
    <n v="0"/>
    <n v="0"/>
    <n v="0"/>
    <n v="1"/>
    <n v="0"/>
    <n v="11"/>
    <s v="non"/>
    <n v="0"/>
    <n v="0"/>
    <n v="0"/>
    <n v="0"/>
    <n v="0"/>
    <n v="0"/>
    <n v="0"/>
    <n v="0"/>
    <n v="0"/>
    <n v="0"/>
    <n v="0"/>
    <n v="0"/>
    <s v="non"/>
    <m/>
    <m/>
    <m/>
    <m/>
    <m/>
    <m/>
    <m/>
    <m/>
    <m/>
    <m/>
    <m/>
    <m/>
    <s v="oui"/>
    <n v="0"/>
    <n v="0"/>
    <n v="1"/>
    <n v="1"/>
    <n v="1"/>
    <n v="0"/>
    <n v="0"/>
    <n v="0"/>
    <n v="0"/>
    <n v="0"/>
    <n v="0"/>
    <m/>
    <s v="eau_courante"/>
    <s v="robinet_priv"/>
    <m/>
    <m/>
    <m/>
    <m/>
    <s v="eau_courante"/>
    <x v="0"/>
    <m/>
    <s v="oui"/>
    <m/>
    <m/>
    <m/>
    <m/>
    <m/>
    <m/>
    <m/>
    <s v="en_dehors_de_la_parcelle"/>
    <n v="2"/>
    <n v="1"/>
    <n v="2"/>
    <n v="5"/>
    <m/>
    <m/>
    <m/>
    <s v="oui"/>
    <x v="1"/>
    <m/>
    <m/>
    <m/>
    <m/>
    <m/>
    <m/>
    <m/>
    <m/>
    <m/>
    <m/>
    <m/>
    <m/>
    <m/>
    <m/>
    <m/>
    <m/>
    <m/>
    <m/>
    <m/>
    <m/>
    <m/>
    <m/>
    <m/>
    <m/>
    <m/>
    <m/>
    <m/>
    <n v="7"/>
    <n v="6"/>
    <n v="840"/>
    <m/>
    <m/>
    <n v="0"/>
    <n v="10.909090909090908"/>
    <s v="non"/>
    <m/>
    <m/>
    <m/>
    <m/>
    <m/>
    <m/>
    <m/>
    <m/>
    <m/>
    <m/>
    <s v="filles_10-14_ans"/>
    <n v="0"/>
    <n v="0"/>
    <n v="0"/>
    <n v="0"/>
    <n v="1"/>
    <n v="0"/>
    <n v="0"/>
    <m/>
    <s v="oui"/>
    <s v="contribution_mensuelabonnement"/>
    <m/>
    <m/>
    <n v="200"/>
    <m/>
    <m/>
    <m/>
    <m/>
    <m/>
    <m/>
    <m/>
    <m/>
    <m/>
    <m/>
    <m/>
    <m/>
    <m/>
    <m/>
    <m/>
    <m/>
    <m/>
    <s v="oui"/>
    <s v="parce que l'eau sera plus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1"/>
    <n v="0"/>
    <s v="le propriétaire du robinet"/>
    <s v="non"/>
    <s v="je ne sais pas"/>
    <n v="1"/>
    <n v="1"/>
    <n v="0"/>
    <n v="0"/>
    <m/>
    <n v="0"/>
    <n v="1"/>
    <n v="0"/>
    <n v="0"/>
    <n v="0"/>
    <n v="0"/>
    <n v="0"/>
    <n v="0"/>
    <m/>
    <s v="non"/>
    <m/>
    <m/>
    <x v="0"/>
    <m/>
    <m/>
    <m/>
    <m/>
    <m/>
    <s v="non"/>
    <s v="non"/>
    <m/>
    <m/>
    <m/>
    <m/>
    <m/>
    <m/>
    <m/>
    <m/>
    <m/>
    <m/>
    <m/>
    <m/>
    <m/>
    <m/>
    <m/>
    <n v="0"/>
    <m/>
    <m/>
    <n v="3"/>
    <s v="pas de confiance"/>
    <n v="1"/>
    <n v="0"/>
    <n v="0"/>
    <n v="0"/>
    <n v="0"/>
    <n v="1"/>
    <n v="1"/>
    <s v="Au moins un"/>
    <n v="0"/>
    <n v="0"/>
    <n v="0"/>
    <m/>
    <s v="oui"/>
    <s v="oui"/>
    <s v="non_il_y_en_a_pas"/>
    <m/>
    <m/>
    <m/>
    <m/>
    <m/>
    <m/>
    <m/>
    <m/>
    <m/>
    <m/>
    <m/>
    <m/>
    <m/>
    <m/>
    <m/>
    <m/>
    <m/>
    <m/>
    <m/>
    <s v="le propriétaire du robinet"/>
    <n v="0"/>
    <n v="0"/>
    <n v="0"/>
    <n v="0"/>
    <n v="0"/>
    <n v="0"/>
    <n v="0"/>
    <n v="1"/>
    <n v="1"/>
    <n v="0"/>
    <s v="maendeleo"/>
    <n v="0"/>
    <n v="0"/>
    <n v="1"/>
    <n v="0"/>
    <n v="0"/>
    <n v="0"/>
    <m/>
    <s v="1-2"/>
    <m/>
    <s v="peu_insatisfaisant"/>
    <s v="oui"/>
    <s v="oui"/>
    <s v="peu_insatisfaisant"/>
    <s v="oui"/>
    <s v="non"/>
    <m/>
    <s v="les_membres_du_village"/>
    <m/>
    <s v="b_le_groupe_le_plus_nombreux_prend_la_dcision_pour_tous"/>
    <s v="je_ne_suis_jamais_impliqu"/>
    <s v="non"/>
    <m/>
    <m/>
    <m/>
    <m/>
    <m/>
    <m/>
    <m/>
    <m/>
    <m/>
    <m/>
    <m/>
    <m/>
    <m/>
    <m/>
    <m/>
    <s v="face à face"/>
    <s v="non"/>
    <s v="la source"/>
    <s v="la BF est trop loin"/>
    <s v="non"/>
    <m/>
    <m/>
    <n v="-2.2258442999999999"/>
    <n v="28.844488399999999"/>
    <n v="1543.8"/>
    <n v="5"/>
    <n v="11"/>
    <n v="44972.380879629629"/>
    <n v="44972.366747685177"/>
    <s v="bbk03"/>
    <n v="44972.408703703702"/>
    <s v="https://www.commcarehq.org/a/swassa/reports/form_data/05a82ecf-cfad-4dce-96bd-f6473596360c/"/>
    <s v="bbk03"/>
    <s v="Homme"/>
    <x v="0"/>
    <n v="14"/>
    <x v="0"/>
    <n v="5"/>
    <n v="5"/>
    <n v="8"/>
    <n v="18"/>
    <x v="3"/>
    <n v="2.4489795918367347"/>
    <s v="Oui, elle est capable"/>
    <s v="non amélioré"/>
    <s v="Non"/>
    <s v="pas d'accès"/>
    <x v="0"/>
    <n v="3"/>
    <n v="3"/>
    <n v="7"/>
    <s v="Connaissance bonne"/>
    <n v="0"/>
    <n v="8"/>
    <s v="Grande confiance"/>
    <n v="0"/>
    <n v="0"/>
  </r>
  <r>
    <s v="344"/>
    <s v="94983dc0-b463-4154-a361-73f746804aba"/>
    <n v="44972"/>
    <s v="consentement_oui"/>
    <s v="sud_kivu"/>
    <s v="sud_kivu"/>
    <s v="kabare"/>
    <x v="1"/>
    <x v="4"/>
    <s v="oui"/>
    <s v="jusline maroyi"/>
    <s v="mwan_63"/>
    <s v="63"/>
    <s v="mwand_63"/>
    <s v="feminin"/>
    <n v="40"/>
    <n v="0"/>
    <s v="primaire_complet"/>
    <s v="non"/>
    <s v="epoux"/>
    <m/>
    <s v="masculin"/>
    <x v="1"/>
    <m/>
    <s v="agriculteur"/>
    <m/>
    <s v="restreint"/>
    <n v="1"/>
    <n v="1"/>
    <n v="1"/>
    <n v="1"/>
    <n v="0"/>
    <n v="0"/>
    <n v="1"/>
    <n v="0"/>
    <n v="1"/>
    <n v="0"/>
    <n v="0"/>
    <n v="1"/>
    <n v="0"/>
    <n v="0"/>
    <n v="1"/>
    <n v="0"/>
    <n v="8"/>
    <s v="oui"/>
    <n v="0"/>
    <n v="0"/>
    <n v="0"/>
    <n v="0"/>
    <n v="1"/>
    <n v="0"/>
    <n v="0"/>
    <n v="0"/>
    <n v="0"/>
    <n v="0"/>
    <n v="0"/>
    <n v="0"/>
    <s v="non"/>
    <m/>
    <m/>
    <m/>
    <m/>
    <m/>
    <m/>
    <m/>
    <m/>
    <m/>
    <m/>
    <m/>
    <m/>
    <s v="oui"/>
    <n v="0"/>
    <n v="0"/>
    <n v="1"/>
    <n v="1"/>
    <n v="1"/>
    <n v="0"/>
    <n v="0"/>
    <n v="0"/>
    <n v="0"/>
    <n v="0"/>
    <n v="0"/>
    <m/>
    <s v="eau_courante"/>
    <s v="robinet_public__borne-fontaine"/>
    <m/>
    <m/>
    <m/>
    <m/>
    <s v="eau_courante"/>
    <x v="0"/>
    <m/>
    <s v="oui"/>
    <m/>
    <m/>
    <m/>
    <m/>
    <m/>
    <m/>
    <m/>
    <s v="en_dehors_de_la_parcelle"/>
    <n v="5"/>
    <n v="5"/>
    <n v="5"/>
    <n v="15"/>
    <m/>
    <m/>
    <m/>
    <s v="oui"/>
    <x v="1"/>
    <m/>
    <m/>
    <m/>
    <m/>
    <m/>
    <m/>
    <m/>
    <m/>
    <m/>
    <m/>
    <m/>
    <m/>
    <m/>
    <m/>
    <m/>
    <m/>
    <m/>
    <m/>
    <m/>
    <m/>
    <m/>
    <m/>
    <m/>
    <m/>
    <m/>
    <m/>
    <m/>
    <n v="7"/>
    <n v="4"/>
    <n v="560"/>
    <m/>
    <m/>
    <n v="0"/>
    <n v="10"/>
    <s v="non"/>
    <m/>
    <m/>
    <m/>
    <m/>
    <m/>
    <m/>
    <m/>
    <m/>
    <m/>
    <m/>
    <s v="filles_10-14_ans"/>
    <n v="0"/>
    <n v="0"/>
    <n v="0"/>
    <n v="0"/>
    <n v="1"/>
    <n v="0"/>
    <n v="0"/>
    <m/>
    <s v="oui"/>
    <s v="autre_prciser"/>
    <s v="par an"/>
    <m/>
    <m/>
    <m/>
    <m/>
    <m/>
    <m/>
    <m/>
    <m/>
    <m/>
    <m/>
    <m/>
    <m/>
    <m/>
    <m/>
    <m/>
    <m/>
    <m/>
    <m/>
    <m/>
    <s v="oui"/>
    <s v="parce que l'eau sera plus disponibl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1"/>
    <n v="0"/>
    <n v="0"/>
    <n v="0"/>
    <n v="0"/>
    <n v="0"/>
    <m/>
    <s v="non"/>
    <s v="je ne sais pas"/>
    <n v="1"/>
    <n v="1"/>
    <n v="0"/>
    <n v="0"/>
    <m/>
    <n v="0"/>
    <n v="1"/>
    <n v="0"/>
    <n v="0"/>
    <n v="0"/>
    <n v="0"/>
    <n v="0"/>
    <n v="0"/>
    <m/>
    <s v="non"/>
    <m/>
    <m/>
    <x v="0"/>
    <m/>
    <m/>
    <m/>
    <m/>
    <m/>
    <s v="non"/>
    <s v="non"/>
    <m/>
    <m/>
    <m/>
    <m/>
    <m/>
    <m/>
    <m/>
    <m/>
    <m/>
    <m/>
    <m/>
    <m/>
    <m/>
    <m/>
    <m/>
    <n v="0"/>
    <m/>
    <m/>
    <n v="5"/>
    <s v="confiance moyenne"/>
    <n v="1"/>
    <n v="0"/>
    <n v="0"/>
    <n v="0"/>
    <n v="0"/>
    <n v="1"/>
    <n v="1"/>
    <s v="Au moins un"/>
    <n v="0"/>
    <n v="0"/>
    <n v="0"/>
    <m/>
    <s v="oui"/>
    <s v="oui"/>
    <s v="non_il_y_en_a_pas"/>
    <m/>
    <m/>
    <m/>
    <m/>
    <m/>
    <m/>
    <m/>
    <m/>
    <m/>
    <m/>
    <m/>
    <m/>
    <m/>
    <m/>
    <m/>
    <m/>
    <m/>
    <m/>
    <m/>
    <s v="le comité"/>
    <n v="0"/>
    <n v="0"/>
    <n v="0"/>
    <n v="0"/>
    <n v="0"/>
    <n v="0"/>
    <n v="0"/>
    <n v="0"/>
    <n v="1"/>
    <n v="0"/>
    <s v="maendeleo et cikala"/>
    <n v="0"/>
    <n v="0"/>
    <n v="1"/>
    <n v="0"/>
    <n v="0"/>
    <n v="0"/>
    <m/>
    <s v="1-2"/>
    <m/>
    <s v="tres_satisfaite"/>
    <s v="oui"/>
    <s v="oui"/>
    <s v="tres_satisfaite"/>
    <s v="oui"/>
    <s v="non"/>
    <m/>
    <s v="les_membres_du_village"/>
    <m/>
    <s v="b_le_groupe_le_plus_nombreux_prend_la_dcision_pour_tous"/>
    <s v="je_ne_suis_jamais_impliqu"/>
    <s v="non"/>
    <m/>
    <m/>
    <m/>
    <m/>
    <m/>
    <m/>
    <m/>
    <m/>
    <m/>
    <m/>
    <m/>
    <m/>
    <m/>
    <m/>
    <m/>
    <s v="face à face"/>
    <s v="non"/>
    <s v="je ne sais pas"/>
    <s v="une grande population mais peu de BF"/>
    <s v="oui"/>
    <s v="demande de l'argent sans cause"/>
    <s v="non"/>
    <n v="-2.2268002"/>
    <n v="28.8464983"/>
    <n v="1560.7"/>
    <n v="4.59"/>
    <n v="8"/>
    <n v="44972.40865740741"/>
    <n v="44972.388067129628"/>
    <s v="bbk03"/>
    <n v="44972.408715277779"/>
    <s v="https://www.commcarehq.org/a/swassa/reports/form_data/94983dc0-b463-4154-a361-73f746804aba/"/>
    <s v="bbk03"/>
    <s v="Homme"/>
    <x v="0"/>
    <n v="5"/>
    <x v="0"/>
    <n v="60"/>
    <n v="90"/>
    <n v="90"/>
    <n v="240"/>
    <x v="0"/>
    <n v="3.4285714285714284"/>
    <s v="Oui, elle est capable"/>
    <s v="non amélioré"/>
    <s v="Non"/>
    <s v="pas d'accès"/>
    <x v="2"/>
    <n v="2"/>
    <n v="3"/>
    <n v="6"/>
    <s v="Connaissance bonne"/>
    <n v="0"/>
    <n v="4"/>
    <s v="Pas de confiance"/>
    <n v="0"/>
    <n v="0"/>
  </r>
  <r>
    <s v="345"/>
    <s v="ebefd172-e9d8-4189-a0d1-42002acfc326"/>
    <n v="44972"/>
    <s v="consentement_oui"/>
    <s v="sud_kivu"/>
    <s v="sud_kivu"/>
    <s v="kabare"/>
    <x v="1"/>
    <x v="4"/>
    <s v="oui"/>
    <s v="shalukoma mihozi philippe"/>
    <s v="mwand_73"/>
    <s v="73"/>
    <s v="mwand_73"/>
    <s v="masculin"/>
    <n v="70"/>
    <n v="997515847"/>
    <s v="secondaire_complet"/>
    <s v="oui"/>
    <m/>
    <m/>
    <m/>
    <x v="1"/>
    <s v="nakasunyu m,nyamuleha valantine"/>
    <s v="enseignante"/>
    <m/>
    <s v="restreint"/>
    <n v="0"/>
    <n v="0"/>
    <n v="0"/>
    <n v="1"/>
    <n v="0"/>
    <n v="2"/>
    <n v="0"/>
    <n v="1"/>
    <n v="0"/>
    <n v="0"/>
    <n v="0"/>
    <n v="0"/>
    <n v="1"/>
    <n v="2"/>
    <n v="0"/>
    <n v="1"/>
    <n v="8"/>
    <s v="oui"/>
    <n v="0"/>
    <n v="0"/>
    <n v="0"/>
    <n v="0"/>
    <n v="1"/>
    <n v="0"/>
    <n v="0"/>
    <n v="0"/>
    <n v="0"/>
    <n v="0"/>
    <n v="0"/>
    <n v="0"/>
    <s v="non"/>
    <m/>
    <m/>
    <m/>
    <m/>
    <m/>
    <m/>
    <m/>
    <m/>
    <m/>
    <m/>
    <m/>
    <m/>
    <s v="oui"/>
    <n v="0"/>
    <n v="1"/>
    <n v="0"/>
    <n v="0"/>
    <n v="0"/>
    <n v="0"/>
    <n v="0"/>
    <n v="0"/>
    <n v="0"/>
    <n v="0"/>
    <n v="0"/>
    <m/>
    <s v="eau_courante"/>
    <s v="robinet_priv"/>
    <m/>
    <m/>
    <m/>
    <m/>
    <s v="eau_courante"/>
    <x v="0"/>
    <m/>
    <s v="oui"/>
    <m/>
    <m/>
    <m/>
    <m/>
    <m/>
    <m/>
    <m/>
    <s v="en_dehors_de_la_parcelle"/>
    <n v="5"/>
    <n v="6"/>
    <n v="8"/>
    <n v="19"/>
    <m/>
    <m/>
    <m/>
    <s v="je_ne_sais_pas"/>
    <x v="2"/>
    <m/>
    <m/>
    <m/>
    <m/>
    <m/>
    <m/>
    <m/>
    <m/>
    <m/>
    <m/>
    <m/>
    <m/>
    <m/>
    <m/>
    <m/>
    <m/>
    <m/>
    <m/>
    <m/>
    <m/>
    <m/>
    <m/>
    <m/>
    <m/>
    <m/>
    <m/>
    <m/>
    <n v="6"/>
    <n v="5"/>
    <n v="600"/>
    <m/>
    <m/>
    <n v="0"/>
    <n v="10.714285714285714"/>
    <s v="non"/>
    <m/>
    <m/>
    <m/>
    <m/>
    <m/>
    <m/>
    <m/>
    <m/>
    <m/>
    <m/>
    <s v="femmesfilles_15-19_ans"/>
    <n v="0"/>
    <n v="0"/>
    <n v="0"/>
    <n v="0"/>
    <n v="1"/>
    <n v="0"/>
    <n v="0"/>
    <m/>
    <s v="oui"/>
    <s v="contribution_mensuelabonnement"/>
    <m/>
    <m/>
    <n v="500"/>
    <m/>
    <m/>
    <m/>
    <m/>
    <m/>
    <m/>
    <m/>
    <m/>
    <m/>
    <m/>
    <m/>
    <m/>
    <m/>
    <m/>
    <m/>
    <m/>
    <m/>
    <s v="oui"/>
    <s v="car l,eau se la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0"/>
    <n v="0"/>
    <n v="0"/>
    <n v="0"/>
    <n v="1"/>
    <n v="0"/>
    <s v="le voisin"/>
    <s v="oui"/>
    <s v="comite de gestion d,eau cogep"/>
    <n v="1"/>
    <n v="0"/>
    <n v="0"/>
    <n v="0"/>
    <m/>
    <n v="0"/>
    <n v="0"/>
    <n v="0"/>
    <n v="0"/>
    <n v="1"/>
    <n v="0"/>
    <n v="0"/>
    <n v="0"/>
    <m/>
    <s v="non"/>
    <m/>
    <m/>
    <x v="0"/>
    <m/>
    <m/>
    <m/>
    <m/>
    <m/>
    <s v="non"/>
    <s v="non"/>
    <m/>
    <m/>
    <m/>
    <m/>
    <m/>
    <m/>
    <m/>
    <m/>
    <m/>
    <m/>
    <m/>
    <m/>
    <m/>
    <m/>
    <m/>
    <n v="0"/>
    <m/>
    <m/>
    <n v="9"/>
    <s v="grande confiance"/>
    <n v="0"/>
    <n v="0"/>
    <n v="0"/>
    <n v="0"/>
    <n v="0"/>
    <n v="0"/>
    <n v="0"/>
    <s v="Aucun"/>
    <n v="1"/>
    <n v="0"/>
    <n v="0"/>
    <m/>
    <s v="oui"/>
    <s v="non_jen_ai_pas_encore_bnficie"/>
    <m/>
    <m/>
    <m/>
    <m/>
    <m/>
    <m/>
    <m/>
    <m/>
    <m/>
    <m/>
    <m/>
    <m/>
    <m/>
    <m/>
    <m/>
    <m/>
    <m/>
    <m/>
    <m/>
    <m/>
    <s v="seul le propriétaire du bf s,adresse au comite de gestion"/>
    <n v="0"/>
    <n v="0"/>
    <n v="0"/>
    <n v="0"/>
    <n v="0"/>
    <n v="0"/>
    <n v="1"/>
    <n v="1"/>
    <n v="1"/>
    <n v="0"/>
    <s v="maendeleo"/>
    <n v="0"/>
    <n v="0"/>
    <n v="0"/>
    <n v="1"/>
    <n v="0"/>
    <n v="0"/>
    <m/>
    <s v="5-6"/>
    <m/>
    <s v="neutre"/>
    <s v="non"/>
    <s v="non"/>
    <s v="extrmement_satisfaite"/>
    <s v="non"/>
    <m/>
    <m/>
    <m/>
    <m/>
    <m/>
    <s v="je_ne_suis_jamais_impliqu"/>
    <s v="non"/>
    <m/>
    <m/>
    <m/>
    <m/>
    <m/>
    <m/>
    <m/>
    <m/>
    <m/>
    <m/>
    <m/>
    <m/>
    <m/>
    <m/>
    <m/>
    <s v="rien"/>
    <s v="non"/>
    <s v="je nesais pas"/>
    <s v="rien"/>
    <s v="non"/>
    <m/>
    <m/>
    <n v="-2.2248233000000002"/>
    <n v="28.8428696"/>
    <n v="1560.9"/>
    <n v="5"/>
    <n v="8"/>
    <n v="44972.342291666668"/>
    <n v="44972.324317129627"/>
    <s v="bbk01"/>
    <n v="44972.479583333326"/>
    <s v="https://www.commcarehq.org/a/swassa/reports/form_data/ebefd172-e9d8-4189-a0d1-42002acfc326/"/>
    <s v="bbk01"/>
    <s v="Homme"/>
    <x v="1"/>
    <n v="6"/>
    <x v="0"/>
    <n v="5"/>
    <n v="15"/>
    <n v="10"/>
    <n v="30"/>
    <x v="3"/>
    <n v="13.333333333333334"/>
    <s v="Oui, elle est capable"/>
    <s v="non amélioré"/>
    <s v="Oui"/>
    <s v="pas d'accès"/>
    <x v="0"/>
    <n v="2"/>
    <n v="2"/>
    <n v="4"/>
    <s v="Connaissance moyenne"/>
    <n v="0"/>
    <n v="6"/>
    <s v="Grande confiance"/>
    <n v="0"/>
    <n v="0"/>
  </r>
  <r>
    <s v="346"/>
    <s v="74ffa363-af60-4b7c-946f-5a378a94650b"/>
    <n v="44958"/>
    <s v="consentement_oui"/>
    <s v="sud_kivu"/>
    <s v="sud_kivu"/>
    <s v="kabare"/>
    <x v="0"/>
    <x v="0"/>
    <s v="oui"/>
    <s v="kaloro cerungwe"/>
    <s v="kama_17"/>
    <s v="17"/>
    <s v="kamak_17"/>
    <s v="masculin"/>
    <n v="70"/>
    <n v="0"/>
    <s v="primaire_complet"/>
    <s v="oui"/>
    <m/>
    <m/>
    <m/>
    <x v="1"/>
    <s v="rien"/>
    <s v="agriculteur"/>
    <m/>
    <s v="restreint"/>
    <n v="0"/>
    <n v="0"/>
    <n v="0"/>
    <n v="0"/>
    <n v="0"/>
    <n v="0"/>
    <n v="1"/>
    <n v="1"/>
    <n v="0"/>
    <n v="0"/>
    <n v="0"/>
    <n v="0"/>
    <n v="0"/>
    <n v="2"/>
    <n v="1"/>
    <n v="1"/>
    <n v="6"/>
    <s v="oui"/>
    <n v="0"/>
    <n v="0"/>
    <n v="0"/>
    <n v="0"/>
    <n v="0"/>
    <n v="1"/>
    <n v="0"/>
    <n v="0"/>
    <n v="0"/>
    <n v="0"/>
    <n v="0"/>
    <n v="0"/>
    <s v="non"/>
    <m/>
    <m/>
    <m/>
    <m/>
    <m/>
    <m/>
    <m/>
    <m/>
    <m/>
    <m/>
    <m/>
    <m/>
    <s v="oui"/>
    <n v="1"/>
    <n v="0"/>
    <n v="0"/>
    <n v="0"/>
    <n v="0"/>
    <n v="0"/>
    <n v="0"/>
    <n v="0"/>
    <n v="0"/>
    <n v="0"/>
    <n v="0"/>
    <m/>
    <s v="eau_courante"/>
    <s v="robinet_public__borne-fontaine"/>
    <m/>
    <m/>
    <m/>
    <m/>
    <s v="eau_courante"/>
    <x v="0"/>
    <m/>
    <s v="oui"/>
    <m/>
    <m/>
    <m/>
    <m/>
    <m/>
    <m/>
    <m/>
    <s v="en_dehors_de_la_parcelle"/>
    <n v="5"/>
    <n v="3"/>
    <n v="8"/>
    <n v="16"/>
    <m/>
    <m/>
    <m/>
    <s v="oui"/>
    <x v="1"/>
    <m/>
    <m/>
    <m/>
    <m/>
    <m/>
    <m/>
    <m/>
    <m/>
    <m/>
    <m/>
    <m/>
    <m/>
    <m/>
    <m/>
    <m/>
    <m/>
    <m/>
    <m/>
    <m/>
    <m/>
    <m/>
    <m/>
    <m/>
    <m/>
    <m/>
    <m/>
    <m/>
    <n v="5"/>
    <n v="2"/>
    <n v="200"/>
    <m/>
    <m/>
    <n v="0"/>
    <n v="4.7619047619047619"/>
    <s v="oui"/>
    <n v="0"/>
    <n v="0"/>
    <n v="0"/>
    <n v="0"/>
    <n v="0"/>
    <n v="0"/>
    <n v="1"/>
    <n v="0"/>
    <n v="0"/>
    <m/>
    <s v="femmes_25-34_ans"/>
    <n v="0"/>
    <n v="0"/>
    <n v="1"/>
    <n v="0"/>
    <n v="0"/>
    <n v="0"/>
    <n v="0"/>
    <m/>
    <s v="non"/>
    <m/>
    <m/>
    <m/>
    <m/>
    <m/>
    <m/>
    <m/>
    <m/>
    <m/>
    <m/>
    <m/>
    <m/>
    <m/>
    <m/>
    <m/>
    <m/>
    <m/>
    <m/>
    <m/>
    <m/>
    <m/>
    <s v="non"/>
    <s v="car l,eau est gratuit"/>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0"/>
    <n v="0"/>
    <n v="0"/>
    <m/>
    <s v="non"/>
    <m/>
    <m/>
    <m/>
    <m/>
    <m/>
    <m/>
    <m/>
    <m/>
    <m/>
    <m/>
    <m/>
    <m/>
    <m/>
    <m/>
    <m/>
    <s v="oui"/>
    <n v="1"/>
    <n v="0"/>
    <n v="0"/>
    <n v="1"/>
    <n v="0"/>
    <n v="0"/>
    <n v="0"/>
    <m/>
    <n v="0"/>
    <n v="1"/>
    <n v="0"/>
    <n v="1"/>
    <n v="2"/>
    <s v="connaissance faible"/>
    <n v="0"/>
    <n v="0"/>
    <n v="0"/>
    <m/>
    <n v="0"/>
    <n v="0"/>
    <n v="0"/>
    <n v="1"/>
    <n v="0"/>
    <n v="0"/>
    <m/>
    <s v="non"/>
    <s v="je ne sais pas"/>
    <n v="1"/>
    <n v="0"/>
    <n v="0"/>
    <n v="0"/>
    <m/>
    <n v="0"/>
    <n v="1"/>
    <n v="0"/>
    <n v="0"/>
    <n v="0"/>
    <n v="0"/>
    <n v="0"/>
    <n v="0"/>
    <m/>
    <s v="oui"/>
    <s v="arrestation"/>
    <n v="0"/>
    <x v="1"/>
    <n v="0"/>
    <n v="0"/>
    <n v="0"/>
    <n v="0"/>
    <s v="ne sais pas"/>
    <s v="oui"/>
    <s v="oui"/>
    <n v="1"/>
    <n v="0"/>
    <n v="0"/>
    <n v="0"/>
    <n v="0"/>
    <m/>
    <n v="1"/>
    <n v="0"/>
    <n v="0"/>
    <n v="0"/>
    <n v="0"/>
    <n v="0"/>
    <n v="0"/>
    <n v="0"/>
    <m/>
    <n v="1"/>
    <s v="oui"/>
    <s v="oui_jetais_satisfait"/>
    <n v="7"/>
    <s v="grande confiance"/>
    <m/>
    <m/>
    <m/>
    <m/>
    <m/>
    <n v="0"/>
    <n v="1"/>
    <s v="Au moins un"/>
    <m/>
    <m/>
    <m/>
    <m/>
    <s v="oui"/>
    <s v="non_jen_ai_pas_encore_bnficie"/>
    <m/>
    <m/>
    <m/>
    <m/>
    <m/>
    <m/>
    <m/>
    <m/>
    <m/>
    <m/>
    <m/>
    <m/>
    <m/>
    <m/>
    <m/>
    <m/>
    <m/>
    <m/>
    <m/>
    <m/>
    <s v="a personne"/>
    <n v="0"/>
    <n v="0"/>
    <n v="0"/>
    <n v="0"/>
    <n v="0"/>
    <n v="0"/>
    <n v="0"/>
    <n v="1"/>
    <n v="0"/>
    <n v="0"/>
    <m/>
    <n v="0"/>
    <n v="0"/>
    <n v="0"/>
    <n v="0"/>
    <n v="1"/>
    <n v="0"/>
    <s v="ne sais pas"/>
    <s v="5-6"/>
    <m/>
    <s v="neutre"/>
    <s v="non"/>
    <s v="non"/>
    <s v="neutre"/>
    <s v="non"/>
    <m/>
    <m/>
    <m/>
    <m/>
    <m/>
    <s v="je_ne_suis_jamais_impliqu"/>
    <s v="non"/>
    <m/>
    <m/>
    <m/>
    <m/>
    <m/>
    <m/>
    <m/>
    <m/>
    <m/>
    <m/>
    <m/>
    <m/>
    <m/>
    <m/>
    <m/>
    <s v="pas de canal"/>
    <s v="non"/>
    <s v="avoir un comité de gestion"/>
    <s v="rareté d,eau potable"/>
    <s v="non"/>
    <m/>
    <m/>
    <n v="-2.2884547"/>
    <n v="28.802975799999999"/>
    <n v="1777.6"/>
    <n v="6.24"/>
    <n v="6"/>
    <n v="44972.475821759261"/>
    <n v="44972.463900462957"/>
    <s v="bbk01"/>
    <n v="44972.479594907411"/>
    <s v="https://www.commcarehq.org/a/swassa/reports/form_data/74ffa363-af60-4b7c-946f-5a378a94650b/"/>
    <s v="bbk01"/>
    <s v="Femme"/>
    <x v="0"/>
    <n v="3"/>
    <x v="0"/>
    <n v="50"/>
    <n v="45"/>
    <n v="50"/>
    <n v="145"/>
    <x v="0"/>
    <n v="14.285714285714285"/>
    <s v="Oui, elle est capable"/>
    <s v="non amélioré"/>
    <s v="Non"/>
    <s v="pas d'accès"/>
    <x v="3"/>
    <n v="1"/>
    <n v="1"/>
    <n v="3"/>
    <s v="Connaissance moyenne"/>
    <n v="0"/>
    <n v="6"/>
    <s v="Grande confiance"/>
    <n v="0"/>
    <n v="0"/>
  </r>
  <r>
    <s v="347"/>
    <s v="cfa2f55c-d949-436c-979a-226aeab5cc29"/>
    <n v="44972"/>
    <s v="consentement_oui"/>
    <s v="sud_kivu"/>
    <s v="sud_kivu"/>
    <s v="kabare"/>
    <x v="1"/>
    <x v="4"/>
    <s v="non"/>
    <s v="KALIMURHIMA FOMULAC Augustin"/>
    <s v="mwan_71"/>
    <s v="71"/>
    <s v="mwand_71"/>
    <s v="masculin"/>
    <n v="71"/>
    <n v="0"/>
    <s v="primaire_interrompu"/>
    <s v="oui"/>
    <m/>
    <m/>
    <m/>
    <x v="1"/>
    <s v="KUBISIBWA  BAZIMU Marie"/>
    <s v="agriculteur"/>
    <m/>
    <s v="restreint"/>
    <n v="0"/>
    <n v="0"/>
    <n v="0"/>
    <n v="0"/>
    <n v="0"/>
    <n v="0"/>
    <n v="0"/>
    <n v="1"/>
    <n v="0"/>
    <n v="0"/>
    <n v="0"/>
    <n v="0"/>
    <n v="0"/>
    <n v="0"/>
    <n v="0"/>
    <n v="1"/>
    <n v="2"/>
    <s v="oui"/>
    <n v="0"/>
    <n v="0"/>
    <n v="0"/>
    <n v="0"/>
    <n v="1"/>
    <n v="0"/>
    <n v="0"/>
    <n v="0"/>
    <n v="0"/>
    <n v="0"/>
    <n v="0"/>
    <n v="0"/>
    <s v="oui"/>
    <n v="1"/>
    <n v="0"/>
    <n v="1"/>
    <n v="0"/>
    <n v="0"/>
    <n v="0"/>
    <n v="0"/>
    <n v="0"/>
    <n v="0"/>
    <n v="0"/>
    <n v="0"/>
    <m/>
    <s v="oui"/>
    <n v="0"/>
    <n v="0"/>
    <n v="0"/>
    <n v="1"/>
    <n v="0"/>
    <n v="0"/>
    <n v="0"/>
    <n v="0"/>
    <n v="0"/>
    <n v="0"/>
    <n v="0"/>
    <m/>
    <s v="eau_courante"/>
    <s v="robinet_public__borne-fontaine"/>
    <m/>
    <m/>
    <m/>
    <m/>
    <s v="eau_courante"/>
    <x v="0"/>
    <m/>
    <s v="oui"/>
    <m/>
    <m/>
    <m/>
    <m/>
    <m/>
    <m/>
    <m/>
    <s v="en_dehors_de_la_parcelle"/>
    <n v="20"/>
    <n v="10"/>
    <n v="40"/>
    <n v="70"/>
    <m/>
    <m/>
    <m/>
    <s v="oui"/>
    <x v="0"/>
    <m/>
    <m/>
    <m/>
    <m/>
    <m/>
    <m/>
    <m/>
    <m/>
    <m/>
    <m/>
    <m/>
    <m/>
    <m/>
    <m/>
    <m/>
    <m/>
    <m/>
    <m/>
    <m/>
    <m/>
    <m/>
    <m/>
    <m/>
    <m/>
    <m/>
    <m/>
    <m/>
    <n v="7"/>
    <n v="2"/>
    <n v="280"/>
    <m/>
    <m/>
    <n v="0"/>
    <n v="20"/>
    <s v="non"/>
    <m/>
    <m/>
    <m/>
    <m/>
    <m/>
    <m/>
    <m/>
    <m/>
    <m/>
    <m/>
    <s v="femmes_50_ans"/>
    <n v="0"/>
    <n v="0"/>
    <n v="0"/>
    <n v="1"/>
    <n v="0"/>
    <n v="0"/>
    <n v="0"/>
    <m/>
    <s v="oui"/>
    <s v="contribution_mensuelabonnement"/>
    <m/>
    <m/>
    <n v="200"/>
    <m/>
    <m/>
    <m/>
    <m/>
    <m/>
    <m/>
    <m/>
    <m/>
    <m/>
    <m/>
    <m/>
    <m/>
    <m/>
    <m/>
    <m/>
    <m/>
    <m/>
    <s v="oui"/>
    <s v="leau cest la vie"/>
    <s v="oui"/>
    <n v="0"/>
    <n v="0"/>
    <n v="0"/>
    <n v="1"/>
    <n v="0"/>
    <n v="0"/>
    <n v="0"/>
    <m/>
    <m/>
    <m/>
    <m/>
    <m/>
    <m/>
    <m/>
    <m/>
    <m/>
    <m/>
    <n v="0"/>
    <n v="0"/>
    <n v="0"/>
    <n v="0"/>
    <n v="0"/>
    <n v="0"/>
    <n v="0"/>
    <n v="1"/>
    <n v="0"/>
    <n v="0"/>
    <n v="0"/>
    <n v="0"/>
    <n v="0"/>
    <n v="0"/>
    <n v="0"/>
    <n v="1"/>
    <n v="0"/>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1"/>
    <n v="0"/>
    <n v="0"/>
    <n v="0"/>
    <n v="0"/>
    <n v="0"/>
    <m/>
    <s v="oui"/>
    <s v="je ne sais mais selon moi on fait une recontre, abonnement ..."/>
    <n v="1"/>
    <n v="1"/>
    <n v="0"/>
    <n v="0"/>
    <m/>
    <n v="0"/>
    <n v="0"/>
    <n v="1"/>
    <n v="0"/>
    <n v="0"/>
    <n v="0"/>
    <n v="0"/>
    <n v="0"/>
    <m/>
    <s v="oui"/>
    <s v="amande, pinution"/>
    <n v="0"/>
    <x v="2"/>
    <n v="0"/>
    <n v="1"/>
    <n v="0"/>
    <n v="0"/>
    <s v="pachat de matériels, et payé la main d'oeuvre"/>
    <s v="non"/>
    <s v="non"/>
    <m/>
    <m/>
    <m/>
    <m/>
    <m/>
    <m/>
    <m/>
    <m/>
    <m/>
    <m/>
    <m/>
    <m/>
    <m/>
    <m/>
    <m/>
    <n v="0"/>
    <m/>
    <m/>
    <n v="5"/>
    <s v="confiance moyenne"/>
    <n v="1"/>
    <n v="0"/>
    <n v="0"/>
    <n v="0"/>
    <n v="0"/>
    <n v="1"/>
    <n v="1"/>
    <s v="Au moins un"/>
    <n v="0"/>
    <n v="0"/>
    <n v="0"/>
    <m/>
    <s v="non"/>
    <s v="non_jen_ai_pas_encore_bnficie"/>
    <m/>
    <m/>
    <m/>
    <m/>
    <m/>
    <m/>
    <m/>
    <m/>
    <m/>
    <m/>
    <m/>
    <m/>
    <m/>
    <m/>
    <m/>
    <m/>
    <m/>
    <m/>
    <m/>
    <m/>
    <s v="au cogep"/>
    <n v="0"/>
    <n v="0"/>
    <n v="0"/>
    <n v="0"/>
    <n v="0"/>
    <n v="0"/>
    <n v="0"/>
    <n v="0"/>
    <n v="1"/>
    <n v="0"/>
    <s v="chikala"/>
    <n v="0"/>
    <n v="0"/>
    <n v="0"/>
    <n v="1"/>
    <n v="0"/>
    <n v="0"/>
    <m/>
    <s v="3-4"/>
    <m/>
    <s v="tres_insatisfaisante"/>
    <s v="oui"/>
    <s v="oui"/>
    <s v="peu_insatisfaisant"/>
    <s v="oui"/>
    <s v="non"/>
    <m/>
    <s v="les_membres_du_village"/>
    <m/>
    <s v="b_le_groupe_le_plus_nombreux_prend_la_dcision_pour_tous"/>
    <s v="je_ne_suis_jamais_impliqu"/>
    <s v="non"/>
    <m/>
    <m/>
    <m/>
    <m/>
    <m/>
    <m/>
    <m/>
    <m/>
    <m/>
    <m/>
    <m/>
    <m/>
    <m/>
    <m/>
    <m/>
    <s v="reunion"/>
    <s v="rarement"/>
    <s v="payer l'eau,motivation des plombiers"/>
    <s v="les plombiers ne sont pas disponible"/>
    <s v="non"/>
    <m/>
    <m/>
    <n v="-2.2265250000000001"/>
    <n v="28.845853300000002"/>
    <n v="1603.2"/>
    <n v="16.39"/>
    <n v="2"/>
    <n v="44972.366006944438"/>
    <n v="44972.321250000001"/>
    <s v="bbk06"/>
    <n v="44972.480405092603"/>
    <s v="https://www.commcarehq.org/a/swassa/reports/form_data/cfa2f55c-d949-436c-979a-226aeab5cc29/"/>
    <s v="bbk06"/>
    <s v=""/>
    <x v="2"/>
    <s v=""/>
    <x v="2"/>
    <s v=""/>
    <s v=""/>
    <s v=""/>
    <s v=""/>
    <x v="2"/>
    <s v=""/>
    <s v=""/>
    <s v=""/>
    <s v=""/>
    <s v=""/>
    <x v="1"/>
    <s v=""/>
    <s v=""/>
    <s v=""/>
    <s v=""/>
    <s v=""/>
    <s v=""/>
    <s v=""/>
    <s v=""/>
    <s v=""/>
  </r>
  <r>
    <s v="348"/>
    <s v="22f15914-0525-4fa2-8566-bd5bb9e46c17"/>
    <n v="44972"/>
    <s v="consentement_oui"/>
    <s v="sud_kivu"/>
    <s v="sud_kivu"/>
    <s v="kabare"/>
    <x v="1"/>
    <x v="4"/>
    <s v="non"/>
    <s v="ISSA BADESIRE BARTHÉLÉMY"/>
    <s v="mwan_10"/>
    <s v="10"/>
    <s v="mwand_10"/>
    <s v="masculin"/>
    <n v="59"/>
    <n v="995316694"/>
    <s v="secondaire_interrompu"/>
    <s v="oui"/>
    <m/>
    <m/>
    <m/>
    <x v="1"/>
    <s v="VUMILIYA LUKWEBO ANNE"/>
    <s v="agriculteur"/>
    <m/>
    <s v="restreint"/>
    <n v="0"/>
    <n v="0"/>
    <n v="1"/>
    <n v="2"/>
    <n v="2"/>
    <n v="0"/>
    <n v="1"/>
    <n v="0"/>
    <n v="0"/>
    <n v="1"/>
    <n v="1"/>
    <n v="1"/>
    <n v="3"/>
    <n v="3"/>
    <n v="0"/>
    <n v="1"/>
    <n v="16"/>
    <s v="non"/>
    <n v="0"/>
    <n v="0"/>
    <n v="0"/>
    <n v="0"/>
    <n v="0"/>
    <n v="0"/>
    <n v="0"/>
    <n v="0"/>
    <n v="0"/>
    <n v="0"/>
    <n v="0"/>
    <n v="0"/>
    <s v="oui"/>
    <n v="1"/>
    <n v="0"/>
    <n v="1"/>
    <n v="0"/>
    <n v="0"/>
    <n v="0"/>
    <n v="0"/>
    <n v="0"/>
    <n v="0"/>
    <n v="0"/>
    <n v="0"/>
    <m/>
    <s v="oui"/>
    <n v="0"/>
    <n v="0"/>
    <n v="0"/>
    <n v="1"/>
    <n v="0"/>
    <n v="0"/>
    <n v="0"/>
    <n v="0"/>
    <n v="0"/>
    <n v="0"/>
    <n v="0"/>
    <m/>
    <s v="eau_courante"/>
    <s v="robinet_public__borne-fontaine"/>
    <m/>
    <m/>
    <m/>
    <m/>
    <s v="eau_courante"/>
    <x v="0"/>
    <m/>
    <s v="oui"/>
    <m/>
    <m/>
    <m/>
    <m/>
    <m/>
    <m/>
    <m/>
    <s v="en_dehors_de_la_parcelle"/>
    <n v="10"/>
    <n v="5"/>
    <n v="15"/>
    <n v="30"/>
    <m/>
    <m/>
    <m/>
    <s v="oui"/>
    <x v="1"/>
    <m/>
    <m/>
    <m/>
    <m/>
    <m/>
    <m/>
    <m/>
    <m/>
    <m/>
    <m/>
    <m/>
    <m/>
    <m/>
    <m/>
    <m/>
    <m/>
    <m/>
    <m/>
    <m/>
    <m/>
    <m/>
    <m/>
    <m/>
    <m/>
    <m/>
    <m/>
    <m/>
    <n v="7"/>
    <n v="5"/>
    <n v="700"/>
    <m/>
    <m/>
    <n v="0"/>
    <n v="6.25"/>
    <s v="non"/>
    <m/>
    <m/>
    <m/>
    <m/>
    <m/>
    <m/>
    <m/>
    <m/>
    <m/>
    <m/>
    <s v="femmes_20-24_ans"/>
    <n v="0"/>
    <n v="0"/>
    <n v="0"/>
    <n v="1"/>
    <n v="0"/>
    <n v="0"/>
    <n v="0"/>
    <m/>
    <s v="oui"/>
    <s v="contribution_mensuelabonnement"/>
    <m/>
    <m/>
    <n v="500"/>
    <m/>
    <m/>
    <m/>
    <m/>
    <m/>
    <m/>
    <m/>
    <m/>
    <m/>
    <m/>
    <m/>
    <m/>
    <m/>
    <m/>
    <m/>
    <m/>
    <m/>
    <s v="oui"/>
    <s v="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0"/>
    <n v="1"/>
    <n v="1"/>
    <n v="2"/>
    <n v="5"/>
    <s v="connaissance basique"/>
    <n v="0"/>
    <n v="0"/>
    <n v="0"/>
    <m/>
    <n v="1"/>
    <n v="0"/>
    <n v="0"/>
    <n v="0"/>
    <n v="0"/>
    <n v="0"/>
    <m/>
    <s v="oui"/>
    <s v="abonnement"/>
    <n v="1"/>
    <n v="1"/>
    <n v="0"/>
    <n v="0"/>
    <m/>
    <n v="0"/>
    <n v="0"/>
    <n v="1"/>
    <n v="0"/>
    <n v="0"/>
    <n v="0"/>
    <n v="0"/>
    <n v="0"/>
    <m/>
    <s v="oui"/>
    <s v="amande"/>
    <n v="0"/>
    <x v="2"/>
    <n v="0"/>
    <n v="1"/>
    <n v="0"/>
    <n v="0"/>
    <s v="amande de 5dollard et punition"/>
    <s v="non"/>
    <s v="non"/>
    <m/>
    <m/>
    <m/>
    <m/>
    <m/>
    <m/>
    <m/>
    <m/>
    <m/>
    <m/>
    <m/>
    <m/>
    <m/>
    <m/>
    <m/>
    <n v="0"/>
    <m/>
    <m/>
    <n v="5"/>
    <s v="confiance moyenne"/>
    <n v="1"/>
    <n v="0"/>
    <n v="0"/>
    <n v="0"/>
    <n v="0"/>
    <n v="1"/>
    <n v="1"/>
    <s v="Au moins un"/>
    <n v="0"/>
    <n v="0"/>
    <n v="0"/>
    <m/>
    <s v="oui"/>
    <s v="non_jen_ai_pas_encore_bnficie"/>
    <m/>
    <m/>
    <m/>
    <m/>
    <m/>
    <m/>
    <m/>
    <m/>
    <m/>
    <m/>
    <m/>
    <m/>
    <m/>
    <m/>
    <m/>
    <m/>
    <m/>
    <m/>
    <m/>
    <m/>
    <s v="comité deau qui est organisé par les pretres"/>
    <n v="0"/>
    <n v="0"/>
    <n v="0"/>
    <n v="0"/>
    <n v="0"/>
    <n v="1"/>
    <n v="1"/>
    <n v="0"/>
    <n v="1"/>
    <n v="0"/>
    <s v="Chikala"/>
    <n v="0"/>
    <n v="0"/>
    <n v="0"/>
    <n v="1"/>
    <n v="0"/>
    <n v="0"/>
    <m/>
    <s v="3-4"/>
    <m/>
    <s v="peu_insatisfaisant"/>
    <s v="oui"/>
    <s v="oui"/>
    <s v="peu_insatisfaisant"/>
    <s v="oui"/>
    <s v="non"/>
    <m/>
    <s v="les_membres_du_village"/>
    <m/>
    <s v="b_le_groupe_le_plus_nombreux_prend_la_dcision_pour_tous"/>
    <s v="je_ne_suis_jamais_impliqu"/>
    <s v="non"/>
    <m/>
    <m/>
    <m/>
    <m/>
    <m/>
    <m/>
    <m/>
    <m/>
    <m/>
    <m/>
    <m/>
    <m/>
    <m/>
    <m/>
    <m/>
    <s v="rencontre"/>
    <s v="rarement"/>
    <s v="reunion"/>
    <s v="leau ne pas disponible a chaque instant"/>
    <s v="non"/>
    <m/>
    <m/>
    <n v="-2.2261334000000002"/>
    <n v="28.845566099999999"/>
    <n v="1503.5"/>
    <n v="2.9"/>
    <n v="16"/>
    <n v="44972.376585648148"/>
    <n v="44972.366157407407"/>
    <s v="bbk06"/>
    <n v="44972.480428240742"/>
    <s v="https://www.commcarehq.org/a/swassa/reports/form_data/22f15914-0525-4fa2-8566-bd5bb9e46c17/"/>
    <s v="bbk06"/>
    <s v=""/>
    <x v="2"/>
    <s v=""/>
    <x v="2"/>
    <s v=""/>
    <s v=""/>
    <s v=""/>
    <s v=""/>
    <x v="2"/>
    <s v=""/>
    <s v=""/>
    <s v=""/>
    <s v=""/>
    <s v=""/>
    <x v="1"/>
    <s v=""/>
    <s v=""/>
    <s v=""/>
    <s v=""/>
    <s v=""/>
    <s v=""/>
    <s v=""/>
    <s v=""/>
    <s v=""/>
  </r>
  <r>
    <s v="349"/>
    <s v="2de73527-c74a-4a03-9b1b-d8726aa51f85"/>
    <n v="44972"/>
    <s v="consentement_oui"/>
    <s v="sud_kivu"/>
    <s v="sud_kivu"/>
    <s v="kabare"/>
    <x v="0"/>
    <x v="1"/>
    <s v="oui"/>
    <s v="SIFA NTAZIGWAJeannette"/>
    <s v="nyama_1"/>
    <s v="1"/>
    <s v="nyama_1"/>
    <s v="feminin"/>
    <n v="27"/>
    <n v="0"/>
    <s v="secondaire_interrompu"/>
    <s v="non"/>
    <s v="epoux"/>
    <m/>
    <s v="masculin"/>
    <x v="1"/>
    <m/>
    <s v="agriculteur"/>
    <m/>
    <s v="restreint"/>
    <n v="2"/>
    <n v="1"/>
    <n v="0"/>
    <n v="0"/>
    <n v="0"/>
    <n v="1"/>
    <n v="0"/>
    <n v="0"/>
    <n v="0"/>
    <n v="2"/>
    <n v="0"/>
    <n v="0"/>
    <n v="0"/>
    <n v="0"/>
    <n v="1"/>
    <n v="0"/>
    <n v="7"/>
    <s v="non"/>
    <n v="0"/>
    <n v="0"/>
    <n v="0"/>
    <n v="0"/>
    <n v="0"/>
    <n v="0"/>
    <n v="0"/>
    <n v="0"/>
    <n v="0"/>
    <n v="0"/>
    <n v="0"/>
    <n v="0"/>
    <s v="oui"/>
    <n v="1"/>
    <n v="0"/>
    <n v="1"/>
    <n v="0"/>
    <n v="0"/>
    <n v="0"/>
    <n v="0"/>
    <n v="0"/>
    <n v="0"/>
    <n v="0"/>
    <n v="0"/>
    <m/>
    <s v="oui"/>
    <n v="0"/>
    <n v="0"/>
    <n v="1"/>
    <n v="1"/>
    <n v="0"/>
    <n v="0"/>
    <n v="0"/>
    <n v="0"/>
    <n v="0"/>
    <n v="0"/>
    <n v="0"/>
    <m/>
    <s v="eau_courante"/>
    <s v="robinet_public__borne-fontaine"/>
    <m/>
    <m/>
    <m/>
    <m/>
    <s v="eau_courante"/>
    <x v="0"/>
    <m/>
    <s v="oui"/>
    <m/>
    <m/>
    <m/>
    <m/>
    <m/>
    <m/>
    <m/>
    <s v="en_dehors_de_la_parcelle"/>
    <n v="5"/>
    <n v="5"/>
    <n v="7"/>
    <n v="17"/>
    <m/>
    <m/>
    <m/>
    <s v="oui"/>
    <x v="1"/>
    <m/>
    <m/>
    <m/>
    <m/>
    <m/>
    <m/>
    <m/>
    <m/>
    <m/>
    <m/>
    <m/>
    <m/>
    <m/>
    <m/>
    <m/>
    <m/>
    <m/>
    <m/>
    <m/>
    <m/>
    <m/>
    <m/>
    <m/>
    <m/>
    <m/>
    <m/>
    <m/>
    <n v="4"/>
    <n v="5"/>
    <n v="400"/>
    <m/>
    <m/>
    <n v="0"/>
    <n v="8.1632653061224492"/>
    <s v="non"/>
    <m/>
    <m/>
    <m/>
    <m/>
    <m/>
    <m/>
    <m/>
    <m/>
    <m/>
    <m/>
    <s v="femmes_25-34_ans"/>
    <n v="0"/>
    <n v="0"/>
    <n v="0"/>
    <n v="1"/>
    <n v="0"/>
    <n v="0"/>
    <n v="0"/>
    <m/>
    <s v="oui"/>
    <s v="contribution_mensuelabonnement"/>
    <m/>
    <m/>
    <n v="1000"/>
    <m/>
    <m/>
    <m/>
    <m/>
    <m/>
    <m/>
    <m/>
    <m/>
    <m/>
    <m/>
    <m/>
    <m/>
    <m/>
    <m/>
    <m/>
    <m/>
    <m/>
    <s v="oui"/>
    <s v="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oui"/>
    <n v="1"/>
    <n v="1"/>
    <n v="1"/>
    <n v="3"/>
    <n v="0"/>
    <n v="0"/>
    <n v="0"/>
    <m/>
    <n v="1"/>
    <n v="1"/>
    <n v="1"/>
    <n v="3"/>
    <n v="6"/>
    <s v="connaissance basique"/>
    <n v="0"/>
    <n v="0"/>
    <n v="0"/>
    <m/>
    <n v="1"/>
    <n v="1"/>
    <n v="0"/>
    <n v="0"/>
    <n v="0"/>
    <n v="0"/>
    <m/>
    <s v="non"/>
    <s v="abonnement"/>
    <n v="1"/>
    <n v="1"/>
    <n v="0"/>
    <n v="0"/>
    <m/>
    <n v="0"/>
    <n v="0"/>
    <n v="1"/>
    <n v="0"/>
    <n v="0"/>
    <n v="0"/>
    <n v="0"/>
    <n v="0"/>
    <m/>
    <s v="oui"/>
    <s v="amande"/>
    <n v="0"/>
    <x v="2"/>
    <n v="0"/>
    <n v="1"/>
    <n v="0"/>
    <n v="0"/>
    <s v="amande, et punition"/>
    <s v="non"/>
    <s v="non"/>
    <m/>
    <m/>
    <m/>
    <m/>
    <m/>
    <m/>
    <m/>
    <m/>
    <m/>
    <m/>
    <m/>
    <m/>
    <m/>
    <m/>
    <m/>
    <n v="0"/>
    <m/>
    <m/>
    <n v="4"/>
    <s v="pas de confiance"/>
    <n v="1"/>
    <n v="0"/>
    <n v="0"/>
    <n v="0"/>
    <n v="0"/>
    <n v="1"/>
    <n v="1"/>
    <s v="Au moins un"/>
    <n v="0"/>
    <n v="0"/>
    <n v="0"/>
    <m/>
    <s v="non"/>
    <s v="non_jen_ai_pas_encore_bnficie"/>
    <m/>
    <m/>
    <m/>
    <m/>
    <m/>
    <m/>
    <m/>
    <m/>
    <m/>
    <m/>
    <m/>
    <m/>
    <m/>
    <m/>
    <m/>
    <m/>
    <m/>
    <m/>
    <m/>
    <m/>
    <s v="chef du village"/>
    <n v="0"/>
    <n v="0"/>
    <n v="0"/>
    <n v="0"/>
    <n v="0"/>
    <n v="0"/>
    <n v="0"/>
    <n v="1"/>
    <n v="0"/>
    <n v="0"/>
    <m/>
    <n v="0"/>
    <n v="0"/>
    <n v="0"/>
    <n v="1"/>
    <n v="0"/>
    <n v="0"/>
    <m/>
    <s v="3-4"/>
    <m/>
    <s v="peu_insatisfaisant"/>
    <s v="oui"/>
    <s v="oui"/>
    <s v="tres_insatisfaisante"/>
    <s v="oui"/>
    <s v="non"/>
    <m/>
    <s v="les_membres_du_village"/>
    <m/>
    <s v="b_le_groupe_le_plus_nombreux_prend_la_dcision_pour_tous"/>
    <s v="rarement_implique"/>
    <s v="rarement"/>
    <n v="0"/>
    <n v="1"/>
    <n v="1"/>
    <n v="0"/>
    <n v="0"/>
    <n v="0"/>
    <n v="0"/>
    <n v="0"/>
    <n v="0"/>
    <n v="0"/>
    <n v="0"/>
    <n v="0"/>
    <m/>
    <s v="reunion"/>
    <s v="rarement"/>
    <s v="recontre"/>
    <s v="rarement"/>
    <s v="rencontre, multiplication des bornes fontaine, mentenir les source car notre eau ne pas en permenance"/>
    <s v="on napas deau nous terminons 4à 5 jours sans trouver leau du robinet"/>
    <s v="non"/>
    <m/>
    <m/>
    <n v="-2.2783275000000001"/>
    <n v="28.814845800000001"/>
    <n v="1692.9"/>
    <n v="5.13"/>
    <n v="7"/>
    <n v="44972.424953703703"/>
    <n v="44972.406111111108"/>
    <s v="bbk06"/>
    <n v="44972.480439814812"/>
    <s v="https://www.commcarehq.org/a/swassa/reports/form_data/2de73527-c74a-4a03-9b1b-d8726aa51f85/"/>
    <s v="bbk06"/>
    <s v="Homme"/>
    <x v="0"/>
    <n v="9"/>
    <x v="0"/>
    <n v="2"/>
    <n v="10"/>
    <n v="2"/>
    <n v="14"/>
    <x v="3"/>
    <n v="4.4444444444444446"/>
    <s v="Oui, elle est capable"/>
    <s v="non amélioré"/>
    <s v="Non"/>
    <s v="pas d'accès"/>
    <x v="0"/>
    <n v="1"/>
    <n v="1"/>
    <n v="2"/>
    <s v="Connaissance faible"/>
    <n v="0"/>
    <n v="7"/>
    <s v="Grande confiance"/>
    <n v="0"/>
    <n v="0"/>
  </r>
  <r>
    <s v="350"/>
    <s v="0072f98c-2a25-4b5c-bf79-6d67adf40c3d"/>
    <n v="44972"/>
    <s v="consentement_oui"/>
    <s v="sud_kivu"/>
    <s v="sud_kivu"/>
    <s v="kabare"/>
    <x v="0"/>
    <x v="1"/>
    <s v="non"/>
    <s v="FURAHA MUDERWA Chantal"/>
    <s v="nyama_39"/>
    <s v="39"/>
    <s v="nyama_39"/>
    <s v="feminin"/>
    <n v="34"/>
    <n v="0"/>
    <s v="primaire_interrompu"/>
    <s v="non"/>
    <s v="epoux"/>
    <m/>
    <s v="masculin"/>
    <x v="1"/>
    <m/>
    <s v="agriculteur"/>
    <m/>
    <s v="restreint"/>
    <n v="0"/>
    <n v="1"/>
    <n v="1"/>
    <n v="0"/>
    <n v="0"/>
    <n v="1"/>
    <n v="0"/>
    <n v="0"/>
    <n v="2"/>
    <n v="0"/>
    <n v="0"/>
    <n v="0"/>
    <n v="0"/>
    <n v="0"/>
    <n v="1"/>
    <n v="0"/>
    <n v="6"/>
    <s v="non"/>
    <n v="0"/>
    <n v="0"/>
    <n v="0"/>
    <n v="0"/>
    <n v="0"/>
    <n v="0"/>
    <n v="0"/>
    <n v="0"/>
    <n v="0"/>
    <n v="0"/>
    <n v="0"/>
    <n v="0"/>
    <s v="oui"/>
    <n v="1"/>
    <n v="0"/>
    <n v="1"/>
    <n v="0"/>
    <n v="0"/>
    <n v="0"/>
    <n v="0"/>
    <n v="0"/>
    <n v="0"/>
    <n v="0"/>
    <n v="0"/>
    <m/>
    <s v="oui"/>
    <n v="0"/>
    <n v="0"/>
    <n v="0"/>
    <n v="1"/>
    <n v="1"/>
    <n v="0"/>
    <n v="0"/>
    <n v="0"/>
    <n v="0"/>
    <n v="0"/>
    <n v="0"/>
    <m/>
    <s v="eau_courante"/>
    <s v="robinet_public__borne-fontaine"/>
    <m/>
    <m/>
    <m/>
    <m/>
    <s v="eau_courante"/>
    <x v="0"/>
    <m/>
    <s v="oui"/>
    <m/>
    <m/>
    <m/>
    <m/>
    <m/>
    <m/>
    <m/>
    <s v="en_dehors_de_la_parcelle"/>
    <n v="2"/>
    <n v="5"/>
    <n v="5"/>
    <n v="12"/>
    <m/>
    <m/>
    <m/>
    <s v="oui"/>
    <x v="1"/>
    <m/>
    <m/>
    <m/>
    <m/>
    <m/>
    <m/>
    <m/>
    <m/>
    <m/>
    <m/>
    <m/>
    <m/>
    <m/>
    <m/>
    <m/>
    <m/>
    <m/>
    <m/>
    <m/>
    <m/>
    <m/>
    <m/>
    <m/>
    <m/>
    <m/>
    <m/>
    <m/>
    <n v="7"/>
    <n v="4"/>
    <n v="560"/>
    <m/>
    <m/>
    <n v="0"/>
    <n v="13.333333333333332"/>
    <s v="non"/>
    <m/>
    <m/>
    <m/>
    <m/>
    <m/>
    <m/>
    <m/>
    <m/>
    <m/>
    <m/>
    <s v="femmes_25-34_ans"/>
    <n v="0"/>
    <n v="0"/>
    <n v="0"/>
    <n v="1"/>
    <n v="0"/>
    <n v="0"/>
    <n v="0"/>
    <m/>
    <s v="oui"/>
    <s v="contribution_mensuelabonnement"/>
    <m/>
    <m/>
    <n v="1000"/>
    <m/>
    <m/>
    <m/>
    <m/>
    <m/>
    <m/>
    <m/>
    <m/>
    <m/>
    <m/>
    <m/>
    <m/>
    <m/>
    <m/>
    <m/>
    <m/>
    <m/>
    <s v="oui"/>
    <s v="l'eau cest la vie"/>
    <s v="non"/>
    <m/>
    <m/>
    <m/>
    <m/>
    <m/>
    <m/>
    <m/>
    <m/>
    <m/>
    <m/>
    <m/>
    <m/>
    <m/>
    <m/>
    <m/>
    <m/>
    <m/>
    <m/>
    <m/>
    <m/>
    <m/>
    <m/>
    <m/>
    <m/>
    <m/>
    <m/>
    <m/>
    <m/>
    <m/>
    <m/>
    <m/>
    <m/>
    <m/>
    <m/>
    <s v="oui"/>
    <n v="0"/>
    <n v="0"/>
    <n v="1"/>
    <n v="0"/>
    <n v="0"/>
    <n v="0"/>
    <n v="0"/>
    <n v="0"/>
    <n v="0"/>
    <n v="0"/>
    <m/>
    <m/>
    <s v="latrines__fosse_sans_dalle"/>
    <m/>
    <m/>
    <n v="0"/>
    <n v="0"/>
    <n v="0"/>
    <n v="1"/>
    <n v="0"/>
    <m/>
    <n v="0"/>
    <n v="1"/>
    <n v="0"/>
    <m/>
    <m/>
    <m/>
    <m/>
    <s v="toilette non améliorée"/>
    <s v="non"/>
    <x v="0"/>
    <x v="1"/>
    <x v="1"/>
    <x v="0"/>
    <x v="0"/>
    <m/>
    <m/>
    <m/>
    <m/>
    <m/>
    <m/>
    <m/>
    <m/>
    <m/>
    <m/>
    <m/>
    <m/>
    <m/>
    <m/>
    <m/>
    <m/>
    <m/>
    <m/>
    <m/>
    <m/>
    <m/>
    <m/>
    <m/>
    <m/>
    <m/>
    <m/>
    <m/>
    <s v="oui"/>
    <n v="1"/>
    <n v="1"/>
    <n v="1"/>
    <n v="3"/>
    <n v="0"/>
    <n v="0"/>
    <n v="0"/>
    <m/>
    <n v="1"/>
    <n v="1"/>
    <n v="0"/>
    <n v="2"/>
    <n v="5"/>
    <s v="connaissance basique"/>
    <n v="0"/>
    <n v="0"/>
    <n v="0"/>
    <m/>
    <n v="1"/>
    <n v="0"/>
    <n v="0"/>
    <n v="0"/>
    <n v="0"/>
    <n v="0"/>
    <m/>
    <s v="oui"/>
    <s v="abonnement"/>
    <n v="1"/>
    <n v="1"/>
    <n v="0"/>
    <n v="0"/>
    <m/>
    <n v="0"/>
    <n v="0"/>
    <n v="1"/>
    <n v="0"/>
    <n v="0"/>
    <n v="0"/>
    <n v="0"/>
    <n v="0"/>
    <m/>
    <s v="oui"/>
    <s v="amande"/>
    <n v="0"/>
    <x v="1"/>
    <n v="0"/>
    <n v="1"/>
    <n v="0"/>
    <n v="0"/>
    <s v="prendre en charge les pièces abîmé"/>
    <s v="non"/>
    <s v="non"/>
    <m/>
    <m/>
    <m/>
    <m/>
    <m/>
    <m/>
    <m/>
    <m/>
    <m/>
    <m/>
    <m/>
    <m/>
    <m/>
    <m/>
    <m/>
    <n v="0"/>
    <m/>
    <m/>
    <n v="5"/>
    <s v="confiance moyenne"/>
    <n v="1"/>
    <n v="0"/>
    <n v="0"/>
    <n v="0"/>
    <n v="0"/>
    <n v="1"/>
    <n v="1"/>
    <s v="Au moins un"/>
    <n v="0"/>
    <n v="0"/>
    <n v="0"/>
    <m/>
    <s v="oui"/>
    <s v="non_jen_ai_pas_encore_bnficie"/>
    <m/>
    <m/>
    <m/>
    <m/>
    <m/>
    <m/>
    <m/>
    <m/>
    <m/>
    <m/>
    <m/>
    <m/>
    <m/>
    <m/>
    <m/>
    <m/>
    <m/>
    <m/>
    <m/>
    <m/>
    <s v="chef du village"/>
    <n v="0"/>
    <n v="0"/>
    <n v="0"/>
    <n v="0"/>
    <n v="0"/>
    <n v="1"/>
    <n v="1"/>
    <n v="1"/>
    <n v="0"/>
    <n v="0"/>
    <m/>
    <n v="0"/>
    <n v="0"/>
    <n v="0"/>
    <n v="1"/>
    <n v="0"/>
    <n v="0"/>
    <m/>
    <s v="3-4"/>
    <m/>
    <s v="neutre"/>
    <s v="non"/>
    <s v="non"/>
    <s v="neutre"/>
    <s v="oui"/>
    <s v="non"/>
    <m/>
    <s v="les_membres_du_village"/>
    <m/>
    <s v="b_le_groupe_le_plus_nombreux_prend_la_dcision_pour_tous"/>
    <s v="je_ne_suis_jamais_impliqu"/>
    <s v="non"/>
    <m/>
    <m/>
    <m/>
    <m/>
    <m/>
    <m/>
    <m/>
    <m/>
    <m/>
    <m/>
    <m/>
    <m/>
    <m/>
    <m/>
    <m/>
    <s v="organisation dune réunion"/>
    <s v="non"/>
    <s v="les chefs se conviennent et voir comment ameliorer, implication dela société"/>
    <s v="la commuté ne pas bien organisée"/>
    <s v="non"/>
    <m/>
    <m/>
    <n v="-2.2794053999999999"/>
    <n v="28.814602499999999"/>
    <n v="1698.2"/>
    <n v="8.19"/>
    <n v="6"/>
    <n v="44972.438761574071"/>
    <n v="44972.425104166658"/>
    <s v="bbk06"/>
    <n v="44972.480439814812"/>
    <s v="https://www.commcarehq.org/a/swassa/reports/form_data/0072f98c-2a25-4b5c-bf79-6d67adf40c3d/"/>
    <s v="bbk06"/>
    <s v=""/>
    <x v="2"/>
    <s v=""/>
    <x v="2"/>
    <s v=""/>
    <s v=""/>
    <s v=""/>
    <s v=""/>
    <x v="2"/>
    <s v=""/>
    <s v=""/>
    <s v=""/>
    <s v=""/>
    <s v=""/>
    <x v="1"/>
    <s v=""/>
    <s v=""/>
    <s v=""/>
    <s v=""/>
    <s v=""/>
    <s v=""/>
    <s v=""/>
    <s v=""/>
    <s v=""/>
  </r>
  <r>
    <s v="351"/>
    <s v="4d1f68d2-fb3e-4f6d-b7b9-3fc5c42528ff"/>
    <n v="44972"/>
    <s v="consentement_oui"/>
    <s v="sud_kivu"/>
    <s v="sud_kivu"/>
    <s v="kabare"/>
    <x v="0"/>
    <x v="1"/>
    <s v="non"/>
    <s v="AKILI CIRAHONGERWA"/>
    <s v="nyama_34"/>
    <s v="34"/>
    <s v="nyama_34"/>
    <s v="masculin"/>
    <n v="25"/>
    <n v="0"/>
    <s v="secondaire_complet"/>
    <s v="non"/>
    <s v="pre"/>
    <m/>
    <s v="masculin"/>
    <x v="1"/>
    <s v="CIRAHONGERWA MUNANA"/>
    <s v="agriculteur"/>
    <m/>
    <s v="restreint"/>
    <n v="0"/>
    <n v="0"/>
    <n v="0"/>
    <n v="0"/>
    <n v="0"/>
    <n v="0"/>
    <n v="1"/>
    <n v="2"/>
    <n v="0"/>
    <n v="0"/>
    <n v="0"/>
    <n v="1"/>
    <n v="0"/>
    <n v="0"/>
    <n v="0"/>
    <n v="1"/>
    <n v="5"/>
    <s v="non"/>
    <n v="0"/>
    <n v="0"/>
    <n v="0"/>
    <n v="0"/>
    <n v="0"/>
    <n v="0"/>
    <n v="0"/>
    <n v="0"/>
    <n v="0"/>
    <n v="0"/>
    <n v="0"/>
    <n v="0"/>
    <s v="oui"/>
    <n v="1"/>
    <n v="0"/>
    <n v="1"/>
    <n v="0"/>
    <n v="0"/>
    <n v="0"/>
    <n v="0"/>
    <n v="0"/>
    <n v="0"/>
    <n v="0"/>
    <n v="0"/>
    <m/>
    <s v="oui"/>
    <n v="1"/>
    <n v="0"/>
    <n v="1"/>
    <n v="1"/>
    <n v="0"/>
    <n v="0"/>
    <n v="0"/>
    <n v="0"/>
    <n v="0"/>
    <n v="0"/>
    <n v="0"/>
    <m/>
    <s v="eau_courante"/>
    <s v="robinet_public__borne-fontaine"/>
    <m/>
    <m/>
    <m/>
    <m/>
    <s v="eau_courante"/>
    <x v="0"/>
    <m/>
    <s v="oui"/>
    <m/>
    <m/>
    <m/>
    <m/>
    <m/>
    <m/>
    <m/>
    <s v="en_dehors_de_la_parcelle"/>
    <n v="5"/>
    <n v="2"/>
    <n v="7"/>
    <n v="14"/>
    <m/>
    <m/>
    <m/>
    <s v="oui"/>
    <x v="1"/>
    <m/>
    <m/>
    <m/>
    <m/>
    <m/>
    <m/>
    <m/>
    <m/>
    <m/>
    <m/>
    <m/>
    <m/>
    <m/>
    <m/>
    <m/>
    <m/>
    <m/>
    <m/>
    <m/>
    <m/>
    <m/>
    <m/>
    <m/>
    <m/>
    <m/>
    <m/>
    <m/>
    <n v="7"/>
    <n v="3"/>
    <n v="420"/>
    <m/>
    <m/>
    <n v="0"/>
    <n v="12"/>
    <s v="non"/>
    <m/>
    <m/>
    <m/>
    <m/>
    <m/>
    <m/>
    <m/>
    <m/>
    <m/>
    <m/>
    <s v="hommesgarons_15-19_ans"/>
    <n v="0"/>
    <n v="0"/>
    <n v="0"/>
    <n v="1"/>
    <n v="0"/>
    <n v="0"/>
    <n v="0"/>
    <m/>
    <s v="non"/>
    <m/>
    <m/>
    <m/>
    <m/>
    <m/>
    <m/>
    <m/>
    <m/>
    <m/>
    <m/>
    <m/>
    <m/>
    <m/>
    <m/>
    <m/>
    <m/>
    <m/>
    <m/>
    <m/>
    <m/>
    <m/>
    <s v="non"/>
    <s v="leau est gratuite"/>
    <s v="non"/>
    <m/>
    <m/>
    <m/>
    <m/>
    <m/>
    <m/>
    <m/>
    <m/>
    <m/>
    <m/>
    <m/>
    <m/>
    <m/>
    <m/>
    <m/>
    <m/>
    <m/>
    <m/>
    <m/>
    <m/>
    <m/>
    <m/>
    <m/>
    <m/>
    <m/>
    <m/>
    <m/>
    <m/>
    <m/>
    <m/>
    <m/>
    <m/>
    <m/>
    <m/>
    <s v="oui"/>
    <n v="0"/>
    <n v="0"/>
    <n v="1"/>
    <n v="0"/>
    <n v="0"/>
    <n v="0"/>
    <n v="0"/>
    <n v="0"/>
    <n v="0"/>
    <n v="0"/>
    <m/>
    <m/>
    <s v="latrines__fosse_sans_dalle"/>
    <m/>
    <m/>
    <n v="0"/>
    <n v="0"/>
    <n v="0"/>
    <n v="1"/>
    <n v="0"/>
    <m/>
    <n v="0"/>
    <n v="1"/>
    <n v="0"/>
    <m/>
    <m/>
    <m/>
    <m/>
    <s v="toilette non améliorée"/>
    <s v="non"/>
    <x v="0"/>
    <x v="0"/>
    <x v="0"/>
    <x v="0"/>
    <x v="0"/>
    <m/>
    <m/>
    <m/>
    <m/>
    <m/>
    <m/>
    <m/>
    <m/>
    <m/>
    <m/>
    <m/>
    <m/>
    <m/>
    <m/>
    <m/>
    <m/>
    <m/>
    <m/>
    <m/>
    <m/>
    <m/>
    <m/>
    <m/>
    <m/>
    <m/>
    <m/>
    <m/>
    <s v="non"/>
    <m/>
    <m/>
    <m/>
    <n v="0"/>
    <m/>
    <m/>
    <m/>
    <m/>
    <m/>
    <m/>
    <m/>
    <n v="0"/>
    <n v="0"/>
    <s v="connaissance faible"/>
    <m/>
    <m/>
    <m/>
    <m/>
    <n v="0"/>
    <n v="0"/>
    <n v="0"/>
    <n v="1"/>
    <n v="0"/>
    <n v="0"/>
    <m/>
    <s v="non"/>
    <s v="je ne sais pas"/>
    <n v="1"/>
    <n v="1"/>
    <n v="0"/>
    <n v="0"/>
    <m/>
    <n v="0"/>
    <n v="0"/>
    <n v="0"/>
    <n v="0"/>
    <n v="1"/>
    <n v="0"/>
    <n v="0"/>
    <n v="0"/>
    <m/>
    <s v="non"/>
    <m/>
    <m/>
    <x v="0"/>
    <m/>
    <m/>
    <m/>
    <m/>
    <m/>
    <s v="non"/>
    <s v="non"/>
    <m/>
    <m/>
    <m/>
    <m/>
    <m/>
    <m/>
    <m/>
    <m/>
    <m/>
    <m/>
    <m/>
    <m/>
    <m/>
    <m/>
    <m/>
    <n v="0"/>
    <m/>
    <m/>
    <n v="5"/>
    <s v="confiance moyenne"/>
    <n v="0"/>
    <n v="0"/>
    <n v="0"/>
    <n v="0"/>
    <n v="0"/>
    <n v="0"/>
    <n v="0"/>
    <s v="Aucun"/>
    <n v="1"/>
    <n v="0"/>
    <n v="0"/>
    <m/>
    <s v="non"/>
    <s v="non_jen_ai_pas_encore_bnficie"/>
    <m/>
    <m/>
    <m/>
    <m/>
    <m/>
    <m/>
    <m/>
    <m/>
    <m/>
    <m/>
    <m/>
    <m/>
    <m/>
    <m/>
    <m/>
    <m/>
    <m/>
    <m/>
    <m/>
    <m/>
    <s v="je ne sais pas"/>
    <n v="0"/>
    <n v="0"/>
    <n v="1"/>
    <n v="0"/>
    <n v="0"/>
    <n v="1"/>
    <n v="1"/>
    <n v="0"/>
    <n v="0"/>
    <n v="0"/>
    <m/>
    <n v="0"/>
    <n v="0"/>
    <n v="0"/>
    <n v="1"/>
    <n v="0"/>
    <n v="0"/>
    <m/>
    <s v="1-2"/>
    <m/>
    <s v="peu_insatisfaisant"/>
    <s v="non"/>
    <s v="non"/>
    <s v="peu_insatisfaisant"/>
    <s v="non"/>
    <m/>
    <m/>
    <m/>
    <m/>
    <m/>
    <s v="je_ne_suis_jamais_impliqu"/>
    <s v="non"/>
    <m/>
    <m/>
    <m/>
    <m/>
    <m/>
    <m/>
    <m/>
    <m/>
    <m/>
    <m/>
    <m/>
    <m/>
    <m/>
    <m/>
    <m/>
    <s v="je ne sais pas"/>
    <s v="non"/>
    <s v="avoir un comité deau"/>
    <s v="la cogep ne  pas disponible à répondre au besoins de la population"/>
    <s v="oui"/>
    <s v="leau ne pas permenante"/>
    <s v="non"/>
    <n v="-2.2792580999999998"/>
    <n v="28.812745700000001"/>
    <n v="1691.1"/>
    <n v="4.68"/>
    <n v="5"/>
    <n v="44972.479166666657"/>
    <n v="44972.440358796302"/>
    <s v="bbk06"/>
    <n v="44972.480451388888"/>
    <s v="https://www.commcarehq.org/a/swassa/reports/form_data/4d1f68d2-fb3e-4f6d-b7b9-3fc5c42528ff/"/>
    <s v="bbk06"/>
    <s v=""/>
    <x v="2"/>
    <s v=""/>
    <x v="2"/>
    <s v=""/>
    <s v=""/>
    <s v=""/>
    <s v=""/>
    <x v="2"/>
    <s v=""/>
    <s v=""/>
    <s v=""/>
    <s v=""/>
    <s v=""/>
    <x v="1"/>
    <s v=""/>
    <s v=""/>
    <s v=""/>
    <s v=""/>
    <s v=""/>
    <s v=""/>
    <s v=""/>
    <s v=""/>
    <s v=""/>
  </r>
  <r>
    <s v="352"/>
    <s v="4415b40e-0a74-4783-a99c-59d39c669b15"/>
    <n v="44972"/>
    <s v="consentement_oui"/>
    <s v="sud_kivu"/>
    <s v="sud_kivu"/>
    <s v="kabare"/>
    <x v="1"/>
    <x v="4"/>
    <s v="oui"/>
    <s v="Claude Bisangwa"/>
    <s v="mwan_2"/>
    <s v="2"/>
    <s v="mwand_2"/>
    <s v="masculin"/>
    <n v="36"/>
    <n v="995720455"/>
    <s v="universitaire"/>
    <s v="oui"/>
    <m/>
    <m/>
    <m/>
    <x v="1"/>
    <s v="Speciose"/>
    <s v="agent_de_letat"/>
    <m/>
    <s v="restreint"/>
    <n v="0"/>
    <n v="0"/>
    <n v="0"/>
    <n v="0"/>
    <n v="0"/>
    <n v="0"/>
    <n v="0"/>
    <n v="2"/>
    <n v="0"/>
    <n v="0"/>
    <n v="0"/>
    <n v="0"/>
    <n v="0"/>
    <n v="0"/>
    <n v="1"/>
    <n v="0"/>
    <n v="3"/>
    <s v="oui"/>
    <n v="0"/>
    <n v="0"/>
    <n v="0"/>
    <n v="0"/>
    <n v="1"/>
    <n v="0"/>
    <n v="0"/>
    <n v="0"/>
    <n v="0"/>
    <n v="0"/>
    <n v="0"/>
    <n v="0"/>
    <s v="oui"/>
    <n v="1"/>
    <n v="0"/>
    <n v="0"/>
    <n v="0"/>
    <n v="0"/>
    <n v="0"/>
    <n v="0"/>
    <n v="0"/>
    <n v="0"/>
    <n v="0"/>
    <n v="0"/>
    <m/>
    <s v="oui"/>
    <n v="0"/>
    <n v="0"/>
    <n v="0"/>
    <n v="1"/>
    <n v="0"/>
    <n v="0"/>
    <n v="0"/>
    <n v="0"/>
    <n v="0"/>
    <n v="0"/>
    <n v="0"/>
    <m/>
    <s v="eau_courante"/>
    <s v="robinet_public__borne-fontaine"/>
    <m/>
    <m/>
    <m/>
    <m/>
    <s v="eau_courante"/>
    <x v="0"/>
    <m/>
    <s v="oui"/>
    <m/>
    <m/>
    <m/>
    <m/>
    <m/>
    <m/>
    <m/>
    <s v="en_dehors_de_la_parcelle"/>
    <n v="1"/>
    <n v="2"/>
    <n v="1"/>
    <n v="4"/>
    <m/>
    <m/>
    <m/>
    <s v="oui"/>
    <x v="1"/>
    <m/>
    <m/>
    <m/>
    <m/>
    <m/>
    <m/>
    <m/>
    <m/>
    <m/>
    <m/>
    <m/>
    <m/>
    <m/>
    <m/>
    <m/>
    <m/>
    <m/>
    <m/>
    <m/>
    <m/>
    <m/>
    <m/>
    <m/>
    <m/>
    <m/>
    <m/>
    <m/>
    <n v="7"/>
    <n v="7"/>
    <n v="980"/>
    <m/>
    <m/>
    <n v="0"/>
    <n v="46.666666666666671"/>
    <s v="non"/>
    <m/>
    <m/>
    <m/>
    <m/>
    <m/>
    <m/>
    <m/>
    <m/>
    <m/>
    <m/>
    <s v="femmes_50_ans"/>
    <n v="0"/>
    <n v="0"/>
    <n v="0"/>
    <n v="0"/>
    <n v="1"/>
    <n v="0"/>
    <n v="0"/>
    <m/>
    <s v="non"/>
    <m/>
    <m/>
    <m/>
    <m/>
    <m/>
    <m/>
    <m/>
    <m/>
    <m/>
    <m/>
    <m/>
    <m/>
    <m/>
    <m/>
    <m/>
    <m/>
    <m/>
    <m/>
    <m/>
    <m/>
    <m/>
    <s v="oui"/>
    <s v="c le développement"/>
    <s v="non"/>
    <m/>
    <m/>
    <m/>
    <m/>
    <m/>
    <m/>
    <m/>
    <m/>
    <m/>
    <m/>
    <m/>
    <m/>
    <m/>
    <m/>
    <m/>
    <m/>
    <m/>
    <m/>
    <m/>
    <m/>
    <m/>
    <m/>
    <m/>
    <m/>
    <m/>
    <m/>
    <m/>
    <m/>
    <m/>
    <m/>
    <m/>
    <m/>
    <m/>
    <m/>
    <s v="oui"/>
    <n v="0"/>
    <n v="0"/>
    <n v="0"/>
    <n v="0"/>
    <n v="0"/>
    <n v="0"/>
    <n v="1"/>
    <n v="0"/>
    <n v="0"/>
    <n v="0"/>
    <m/>
    <m/>
    <m/>
    <m/>
    <m/>
    <n v="1"/>
    <n v="0"/>
    <n v="0"/>
    <n v="0"/>
    <n v="0"/>
    <n v="1"/>
    <m/>
    <m/>
    <m/>
    <m/>
    <m/>
    <m/>
    <m/>
    <s v="toilette non améliorée"/>
    <s v="oui"/>
    <x v="0"/>
    <x v="0"/>
    <x v="0"/>
    <x v="0"/>
    <x v="0"/>
    <m/>
    <m/>
    <m/>
    <m/>
    <m/>
    <m/>
    <m/>
    <m/>
    <m/>
    <m/>
    <m/>
    <m/>
    <m/>
    <m/>
    <m/>
    <m/>
    <m/>
    <m/>
    <m/>
    <m/>
    <m/>
    <m/>
    <m/>
    <m/>
    <m/>
    <m/>
    <m/>
    <s v="oui"/>
    <n v="1"/>
    <n v="0"/>
    <n v="0"/>
    <n v="1"/>
    <n v="0"/>
    <n v="0"/>
    <n v="0"/>
    <m/>
    <n v="0"/>
    <n v="1"/>
    <n v="0"/>
    <n v="1"/>
    <n v="2"/>
    <s v="connaissance faible"/>
    <n v="0"/>
    <n v="0"/>
    <n v="0"/>
    <m/>
    <n v="0"/>
    <n v="0"/>
    <n v="0"/>
    <n v="1"/>
    <n v="0"/>
    <n v="0"/>
    <m/>
    <s v="non"/>
    <s v="Frais de raccordement"/>
    <n v="0"/>
    <n v="1"/>
    <n v="0"/>
    <n v="0"/>
    <m/>
    <n v="0"/>
    <n v="0"/>
    <n v="0"/>
    <n v="0"/>
    <n v="1"/>
    <n v="0"/>
    <n v="0"/>
    <n v="0"/>
    <m/>
    <s v="non"/>
    <m/>
    <m/>
    <x v="0"/>
    <m/>
    <m/>
    <m/>
    <m/>
    <m/>
    <s v="non"/>
    <s v="non"/>
    <m/>
    <m/>
    <m/>
    <m/>
    <m/>
    <m/>
    <m/>
    <m/>
    <m/>
    <m/>
    <m/>
    <m/>
    <m/>
    <m/>
    <m/>
    <n v="0"/>
    <m/>
    <m/>
    <n v="6"/>
    <s v="grande confiance"/>
    <n v="1"/>
    <n v="0"/>
    <n v="0"/>
    <n v="0"/>
    <n v="0"/>
    <n v="1"/>
    <n v="1"/>
    <s v="Au moins un"/>
    <n v="0"/>
    <n v="0"/>
    <n v="0"/>
    <m/>
    <s v="oui"/>
    <s v="oui"/>
    <s v="oui_il_y_en_a"/>
    <s v="oui"/>
    <n v="0"/>
    <n v="0"/>
    <n v="1"/>
    <n v="0"/>
    <n v="0"/>
    <n v="0"/>
    <n v="0"/>
    <m/>
    <n v="1"/>
    <n v="0"/>
    <n v="0"/>
    <n v="0"/>
    <n v="0"/>
    <n v="0"/>
    <n v="0"/>
    <n v="0"/>
    <m/>
    <m/>
    <s v="chef de quartier"/>
    <n v="0"/>
    <n v="0"/>
    <n v="0"/>
    <n v="0"/>
    <n v="0"/>
    <n v="0"/>
    <n v="0"/>
    <n v="0"/>
    <n v="1"/>
    <n v="0"/>
    <s v="Maendeleo"/>
    <n v="0"/>
    <n v="0"/>
    <n v="0"/>
    <n v="0"/>
    <n v="1"/>
    <n v="0"/>
    <s v="N sais pas"/>
    <s v="5-6"/>
    <m/>
    <s v="tres_satisfaite"/>
    <s v="oui"/>
    <s v="oui"/>
    <s v="extrmement_satisfaite"/>
    <s v="oui"/>
    <s v="non"/>
    <m/>
    <s v="les_membres_du_village"/>
    <m/>
    <s v="b_le_groupe_le_plus_nombreux_prend_la_dcision_pour_tous"/>
    <s v="je_ne_suis_jamais_impliqu"/>
    <s v="non"/>
    <m/>
    <m/>
    <m/>
    <m/>
    <m/>
    <m/>
    <m/>
    <m/>
    <m/>
    <m/>
    <m/>
    <m/>
    <m/>
    <m/>
    <m/>
    <s v="pas d'autre réponse"/>
    <s v="non"/>
    <s v="Présence de source"/>
    <s v="Aucun"/>
    <s v="non"/>
    <m/>
    <m/>
    <n v="-2.2265467000000001"/>
    <n v="28.845885599999999"/>
    <n v="1552.9"/>
    <n v="4.66"/>
    <n v="3"/>
    <n v="44972.326099537036"/>
    <n v="44972.314768518518"/>
    <s v="bbk07"/>
    <n v="44972.481527777767"/>
    <s v="https://www.commcarehq.org/a/swassa/reports/form_data/4415b40e-0a74-4783-a99c-59d39c669b15/"/>
    <s v="bbk07"/>
    <s v="Homme"/>
    <x v="0"/>
    <n v="6"/>
    <x v="0"/>
    <n v="12"/>
    <n v="10"/>
    <n v="15"/>
    <n v="37"/>
    <x v="0"/>
    <n v="14.285714285714285"/>
    <s v="Oui, elle est capable"/>
    <s v="non amélioré"/>
    <s v="Non"/>
    <s v="pas d'accès"/>
    <x v="0"/>
    <n v="3"/>
    <n v="2"/>
    <n v="6"/>
    <s v="Connaissance bonne"/>
    <n v="0"/>
    <n v="8"/>
    <s v="Grande confiance"/>
    <n v="0"/>
    <n v="0"/>
  </r>
  <r>
    <s v="353"/>
    <s v="d2ff7680-48be-4310-925b-22bb9e3a1687"/>
    <n v="44972"/>
    <s v="consentement_oui"/>
    <s v="sud_kivu"/>
    <s v="sud_kivu"/>
    <s v="kabare"/>
    <x v="1"/>
    <x v="4"/>
    <s v="oui"/>
    <s v="Riziki Christine"/>
    <s v="mwan_42"/>
    <s v="42"/>
    <s v="mwand_42"/>
    <s v="feminin"/>
    <n v="18"/>
    <n v="810432260"/>
    <s v="secondaire_interrompu"/>
    <s v="non"/>
    <s v="fille"/>
    <m/>
    <s v="masculin"/>
    <x v="1"/>
    <s v="Emmanuel"/>
    <s v="agriculteur"/>
    <m/>
    <s v="restreint"/>
    <n v="0"/>
    <n v="0"/>
    <n v="1"/>
    <n v="1"/>
    <n v="0"/>
    <n v="0"/>
    <n v="1"/>
    <n v="1"/>
    <n v="0"/>
    <n v="0"/>
    <n v="0"/>
    <n v="0"/>
    <n v="2"/>
    <n v="2"/>
    <n v="1"/>
    <n v="1"/>
    <n v="10"/>
    <s v="non"/>
    <n v="0"/>
    <n v="0"/>
    <n v="0"/>
    <n v="0"/>
    <n v="0"/>
    <n v="0"/>
    <n v="0"/>
    <n v="0"/>
    <n v="0"/>
    <n v="0"/>
    <n v="0"/>
    <n v="0"/>
    <s v="non"/>
    <m/>
    <m/>
    <m/>
    <m/>
    <m/>
    <m/>
    <m/>
    <m/>
    <m/>
    <m/>
    <m/>
    <m/>
    <s v="oui"/>
    <n v="1"/>
    <n v="0"/>
    <n v="0"/>
    <n v="0"/>
    <n v="0"/>
    <n v="0"/>
    <n v="0"/>
    <n v="0"/>
    <n v="0"/>
    <n v="0"/>
    <n v="0"/>
    <m/>
    <s v="eau_courante"/>
    <s v="canalisation_vers_un_voisin"/>
    <m/>
    <m/>
    <m/>
    <m/>
    <s v="eau_courante"/>
    <x v="0"/>
    <m/>
    <s v="oui"/>
    <m/>
    <m/>
    <m/>
    <m/>
    <m/>
    <m/>
    <m/>
    <s v="en_dehors_de_la_parcelle"/>
    <n v="3"/>
    <n v="10"/>
    <n v="3"/>
    <n v="16"/>
    <m/>
    <m/>
    <m/>
    <s v="non"/>
    <x v="2"/>
    <n v="0"/>
    <n v="0"/>
    <n v="0"/>
    <n v="0"/>
    <n v="0"/>
    <n v="1"/>
    <n v="1"/>
    <n v="1"/>
    <n v="0"/>
    <n v="0"/>
    <n v="0"/>
    <n v="0"/>
    <n v="0"/>
    <m/>
    <m/>
    <m/>
    <m/>
    <m/>
    <m/>
    <m/>
    <m/>
    <m/>
    <m/>
    <m/>
    <m/>
    <m/>
    <m/>
    <n v="7"/>
    <n v="5"/>
    <n v="700"/>
    <m/>
    <m/>
    <n v="0"/>
    <n v="10"/>
    <s v="non"/>
    <m/>
    <m/>
    <m/>
    <m/>
    <m/>
    <m/>
    <m/>
    <m/>
    <m/>
    <m/>
    <s v="femmesfilles_15-19_ans"/>
    <n v="0"/>
    <n v="0"/>
    <n v="0"/>
    <n v="0"/>
    <n v="1"/>
    <n v="0"/>
    <n v="0"/>
    <m/>
    <s v="non"/>
    <m/>
    <m/>
    <m/>
    <m/>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0"/>
    <n v="1"/>
    <n v="0"/>
    <n v="1"/>
    <n v="2"/>
    <s v="connaissance faible"/>
    <n v="0"/>
    <n v="0"/>
    <n v="0"/>
    <m/>
    <n v="0"/>
    <n v="0"/>
    <n v="0"/>
    <n v="1"/>
    <n v="0"/>
    <n v="0"/>
    <m/>
    <s v="non"/>
    <s v="Frais d'adhésion et accessoires"/>
    <n v="0"/>
    <n v="1"/>
    <n v="0"/>
    <n v="0"/>
    <m/>
    <n v="1"/>
    <n v="0"/>
    <n v="0"/>
    <n v="0"/>
    <n v="0"/>
    <n v="0"/>
    <n v="0"/>
    <n v="0"/>
    <m/>
    <s v="oui"/>
    <s v="Amande"/>
    <n v="0"/>
    <x v="2"/>
    <n v="0"/>
    <n v="0"/>
    <n v="1"/>
    <n v="0"/>
    <s v="Directeur de l'école"/>
    <s v="non"/>
    <s v="non"/>
    <m/>
    <m/>
    <m/>
    <m/>
    <m/>
    <m/>
    <m/>
    <m/>
    <m/>
    <m/>
    <m/>
    <m/>
    <m/>
    <m/>
    <m/>
    <n v="0"/>
    <m/>
    <m/>
    <n v="8"/>
    <s v="grande confiance"/>
    <n v="0"/>
    <n v="0"/>
    <n v="0"/>
    <n v="0"/>
    <n v="0"/>
    <n v="0"/>
    <n v="0"/>
    <s v="Aucun"/>
    <n v="0"/>
    <n v="1"/>
    <n v="0"/>
    <s v="Radio"/>
    <s v="oui"/>
    <s v="non_jen_ai_pas_encore_bnficie"/>
    <m/>
    <m/>
    <m/>
    <m/>
    <m/>
    <m/>
    <m/>
    <m/>
    <m/>
    <m/>
    <m/>
    <m/>
    <m/>
    <m/>
    <m/>
    <m/>
    <m/>
    <m/>
    <m/>
    <m/>
    <s v="Directeur de l'école"/>
    <n v="0"/>
    <n v="0"/>
    <n v="0"/>
    <n v="0"/>
    <n v="0"/>
    <n v="0"/>
    <n v="0"/>
    <n v="0"/>
    <n v="1"/>
    <n v="0"/>
    <s v="Chikala et Maendeleo"/>
    <n v="0"/>
    <n v="0"/>
    <n v="0"/>
    <n v="0"/>
    <n v="1"/>
    <n v="0"/>
    <s v="Particulier"/>
    <s v="3-4"/>
    <m/>
    <s v="neutre"/>
    <s v="non"/>
    <s v="non"/>
    <s v="tres_satisfaite"/>
    <s v="non"/>
    <m/>
    <m/>
    <m/>
    <m/>
    <m/>
    <s v="je_ne_suis_jamais_impliqu"/>
    <s v="non"/>
    <m/>
    <m/>
    <m/>
    <m/>
    <m/>
    <m/>
    <m/>
    <m/>
    <m/>
    <m/>
    <m/>
    <m/>
    <m/>
    <m/>
    <m/>
    <s v="pas d'autre réponse"/>
    <s v="non"/>
    <s v="Présence de source"/>
    <s v="Aucun"/>
    <s v="non"/>
    <m/>
    <m/>
    <n v="-2.2259682999999999"/>
    <n v="28.843570100000001"/>
    <n v="1551.9"/>
    <n v="4.93"/>
    <n v="10"/>
    <n v="44972.343287037038"/>
    <n v="44972.331805555557"/>
    <s v="bbk07"/>
    <n v="44972.481539351851"/>
    <s v="https://www.commcarehq.org/a/swassa/reports/form_data/d2ff7680-48be-4310-925b-22bb9e3a1687/"/>
    <s v="bbk07"/>
    <s v="Homme"/>
    <x v="0"/>
    <n v="9"/>
    <x v="0"/>
    <n v="10"/>
    <n v="10"/>
    <n v="15"/>
    <n v="35"/>
    <x v="0"/>
    <n v="15.238095238095237"/>
    <s v="Oui, elle est capable"/>
    <s v="non amélioré"/>
    <s v="Non"/>
    <s v="pas d'accès"/>
    <x v="2"/>
    <n v="2"/>
    <n v="2"/>
    <n v="4"/>
    <s v="Connaissance moyenne"/>
    <n v="0"/>
    <n v="8"/>
    <s v="Grande confiance"/>
    <n v="0"/>
    <n v="0"/>
  </r>
  <r>
    <s v="354"/>
    <s v="4f6e3f7a-f1fa-49a7-a7c3-d77e85c1f7a9"/>
    <n v="44972"/>
    <s v="consentement_oui"/>
    <s v="sud_kivu"/>
    <s v="sud_kivu"/>
    <s v="kabare"/>
    <x v="0"/>
    <x v="1"/>
    <s v="oui"/>
    <s v="Pascal Nyamurangwa"/>
    <s v="nyama_9"/>
    <s v="9"/>
    <s v="nyama_9"/>
    <s v="masculin"/>
    <n v="35"/>
    <n v="977814266"/>
    <s v="primaire_interrompu"/>
    <s v="oui"/>
    <m/>
    <m/>
    <m/>
    <x v="1"/>
    <s v="Pascal Nyamurangwa"/>
    <s v="autre_prciser"/>
    <s v="Chef de Station ( usine café)"/>
    <s v="elargi"/>
    <n v="0"/>
    <n v="0"/>
    <n v="0"/>
    <n v="0"/>
    <n v="0"/>
    <n v="0"/>
    <n v="0"/>
    <n v="0"/>
    <n v="0"/>
    <n v="0"/>
    <n v="0"/>
    <n v="0"/>
    <n v="0"/>
    <n v="0"/>
    <n v="1"/>
    <n v="2"/>
    <n v="3"/>
    <s v="non"/>
    <n v="0"/>
    <n v="0"/>
    <n v="0"/>
    <n v="0"/>
    <n v="0"/>
    <n v="0"/>
    <n v="0"/>
    <n v="0"/>
    <n v="0"/>
    <n v="0"/>
    <n v="0"/>
    <n v="0"/>
    <s v="non"/>
    <m/>
    <m/>
    <m/>
    <m/>
    <m/>
    <m/>
    <m/>
    <m/>
    <m/>
    <m/>
    <m/>
    <m/>
    <s v="oui"/>
    <n v="0"/>
    <n v="0"/>
    <n v="0"/>
    <n v="0"/>
    <n v="0"/>
    <n v="0"/>
    <n v="0"/>
    <n v="0"/>
    <n v="1"/>
    <n v="0"/>
    <n v="0"/>
    <m/>
    <s v="eau_courante"/>
    <s v="canalisation_dans_lhabitation__branchement_dans_lenceinte_la_cour_ou_le_ter"/>
    <m/>
    <m/>
    <m/>
    <m/>
    <s v="eau_courante"/>
    <x v="0"/>
    <m/>
    <s v="oui"/>
    <m/>
    <m/>
    <m/>
    <m/>
    <m/>
    <m/>
    <m/>
    <s v="dans_la_parcelle_ou_la_maison"/>
    <n v="0"/>
    <n v="2"/>
    <n v="0"/>
    <n v="2"/>
    <m/>
    <m/>
    <m/>
    <s v="non"/>
    <x v="2"/>
    <n v="0"/>
    <n v="0"/>
    <n v="0"/>
    <n v="1"/>
    <n v="1"/>
    <n v="0"/>
    <n v="0"/>
    <n v="0"/>
    <n v="0"/>
    <n v="0"/>
    <n v="0"/>
    <n v="0"/>
    <n v="0"/>
    <m/>
    <m/>
    <m/>
    <m/>
    <m/>
    <m/>
    <m/>
    <m/>
    <m/>
    <m/>
    <m/>
    <m/>
    <m/>
    <m/>
    <n v="7"/>
    <n v="15"/>
    <n v="2100"/>
    <m/>
    <m/>
    <n v="0"/>
    <n v="100"/>
    <s v="non"/>
    <m/>
    <m/>
    <m/>
    <m/>
    <m/>
    <m/>
    <m/>
    <m/>
    <m/>
    <m/>
    <s v="hommess_35-49_ans"/>
    <n v="0"/>
    <n v="0"/>
    <n v="0"/>
    <n v="0"/>
    <n v="1"/>
    <n v="0"/>
    <n v="0"/>
    <m/>
    <s v="oui"/>
    <s v="contribution_mensuelabonnement"/>
    <m/>
    <m/>
    <n v="10000"/>
    <m/>
    <m/>
    <m/>
    <m/>
    <m/>
    <m/>
    <m/>
    <m/>
    <m/>
    <m/>
    <m/>
    <m/>
    <m/>
    <m/>
    <m/>
    <m/>
    <m/>
    <s v="oui"/>
    <s v="Pas de déceptions avec le nouveau service d'eau"/>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0"/>
    <n v="0"/>
    <n v="1"/>
    <n v="2"/>
    <s v="connaissance faible"/>
    <n v="0"/>
    <n v="0"/>
    <n v="0"/>
    <m/>
    <n v="1"/>
    <n v="0"/>
    <n v="0"/>
    <n v="0"/>
    <n v="0"/>
    <n v="0"/>
    <m/>
    <s v="non"/>
    <s v="L'argent et techniciens"/>
    <n v="1"/>
    <n v="0"/>
    <n v="0"/>
    <n v="0"/>
    <m/>
    <n v="0"/>
    <n v="0"/>
    <n v="0"/>
    <n v="0"/>
    <n v="1"/>
    <n v="0"/>
    <n v="0"/>
    <n v="0"/>
    <m/>
    <s v="oui"/>
    <s v="Réparation"/>
    <n v="0"/>
    <x v="2"/>
    <n v="0"/>
    <n v="1"/>
    <n v="0"/>
    <n v="0"/>
    <s v="pas d'autre réponse"/>
    <s v="oui"/>
    <s v="non"/>
    <n v="0"/>
    <n v="0"/>
    <n v="0"/>
    <n v="1"/>
    <n v="0"/>
    <s v="Comité d'eau"/>
    <n v="1"/>
    <n v="0"/>
    <n v="0"/>
    <n v="0"/>
    <n v="0"/>
    <n v="0"/>
    <n v="0"/>
    <n v="0"/>
    <m/>
    <n v="1"/>
    <m/>
    <m/>
    <n v="8"/>
    <s v="grande confiance"/>
    <n v="1"/>
    <n v="0"/>
    <n v="0"/>
    <n v="0"/>
    <n v="0"/>
    <n v="1"/>
    <n v="2"/>
    <s v="Au moins un"/>
    <n v="0"/>
    <n v="0"/>
    <n v="0"/>
    <m/>
    <s v="oui"/>
    <s v="non_jen_ai_pas_encore_bnficie"/>
    <m/>
    <m/>
    <m/>
    <m/>
    <m/>
    <m/>
    <m/>
    <m/>
    <m/>
    <m/>
    <m/>
    <m/>
    <m/>
    <m/>
    <m/>
    <m/>
    <m/>
    <m/>
    <m/>
    <m/>
    <s v="Comité d'eau"/>
    <n v="0"/>
    <n v="0"/>
    <n v="0"/>
    <n v="0"/>
    <n v="0"/>
    <n v="1"/>
    <n v="0"/>
    <n v="0"/>
    <n v="1"/>
    <n v="0"/>
    <s v="Maendeleo"/>
    <n v="0"/>
    <n v="0"/>
    <n v="0"/>
    <n v="1"/>
    <n v="0"/>
    <n v="0"/>
    <m/>
    <s v="5-6"/>
    <m/>
    <s v="peu_insatisfaisant"/>
    <s v="oui"/>
    <s v="oui"/>
    <s v="tres_satisfaite"/>
    <s v="non"/>
    <m/>
    <m/>
    <m/>
    <m/>
    <m/>
    <s v="rarement_implique"/>
    <s v="rarement"/>
    <n v="0"/>
    <n v="0"/>
    <n v="0"/>
    <n v="1"/>
    <n v="0"/>
    <n v="0"/>
    <n v="0"/>
    <n v="0"/>
    <n v="0"/>
    <n v="0"/>
    <n v="0"/>
    <n v="0"/>
    <m/>
    <s v="Comite d'eau"/>
    <s v="parfois"/>
    <s v="Comité d'eau"/>
    <s v="parfois"/>
    <s v="Présence de Source et techniciens"/>
    <s v="Manque d'eau ( manque de volonté des chefs)"/>
    <s v="non"/>
    <m/>
    <m/>
    <n v="-2.2884970999999998"/>
    <n v="28.803049300000001"/>
    <n v="1754.1"/>
    <n v="4.9000000000000004"/>
    <n v="3"/>
    <n v="44972.448310185187"/>
    <n v="44972.440324074072"/>
    <s v="bbk07"/>
    <n v="44972.481550925928"/>
    <s v="https://www.commcarehq.org/a/swassa/reports/form_data/4f6e3f7a-f1fa-49a7-a7c3-d77e85c1f7a9/"/>
    <s v="bbk07"/>
    <s v="Homme"/>
    <x v="0"/>
    <n v="10"/>
    <x v="0"/>
    <n v="3"/>
    <n v="3"/>
    <n v="3"/>
    <n v="9"/>
    <x v="3"/>
    <n v="4"/>
    <s v="Oui, elle est capable"/>
    <s v="non amélioré"/>
    <s v="Non"/>
    <s v="pas d'accès"/>
    <x v="0"/>
    <n v="0"/>
    <n v="1"/>
    <n v="1"/>
    <s v="Connaissance faible"/>
    <n v="1"/>
    <n v="9"/>
    <s v="Grande confiance"/>
    <n v="1"/>
    <n v="1"/>
  </r>
  <r>
    <s v="355"/>
    <s v="448886fa-5523-40a6-9b8c-a88f18f30223"/>
    <n v="44972"/>
    <s v="consentement_oui"/>
    <s v="sud_kivu"/>
    <s v="sud_kivu"/>
    <s v="kabare"/>
    <x v="0"/>
    <x v="1"/>
    <s v="oui"/>
    <s v="Nema M'bizoga"/>
    <s v="nyama_7"/>
    <s v="7"/>
    <s v="nyama_7"/>
    <s v="feminin"/>
    <n v="35"/>
    <n v="0"/>
    <s v="sans_niveau"/>
    <s v="oui"/>
    <m/>
    <m/>
    <m/>
    <x v="0"/>
    <s v="Reema Bahati"/>
    <s v="agriculteur"/>
    <m/>
    <s v="elargi"/>
    <n v="0"/>
    <n v="1"/>
    <n v="0"/>
    <n v="1"/>
    <n v="0"/>
    <n v="1"/>
    <n v="0"/>
    <n v="0"/>
    <n v="1"/>
    <n v="0"/>
    <n v="1"/>
    <n v="0"/>
    <n v="0"/>
    <n v="0"/>
    <n v="0"/>
    <n v="0"/>
    <n v="5"/>
    <s v="oui"/>
    <n v="0"/>
    <n v="0"/>
    <n v="0"/>
    <n v="0"/>
    <n v="1"/>
    <n v="0"/>
    <n v="0"/>
    <n v="0"/>
    <n v="0"/>
    <n v="0"/>
    <n v="0"/>
    <n v="0"/>
    <s v="oui"/>
    <n v="0"/>
    <n v="0"/>
    <n v="0"/>
    <n v="0"/>
    <n v="0"/>
    <n v="0"/>
    <n v="1"/>
    <n v="0"/>
    <n v="0"/>
    <n v="0"/>
    <n v="0"/>
    <m/>
    <s v="oui"/>
    <n v="0"/>
    <n v="0"/>
    <n v="0"/>
    <n v="1"/>
    <n v="0"/>
    <n v="0"/>
    <n v="0"/>
    <n v="0"/>
    <n v="0"/>
    <n v="0"/>
    <n v="0"/>
    <m/>
    <s v="eau_courante"/>
    <s v="robinet_public__borne-fontaine"/>
    <m/>
    <m/>
    <m/>
    <m/>
    <s v="eau_courante"/>
    <x v="0"/>
    <m/>
    <s v="oui"/>
    <m/>
    <m/>
    <m/>
    <m/>
    <m/>
    <m/>
    <m/>
    <s v="en_dehors_de_la_parcelle"/>
    <n v="5"/>
    <n v="2"/>
    <n v="5"/>
    <n v="12"/>
    <m/>
    <m/>
    <m/>
    <s v="non"/>
    <x v="2"/>
    <n v="0"/>
    <n v="0"/>
    <n v="0"/>
    <n v="0"/>
    <n v="0"/>
    <n v="1"/>
    <n v="1"/>
    <n v="1"/>
    <n v="0"/>
    <n v="0"/>
    <n v="0"/>
    <n v="0"/>
    <n v="0"/>
    <m/>
    <m/>
    <m/>
    <m/>
    <m/>
    <m/>
    <m/>
    <m/>
    <m/>
    <m/>
    <m/>
    <m/>
    <m/>
    <m/>
    <n v="7"/>
    <n v="3"/>
    <n v="420"/>
    <m/>
    <m/>
    <n v="0"/>
    <n v="12"/>
    <s v="non"/>
    <m/>
    <m/>
    <m/>
    <m/>
    <m/>
    <m/>
    <m/>
    <m/>
    <m/>
    <m/>
    <s v="femmesfilles_15-19_ans"/>
    <n v="0"/>
    <n v="0"/>
    <n v="0"/>
    <n v="0"/>
    <n v="1"/>
    <n v="0"/>
    <n v="0"/>
    <m/>
    <s v="oui"/>
    <s v="autre_prciser"/>
    <s v="Contribution après deux mois"/>
    <m/>
    <m/>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s v="Payement et équipements"/>
    <n v="1"/>
    <n v="0"/>
    <n v="0"/>
    <n v="0"/>
    <m/>
    <n v="0"/>
    <n v="1"/>
    <n v="0"/>
    <n v="0"/>
    <n v="0"/>
    <n v="0"/>
    <n v="0"/>
    <n v="0"/>
    <m/>
    <s v="oui"/>
    <s v="Amande"/>
    <n v="0"/>
    <x v="2"/>
    <n v="0"/>
    <n v="1"/>
    <n v="0"/>
    <n v="0"/>
    <s v="pas d'autre réponse"/>
    <s v="non"/>
    <s v="non"/>
    <m/>
    <m/>
    <m/>
    <m/>
    <m/>
    <m/>
    <m/>
    <m/>
    <m/>
    <m/>
    <m/>
    <m/>
    <m/>
    <m/>
    <m/>
    <n v="0"/>
    <m/>
    <m/>
    <n v="8"/>
    <s v="grande confiance"/>
    <n v="0"/>
    <n v="0"/>
    <n v="0"/>
    <n v="0"/>
    <n v="0"/>
    <n v="0"/>
    <n v="0"/>
    <s v="Aucun"/>
    <n v="1"/>
    <n v="0"/>
    <n v="0"/>
    <m/>
    <s v="non"/>
    <s v="non_jen_ai_pas_encore_bnficie"/>
    <m/>
    <m/>
    <m/>
    <m/>
    <m/>
    <m/>
    <m/>
    <m/>
    <m/>
    <m/>
    <m/>
    <m/>
    <m/>
    <m/>
    <m/>
    <m/>
    <m/>
    <m/>
    <m/>
    <m/>
    <s v="Comité d'eau"/>
    <n v="0"/>
    <n v="0"/>
    <n v="0"/>
    <n v="0"/>
    <n v="0"/>
    <n v="0"/>
    <n v="0"/>
    <n v="0"/>
    <n v="1"/>
    <n v="0"/>
    <s v="Club"/>
    <n v="0"/>
    <n v="1"/>
    <n v="0"/>
    <n v="0"/>
    <n v="0"/>
    <n v="0"/>
    <m/>
    <s v="3-4"/>
    <m/>
    <s v="tres_satisfaite"/>
    <s v="oui"/>
    <s v="oui"/>
    <s v="tres_satisfaite"/>
    <s v="oui"/>
    <s v="non"/>
    <m/>
    <s v="les_membres_du_village"/>
    <m/>
    <s v="je_ne_sais_pas"/>
    <s v="je_ne_suis_jamais_impliqu"/>
    <s v="non"/>
    <m/>
    <m/>
    <m/>
    <m/>
    <m/>
    <m/>
    <m/>
    <m/>
    <m/>
    <m/>
    <m/>
    <m/>
    <m/>
    <m/>
    <m/>
    <s v="Pas de réponse"/>
    <s v="non"/>
    <s v="Présence des sources et techniciens"/>
    <s v="Aucun"/>
    <s v="non"/>
    <m/>
    <m/>
    <n v="-2.2884679999999999"/>
    <n v="28.803036800000001"/>
    <n v="1758.4"/>
    <n v="4.91"/>
    <n v="5"/>
    <n v="44972.455868055556"/>
    <n v="44972.448634259257"/>
    <s v="bbk07"/>
    <n v="44972.481562499997"/>
    <s v="https://www.commcarehq.org/a/swassa/reports/form_data/448886fa-5523-40a6-9b8c-a88f18f30223/"/>
    <s v="bbk07"/>
    <s v=""/>
    <x v="2"/>
    <s v=""/>
    <x v="2"/>
    <s v=""/>
    <s v=""/>
    <s v=""/>
    <s v=""/>
    <x v="2"/>
    <s v=""/>
    <s v=""/>
    <s v=""/>
    <s v=""/>
    <s v=""/>
    <x v="1"/>
    <s v=""/>
    <s v=""/>
    <s v=""/>
    <s v=""/>
    <s v=""/>
    <s v=""/>
    <s v=""/>
    <s v=""/>
    <s v=""/>
  </r>
  <r>
    <s v="356"/>
    <s v="9791d403-dfc3-4401-87e7-226778c52c94"/>
    <n v="44958"/>
    <s v="consentement_oui"/>
    <s v="sud_kivu"/>
    <s v="sud_kivu"/>
    <s v="kabare"/>
    <x v="0"/>
    <x v="1"/>
    <s v="oui"/>
    <s v="Chambu Mwangaza Lea"/>
    <s v="nyama_53"/>
    <s v="53"/>
    <s v="nyama_53"/>
    <s v="feminin"/>
    <n v="58"/>
    <n v="9974795629"/>
    <s v="secondaire_complet"/>
    <s v="non"/>
    <s v="epouse"/>
    <m/>
    <s v="masculin"/>
    <x v="1"/>
    <s v="X"/>
    <s v="agent_de_letat"/>
    <m/>
    <s v="restreint"/>
    <n v="0"/>
    <n v="0"/>
    <n v="1"/>
    <n v="0"/>
    <n v="0"/>
    <n v="0"/>
    <n v="1"/>
    <n v="0"/>
    <n v="0"/>
    <n v="0"/>
    <n v="0"/>
    <n v="0"/>
    <n v="0"/>
    <n v="0"/>
    <n v="0"/>
    <n v="1"/>
    <n v="3"/>
    <s v="oui"/>
    <n v="0"/>
    <n v="0"/>
    <n v="0"/>
    <n v="0"/>
    <n v="1"/>
    <n v="0"/>
    <n v="0"/>
    <n v="0"/>
    <n v="0"/>
    <n v="0"/>
    <n v="0"/>
    <n v="0"/>
    <s v="non"/>
    <m/>
    <m/>
    <m/>
    <m/>
    <m/>
    <m/>
    <m/>
    <m/>
    <m/>
    <m/>
    <m/>
    <m/>
    <s v="oui"/>
    <n v="1"/>
    <n v="0"/>
    <n v="0"/>
    <n v="0"/>
    <n v="0"/>
    <n v="0"/>
    <n v="0"/>
    <n v="0"/>
    <n v="0"/>
    <n v="0"/>
    <n v="0"/>
    <m/>
    <s v="eau_courante"/>
    <s v="robinet_priv"/>
    <m/>
    <m/>
    <m/>
    <m/>
    <s v="eau_courante"/>
    <x v="0"/>
    <m/>
    <s v="oui"/>
    <m/>
    <m/>
    <m/>
    <m/>
    <m/>
    <m/>
    <m/>
    <s v="dans_la_parcelle_ou_la_maison"/>
    <n v="1"/>
    <n v="20"/>
    <n v="1"/>
    <n v="22"/>
    <m/>
    <m/>
    <m/>
    <s v="oui"/>
    <x v="1"/>
    <m/>
    <m/>
    <m/>
    <m/>
    <m/>
    <m/>
    <m/>
    <m/>
    <m/>
    <m/>
    <m/>
    <m/>
    <m/>
    <m/>
    <m/>
    <m/>
    <m/>
    <m/>
    <m/>
    <m/>
    <m/>
    <m/>
    <m/>
    <m/>
    <m/>
    <m/>
    <m/>
    <n v="7"/>
    <n v="3"/>
    <n v="420"/>
    <m/>
    <m/>
    <n v="0"/>
    <n v="20"/>
    <s v="non"/>
    <m/>
    <m/>
    <m/>
    <m/>
    <m/>
    <m/>
    <m/>
    <m/>
    <m/>
    <m/>
    <s v="femmes_35-49_ans"/>
    <n v="0"/>
    <n v="0"/>
    <n v="0"/>
    <n v="0"/>
    <n v="1"/>
    <n v="0"/>
    <n v="0"/>
    <m/>
    <s v="non"/>
    <m/>
    <m/>
    <m/>
    <m/>
    <m/>
    <m/>
    <m/>
    <m/>
    <m/>
    <m/>
    <m/>
    <m/>
    <m/>
    <m/>
    <m/>
    <m/>
    <m/>
    <m/>
    <m/>
    <m/>
    <m/>
    <s v="oui"/>
    <s v="L'eau c la vie"/>
    <s v="non"/>
    <m/>
    <m/>
    <m/>
    <m/>
    <m/>
    <m/>
    <m/>
    <m/>
    <m/>
    <m/>
    <m/>
    <m/>
    <m/>
    <m/>
    <m/>
    <m/>
    <m/>
    <m/>
    <m/>
    <m/>
    <m/>
    <m/>
    <m/>
    <m/>
    <m/>
    <m/>
    <m/>
    <m/>
    <m/>
    <m/>
    <m/>
    <m/>
    <m/>
    <m/>
    <s v="oui"/>
    <n v="0"/>
    <n v="0"/>
    <n v="0"/>
    <n v="0"/>
    <n v="0"/>
    <n v="0"/>
    <n v="1"/>
    <n v="0"/>
    <n v="0"/>
    <n v="0"/>
    <m/>
    <m/>
    <m/>
    <m/>
    <m/>
    <n v="0"/>
    <n v="0"/>
    <n v="0"/>
    <n v="1"/>
    <n v="0"/>
    <m/>
    <m/>
    <m/>
    <m/>
    <m/>
    <m/>
    <m/>
    <m/>
    <s v="toilette non améliorée"/>
    <s v="non"/>
    <x v="0"/>
    <x v="0"/>
    <x v="0"/>
    <x v="0"/>
    <x v="1"/>
    <n v="0"/>
    <n v="1"/>
    <n v="0"/>
    <n v="0"/>
    <n v="0"/>
    <n v="0"/>
    <n v="0"/>
    <n v="1"/>
    <n v="0"/>
    <n v="0"/>
    <m/>
    <s v="non"/>
    <m/>
    <m/>
    <m/>
    <m/>
    <m/>
    <m/>
    <m/>
    <m/>
    <m/>
    <m/>
    <m/>
    <m/>
    <m/>
    <m/>
    <m/>
    <s v="oui"/>
    <n v="1"/>
    <n v="0"/>
    <n v="0"/>
    <n v="1"/>
    <n v="0"/>
    <n v="0"/>
    <n v="0"/>
    <m/>
    <n v="0"/>
    <n v="1"/>
    <n v="0"/>
    <n v="1"/>
    <n v="2"/>
    <s v="connaissance faible"/>
    <n v="0"/>
    <n v="0"/>
    <n v="0"/>
    <m/>
    <n v="0"/>
    <n v="0"/>
    <n v="0"/>
    <n v="1"/>
    <n v="0"/>
    <n v="0"/>
    <m/>
    <s v="non"/>
    <s v="On écrit, le payement et les techniciens"/>
    <n v="1"/>
    <n v="0"/>
    <n v="0"/>
    <n v="0"/>
    <m/>
    <n v="0"/>
    <n v="1"/>
    <n v="0"/>
    <n v="0"/>
    <n v="0"/>
    <n v="0"/>
    <n v="0"/>
    <n v="0"/>
    <m/>
    <s v="oui"/>
    <s v="Amande"/>
    <n v="0"/>
    <x v="1"/>
    <n v="0"/>
    <n v="0"/>
    <n v="0"/>
    <n v="0"/>
    <s v="Gestionnaire de réseau d'eau"/>
    <s v="oui"/>
    <s v="oui"/>
    <n v="0"/>
    <n v="0"/>
    <n v="0"/>
    <n v="1"/>
    <n v="0"/>
    <s v="Zone de santé"/>
    <n v="1"/>
    <n v="0"/>
    <n v="0"/>
    <n v="0"/>
    <n v="0"/>
    <n v="0"/>
    <n v="0"/>
    <n v="0"/>
    <m/>
    <n v="1"/>
    <s v="oui"/>
    <s v="oui_jetais_satisfait"/>
    <n v="5"/>
    <s v="confiance moyenne"/>
    <m/>
    <m/>
    <m/>
    <m/>
    <m/>
    <n v="0"/>
    <n v="1"/>
    <s v="Au moins un"/>
    <m/>
    <m/>
    <m/>
    <m/>
    <s v="oui"/>
    <s v="oui"/>
    <s v="non_il_y_en_a_pas"/>
    <m/>
    <m/>
    <m/>
    <m/>
    <m/>
    <m/>
    <m/>
    <m/>
    <m/>
    <m/>
    <m/>
    <m/>
    <m/>
    <m/>
    <m/>
    <m/>
    <m/>
    <m/>
    <m/>
    <s v="comité d'eau"/>
    <n v="0"/>
    <n v="0"/>
    <n v="0"/>
    <n v="0"/>
    <n v="0"/>
    <n v="0"/>
    <n v="0"/>
    <n v="1"/>
    <n v="1"/>
    <n v="0"/>
    <s v="Maendeleo"/>
    <n v="0"/>
    <n v="1"/>
    <n v="0"/>
    <n v="0"/>
    <n v="0"/>
    <n v="0"/>
    <m/>
    <s v="3-4"/>
    <m/>
    <s v="extrmement_satisfaite"/>
    <s v="oui"/>
    <s v="oui"/>
    <s v="peu_insatisfaisant"/>
    <s v="non"/>
    <m/>
    <m/>
    <m/>
    <m/>
    <m/>
    <s v="je_ne_suis_jamais_impliqu"/>
    <s v="rarement"/>
    <n v="1"/>
    <n v="0"/>
    <n v="0"/>
    <n v="0"/>
    <n v="0"/>
    <n v="0"/>
    <n v="0"/>
    <n v="0"/>
    <n v="0"/>
    <n v="0"/>
    <n v="0"/>
    <n v="0"/>
    <m/>
    <s v="Boite à suggestion"/>
    <s v="non"/>
    <m/>
    <m/>
    <s v="présence de Source et techniciens"/>
    <s v="Niveau technique"/>
    <s v="non"/>
    <m/>
    <m/>
    <n v="-2.2885084"/>
    <n v="28.803043500000001"/>
    <n v="1771.4"/>
    <n v="4.91"/>
    <n v="3"/>
    <n v="44972.466874999998"/>
    <n v="44972.456180555557"/>
    <s v="bbk07"/>
    <n v="44972.481574074067"/>
    <s v="https://www.commcarehq.org/a/swassa/reports/form_data/9791d403-dfc3-4401-87e7-226778c52c94/"/>
    <s v="bbk07"/>
    <s v="Homme"/>
    <x v="0"/>
    <n v="2"/>
    <x v="0"/>
    <n v="6"/>
    <n v="7"/>
    <n v="10"/>
    <n v="23"/>
    <x v="3"/>
    <n v="34.285714285714285"/>
    <s v="Oui, elle est capable"/>
    <s v="non amélioré"/>
    <s v="Non"/>
    <s v="pas d'accès"/>
    <x v="0"/>
    <n v="1"/>
    <n v="1"/>
    <n v="3"/>
    <s v="Connaissance moyenne"/>
    <n v="1"/>
    <n v="7"/>
    <s v="Grande confiance"/>
    <n v="1"/>
    <n v="1"/>
  </r>
  <r>
    <s v="357"/>
    <s v="f82ddabf-7317-46be-99df-d606d5192ccd"/>
    <n v="44958"/>
    <s v="consentement_oui"/>
    <s v="sud_kivu"/>
    <s v="sud_kivu"/>
    <s v="kabare"/>
    <x v="0"/>
    <x v="0"/>
    <s v="oui"/>
    <s v="aksanti bafakulera"/>
    <s v="kama_48"/>
    <s v="48"/>
    <s v="kamak_48"/>
    <s v="feminin"/>
    <n v="21"/>
    <n v="975662584"/>
    <s v="secondaire_complet"/>
    <s v="non"/>
    <s v="epouse"/>
    <m/>
    <s v="masculin"/>
    <x v="1"/>
    <s v="imani mirali patrice"/>
    <s v="agent_de_letat"/>
    <m/>
    <s v="restreint"/>
    <n v="1"/>
    <n v="0"/>
    <n v="1"/>
    <n v="0"/>
    <n v="1"/>
    <n v="0"/>
    <n v="0"/>
    <n v="0"/>
    <n v="0"/>
    <n v="0"/>
    <n v="1"/>
    <n v="0"/>
    <n v="0"/>
    <n v="1"/>
    <n v="0"/>
    <n v="0"/>
    <n v="5"/>
    <s v="non"/>
    <n v="0"/>
    <n v="0"/>
    <n v="0"/>
    <n v="0"/>
    <n v="0"/>
    <n v="0"/>
    <n v="0"/>
    <n v="0"/>
    <n v="0"/>
    <n v="0"/>
    <n v="0"/>
    <n v="0"/>
    <s v="oui"/>
    <n v="1"/>
    <n v="0"/>
    <n v="0"/>
    <n v="0"/>
    <n v="0"/>
    <n v="0"/>
    <n v="0"/>
    <n v="0"/>
    <n v="0"/>
    <n v="0"/>
    <n v="0"/>
    <m/>
    <s v="oui"/>
    <n v="0"/>
    <n v="0"/>
    <n v="0"/>
    <n v="1"/>
    <n v="0"/>
    <n v="0"/>
    <n v="0"/>
    <n v="0"/>
    <n v="0"/>
    <n v="0"/>
    <n v="0"/>
    <m/>
    <s v="eau_courante"/>
    <s v="robinet_public__borne-fontaine"/>
    <m/>
    <m/>
    <m/>
    <m/>
    <s v="eau_courante"/>
    <x v="0"/>
    <m/>
    <s v="oui"/>
    <m/>
    <m/>
    <m/>
    <m/>
    <m/>
    <m/>
    <m/>
    <s v="en_dehors_de_la_parcelle"/>
    <n v="5"/>
    <n v="8"/>
    <n v="12"/>
    <n v="25"/>
    <m/>
    <m/>
    <m/>
    <s v="oui"/>
    <x v="1"/>
    <m/>
    <m/>
    <m/>
    <m/>
    <m/>
    <m/>
    <m/>
    <m/>
    <m/>
    <m/>
    <m/>
    <m/>
    <m/>
    <m/>
    <m/>
    <m/>
    <m/>
    <m/>
    <m/>
    <m/>
    <m/>
    <m/>
    <m/>
    <m/>
    <m/>
    <m/>
    <m/>
    <n v="6"/>
    <n v="4"/>
    <n v="480"/>
    <m/>
    <m/>
    <n v="0"/>
    <n v="13.714285714285714"/>
    <s v="non"/>
    <m/>
    <m/>
    <m/>
    <m/>
    <m/>
    <m/>
    <m/>
    <m/>
    <m/>
    <m/>
    <s v="hommesgarons_15-19_ans"/>
    <n v="0"/>
    <n v="0"/>
    <n v="1"/>
    <n v="0"/>
    <n v="0"/>
    <n v="0"/>
    <n v="0"/>
    <m/>
    <s v="non"/>
    <m/>
    <m/>
    <m/>
    <m/>
    <m/>
    <m/>
    <m/>
    <m/>
    <m/>
    <m/>
    <m/>
    <m/>
    <m/>
    <m/>
    <m/>
    <m/>
    <m/>
    <m/>
    <m/>
    <m/>
    <m/>
    <s v="oui"/>
    <s v="pour avoir l,eau de qualite"/>
    <s v="non"/>
    <m/>
    <m/>
    <m/>
    <m/>
    <m/>
    <m/>
    <m/>
    <m/>
    <m/>
    <m/>
    <m/>
    <m/>
    <m/>
    <m/>
    <m/>
    <m/>
    <m/>
    <m/>
    <m/>
    <m/>
    <m/>
    <m/>
    <m/>
    <m/>
    <m/>
    <m/>
    <m/>
    <m/>
    <m/>
    <m/>
    <m/>
    <m/>
    <m/>
    <m/>
    <s v="oui"/>
    <n v="0"/>
    <n v="0"/>
    <n v="0"/>
    <n v="0"/>
    <n v="0"/>
    <n v="0"/>
    <n v="1"/>
    <n v="0"/>
    <n v="0"/>
    <n v="0"/>
    <m/>
    <m/>
    <m/>
    <m/>
    <m/>
    <n v="1"/>
    <n v="0"/>
    <n v="0"/>
    <n v="0"/>
    <n v="0"/>
    <n v="2"/>
    <m/>
    <m/>
    <m/>
    <m/>
    <m/>
    <m/>
    <m/>
    <s v="toilette non améliorée"/>
    <s v="oui"/>
    <x v="0"/>
    <x v="0"/>
    <x v="0"/>
    <x v="0"/>
    <x v="0"/>
    <m/>
    <m/>
    <m/>
    <m/>
    <m/>
    <m/>
    <m/>
    <m/>
    <m/>
    <m/>
    <m/>
    <m/>
    <m/>
    <m/>
    <m/>
    <m/>
    <m/>
    <m/>
    <m/>
    <m/>
    <m/>
    <m/>
    <m/>
    <m/>
    <m/>
    <m/>
    <m/>
    <s v="oui"/>
    <n v="1"/>
    <n v="0"/>
    <n v="0"/>
    <n v="1"/>
    <n v="0"/>
    <n v="0"/>
    <n v="0"/>
    <m/>
    <n v="0"/>
    <n v="0"/>
    <n v="0"/>
    <n v="0"/>
    <n v="1"/>
    <s v="connaissance faible"/>
    <n v="1"/>
    <n v="0"/>
    <n v="0"/>
    <m/>
    <n v="0"/>
    <n v="0"/>
    <n v="0"/>
    <n v="1"/>
    <n v="0"/>
    <n v="0"/>
    <m/>
    <s v="oui"/>
    <s v="payer les fournitur pour"/>
    <n v="1"/>
    <n v="0"/>
    <n v="0"/>
    <n v="0"/>
    <m/>
    <n v="0"/>
    <n v="0"/>
    <n v="1"/>
    <n v="0"/>
    <n v="0"/>
    <n v="0"/>
    <n v="0"/>
    <n v="0"/>
    <m/>
    <s v="oui"/>
    <s v="de poursuite juridique"/>
    <n v="0"/>
    <x v="1"/>
    <n v="0"/>
    <n v="0"/>
    <n v="0"/>
    <n v="0"/>
    <s v="ne sais paas"/>
    <s v="oui"/>
    <s v="non"/>
    <n v="0"/>
    <n v="0"/>
    <n v="1"/>
    <n v="0"/>
    <n v="0"/>
    <m/>
    <n v="1"/>
    <n v="0"/>
    <n v="0"/>
    <n v="0"/>
    <n v="0"/>
    <n v="0"/>
    <n v="0"/>
    <n v="0"/>
    <m/>
    <n v="1"/>
    <m/>
    <m/>
    <n v="6"/>
    <s v="grande confiance"/>
    <n v="0"/>
    <n v="1"/>
    <n v="0"/>
    <n v="0"/>
    <n v="0"/>
    <n v="1"/>
    <n v="2"/>
    <s v="Au moins un"/>
    <n v="0"/>
    <n v="0"/>
    <n v="0"/>
    <m/>
    <s v="oui"/>
    <s v="oui"/>
    <s v="non_il_y_en_a_pas"/>
    <m/>
    <m/>
    <m/>
    <m/>
    <m/>
    <m/>
    <m/>
    <m/>
    <m/>
    <m/>
    <m/>
    <m/>
    <m/>
    <m/>
    <m/>
    <m/>
    <m/>
    <m/>
    <m/>
    <s v="personne"/>
    <n v="0"/>
    <n v="0"/>
    <n v="0"/>
    <n v="0"/>
    <n v="0"/>
    <n v="0"/>
    <n v="0"/>
    <n v="1"/>
    <n v="0"/>
    <n v="0"/>
    <m/>
    <n v="0"/>
    <n v="0"/>
    <n v="0"/>
    <n v="0"/>
    <n v="1"/>
    <n v="0"/>
    <s v="ne sais pas"/>
    <s v="5-6"/>
    <m/>
    <s v="neutre"/>
    <s v="non"/>
    <s v="non"/>
    <s v="neutre"/>
    <s v="non"/>
    <m/>
    <m/>
    <m/>
    <m/>
    <m/>
    <s v="je_ne_suis_jamais_impliqu"/>
    <s v="non"/>
    <m/>
    <m/>
    <m/>
    <m/>
    <m/>
    <m/>
    <m/>
    <m/>
    <m/>
    <m/>
    <m/>
    <m/>
    <m/>
    <m/>
    <m/>
    <s v="pas de canal"/>
    <s v="non"/>
    <s v="avoir un comité de gestion"/>
    <s v="rareté d,eau potable"/>
    <s v="non"/>
    <m/>
    <m/>
    <n v="-2.2884386999999999"/>
    <n v="28.803061199999998"/>
    <n v="1766.1"/>
    <n v="4.88"/>
    <n v="5"/>
    <n v="44972.486979166657"/>
    <n v="44972.475902777784"/>
    <s v="bbk01"/>
    <n v="44972.487013888887"/>
    <s v="https://www.commcarehq.org/a/swassa/reports/form_data/f82ddabf-7317-46be-99df-d606d5192ccd/"/>
    <s v="bbk01"/>
    <s v="Homme"/>
    <x v="1"/>
    <n v="7"/>
    <x v="0"/>
    <n v="25"/>
    <n v="65"/>
    <n v="15"/>
    <n v="105"/>
    <x v="1"/>
    <n v="12.244897959183673"/>
    <s v="Non, elle n'est pas capable"/>
    <s v="non amélioré"/>
    <s v="Non"/>
    <s v="pas d'accès"/>
    <x v="0"/>
    <n v="1"/>
    <n v="1"/>
    <n v="3"/>
    <s v="Connaissance moyenne"/>
    <n v="0"/>
    <n v="7"/>
    <s v="Grande confiance"/>
    <n v="0"/>
    <n v="0"/>
  </r>
  <r>
    <s v="358"/>
    <s v="cb8b43dd-c424-49f1-9086-6ed14ed2d3db"/>
    <n v="44972"/>
    <s v="consentement_oui"/>
    <s v="sud_kivu"/>
    <s v="sud_kivu"/>
    <s v="kabare"/>
    <x v="1"/>
    <x v="4"/>
    <s v="non"/>
    <s v="Martin Bahati"/>
    <s v="mwa_50"/>
    <s v="50"/>
    <s v="mwand_50"/>
    <s v="masculin"/>
    <n v="19"/>
    <n v="0"/>
    <s v="secondaire_complet"/>
    <s v="non"/>
    <s v="mre"/>
    <m/>
    <s v="feminin"/>
    <x v="0"/>
    <s v="M'Lyadunga"/>
    <s v="agriculteur"/>
    <m/>
    <s v="restreint"/>
    <n v="0"/>
    <n v="0"/>
    <n v="1"/>
    <n v="0"/>
    <n v="1"/>
    <n v="0"/>
    <n v="0"/>
    <n v="1"/>
    <n v="0"/>
    <n v="0"/>
    <n v="0"/>
    <n v="1"/>
    <n v="0"/>
    <n v="0"/>
    <n v="0"/>
    <n v="0"/>
    <n v="4"/>
    <s v="oui"/>
    <n v="0"/>
    <n v="0"/>
    <n v="0"/>
    <n v="0"/>
    <n v="1"/>
    <n v="0"/>
    <n v="0"/>
    <n v="0"/>
    <n v="0"/>
    <n v="0"/>
    <n v="0"/>
    <n v="0"/>
    <s v="oui"/>
    <n v="0"/>
    <n v="0"/>
    <n v="0"/>
    <n v="0"/>
    <n v="0"/>
    <n v="0"/>
    <n v="0"/>
    <n v="1"/>
    <n v="0"/>
    <n v="0"/>
    <n v="0"/>
    <m/>
    <s v="oui"/>
    <n v="1"/>
    <n v="0"/>
    <n v="0"/>
    <n v="0"/>
    <n v="0"/>
    <n v="0"/>
    <n v="0"/>
    <n v="0"/>
    <n v="1"/>
    <n v="0"/>
    <n v="0"/>
    <m/>
    <s v="eau_courante"/>
    <s v="robinet_public__borne-fontaine"/>
    <m/>
    <m/>
    <m/>
    <m/>
    <s v="eau_courante"/>
    <x v="0"/>
    <m/>
    <s v="oui"/>
    <m/>
    <m/>
    <m/>
    <m/>
    <m/>
    <m/>
    <m/>
    <s v="en_dehors_de_la_parcelle"/>
    <n v="3"/>
    <n v="5"/>
    <n v="3"/>
    <n v="11"/>
    <m/>
    <m/>
    <m/>
    <s v="oui"/>
    <x v="1"/>
    <m/>
    <m/>
    <m/>
    <m/>
    <m/>
    <m/>
    <m/>
    <m/>
    <m/>
    <m/>
    <m/>
    <m/>
    <m/>
    <m/>
    <m/>
    <m/>
    <m/>
    <m/>
    <m/>
    <m/>
    <m/>
    <m/>
    <m/>
    <m/>
    <m/>
    <m/>
    <m/>
    <n v="7"/>
    <n v="5"/>
    <n v="700"/>
    <m/>
    <m/>
    <n v="0"/>
    <n v="25"/>
    <s v="non"/>
    <m/>
    <m/>
    <m/>
    <m/>
    <m/>
    <m/>
    <m/>
    <m/>
    <m/>
    <m/>
    <s v="filles_10-14_ans"/>
    <n v="0"/>
    <n v="0"/>
    <n v="0"/>
    <n v="0"/>
    <n v="1"/>
    <n v="0"/>
    <n v="0"/>
    <m/>
    <s v="oui"/>
    <s v="contribution_mensuelabonnement"/>
    <m/>
    <m/>
    <n v="500"/>
    <m/>
    <m/>
    <m/>
    <m/>
    <m/>
    <m/>
    <m/>
    <m/>
    <m/>
    <m/>
    <m/>
    <m/>
    <m/>
    <m/>
    <m/>
    <m/>
    <m/>
    <s v="oui"/>
    <s v="Pour son bon maintien"/>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1"/>
    <n v="2"/>
    <n v="0"/>
    <n v="0"/>
    <n v="0"/>
    <m/>
    <n v="1"/>
    <n v="1"/>
    <n v="0"/>
    <n v="2"/>
    <n v="4"/>
    <s v="connaissance basique"/>
    <n v="0"/>
    <n v="0"/>
    <n v="0"/>
    <m/>
    <n v="1"/>
    <n v="0"/>
    <n v="0"/>
    <n v="0"/>
    <n v="0"/>
    <n v="0"/>
    <m/>
    <s v="non"/>
    <s v="On s'adresse au CEREKA"/>
    <n v="0"/>
    <n v="1"/>
    <n v="0"/>
    <n v="0"/>
    <m/>
    <n v="1"/>
    <n v="0"/>
    <n v="0"/>
    <n v="0"/>
    <n v="0"/>
    <n v="0"/>
    <n v="0"/>
    <n v="0"/>
    <m/>
    <s v="oui"/>
    <s v="On averti que celui qui abime doit réparer"/>
    <n v="0"/>
    <x v="1"/>
    <n v="0"/>
    <n v="1"/>
    <n v="0"/>
    <n v="0"/>
    <s v="Aucun autre"/>
    <s v="non"/>
    <s v="non"/>
    <m/>
    <m/>
    <m/>
    <m/>
    <m/>
    <m/>
    <m/>
    <m/>
    <m/>
    <m/>
    <m/>
    <m/>
    <m/>
    <m/>
    <m/>
    <n v="0"/>
    <m/>
    <m/>
    <n v="7"/>
    <s v="grande confiance"/>
    <n v="1"/>
    <n v="0"/>
    <n v="0"/>
    <n v="0"/>
    <n v="0"/>
    <n v="1"/>
    <n v="1"/>
    <s v="Au moins un"/>
    <n v="0"/>
    <n v="0"/>
    <n v="0"/>
    <m/>
    <s v="oui"/>
    <s v="oui"/>
    <s v="non_il_y_en_a_pas"/>
    <m/>
    <m/>
    <m/>
    <m/>
    <m/>
    <m/>
    <m/>
    <m/>
    <m/>
    <m/>
    <m/>
    <m/>
    <m/>
    <m/>
    <m/>
    <m/>
    <m/>
    <m/>
    <m/>
    <s v="Au comité de gestion"/>
    <n v="0"/>
    <n v="0"/>
    <n v="0"/>
    <n v="0"/>
    <n v="0"/>
    <n v="0"/>
    <n v="0"/>
    <n v="0"/>
    <n v="1"/>
    <n v="0"/>
    <s v="Maendeleo"/>
    <n v="0"/>
    <n v="0"/>
    <n v="1"/>
    <n v="0"/>
    <n v="0"/>
    <n v="0"/>
    <m/>
    <s v="5-6"/>
    <m/>
    <s v="tres_satisfaite"/>
    <s v="oui"/>
    <s v="oui"/>
    <s v="tres_satisfaite"/>
    <s v="oui"/>
    <s v="non"/>
    <m/>
    <s v="les_membres_du_village"/>
    <m/>
    <s v="un_sous-groupe_moins_nombreux_prend_la_dcision_pour_tous"/>
    <s v="rarement_implique"/>
    <s v="non"/>
    <m/>
    <m/>
    <m/>
    <m/>
    <m/>
    <m/>
    <m/>
    <m/>
    <m/>
    <m/>
    <m/>
    <m/>
    <m/>
    <m/>
    <m/>
    <s v="Aucun"/>
    <s v="non"/>
    <s v="Je n'en sais rien"/>
    <s v="Certains bénéficiaires n'ont pas compris qu'il faut payer l'eau pour la maintenir."/>
    <s v="non"/>
    <m/>
    <m/>
    <n v="-2.2230272000000002"/>
    <n v="28.847155900000001"/>
    <n v="1535.4"/>
    <n v="4.8"/>
    <n v="4"/>
    <n v="44972.414768518523"/>
    <n v="44972.401076388887"/>
    <s v="bbk08"/>
    <n v="44972.495196759257"/>
    <s v="https://www.commcarehq.org/a/swassa/reports/form_data/cb8b43dd-c424-49f1-9086-6ed14ed2d3db/"/>
    <s v="bbk08"/>
    <s v=""/>
    <x v="2"/>
    <s v=""/>
    <x v="2"/>
    <s v=""/>
    <s v=""/>
    <s v=""/>
    <s v=""/>
    <x v="2"/>
    <s v=""/>
    <s v=""/>
    <s v=""/>
    <s v=""/>
    <s v=""/>
    <x v="1"/>
    <s v=""/>
    <s v=""/>
    <s v=""/>
    <s v=""/>
    <s v=""/>
    <s v=""/>
    <s v=""/>
    <s v=""/>
    <s v=""/>
  </r>
  <r>
    <s v="359"/>
    <s v="0e59c007-00a1-4055-981c-785f49164972"/>
    <n v="44972"/>
    <s v="consentement_oui"/>
    <s v="sud_kivu"/>
    <s v="sud_kivu"/>
    <s v="kabare"/>
    <x v="1"/>
    <x v="4"/>
    <s v="oui"/>
    <s v="Zawadi Cihere"/>
    <s v="mwa_8"/>
    <s v="8"/>
    <s v="mwand_8"/>
    <s v="feminin"/>
    <n v="19"/>
    <n v="0"/>
    <s v="secondaire_interrompu"/>
    <s v="non"/>
    <s v="mre"/>
    <m/>
    <s v="masculin"/>
    <x v="1"/>
    <s v="Bernadette M'Bashangwa"/>
    <s v="agent_de_letat"/>
    <m/>
    <s v="elargi"/>
    <n v="0"/>
    <n v="0"/>
    <n v="0"/>
    <n v="1"/>
    <n v="0"/>
    <n v="0"/>
    <n v="0"/>
    <n v="1"/>
    <n v="1"/>
    <n v="0"/>
    <n v="1"/>
    <n v="0"/>
    <n v="0"/>
    <n v="0"/>
    <n v="0"/>
    <n v="1"/>
    <n v="5"/>
    <s v="non"/>
    <n v="0"/>
    <n v="0"/>
    <n v="0"/>
    <n v="0"/>
    <n v="0"/>
    <n v="0"/>
    <n v="0"/>
    <n v="0"/>
    <n v="0"/>
    <n v="0"/>
    <n v="0"/>
    <n v="0"/>
    <s v="non"/>
    <m/>
    <m/>
    <m/>
    <m/>
    <m/>
    <m/>
    <m/>
    <m/>
    <m/>
    <m/>
    <m/>
    <m/>
    <s v="oui"/>
    <n v="1"/>
    <n v="0"/>
    <n v="0"/>
    <n v="0"/>
    <n v="0"/>
    <n v="0"/>
    <n v="0"/>
    <n v="0"/>
    <n v="1"/>
    <n v="0"/>
    <n v="0"/>
    <m/>
    <s v="eau_courante"/>
    <s v="robinet_public__borne-fontaine"/>
    <m/>
    <m/>
    <m/>
    <m/>
    <s v="eau_courante"/>
    <x v="0"/>
    <m/>
    <s v="oui"/>
    <m/>
    <m/>
    <m/>
    <m/>
    <m/>
    <m/>
    <m/>
    <s v="en_dehors_de_la_parcelle"/>
    <n v="5"/>
    <n v="5"/>
    <n v="5"/>
    <n v="15"/>
    <m/>
    <m/>
    <m/>
    <s v="oui"/>
    <x v="1"/>
    <m/>
    <m/>
    <m/>
    <m/>
    <m/>
    <m/>
    <m/>
    <m/>
    <m/>
    <m/>
    <m/>
    <m/>
    <m/>
    <m/>
    <m/>
    <m/>
    <m/>
    <m/>
    <m/>
    <m/>
    <m/>
    <m/>
    <m/>
    <m/>
    <m/>
    <m/>
    <m/>
    <n v="7"/>
    <n v="3"/>
    <n v="420"/>
    <m/>
    <m/>
    <n v="0"/>
    <n v="12"/>
    <s v="non"/>
    <m/>
    <m/>
    <m/>
    <m/>
    <m/>
    <m/>
    <m/>
    <m/>
    <m/>
    <m/>
    <s v="femmesfilles_15-19_ans"/>
    <n v="0"/>
    <n v="0"/>
    <n v="0"/>
    <n v="0"/>
    <n v="1"/>
    <n v="0"/>
    <n v="0"/>
    <m/>
    <s v="oui"/>
    <s v="contribution_mensuelabonnement"/>
    <m/>
    <m/>
    <n v="500"/>
    <m/>
    <m/>
    <m/>
    <m/>
    <m/>
    <m/>
    <m/>
    <m/>
    <m/>
    <m/>
    <m/>
    <m/>
    <m/>
    <m/>
    <m/>
    <m/>
    <m/>
    <s v="oui"/>
    <s v="Pour nous donner accès facile à l'eau"/>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non"/>
    <m/>
    <m/>
    <m/>
    <n v="0"/>
    <m/>
    <m/>
    <m/>
    <m/>
    <m/>
    <m/>
    <m/>
    <n v="0"/>
    <n v="0"/>
    <s v="connaissance faible"/>
    <m/>
    <m/>
    <m/>
    <m/>
    <n v="1"/>
    <n v="0"/>
    <n v="0"/>
    <n v="0"/>
    <n v="0"/>
    <n v="0"/>
    <m/>
    <s v="non"/>
    <s v="Je ne sais pas, je ne m'y interesse pas"/>
    <n v="0"/>
    <n v="1"/>
    <n v="0"/>
    <n v="0"/>
    <m/>
    <n v="1"/>
    <n v="0"/>
    <n v="0"/>
    <n v="0"/>
    <n v="0"/>
    <n v="0"/>
    <n v="0"/>
    <n v="0"/>
    <m/>
    <s v="non"/>
    <m/>
    <m/>
    <x v="0"/>
    <m/>
    <m/>
    <m/>
    <m/>
    <m/>
    <s v="non"/>
    <s v="non"/>
    <m/>
    <m/>
    <m/>
    <m/>
    <m/>
    <m/>
    <m/>
    <m/>
    <m/>
    <m/>
    <m/>
    <m/>
    <m/>
    <m/>
    <m/>
    <n v="0"/>
    <m/>
    <m/>
    <n v="6"/>
    <s v="grande confiance"/>
    <n v="1"/>
    <n v="0"/>
    <n v="0"/>
    <n v="0"/>
    <n v="0"/>
    <n v="1"/>
    <n v="1"/>
    <s v="Au moins un"/>
    <n v="0"/>
    <n v="0"/>
    <n v="0"/>
    <m/>
    <s v="non"/>
    <s v="non_jen_ai_pas_encore_bnficie"/>
    <m/>
    <m/>
    <m/>
    <m/>
    <m/>
    <m/>
    <m/>
    <m/>
    <m/>
    <m/>
    <m/>
    <m/>
    <m/>
    <m/>
    <m/>
    <m/>
    <m/>
    <m/>
    <m/>
    <m/>
    <s v="Au comité"/>
    <n v="0"/>
    <n v="0"/>
    <n v="0"/>
    <n v="0"/>
    <n v="0"/>
    <n v="0"/>
    <n v="0"/>
    <n v="0"/>
    <n v="1"/>
    <n v="0"/>
    <s v="Maendeleo"/>
    <n v="0"/>
    <n v="0"/>
    <n v="1"/>
    <n v="0"/>
    <n v="0"/>
    <n v="0"/>
    <m/>
    <s v="3-4"/>
    <m/>
    <s v="neutre"/>
    <s v="oui"/>
    <s v="oui"/>
    <s v="neutre"/>
    <s v="oui"/>
    <s v="non"/>
    <m/>
    <s v="les_membres_du_village"/>
    <m/>
    <s v="je_ne_sais_pas"/>
    <s v="je_ne_suis_jamais_impliqu"/>
    <s v="non"/>
    <m/>
    <m/>
    <m/>
    <m/>
    <m/>
    <m/>
    <m/>
    <m/>
    <m/>
    <m/>
    <m/>
    <m/>
    <m/>
    <m/>
    <m/>
    <s v="Aucun"/>
    <s v="non"/>
    <s v="L'eau et là mais les BF sont insuffisantes."/>
    <s v="L'isuffisance des BF"/>
    <s v="non"/>
    <m/>
    <m/>
    <n v="-2.2197331999999999"/>
    <n v="28.8451685"/>
    <n v="1529"/>
    <n v="4.33"/>
    <n v="5"/>
    <n v="44972.428182870368"/>
    <n v="44972.418668981481"/>
    <s v="bbk08"/>
    <n v="44972.495208333326"/>
    <s v="https://www.commcarehq.org/a/swassa/reports/form_data/0e59c007-00a1-4055-981c-785f49164972/"/>
    <s v="bbk08"/>
    <s v="Homme"/>
    <x v="0"/>
    <n v="5"/>
    <x v="0"/>
    <n v="10"/>
    <n v="1"/>
    <n v="10"/>
    <n v="21"/>
    <x v="3"/>
    <n v="16"/>
    <s v="Oui, elle est capable"/>
    <s v="non amélioré"/>
    <s v="Oui"/>
    <s v="pas d'accès"/>
    <x v="0"/>
    <n v="3"/>
    <n v="2"/>
    <n v="5"/>
    <s v="Connaissance bonne"/>
    <n v="0"/>
    <n v="6"/>
    <s v="Grande confiance"/>
    <n v="0"/>
    <n v="0"/>
  </r>
  <r>
    <s v="360"/>
    <s v="632c7d89-7bb2-4abc-85e8-b6cfe552e5d0"/>
    <n v="44972"/>
    <s v="consentement_oui"/>
    <s v="sud_kivu"/>
    <s v="sud_kivu"/>
    <s v="kabare"/>
    <x v="1"/>
    <x v="4"/>
    <s v="oui"/>
    <s v="Bahati M'Hamuli"/>
    <s v="mwan_12"/>
    <s v="12"/>
    <s v="mwand_12"/>
    <s v="feminin"/>
    <n v="38"/>
    <n v="840709519"/>
    <s v="secondaire_complet"/>
    <s v="non"/>
    <s v="epoux"/>
    <m/>
    <s v="masculin"/>
    <x v="1"/>
    <m/>
    <s v="autre_prciser"/>
    <s v="Mecanicien"/>
    <s v="elargi"/>
    <n v="0"/>
    <n v="0"/>
    <n v="0"/>
    <n v="0"/>
    <n v="1"/>
    <n v="0"/>
    <n v="1"/>
    <n v="0"/>
    <n v="0"/>
    <n v="0"/>
    <n v="0"/>
    <n v="2"/>
    <n v="1"/>
    <n v="0"/>
    <n v="1"/>
    <n v="0"/>
    <n v="6"/>
    <s v="oui"/>
    <n v="0"/>
    <n v="0"/>
    <n v="0"/>
    <n v="0"/>
    <n v="1"/>
    <n v="0"/>
    <n v="0"/>
    <n v="0"/>
    <n v="0"/>
    <n v="0"/>
    <n v="0"/>
    <n v="0"/>
    <s v="oui"/>
    <n v="0"/>
    <n v="0"/>
    <n v="1"/>
    <n v="0"/>
    <n v="0"/>
    <n v="0"/>
    <n v="0"/>
    <n v="0"/>
    <n v="0"/>
    <n v="0"/>
    <n v="0"/>
    <m/>
    <s v="oui"/>
    <n v="1"/>
    <n v="0"/>
    <n v="0"/>
    <n v="0"/>
    <n v="0"/>
    <n v="0"/>
    <n v="0"/>
    <n v="0"/>
    <n v="0"/>
    <n v="0"/>
    <n v="0"/>
    <m/>
    <s v="eau_courante"/>
    <s v="robinet_priv"/>
    <m/>
    <m/>
    <m/>
    <m/>
    <s v="eau_courante"/>
    <x v="0"/>
    <m/>
    <s v="oui"/>
    <m/>
    <m/>
    <m/>
    <m/>
    <m/>
    <m/>
    <m/>
    <s v="dans_la_parcelle_ou_la_maison"/>
    <n v="0"/>
    <n v="1"/>
    <n v="0"/>
    <n v="1"/>
    <m/>
    <m/>
    <m/>
    <s v="oui"/>
    <x v="1"/>
    <m/>
    <m/>
    <m/>
    <m/>
    <m/>
    <m/>
    <m/>
    <m/>
    <m/>
    <m/>
    <m/>
    <m/>
    <m/>
    <m/>
    <m/>
    <m/>
    <m/>
    <m/>
    <m/>
    <m/>
    <m/>
    <m/>
    <m/>
    <m/>
    <m/>
    <m/>
    <m/>
    <n v="7"/>
    <n v="8"/>
    <n v="1120"/>
    <m/>
    <m/>
    <n v="0"/>
    <n v="26.666666666666664"/>
    <s v="non"/>
    <m/>
    <m/>
    <m/>
    <m/>
    <m/>
    <m/>
    <m/>
    <m/>
    <m/>
    <m/>
    <s v="femmesfilles_15-19_ans"/>
    <n v="0"/>
    <n v="0"/>
    <n v="0"/>
    <n v="0"/>
    <n v="1"/>
    <n v="0"/>
    <n v="0"/>
    <m/>
    <s v="oui"/>
    <s v="contribution_mensuelabonnement"/>
    <m/>
    <m/>
    <n v="1000"/>
    <m/>
    <m/>
    <m/>
    <m/>
    <m/>
    <m/>
    <m/>
    <m/>
    <m/>
    <m/>
    <m/>
    <m/>
    <m/>
    <m/>
    <m/>
    <m/>
    <m/>
    <s v="oui"/>
    <s v="Pour pouvoir pereniser l'ouvrage"/>
    <s v="non"/>
    <m/>
    <m/>
    <m/>
    <m/>
    <m/>
    <m/>
    <m/>
    <m/>
    <m/>
    <m/>
    <m/>
    <m/>
    <m/>
    <m/>
    <m/>
    <m/>
    <m/>
    <m/>
    <m/>
    <m/>
    <m/>
    <m/>
    <m/>
    <m/>
    <m/>
    <m/>
    <m/>
    <m/>
    <m/>
    <m/>
    <m/>
    <m/>
    <m/>
    <m/>
    <s v="oui"/>
    <n v="0"/>
    <n v="0"/>
    <n v="0"/>
    <n v="0"/>
    <n v="0"/>
    <n v="0"/>
    <n v="1"/>
    <n v="0"/>
    <n v="0"/>
    <n v="0"/>
    <m/>
    <m/>
    <m/>
    <m/>
    <m/>
    <n v="0"/>
    <n v="0"/>
    <n v="0"/>
    <n v="1"/>
    <n v="0"/>
    <m/>
    <m/>
    <m/>
    <m/>
    <m/>
    <m/>
    <m/>
    <m/>
    <s v="toilette non améliorée"/>
    <s v="non"/>
    <x v="0"/>
    <x v="0"/>
    <x v="0"/>
    <x v="0"/>
    <x v="1"/>
    <n v="0"/>
    <n v="1"/>
    <n v="0"/>
    <n v="0"/>
    <n v="0"/>
    <n v="1"/>
    <n v="0"/>
    <n v="1"/>
    <n v="0"/>
    <n v="0"/>
    <m/>
    <s v="non"/>
    <m/>
    <m/>
    <m/>
    <m/>
    <m/>
    <m/>
    <m/>
    <m/>
    <m/>
    <m/>
    <m/>
    <m/>
    <m/>
    <m/>
    <m/>
    <s v="oui"/>
    <n v="1"/>
    <n v="1"/>
    <n v="1"/>
    <n v="3"/>
    <n v="0"/>
    <n v="0"/>
    <n v="0"/>
    <m/>
    <n v="1"/>
    <n v="1"/>
    <n v="1"/>
    <n v="3"/>
    <n v="6"/>
    <s v="connaissance basique"/>
    <n v="0"/>
    <n v="0"/>
    <n v="0"/>
    <m/>
    <n v="1"/>
    <n v="0"/>
    <n v="0"/>
    <n v="0"/>
    <n v="0"/>
    <n v="0"/>
    <m/>
    <s v="oui"/>
    <s v="J'étais parti payer chez les prêtres(CAREKA), puis ils m'ont donné un technicien."/>
    <n v="0"/>
    <n v="1"/>
    <n v="0"/>
    <n v="0"/>
    <m/>
    <n v="1"/>
    <n v="0"/>
    <n v="0"/>
    <n v="0"/>
    <n v="0"/>
    <n v="0"/>
    <n v="0"/>
    <n v="0"/>
    <m/>
    <s v="oui"/>
    <s v="Des sanctions à l'égard des destructeurs"/>
    <n v="0"/>
    <x v="2"/>
    <n v="0"/>
    <n v="1"/>
    <n v="0"/>
    <n v="0"/>
    <s v="Aucun"/>
    <s v="non"/>
    <s v="non"/>
    <m/>
    <m/>
    <m/>
    <m/>
    <m/>
    <m/>
    <m/>
    <m/>
    <m/>
    <m/>
    <m/>
    <m/>
    <m/>
    <m/>
    <m/>
    <n v="0"/>
    <m/>
    <m/>
    <n v="7"/>
    <s v="grande confiance"/>
    <n v="1"/>
    <n v="0"/>
    <n v="0"/>
    <n v="0"/>
    <n v="0"/>
    <n v="1"/>
    <n v="1"/>
    <s v="Au moins un"/>
    <n v="0"/>
    <n v="0"/>
    <n v="0"/>
    <m/>
    <s v="oui"/>
    <s v="oui"/>
    <s v="non_il_y_en_a_pas"/>
    <m/>
    <m/>
    <m/>
    <m/>
    <m/>
    <m/>
    <m/>
    <m/>
    <m/>
    <m/>
    <m/>
    <m/>
    <m/>
    <m/>
    <m/>
    <m/>
    <m/>
    <m/>
    <m/>
    <s v="On s'adresse au comité ou aux techniciens"/>
    <n v="1"/>
    <n v="0"/>
    <n v="0"/>
    <n v="0"/>
    <n v="0"/>
    <n v="0"/>
    <n v="0"/>
    <n v="0"/>
    <n v="1"/>
    <n v="0"/>
    <s v="Maendeleo"/>
    <n v="0"/>
    <n v="0"/>
    <n v="1"/>
    <n v="0"/>
    <n v="0"/>
    <n v="0"/>
    <m/>
    <s v="3-4"/>
    <m/>
    <s v="tres_satisfaite"/>
    <s v="oui"/>
    <s v="oui"/>
    <s v="tres_satisfaite"/>
    <s v="non"/>
    <m/>
    <m/>
    <m/>
    <m/>
    <m/>
    <s v="rarement_implique"/>
    <s v="non"/>
    <m/>
    <m/>
    <m/>
    <m/>
    <m/>
    <m/>
    <m/>
    <m/>
    <m/>
    <m/>
    <m/>
    <m/>
    <m/>
    <m/>
    <m/>
    <s v="Aucun"/>
    <s v="souvent"/>
    <s v="L'eau est à mesure d'être desservi dans d'autres coins"/>
    <s v="Certains coins n'ont pas encore l'eau."/>
    <s v="non"/>
    <m/>
    <m/>
    <n v="-2.2261766999999999"/>
    <n v="28.838296700000001"/>
    <n v="1555.5"/>
    <n v="4.59"/>
    <n v="6"/>
    <n v="44972.453946759262"/>
    <n v="44972.443668981483"/>
    <s v="bbk08"/>
    <n v="44972.495219907411"/>
    <s v="https://www.commcarehq.org/a/swassa/reports/form_data/632c7d89-7bb2-4abc-85e8-b6cfe552e5d0/"/>
    <s v="bbk08"/>
    <s v="Homme"/>
    <x v="0"/>
    <n v="8"/>
    <x v="0"/>
    <n v="1"/>
    <n v="1"/>
    <n v="1"/>
    <n v="3"/>
    <x v="3"/>
    <n v="17.5"/>
    <s v="Oui, elle est capable"/>
    <s v="non amélioré"/>
    <s v="Non"/>
    <s v="pas d'accès"/>
    <x v="0"/>
    <n v="2"/>
    <n v="2"/>
    <n v="4"/>
    <s v="Connaissance moyenne"/>
    <n v="0"/>
    <n v="8"/>
    <s v="Grande confiance"/>
    <n v="0"/>
    <n v="0"/>
  </r>
  <r>
    <s v="361"/>
    <s v="19173212-8cee-4d5e-95e8-bf48d0bab3c5"/>
    <n v="44972"/>
    <s v="consentement_oui"/>
    <s v="sud_kivu"/>
    <s v="sud_kivu"/>
    <s v="kabare"/>
    <x v="1"/>
    <x v="4"/>
    <s v="oui"/>
    <s v="Baraka Mufomera"/>
    <s v="mwa_45"/>
    <s v="45"/>
    <s v="mwand_45"/>
    <s v="masculin"/>
    <n v="19"/>
    <n v="978110948"/>
    <s v="secondaire_interrompu"/>
    <s v="non"/>
    <s v="pre"/>
    <m/>
    <s v="masculin"/>
    <x v="1"/>
    <s v="Josiane M'Thomas"/>
    <s v="agriculteur"/>
    <m/>
    <s v="restreint"/>
    <n v="0"/>
    <n v="0"/>
    <n v="2"/>
    <n v="2"/>
    <n v="1"/>
    <n v="0"/>
    <n v="1"/>
    <n v="0"/>
    <n v="0"/>
    <n v="1"/>
    <n v="0"/>
    <n v="1"/>
    <n v="2"/>
    <n v="0"/>
    <n v="0"/>
    <n v="1"/>
    <n v="11"/>
    <s v="non"/>
    <n v="0"/>
    <n v="0"/>
    <n v="0"/>
    <n v="0"/>
    <n v="0"/>
    <n v="0"/>
    <n v="0"/>
    <n v="0"/>
    <n v="0"/>
    <n v="0"/>
    <n v="0"/>
    <n v="0"/>
    <s v="non"/>
    <m/>
    <m/>
    <m/>
    <m/>
    <m/>
    <m/>
    <m/>
    <m/>
    <m/>
    <m/>
    <m/>
    <m/>
    <s v="oui"/>
    <n v="1"/>
    <n v="0"/>
    <n v="0"/>
    <n v="0"/>
    <n v="0"/>
    <n v="0"/>
    <n v="0"/>
    <n v="0"/>
    <n v="0"/>
    <n v="0"/>
    <n v="0"/>
    <m/>
    <s v="eau_courante"/>
    <s v="robinet_public__borne-fontaine"/>
    <m/>
    <m/>
    <m/>
    <m/>
    <s v="eau_courante"/>
    <x v="0"/>
    <m/>
    <s v="oui"/>
    <m/>
    <m/>
    <m/>
    <m/>
    <m/>
    <m/>
    <m/>
    <s v="en_dehors_de_la_parcelle"/>
    <n v="3"/>
    <n v="2"/>
    <n v="3"/>
    <n v="8"/>
    <m/>
    <m/>
    <m/>
    <s v="oui"/>
    <x v="1"/>
    <m/>
    <m/>
    <m/>
    <m/>
    <m/>
    <m/>
    <m/>
    <m/>
    <m/>
    <m/>
    <m/>
    <m/>
    <m/>
    <m/>
    <m/>
    <m/>
    <m/>
    <m/>
    <m/>
    <m/>
    <m/>
    <m/>
    <m/>
    <m/>
    <m/>
    <m/>
    <m/>
    <n v="7"/>
    <n v="5"/>
    <n v="700"/>
    <m/>
    <m/>
    <n v="0"/>
    <n v="9.0909090909090899"/>
    <s v="non"/>
    <m/>
    <m/>
    <m/>
    <m/>
    <m/>
    <m/>
    <m/>
    <m/>
    <m/>
    <m/>
    <s v="femmesfilles_15-19_ans"/>
    <n v="0"/>
    <n v="0"/>
    <n v="0"/>
    <n v="0"/>
    <n v="1"/>
    <n v="0"/>
    <n v="0"/>
    <m/>
    <s v="oui"/>
    <s v="contribution_mensuelabonnement"/>
    <m/>
    <m/>
    <n v="200"/>
    <m/>
    <m/>
    <m/>
    <m/>
    <m/>
    <m/>
    <m/>
    <m/>
    <m/>
    <m/>
    <m/>
    <m/>
    <m/>
    <m/>
    <m/>
    <m/>
    <m/>
    <s v="oui"/>
    <s v="Par ce que c'est avec cette eau que nous faisons tous"/>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0"/>
    <n v="0"/>
    <n v="1"/>
    <n v="2"/>
    <s v="connaissance faible"/>
    <n v="0"/>
    <n v="0"/>
    <n v="0"/>
    <m/>
    <n v="1"/>
    <n v="0"/>
    <n v="0"/>
    <n v="0"/>
    <n v="0"/>
    <n v="0"/>
    <m/>
    <s v="non"/>
    <s v="In s'adresse au comité central"/>
    <n v="0"/>
    <n v="1"/>
    <n v="0"/>
    <n v="0"/>
    <m/>
    <n v="1"/>
    <n v="0"/>
    <n v="0"/>
    <n v="0"/>
    <n v="0"/>
    <n v="0"/>
    <n v="0"/>
    <n v="0"/>
    <m/>
    <s v="non"/>
    <m/>
    <m/>
    <x v="0"/>
    <m/>
    <m/>
    <m/>
    <m/>
    <m/>
    <s v="non"/>
    <s v="non"/>
    <m/>
    <m/>
    <m/>
    <m/>
    <m/>
    <m/>
    <m/>
    <m/>
    <m/>
    <m/>
    <m/>
    <m/>
    <m/>
    <m/>
    <m/>
    <n v="0"/>
    <m/>
    <m/>
    <n v="7"/>
    <s v="grande confiance"/>
    <n v="1"/>
    <n v="0"/>
    <n v="0"/>
    <n v="0"/>
    <n v="0"/>
    <n v="1"/>
    <n v="1"/>
    <s v="Au moins un"/>
    <n v="0"/>
    <n v="0"/>
    <n v="0"/>
    <m/>
    <s v="oui"/>
    <s v="non_jen_ai_pas_encore_bnficie"/>
    <m/>
    <m/>
    <m/>
    <m/>
    <m/>
    <m/>
    <m/>
    <m/>
    <m/>
    <m/>
    <m/>
    <m/>
    <m/>
    <m/>
    <m/>
    <m/>
    <m/>
    <m/>
    <m/>
    <m/>
    <s v="Au comité de gestion"/>
    <n v="0"/>
    <n v="1"/>
    <n v="0"/>
    <n v="0"/>
    <n v="0"/>
    <n v="0"/>
    <n v="0"/>
    <n v="0"/>
    <n v="1"/>
    <n v="0"/>
    <s v="Maendeleo"/>
    <n v="0"/>
    <n v="0"/>
    <n v="1"/>
    <n v="0"/>
    <n v="0"/>
    <n v="0"/>
    <m/>
    <s v="5-6"/>
    <m/>
    <s v="tres_satisfaite"/>
    <s v="oui"/>
    <s v="oui"/>
    <s v="tres_satisfaite"/>
    <s v="oui"/>
    <s v="non"/>
    <m/>
    <s v="les_membres_du_village"/>
    <m/>
    <s v="je_ne_sais_pas"/>
    <s v="je_ne_suis_jamais_impliqu"/>
    <s v="non"/>
    <m/>
    <m/>
    <m/>
    <m/>
    <m/>
    <m/>
    <m/>
    <m/>
    <m/>
    <m/>
    <m/>
    <m/>
    <m/>
    <m/>
    <m/>
    <s v="Aucun"/>
    <s v="non"/>
    <s v="Je ne sais pas"/>
    <s v="Je ne sais pas"/>
    <s v="non"/>
    <m/>
    <m/>
    <n v="-2.2257172000000001"/>
    <n v="28.8357648"/>
    <n v="1560.7"/>
    <n v="4.7"/>
    <n v="11"/>
    <n v="44972.468090277784"/>
    <n v="44972.461817129632"/>
    <s v="bbk08"/>
    <n v="44972.49523148148"/>
    <s v="https://www.commcarehq.org/a/swassa/reports/form_data/19173212-8cee-4d5e-95e8-bf48d0bab3c5/"/>
    <s v="bbk08"/>
    <s v="Homme"/>
    <x v="0"/>
    <n v="11"/>
    <x v="0"/>
    <n v="5"/>
    <n v="5"/>
    <n v="10"/>
    <n v="20"/>
    <x v="3"/>
    <n v="6.4935064935064934"/>
    <s v="Oui, elle est capable"/>
    <s v="non amélioré"/>
    <s v="Non"/>
    <s v="pas d'accès"/>
    <x v="0"/>
    <n v="3"/>
    <n v="2"/>
    <n v="6"/>
    <s v="Connaissance bonne"/>
    <n v="0"/>
    <n v="8"/>
    <s v="Grande confiance"/>
    <n v="0"/>
    <n v="0"/>
  </r>
  <r>
    <s v="362"/>
    <s v="20cc6d1c-ba3f-4118-a768-0505c23ddecd"/>
    <n v="44972"/>
    <s v="consentement_oui"/>
    <s v="sud_kivu"/>
    <s v="sud_kivu"/>
    <s v="kabare"/>
    <x v="1"/>
    <x v="4"/>
    <s v="non"/>
    <s v="Yvette Rubabaza"/>
    <s v="mwan_27"/>
    <s v="27"/>
    <s v="mwand_27"/>
    <s v="feminin"/>
    <n v="20"/>
    <n v="0"/>
    <s v="primaire_interrompu"/>
    <s v="non"/>
    <s v="mre"/>
    <m/>
    <s v="feminin"/>
    <x v="0"/>
    <s v="Gloire Rubabaza"/>
    <s v="colporteur"/>
    <m/>
    <s v="restreint"/>
    <n v="2"/>
    <n v="0"/>
    <n v="1"/>
    <n v="2"/>
    <n v="2"/>
    <n v="0"/>
    <n v="1"/>
    <n v="0"/>
    <n v="1"/>
    <n v="0"/>
    <n v="1"/>
    <n v="1"/>
    <n v="0"/>
    <n v="0"/>
    <n v="0"/>
    <n v="0"/>
    <n v="11"/>
    <s v="non"/>
    <n v="0"/>
    <n v="0"/>
    <n v="0"/>
    <n v="0"/>
    <n v="0"/>
    <n v="0"/>
    <n v="0"/>
    <n v="0"/>
    <n v="0"/>
    <n v="0"/>
    <n v="0"/>
    <n v="0"/>
    <s v="oui"/>
    <n v="0"/>
    <n v="0"/>
    <n v="1"/>
    <n v="0"/>
    <n v="0"/>
    <n v="0"/>
    <n v="0"/>
    <n v="0"/>
    <n v="0"/>
    <n v="0"/>
    <n v="0"/>
    <m/>
    <s v="oui"/>
    <n v="1"/>
    <n v="0"/>
    <n v="0"/>
    <n v="0"/>
    <n v="0"/>
    <n v="0"/>
    <n v="0"/>
    <n v="0"/>
    <n v="0"/>
    <n v="0"/>
    <n v="0"/>
    <m/>
    <s v="eau_courante"/>
    <s v="robinet_public__borne-fontaine"/>
    <m/>
    <m/>
    <m/>
    <m/>
    <s v="eau_courante"/>
    <x v="0"/>
    <m/>
    <s v="oui"/>
    <m/>
    <m/>
    <m/>
    <m/>
    <m/>
    <m/>
    <m/>
    <s v="en_dehors_de_la_parcelle"/>
    <n v="5"/>
    <n v="3"/>
    <n v="5"/>
    <n v="13"/>
    <m/>
    <m/>
    <m/>
    <s v="oui"/>
    <x v="1"/>
    <m/>
    <m/>
    <m/>
    <m/>
    <m/>
    <m/>
    <m/>
    <m/>
    <m/>
    <m/>
    <m/>
    <m/>
    <m/>
    <m/>
    <m/>
    <m/>
    <m/>
    <m/>
    <m/>
    <m/>
    <m/>
    <m/>
    <m/>
    <m/>
    <m/>
    <m/>
    <m/>
    <n v="7"/>
    <n v="10"/>
    <n v="1400"/>
    <m/>
    <m/>
    <n v="0"/>
    <n v="18.18181818181818"/>
    <s v="non"/>
    <m/>
    <m/>
    <m/>
    <m/>
    <m/>
    <m/>
    <m/>
    <m/>
    <m/>
    <m/>
    <s v="femmes_20-24_ans"/>
    <n v="0"/>
    <n v="0"/>
    <n v="0"/>
    <n v="0"/>
    <n v="1"/>
    <n v="0"/>
    <n v="0"/>
    <m/>
    <s v="oui"/>
    <s v="contribution_mensuelabonnement"/>
    <m/>
    <m/>
    <n v="500"/>
    <m/>
    <m/>
    <m/>
    <m/>
    <m/>
    <m/>
    <m/>
    <m/>
    <m/>
    <m/>
    <m/>
    <m/>
    <m/>
    <m/>
    <m/>
    <m/>
    <m/>
    <s v="oui"/>
    <s v="Pour nous permettre d'en avoir régulièrement"/>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1"/>
    <n v="0"/>
    <n v="2"/>
    <n v="3"/>
    <s v="connaissance basique"/>
    <n v="0"/>
    <n v="0"/>
    <n v="0"/>
    <m/>
    <n v="1"/>
    <n v="0"/>
    <n v="0"/>
    <n v="0"/>
    <n v="0"/>
    <n v="0"/>
    <m/>
    <s v="non"/>
    <s v="On s'adresse au Curé de la paroisse qui est président de l'eau"/>
    <n v="0"/>
    <n v="1"/>
    <n v="0"/>
    <n v="0"/>
    <m/>
    <n v="0"/>
    <n v="0"/>
    <n v="0"/>
    <n v="0"/>
    <n v="0"/>
    <n v="0"/>
    <n v="1"/>
    <n v="0"/>
    <s v="je ne sais pas"/>
    <s v="oui"/>
    <s v="Ils sensibilisent la communauté aà travaers des communiqués"/>
    <n v="0"/>
    <x v="2"/>
    <n v="0"/>
    <n v="1"/>
    <n v="0"/>
    <n v="0"/>
    <s v="Aucun autre"/>
    <s v="non"/>
    <s v="non"/>
    <m/>
    <m/>
    <m/>
    <m/>
    <m/>
    <m/>
    <m/>
    <m/>
    <m/>
    <m/>
    <m/>
    <m/>
    <m/>
    <m/>
    <m/>
    <n v="0"/>
    <m/>
    <m/>
    <n v="7"/>
    <s v="grande confiance"/>
    <n v="1"/>
    <n v="0"/>
    <n v="0"/>
    <n v="0"/>
    <n v="0"/>
    <n v="1"/>
    <n v="1"/>
    <s v="Au moins un"/>
    <n v="0"/>
    <n v="0"/>
    <n v="0"/>
    <m/>
    <s v="oui"/>
    <s v="non_jen_ai_pas_encore_bnficie"/>
    <m/>
    <m/>
    <m/>
    <m/>
    <m/>
    <m/>
    <m/>
    <m/>
    <m/>
    <m/>
    <m/>
    <m/>
    <m/>
    <m/>
    <m/>
    <m/>
    <m/>
    <m/>
    <m/>
    <m/>
    <s v="Au comité et aux techniciens"/>
    <n v="0"/>
    <n v="1"/>
    <n v="0"/>
    <n v="0"/>
    <n v="0"/>
    <n v="0"/>
    <n v="0"/>
    <n v="0"/>
    <n v="1"/>
    <n v="0"/>
    <s v="Maendeleo"/>
    <n v="0"/>
    <n v="0"/>
    <n v="1"/>
    <n v="0"/>
    <n v="0"/>
    <n v="0"/>
    <m/>
    <s v="5-6"/>
    <m/>
    <s v="neutre"/>
    <s v="oui"/>
    <s v="oui"/>
    <s v="tres_satisfaite"/>
    <s v="oui"/>
    <s v="non"/>
    <m/>
    <s v="les_membres_du_village"/>
    <m/>
    <s v="un_sous-groupe_moins_nombreux_prend_la_dcision_pour_tous"/>
    <s v="je_ne_suis_jamais_impliqu"/>
    <s v="non"/>
    <m/>
    <m/>
    <m/>
    <m/>
    <m/>
    <m/>
    <m/>
    <m/>
    <m/>
    <m/>
    <m/>
    <m/>
    <m/>
    <m/>
    <m/>
    <s v="RAS"/>
    <s v="non"/>
    <s v="Je n'en sais rien."/>
    <s v="Le comité n'est pas souvent redevable"/>
    <s v="non"/>
    <m/>
    <m/>
    <n v="-2.2245727"/>
    <n v="28.8359977"/>
    <n v="1561.8"/>
    <n v="4.24"/>
    <n v="11"/>
    <n v="44972.478587962964"/>
    <n v="44972.469699074078"/>
    <s v="bbk08"/>
    <n v="44972.495243055557"/>
    <s v="https://www.commcarehq.org/a/swassa/reports/form_data/20cc6d1c-ba3f-4118-a768-0505c23ddecd/"/>
    <s v="bbk08"/>
    <s v=""/>
    <x v="2"/>
    <s v=""/>
    <x v="2"/>
    <s v=""/>
    <s v=""/>
    <s v=""/>
    <s v=""/>
    <x v="2"/>
    <s v=""/>
    <s v=""/>
    <s v=""/>
    <s v=""/>
    <s v=""/>
    <x v="1"/>
    <s v=""/>
    <s v=""/>
    <s v=""/>
    <s v=""/>
    <s v=""/>
    <s v=""/>
    <s v=""/>
    <s v=""/>
    <s v=""/>
  </r>
  <r>
    <s v="363"/>
    <s v="476ecc63-29eb-42a1-aa49-b043aca3adb1"/>
    <n v="44972"/>
    <s v="consentement_oui"/>
    <s v="sud_kivu"/>
    <s v="sud_kivu"/>
    <s v="kabare"/>
    <x v="1"/>
    <x v="4"/>
    <s v="oui"/>
    <s v="Nabintu Mwetre Noella"/>
    <s v="mwa_32"/>
    <s v="32"/>
    <s v="mwand_32"/>
    <s v="feminin"/>
    <n v="28"/>
    <n v="990339462"/>
    <s v="secondaire_complet"/>
    <s v="non"/>
    <s v="epoux"/>
    <m/>
    <s v="masculin"/>
    <x v="1"/>
    <m/>
    <s v="enseignante"/>
    <m/>
    <s v="elargi"/>
    <n v="2"/>
    <n v="0"/>
    <n v="2"/>
    <n v="0"/>
    <n v="0"/>
    <n v="1"/>
    <n v="0"/>
    <n v="1"/>
    <n v="0"/>
    <n v="0"/>
    <n v="0"/>
    <n v="1"/>
    <n v="0"/>
    <n v="0"/>
    <n v="1"/>
    <n v="0"/>
    <n v="8"/>
    <s v="oui"/>
    <n v="0"/>
    <n v="0"/>
    <n v="0"/>
    <n v="0"/>
    <n v="1"/>
    <n v="0"/>
    <n v="0"/>
    <n v="0"/>
    <n v="0"/>
    <n v="0"/>
    <n v="0"/>
    <n v="0"/>
    <s v="oui"/>
    <n v="0"/>
    <n v="0"/>
    <n v="1"/>
    <n v="0"/>
    <n v="0"/>
    <n v="0"/>
    <n v="1"/>
    <n v="0"/>
    <n v="0"/>
    <n v="0"/>
    <n v="0"/>
    <m/>
    <s v="oui"/>
    <n v="1"/>
    <n v="0"/>
    <n v="0"/>
    <n v="0"/>
    <n v="0"/>
    <n v="0"/>
    <n v="0"/>
    <n v="0"/>
    <n v="0"/>
    <n v="0"/>
    <n v="0"/>
    <m/>
    <s v="eau_courante"/>
    <s v="robinet_priv"/>
    <m/>
    <m/>
    <m/>
    <m/>
    <s v="eau_courante"/>
    <x v="0"/>
    <m/>
    <s v="oui"/>
    <m/>
    <m/>
    <m/>
    <m/>
    <m/>
    <m/>
    <m/>
    <s v="en_dehors_de_la_parcelle"/>
    <n v="3"/>
    <n v="50"/>
    <n v="3"/>
    <n v="56"/>
    <m/>
    <m/>
    <m/>
    <s v="oui"/>
    <x v="0"/>
    <m/>
    <m/>
    <m/>
    <m/>
    <m/>
    <m/>
    <m/>
    <m/>
    <m/>
    <m/>
    <m/>
    <m/>
    <m/>
    <m/>
    <m/>
    <m/>
    <m/>
    <m/>
    <m/>
    <m/>
    <m/>
    <m/>
    <m/>
    <m/>
    <m/>
    <m/>
    <m/>
    <n v="7"/>
    <n v="10"/>
    <n v="1400"/>
    <m/>
    <m/>
    <n v="0"/>
    <n v="25"/>
    <s v="non"/>
    <m/>
    <m/>
    <m/>
    <m/>
    <m/>
    <m/>
    <m/>
    <m/>
    <m/>
    <m/>
    <s v="filles_10-14_ans"/>
    <n v="0"/>
    <n v="0"/>
    <n v="0"/>
    <n v="0"/>
    <n v="1"/>
    <n v="0"/>
    <n v="0"/>
    <m/>
    <s v="non"/>
    <m/>
    <m/>
    <m/>
    <m/>
    <m/>
    <m/>
    <m/>
    <m/>
    <m/>
    <m/>
    <m/>
    <m/>
    <m/>
    <m/>
    <m/>
    <m/>
    <m/>
    <m/>
    <m/>
    <m/>
    <m/>
    <s v="oui"/>
    <s v="Pour en avoir en qualité et quantité"/>
    <s v="non"/>
    <m/>
    <m/>
    <m/>
    <m/>
    <m/>
    <m/>
    <m/>
    <m/>
    <m/>
    <m/>
    <m/>
    <m/>
    <m/>
    <m/>
    <m/>
    <m/>
    <m/>
    <m/>
    <m/>
    <m/>
    <m/>
    <m/>
    <m/>
    <m/>
    <m/>
    <m/>
    <m/>
    <m/>
    <m/>
    <m/>
    <m/>
    <m/>
    <m/>
    <m/>
    <s v="oui"/>
    <n v="0"/>
    <n v="0"/>
    <n v="0"/>
    <n v="0"/>
    <n v="0"/>
    <n v="0"/>
    <n v="1"/>
    <n v="0"/>
    <n v="0"/>
    <n v="0"/>
    <m/>
    <m/>
    <m/>
    <m/>
    <m/>
    <n v="0"/>
    <n v="0"/>
    <n v="0"/>
    <n v="1"/>
    <n v="0"/>
    <m/>
    <m/>
    <m/>
    <m/>
    <m/>
    <m/>
    <m/>
    <m/>
    <s v="toilette non améliorée"/>
    <s v="non"/>
    <x v="0"/>
    <x v="0"/>
    <x v="0"/>
    <x v="0"/>
    <x v="1"/>
    <n v="0"/>
    <n v="1"/>
    <n v="0"/>
    <n v="0"/>
    <n v="0"/>
    <n v="1"/>
    <n v="1"/>
    <n v="0"/>
    <n v="0"/>
    <n v="0"/>
    <m/>
    <s v="oui"/>
    <n v="0"/>
    <n v="0"/>
    <n v="1"/>
    <n v="0"/>
    <n v="0"/>
    <n v="1"/>
    <n v="0"/>
    <s v="Dans des formations"/>
    <s v="oui"/>
    <m/>
    <m/>
    <m/>
    <m/>
    <m/>
    <m/>
    <s v="oui"/>
    <n v="1"/>
    <n v="1"/>
    <n v="0"/>
    <n v="2"/>
    <n v="0"/>
    <n v="0"/>
    <n v="0"/>
    <m/>
    <n v="1"/>
    <n v="1"/>
    <n v="0"/>
    <n v="2"/>
    <n v="4"/>
    <s v="connaissance basique"/>
    <n v="0"/>
    <n v="0"/>
    <n v="0"/>
    <m/>
    <n v="1"/>
    <n v="0"/>
    <n v="0"/>
    <n v="0"/>
    <n v="0"/>
    <n v="0"/>
    <m/>
    <s v="non"/>
    <s v="On sollicite au près du comité moyennant un paiement"/>
    <n v="0"/>
    <n v="1"/>
    <n v="0"/>
    <n v="0"/>
    <m/>
    <n v="0"/>
    <n v="0"/>
    <n v="0"/>
    <n v="0"/>
    <n v="0"/>
    <n v="0"/>
    <n v="1"/>
    <n v="0"/>
    <s v="Je ne sais pas"/>
    <s v="oui"/>
    <s v="Des sensibilisations"/>
    <n v="0"/>
    <x v="2"/>
    <n v="0"/>
    <n v="1"/>
    <n v="0"/>
    <n v="0"/>
    <s v="RAS"/>
    <s v="non"/>
    <s v="non"/>
    <m/>
    <m/>
    <m/>
    <m/>
    <m/>
    <m/>
    <m/>
    <m/>
    <m/>
    <m/>
    <m/>
    <m/>
    <m/>
    <m/>
    <m/>
    <n v="0"/>
    <m/>
    <m/>
    <n v="6"/>
    <s v="grande confiance"/>
    <n v="1"/>
    <n v="0"/>
    <n v="0"/>
    <n v="0"/>
    <n v="0"/>
    <n v="1"/>
    <n v="1"/>
    <s v="Au moins un"/>
    <n v="0"/>
    <n v="0"/>
    <n v="0"/>
    <m/>
    <s v="oui"/>
    <s v="oui"/>
    <s v="non_il_y_en_a_pas"/>
    <m/>
    <m/>
    <m/>
    <m/>
    <m/>
    <m/>
    <m/>
    <m/>
    <m/>
    <m/>
    <m/>
    <m/>
    <m/>
    <m/>
    <m/>
    <m/>
    <m/>
    <m/>
    <m/>
    <s v="Au propriétaire du robinet car il est privé"/>
    <n v="1"/>
    <n v="0"/>
    <n v="1"/>
    <n v="0"/>
    <n v="0"/>
    <n v="1"/>
    <n v="1"/>
    <n v="1"/>
    <n v="1"/>
    <n v="0"/>
    <s v="Maendeleo"/>
    <n v="0"/>
    <n v="0"/>
    <n v="1"/>
    <n v="0"/>
    <n v="0"/>
    <n v="0"/>
    <m/>
    <s v="3-4"/>
    <m/>
    <s v="neutre"/>
    <s v="oui"/>
    <s v="oui"/>
    <s v="neutre"/>
    <s v="non"/>
    <m/>
    <m/>
    <m/>
    <m/>
    <m/>
    <s v="je_ne_suis_jamais_impliqu"/>
    <s v="non"/>
    <m/>
    <m/>
    <m/>
    <m/>
    <m/>
    <m/>
    <m/>
    <m/>
    <m/>
    <m/>
    <m/>
    <m/>
    <m/>
    <m/>
    <m/>
    <s v="Aucun"/>
    <s v="non"/>
    <s v="Les gens sont susposés à payer, pourvue que l'eau soit disponible"/>
    <s v="L'eau n'est pas vien répartie et elle est insuffisante"/>
    <s v="non"/>
    <m/>
    <m/>
    <n v="-2.2244709999999999"/>
    <n v="28.834686699999999"/>
    <n v="1580.1"/>
    <n v="4.5"/>
    <n v="8"/>
    <n v="44972.493645833332"/>
    <n v="44972.483229166668"/>
    <s v="bbk08"/>
    <n v="44972.495254629634"/>
    <s v="https://www.commcarehq.org/a/swassa/reports/form_data/476ecc63-29eb-42a1-aa49-b043aca3adb1/"/>
    <s v="bbk08"/>
    <s v="Homme"/>
    <x v="0"/>
    <n v="9"/>
    <x v="0"/>
    <n v="15"/>
    <n v="20"/>
    <n v="20"/>
    <n v="55"/>
    <x v="0"/>
    <n v="7.9365079365079367"/>
    <s v="Oui, elle est capable"/>
    <s v="non amélioré"/>
    <s v="Non"/>
    <s v="pas d'accès"/>
    <x v="0"/>
    <n v="2"/>
    <n v="3"/>
    <n v="6"/>
    <s v="Connaissance bonne"/>
    <n v="0"/>
    <n v="6"/>
    <s v="Grande confiance"/>
    <n v="0"/>
    <n v="0"/>
  </r>
  <r>
    <s v="364"/>
    <s v="b7b863a8-28f1-4c47-81d2-96edd73586cf"/>
    <n v="44958"/>
    <s v="consentement_oui"/>
    <s v="sud_kivu"/>
    <s v="sud_kivu"/>
    <s v="kabare"/>
    <x v="0"/>
    <x v="0"/>
    <s v="oui"/>
    <s v="mapenzi masega charline"/>
    <s v="kama_59"/>
    <s v="59"/>
    <s v="kamak_59"/>
    <s v="feminin"/>
    <n v="18"/>
    <n v="9797709024"/>
    <s v="secondaire_complet"/>
    <s v="non"/>
    <s v="epouse"/>
    <m/>
    <s v="masculin"/>
    <x v="1"/>
    <s v="iragi bashimbano"/>
    <s v="autre_prciser"/>
    <s v="commerçant"/>
    <s v="restreint"/>
    <n v="0"/>
    <n v="0"/>
    <n v="0"/>
    <n v="0"/>
    <n v="1"/>
    <n v="0"/>
    <n v="0"/>
    <n v="0"/>
    <n v="0"/>
    <n v="0"/>
    <n v="0"/>
    <n v="0"/>
    <n v="1"/>
    <n v="0"/>
    <n v="0"/>
    <n v="0"/>
    <n v="2"/>
    <s v="non"/>
    <n v="0"/>
    <n v="0"/>
    <n v="0"/>
    <n v="0"/>
    <n v="0"/>
    <n v="0"/>
    <n v="0"/>
    <n v="0"/>
    <n v="0"/>
    <n v="0"/>
    <n v="0"/>
    <n v="0"/>
    <s v="non"/>
    <m/>
    <m/>
    <m/>
    <m/>
    <m/>
    <m/>
    <m/>
    <m/>
    <m/>
    <m/>
    <m/>
    <m/>
    <s v="oui"/>
    <n v="0"/>
    <n v="0"/>
    <n v="1"/>
    <n v="0"/>
    <n v="0"/>
    <n v="0"/>
    <n v="0"/>
    <n v="0"/>
    <n v="0"/>
    <n v="0"/>
    <n v="0"/>
    <m/>
    <s v="eau_courante"/>
    <s v="robinet_public__borne-fontaine"/>
    <m/>
    <m/>
    <m/>
    <m/>
    <s v="eau_courante"/>
    <x v="0"/>
    <m/>
    <s v="oui"/>
    <m/>
    <m/>
    <m/>
    <m/>
    <m/>
    <m/>
    <m/>
    <s v="en_dehors_de_la_parcelle"/>
    <n v="6"/>
    <n v="25"/>
    <n v="15"/>
    <n v="46"/>
    <m/>
    <m/>
    <m/>
    <s v="non"/>
    <x v="2"/>
    <n v="0"/>
    <n v="0"/>
    <n v="0"/>
    <n v="0"/>
    <n v="0"/>
    <n v="1"/>
    <n v="1"/>
    <n v="1"/>
    <n v="0"/>
    <n v="0"/>
    <n v="0"/>
    <n v="0"/>
    <n v="0"/>
    <m/>
    <m/>
    <m/>
    <m/>
    <m/>
    <m/>
    <m/>
    <m/>
    <m/>
    <m/>
    <m/>
    <m/>
    <m/>
    <m/>
    <n v="3"/>
    <n v="1"/>
    <n v="60"/>
    <m/>
    <m/>
    <n v="0"/>
    <n v="4.2857142857142856"/>
    <s v="oui"/>
    <n v="0"/>
    <n v="0"/>
    <n v="0"/>
    <n v="0"/>
    <n v="0"/>
    <n v="0"/>
    <n v="0"/>
    <n v="1"/>
    <n v="0"/>
    <s v="rien"/>
    <s v="femmesfilles_15-19_ans"/>
    <n v="0"/>
    <n v="0"/>
    <n v="0"/>
    <n v="0"/>
    <n v="1"/>
    <n v="0"/>
    <n v="0"/>
    <m/>
    <s v="oui"/>
    <s v="autre_prciser"/>
    <s v="s,il a pane"/>
    <m/>
    <m/>
    <m/>
    <m/>
    <m/>
    <m/>
    <m/>
    <m/>
    <m/>
    <m/>
    <m/>
    <m/>
    <m/>
    <m/>
    <m/>
    <m/>
    <m/>
    <m/>
    <m/>
    <s v="oui"/>
    <s v="si l,eau serai toujours permanent"/>
    <s v="non"/>
    <m/>
    <m/>
    <m/>
    <m/>
    <m/>
    <m/>
    <m/>
    <m/>
    <m/>
    <m/>
    <m/>
    <m/>
    <m/>
    <m/>
    <m/>
    <m/>
    <m/>
    <m/>
    <m/>
    <m/>
    <m/>
    <m/>
    <m/>
    <m/>
    <m/>
    <m/>
    <m/>
    <m/>
    <m/>
    <m/>
    <m/>
    <m/>
    <m/>
    <m/>
    <s v="oui"/>
    <n v="0"/>
    <n v="0"/>
    <n v="0"/>
    <n v="0"/>
    <n v="0"/>
    <n v="0"/>
    <n v="1"/>
    <n v="0"/>
    <n v="0"/>
    <n v="0"/>
    <m/>
    <m/>
    <m/>
    <m/>
    <m/>
    <n v="1"/>
    <n v="0"/>
    <n v="0"/>
    <n v="0"/>
    <n v="0"/>
    <n v="3"/>
    <m/>
    <m/>
    <m/>
    <m/>
    <m/>
    <m/>
    <m/>
    <s v="toilette non améliorée"/>
    <s v="oui"/>
    <x v="0"/>
    <x v="1"/>
    <x v="1"/>
    <x v="0"/>
    <x v="1"/>
    <n v="0"/>
    <n v="1"/>
    <n v="0"/>
    <n v="0"/>
    <n v="0"/>
    <n v="1"/>
    <n v="0"/>
    <n v="0"/>
    <n v="0"/>
    <n v="0"/>
    <m/>
    <s v="non"/>
    <m/>
    <m/>
    <m/>
    <m/>
    <m/>
    <m/>
    <m/>
    <m/>
    <m/>
    <m/>
    <m/>
    <m/>
    <m/>
    <m/>
    <m/>
    <s v="oui"/>
    <n v="1"/>
    <n v="0"/>
    <n v="0"/>
    <n v="1"/>
    <n v="0"/>
    <n v="0"/>
    <n v="0"/>
    <m/>
    <n v="0"/>
    <n v="1"/>
    <n v="0"/>
    <n v="1"/>
    <n v="2"/>
    <s v="connaissance faible"/>
    <n v="0"/>
    <n v="0"/>
    <n v="0"/>
    <m/>
    <n v="1"/>
    <n v="0"/>
    <n v="0"/>
    <n v="0"/>
    <n v="0"/>
    <n v="0"/>
    <m/>
    <s v="oui"/>
    <s v="s,abonner a regideso"/>
    <n v="1"/>
    <n v="0"/>
    <n v="0"/>
    <n v="0"/>
    <m/>
    <n v="0"/>
    <n v="0"/>
    <n v="1"/>
    <n v="0"/>
    <n v="0"/>
    <n v="0"/>
    <n v="0"/>
    <n v="0"/>
    <m/>
    <s v="non"/>
    <m/>
    <m/>
    <x v="0"/>
    <m/>
    <m/>
    <m/>
    <m/>
    <m/>
    <s v="non"/>
    <s v="non"/>
    <m/>
    <m/>
    <m/>
    <m/>
    <m/>
    <m/>
    <m/>
    <m/>
    <m/>
    <m/>
    <m/>
    <m/>
    <m/>
    <m/>
    <m/>
    <n v="0"/>
    <m/>
    <m/>
    <n v="6"/>
    <s v="grande confiance"/>
    <n v="0"/>
    <n v="0"/>
    <n v="0"/>
    <n v="0"/>
    <n v="0"/>
    <n v="0"/>
    <n v="0"/>
    <s v="Aucun"/>
    <n v="1"/>
    <n v="0"/>
    <n v="0"/>
    <m/>
    <s v="oui"/>
    <s v="oui"/>
    <s v="non_il_y_en_a_pas"/>
    <m/>
    <m/>
    <m/>
    <m/>
    <m/>
    <m/>
    <m/>
    <m/>
    <m/>
    <m/>
    <m/>
    <m/>
    <m/>
    <m/>
    <m/>
    <m/>
    <m/>
    <m/>
    <m/>
    <s v="blombier"/>
    <n v="0"/>
    <n v="0"/>
    <n v="0"/>
    <n v="0"/>
    <n v="0"/>
    <n v="0"/>
    <n v="0"/>
    <n v="0"/>
    <n v="1"/>
    <n v="0"/>
    <s v="télévision"/>
    <n v="0"/>
    <n v="0"/>
    <n v="0"/>
    <n v="0"/>
    <n v="1"/>
    <n v="0"/>
    <s v="le vousin"/>
    <s v="3-4"/>
    <m/>
    <s v="tres_satisfaite"/>
    <s v="non"/>
    <s v="non"/>
    <s v="tres_satisfaite"/>
    <s v="non"/>
    <m/>
    <m/>
    <m/>
    <m/>
    <m/>
    <s v="je_ne_suis_jamais_impliqu"/>
    <s v="non"/>
    <m/>
    <m/>
    <m/>
    <m/>
    <m/>
    <m/>
    <m/>
    <m/>
    <m/>
    <m/>
    <m/>
    <m/>
    <m/>
    <m/>
    <m/>
    <s v="rien"/>
    <s v="non"/>
    <s v="appelons-nous dans le formation par m c"/>
    <s v="manque d,eau pendant le mois de juin juillet août"/>
    <s v="non"/>
    <m/>
    <m/>
    <n v="-2.2884791999999998"/>
    <n v="28.8030665"/>
    <n v="1757.3"/>
    <n v="5.28"/>
    <n v="2"/>
    <n v="44972.499212962961"/>
    <n v="44972.487164351849"/>
    <s v="bbk01"/>
    <n v="44972.499259259261"/>
    <s v="https://www.commcarehq.org/a/swassa/reports/form_data/b7b863a8-28f1-4c47-81d2-96edd73586cf/"/>
    <s v="bbk01"/>
    <s v="Femme"/>
    <x v="1"/>
    <n v="8"/>
    <x v="1"/>
    <n v="20"/>
    <n v="30"/>
    <n v="45"/>
    <n v="95"/>
    <x v="1"/>
    <n v="10.714285714285714"/>
    <s v="Non, elle n'est pas capable"/>
    <s v="non amélioré"/>
    <s v="Non"/>
    <s v="pas d'accès"/>
    <x v="0"/>
    <n v="1"/>
    <n v="1"/>
    <n v="3"/>
    <s v="Connaissance moyenne"/>
    <n v="0"/>
    <n v="6"/>
    <s v="Grande confiance"/>
    <n v="0"/>
    <n v="0"/>
  </r>
  <r>
    <s v="365"/>
    <s v="fc45b2a5-2185-4fc8-99e1-80e4b2a48409"/>
    <n v="44958"/>
    <s v="consentement_oui"/>
    <s v="sud_kivu"/>
    <s v="sud_kivu"/>
    <s v="kabare"/>
    <x v="0"/>
    <x v="0"/>
    <s v="oui"/>
    <s v="munyerenkana baguma"/>
    <s v="kama_28"/>
    <s v="28"/>
    <s v="kamak_28"/>
    <s v="feminin"/>
    <n v="20"/>
    <n v="996939483"/>
    <s v="secondaire_interrompu"/>
    <s v="non"/>
    <s v="fille"/>
    <m/>
    <s v="masculin"/>
    <x v="1"/>
    <s v="jean de dieu baguma"/>
    <s v="agriculteur"/>
    <m/>
    <s v="restreint"/>
    <n v="0"/>
    <n v="0"/>
    <n v="0"/>
    <n v="0"/>
    <n v="1"/>
    <n v="1"/>
    <n v="0"/>
    <n v="1"/>
    <n v="0"/>
    <n v="0"/>
    <n v="0"/>
    <n v="0"/>
    <n v="1"/>
    <n v="0"/>
    <n v="0"/>
    <n v="1"/>
    <n v="5"/>
    <s v="oui"/>
    <n v="0"/>
    <n v="0"/>
    <n v="0"/>
    <n v="0"/>
    <n v="1"/>
    <n v="0"/>
    <n v="0"/>
    <n v="0"/>
    <n v="0"/>
    <n v="0"/>
    <n v="0"/>
    <n v="0"/>
    <s v="non"/>
    <m/>
    <m/>
    <m/>
    <m/>
    <m/>
    <m/>
    <m/>
    <m/>
    <m/>
    <m/>
    <m/>
    <m/>
    <s v="oui"/>
    <n v="0"/>
    <n v="0"/>
    <n v="0"/>
    <n v="1"/>
    <n v="0"/>
    <n v="0"/>
    <n v="0"/>
    <n v="0"/>
    <n v="0"/>
    <n v="0"/>
    <n v="0"/>
    <m/>
    <s v="eau_courante"/>
    <s v="robinet_priv"/>
    <m/>
    <m/>
    <m/>
    <m/>
    <s v="eau_courante"/>
    <x v="0"/>
    <m/>
    <s v="oui"/>
    <m/>
    <m/>
    <m/>
    <m/>
    <m/>
    <m/>
    <m/>
    <s v="dans_la_parcelle_ou_la_maison"/>
    <n v="0"/>
    <n v="0"/>
    <n v="0"/>
    <n v="0"/>
    <m/>
    <m/>
    <m/>
    <s v="oui"/>
    <x v="1"/>
    <m/>
    <m/>
    <m/>
    <m/>
    <m/>
    <m/>
    <m/>
    <m/>
    <m/>
    <m/>
    <m/>
    <m/>
    <m/>
    <m/>
    <m/>
    <m/>
    <m/>
    <m/>
    <m/>
    <m/>
    <m/>
    <m/>
    <m/>
    <m/>
    <m/>
    <m/>
    <m/>
    <n v="7"/>
    <n v="1"/>
    <n v="140"/>
    <m/>
    <m/>
    <n v="0"/>
    <n v="4"/>
    <s v="oui"/>
    <n v="0"/>
    <n v="0"/>
    <n v="0"/>
    <n v="0"/>
    <n v="0"/>
    <n v="1"/>
    <n v="0"/>
    <n v="0"/>
    <n v="0"/>
    <m/>
    <s v="femmes_20-24_ans"/>
    <n v="0"/>
    <n v="0"/>
    <n v="0"/>
    <n v="0"/>
    <n v="1"/>
    <n v="0"/>
    <n v="0"/>
    <m/>
    <s v="non"/>
    <m/>
    <m/>
    <m/>
    <m/>
    <m/>
    <m/>
    <m/>
    <m/>
    <m/>
    <m/>
    <m/>
    <m/>
    <m/>
    <m/>
    <m/>
    <m/>
    <m/>
    <m/>
    <m/>
    <m/>
    <m/>
    <s v="oui"/>
    <s v="pour la permanance"/>
    <s v="non"/>
    <m/>
    <m/>
    <m/>
    <m/>
    <m/>
    <m/>
    <m/>
    <m/>
    <m/>
    <m/>
    <m/>
    <m/>
    <m/>
    <m/>
    <m/>
    <m/>
    <m/>
    <m/>
    <m/>
    <m/>
    <m/>
    <m/>
    <m/>
    <m/>
    <m/>
    <m/>
    <m/>
    <m/>
    <m/>
    <m/>
    <m/>
    <m/>
    <m/>
    <m/>
    <s v="oui"/>
    <n v="0"/>
    <n v="0"/>
    <n v="0"/>
    <n v="0"/>
    <n v="0"/>
    <n v="0"/>
    <n v="1"/>
    <n v="0"/>
    <n v="0"/>
    <n v="0"/>
    <m/>
    <m/>
    <m/>
    <m/>
    <m/>
    <n v="0"/>
    <n v="0"/>
    <n v="0"/>
    <n v="1"/>
    <n v="0"/>
    <m/>
    <m/>
    <m/>
    <m/>
    <m/>
    <m/>
    <m/>
    <m/>
    <s v="toilette non améliorée"/>
    <s v="non"/>
    <x v="0"/>
    <x v="0"/>
    <x v="0"/>
    <x v="0"/>
    <x v="0"/>
    <m/>
    <m/>
    <m/>
    <m/>
    <m/>
    <m/>
    <m/>
    <m/>
    <m/>
    <m/>
    <m/>
    <m/>
    <m/>
    <m/>
    <m/>
    <m/>
    <m/>
    <m/>
    <m/>
    <m/>
    <m/>
    <m/>
    <m/>
    <m/>
    <m/>
    <m/>
    <m/>
    <s v="oui"/>
    <n v="1"/>
    <n v="0"/>
    <n v="0"/>
    <n v="1"/>
    <n v="0"/>
    <n v="0"/>
    <n v="0"/>
    <m/>
    <n v="1"/>
    <n v="0"/>
    <n v="0"/>
    <n v="1"/>
    <n v="2"/>
    <s v="connaissance faible"/>
    <n v="0"/>
    <n v="0"/>
    <n v="0"/>
    <m/>
    <n v="0"/>
    <n v="0"/>
    <n v="1"/>
    <n v="0"/>
    <n v="0"/>
    <n v="0"/>
    <m/>
    <s v="oui"/>
    <s v="voir la regideso"/>
    <n v="1"/>
    <n v="0"/>
    <n v="0"/>
    <n v="0"/>
    <m/>
    <n v="0"/>
    <n v="0"/>
    <n v="0"/>
    <n v="0"/>
    <n v="1"/>
    <n v="0"/>
    <n v="0"/>
    <n v="0"/>
    <m/>
    <s v="non"/>
    <m/>
    <m/>
    <x v="0"/>
    <m/>
    <m/>
    <m/>
    <m/>
    <m/>
    <s v="non"/>
    <s v="non"/>
    <m/>
    <m/>
    <m/>
    <m/>
    <m/>
    <m/>
    <m/>
    <m/>
    <m/>
    <m/>
    <m/>
    <m/>
    <m/>
    <m/>
    <m/>
    <n v="0"/>
    <m/>
    <m/>
    <n v="8"/>
    <s v="grande confiance"/>
    <n v="0"/>
    <n v="0"/>
    <n v="1"/>
    <n v="0"/>
    <n v="0"/>
    <n v="1"/>
    <n v="1"/>
    <s v="Au moins un"/>
    <n v="0"/>
    <n v="0"/>
    <n v="0"/>
    <m/>
    <s v="oui"/>
    <s v="oui"/>
    <s v="non_il_y_en_a_pas"/>
    <m/>
    <m/>
    <m/>
    <m/>
    <m/>
    <m/>
    <m/>
    <m/>
    <m/>
    <m/>
    <m/>
    <m/>
    <m/>
    <m/>
    <m/>
    <m/>
    <m/>
    <m/>
    <m/>
    <s v="cereka"/>
    <n v="0"/>
    <n v="0"/>
    <n v="0"/>
    <n v="0"/>
    <n v="0"/>
    <n v="0"/>
    <n v="1"/>
    <n v="0"/>
    <n v="0"/>
    <n v="0"/>
    <m/>
    <n v="0"/>
    <n v="0"/>
    <n v="1"/>
    <n v="0"/>
    <n v="0"/>
    <n v="0"/>
    <m/>
    <s v="5-6"/>
    <m/>
    <s v="neutre"/>
    <s v="non"/>
    <s v="non"/>
    <s v="tres_satisfaite"/>
    <s v="non"/>
    <m/>
    <m/>
    <m/>
    <m/>
    <m/>
    <s v="souvent_impliqu"/>
    <s v="souvent"/>
    <n v="0"/>
    <n v="0"/>
    <n v="1"/>
    <n v="0"/>
    <n v="0"/>
    <n v="0"/>
    <n v="0"/>
    <n v="0"/>
    <n v="0"/>
    <n v="0"/>
    <n v="0"/>
    <n v="0"/>
    <m/>
    <s v="téléphone"/>
    <s v="parfois"/>
    <s v="ne sais pas"/>
    <s v="non"/>
    <s v="je ne sais pas"/>
    <s v="rien"/>
    <s v="non"/>
    <m/>
    <m/>
    <n v="-2.28843"/>
    <n v="28.8030887"/>
    <n v="1761.2"/>
    <n v="4.9800000000000004"/>
    <n v="5"/>
    <n v="44972.511701388888"/>
    <n v="44972.499374999999"/>
    <s v="bbk01"/>
    <n v="44972.511747685188"/>
    <s v="https://www.commcarehq.org/a/swassa/reports/form_data/fc45b2a5-2185-4fc8-99e1-80e4b2a48409/"/>
    <s v="bbk01"/>
    <s v="Homme"/>
    <x v="1"/>
    <n v="9"/>
    <x v="1"/>
    <n v="30"/>
    <n v="20"/>
    <n v="8"/>
    <n v="58"/>
    <x v="1"/>
    <n v="4.7619047619047619"/>
    <s v="Non, elle n'est pas capable"/>
    <s v="non amélioré"/>
    <s v="Non"/>
    <s v="pas d'accès"/>
    <x v="0"/>
    <n v="1"/>
    <n v="1"/>
    <n v="2"/>
    <s v="Connaissance faible"/>
    <n v="0"/>
    <n v="7"/>
    <s v="Grande confiance"/>
    <n v="0"/>
    <n v="0"/>
  </r>
  <r>
    <s v="366"/>
    <s v="2b432594-06c3-457a-93bd-991ea989982c"/>
    <n v="44958"/>
    <s v="consentement_oui"/>
    <s v="sud_kivu"/>
    <s v="sud_kivu"/>
    <s v="kabare"/>
    <x v="0"/>
    <x v="0"/>
    <s v="oui"/>
    <s v="emanuel burhalike chokola"/>
    <s v="kama_12"/>
    <s v="12"/>
    <s v="kamak_12"/>
    <s v="masculin"/>
    <n v="25"/>
    <n v="0"/>
    <s v="secondaire_complet"/>
    <s v="oui"/>
    <m/>
    <m/>
    <m/>
    <x v="1"/>
    <s v="nsimire minani"/>
    <s v="travail_journalier"/>
    <m/>
    <s v="restreint"/>
    <n v="1"/>
    <n v="0"/>
    <n v="0"/>
    <n v="0"/>
    <n v="0"/>
    <n v="1"/>
    <n v="0"/>
    <n v="0"/>
    <n v="0"/>
    <n v="0"/>
    <n v="0"/>
    <n v="0"/>
    <n v="0"/>
    <n v="1"/>
    <n v="0"/>
    <n v="0"/>
    <n v="3"/>
    <s v="oui"/>
    <n v="0"/>
    <n v="0"/>
    <n v="0"/>
    <n v="1"/>
    <n v="0"/>
    <n v="0"/>
    <n v="0"/>
    <n v="0"/>
    <n v="0"/>
    <n v="0"/>
    <n v="0"/>
    <n v="0"/>
    <s v="oui"/>
    <n v="0"/>
    <n v="0"/>
    <n v="0"/>
    <n v="0"/>
    <n v="0"/>
    <n v="1"/>
    <n v="0"/>
    <n v="0"/>
    <n v="0"/>
    <n v="0"/>
    <n v="0"/>
    <m/>
    <s v="oui"/>
    <n v="1"/>
    <n v="0"/>
    <n v="0"/>
    <n v="0"/>
    <n v="0"/>
    <n v="0"/>
    <n v="0"/>
    <n v="0"/>
    <n v="0"/>
    <n v="0"/>
    <n v="0"/>
    <m/>
    <s v="eau_courante"/>
    <s v="robinet_public__borne-fontaine"/>
    <m/>
    <m/>
    <m/>
    <m/>
    <s v="eau_courante"/>
    <x v="0"/>
    <m/>
    <s v="oui"/>
    <m/>
    <m/>
    <m/>
    <m/>
    <m/>
    <m/>
    <m/>
    <s v="en_dehors_de_la_parcelle"/>
    <n v="3"/>
    <n v="5"/>
    <n v="6"/>
    <n v="14"/>
    <m/>
    <m/>
    <m/>
    <s v="non"/>
    <x v="2"/>
    <n v="0"/>
    <n v="0"/>
    <n v="0"/>
    <n v="0"/>
    <n v="0"/>
    <n v="0"/>
    <n v="1"/>
    <n v="1"/>
    <n v="0"/>
    <n v="0"/>
    <n v="0"/>
    <n v="0"/>
    <n v="0"/>
    <m/>
    <m/>
    <m/>
    <m/>
    <m/>
    <m/>
    <m/>
    <m/>
    <m/>
    <m/>
    <m/>
    <m/>
    <m/>
    <m/>
    <n v="5"/>
    <n v="3"/>
    <n v="300"/>
    <m/>
    <m/>
    <n v="0"/>
    <n v="14.285714285714286"/>
    <s v="non"/>
    <m/>
    <m/>
    <m/>
    <m/>
    <m/>
    <m/>
    <m/>
    <m/>
    <m/>
    <m/>
    <s v="femmes_20-24_ans"/>
    <n v="0"/>
    <n v="0"/>
    <n v="0"/>
    <n v="0"/>
    <n v="1"/>
    <n v="0"/>
    <n v="0"/>
    <m/>
    <s v="non"/>
    <m/>
    <m/>
    <m/>
    <m/>
    <m/>
    <m/>
    <m/>
    <m/>
    <m/>
    <m/>
    <m/>
    <m/>
    <m/>
    <m/>
    <m/>
    <m/>
    <m/>
    <m/>
    <m/>
    <m/>
    <m/>
    <s v="oui"/>
    <s v="si l,eau est améliorer"/>
    <s v="non"/>
    <m/>
    <m/>
    <m/>
    <m/>
    <m/>
    <m/>
    <m/>
    <m/>
    <m/>
    <m/>
    <m/>
    <m/>
    <m/>
    <m/>
    <m/>
    <m/>
    <m/>
    <m/>
    <m/>
    <m/>
    <m/>
    <m/>
    <m/>
    <m/>
    <m/>
    <m/>
    <m/>
    <m/>
    <m/>
    <m/>
    <m/>
    <m/>
    <m/>
    <m/>
    <s v="oui"/>
    <n v="0"/>
    <n v="0"/>
    <n v="0"/>
    <n v="0"/>
    <n v="0"/>
    <n v="0"/>
    <n v="1"/>
    <n v="0"/>
    <n v="0"/>
    <n v="0"/>
    <m/>
    <m/>
    <m/>
    <m/>
    <m/>
    <n v="1"/>
    <n v="0"/>
    <n v="0"/>
    <n v="0"/>
    <n v="0"/>
    <n v="3"/>
    <m/>
    <m/>
    <m/>
    <m/>
    <m/>
    <m/>
    <m/>
    <s v="toilette non améliorée"/>
    <s v="oui"/>
    <x v="0"/>
    <x v="0"/>
    <x v="0"/>
    <x v="0"/>
    <x v="1"/>
    <n v="0"/>
    <n v="0"/>
    <n v="0"/>
    <n v="1"/>
    <n v="0"/>
    <n v="0"/>
    <n v="0"/>
    <n v="0"/>
    <n v="1"/>
    <n v="0"/>
    <s v="population"/>
    <s v="oui"/>
    <n v="0"/>
    <n v="0"/>
    <n v="0"/>
    <n v="0"/>
    <n v="1"/>
    <n v="0"/>
    <n v="0"/>
    <m/>
    <s v="oui"/>
    <m/>
    <m/>
    <m/>
    <m/>
    <m/>
    <m/>
    <s v="oui"/>
    <n v="1"/>
    <n v="0"/>
    <n v="0"/>
    <n v="1"/>
    <n v="0"/>
    <n v="0"/>
    <n v="0"/>
    <m/>
    <n v="0"/>
    <n v="1"/>
    <n v="0"/>
    <n v="1"/>
    <n v="2"/>
    <s v="connaissance faible"/>
    <n v="0"/>
    <n v="0"/>
    <n v="0"/>
    <m/>
    <n v="0"/>
    <n v="0"/>
    <n v="0"/>
    <n v="1"/>
    <n v="0"/>
    <n v="0"/>
    <m/>
    <s v="oui"/>
    <s v="ne sais pas"/>
    <n v="1"/>
    <n v="0"/>
    <n v="0"/>
    <n v="0"/>
    <m/>
    <n v="0"/>
    <n v="0"/>
    <n v="0"/>
    <n v="0"/>
    <n v="1"/>
    <n v="0"/>
    <n v="0"/>
    <n v="0"/>
    <m/>
    <s v="non"/>
    <m/>
    <m/>
    <x v="0"/>
    <m/>
    <m/>
    <m/>
    <m/>
    <m/>
    <s v="non"/>
    <s v="non"/>
    <m/>
    <m/>
    <m/>
    <m/>
    <m/>
    <m/>
    <m/>
    <m/>
    <m/>
    <m/>
    <m/>
    <m/>
    <m/>
    <m/>
    <m/>
    <n v="0"/>
    <m/>
    <m/>
    <n v="7"/>
    <s v="grande confiance"/>
    <n v="0"/>
    <n v="1"/>
    <n v="0"/>
    <n v="0"/>
    <n v="0"/>
    <n v="1"/>
    <n v="1"/>
    <s v="Au moins un"/>
    <n v="0"/>
    <n v="0"/>
    <n v="0"/>
    <m/>
    <s v="non"/>
    <s v="oui"/>
    <s v="non_il_y_en_a_pas"/>
    <m/>
    <m/>
    <m/>
    <m/>
    <m/>
    <m/>
    <m/>
    <m/>
    <m/>
    <m/>
    <m/>
    <m/>
    <m/>
    <m/>
    <m/>
    <m/>
    <m/>
    <m/>
    <m/>
    <s v="a personne"/>
    <n v="0"/>
    <n v="0"/>
    <n v="0"/>
    <n v="0"/>
    <n v="0"/>
    <n v="0"/>
    <n v="1"/>
    <n v="0"/>
    <n v="0"/>
    <n v="0"/>
    <m/>
    <n v="0"/>
    <n v="1"/>
    <n v="0"/>
    <n v="0"/>
    <n v="0"/>
    <n v="0"/>
    <m/>
    <s v="5-6"/>
    <m/>
    <s v="neutre"/>
    <s v="non"/>
    <s v="non"/>
    <s v="peu_insatisfaisant"/>
    <s v="non"/>
    <m/>
    <m/>
    <m/>
    <m/>
    <m/>
    <s v="rarement_implique"/>
    <s v="non"/>
    <m/>
    <m/>
    <m/>
    <m/>
    <m/>
    <m/>
    <m/>
    <m/>
    <m/>
    <m/>
    <m/>
    <m/>
    <m/>
    <m/>
    <m/>
    <s v="pas de moyen"/>
    <s v="rarement"/>
    <s v="avoir l,eau de qualité"/>
    <s v="pas de comité"/>
    <s v="non"/>
    <m/>
    <m/>
    <n v="-2.2887019"/>
    <n v="28.8029118"/>
    <n v="1898.4"/>
    <n v="14.25"/>
    <n v="3"/>
    <n v="44972.521168981482"/>
    <n v="44972.51189814815"/>
    <s v="bbk01"/>
    <n v="44972.521215277768"/>
    <s v="https://www.commcarehq.org/a/swassa/reports/form_data/2b432594-06c3-457a-93bd-991ea989982c/"/>
    <s v="bbk01"/>
    <s v="Homme"/>
    <x v="0"/>
    <n v="5"/>
    <x v="1"/>
    <n v="70"/>
    <n v="75"/>
    <n v="50"/>
    <n v="195"/>
    <x v="1"/>
    <n v="3.4285714285714284"/>
    <s v="Oui, elle est capable"/>
    <s v="non amélioré"/>
    <s v="Oui"/>
    <s v="pas d'accès"/>
    <x v="0"/>
    <n v="1"/>
    <n v="1"/>
    <n v="3"/>
    <s v="Connaissance moyenne"/>
    <n v="1"/>
    <n v="5"/>
    <s v="Confiance moyenne"/>
    <n v="1"/>
    <n v="1"/>
  </r>
  <r>
    <s v="367"/>
    <s v="665cfeaa-d291-4304-ba1c-b5b2bbbad9ee"/>
    <n v="44958"/>
    <s v="consentement_oui"/>
    <s v="sud_kivu"/>
    <s v="sud_kivu"/>
    <s v="kabare"/>
    <x v="0"/>
    <x v="0"/>
    <s v="oui"/>
    <s v="cikuri fundiko Bernadette"/>
    <s v="kama_14"/>
    <s v="14"/>
    <s v="kamak_14"/>
    <s v="feminin"/>
    <n v="24"/>
    <n v="978190457"/>
    <s v="secondaire_interrompu"/>
    <s v="non"/>
    <s v="epoux"/>
    <m/>
    <s v="masculin"/>
    <x v="1"/>
    <m/>
    <s v="agriculteur"/>
    <m/>
    <s v="elargi"/>
    <n v="0"/>
    <n v="0"/>
    <n v="2"/>
    <n v="0"/>
    <n v="1"/>
    <n v="0"/>
    <n v="0"/>
    <n v="0"/>
    <n v="0"/>
    <n v="0"/>
    <n v="0"/>
    <n v="0"/>
    <n v="1"/>
    <n v="0"/>
    <n v="0"/>
    <n v="0"/>
    <n v="4"/>
    <s v="non"/>
    <n v="0"/>
    <n v="0"/>
    <n v="0"/>
    <n v="0"/>
    <n v="0"/>
    <n v="0"/>
    <n v="0"/>
    <n v="0"/>
    <n v="0"/>
    <n v="0"/>
    <n v="0"/>
    <n v="0"/>
    <s v="oui"/>
    <n v="0"/>
    <n v="0"/>
    <n v="0"/>
    <n v="0"/>
    <n v="0"/>
    <n v="1"/>
    <n v="1"/>
    <n v="1"/>
    <n v="0"/>
    <n v="0"/>
    <n v="0"/>
    <m/>
    <s v="oui"/>
    <n v="0"/>
    <n v="0"/>
    <n v="0"/>
    <n v="0"/>
    <n v="1"/>
    <n v="1"/>
    <n v="0"/>
    <n v="0"/>
    <n v="0"/>
    <n v="0"/>
    <n v="0"/>
    <m/>
    <s v="eau_de_source"/>
    <m/>
    <m/>
    <s v="source_protg"/>
    <m/>
    <m/>
    <s v="source_protg"/>
    <x v="0"/>
    <m/>
    <s v="oui"/>
    <m/>
    <m/>
    <m/>
    <m/>
    <m/>
    <m/>
    <m/>
    <s v="en_dehors_de_la_parcelle"/>
    <n v="15"/>
    <n v="4"/>
    <n v="25"/>
    <n v="44"/>
    <m/>
    <m/>
    <m/>
    <s v="oui"/>
    <x v="0"/>
    <m/>
    <m/>
    <m/>
    <m/>
    <m/>
    <m/>
    <m/>
    <m/>
    <m/>
    <m/>
    <m/>
    <m/>
    <m/>
    <m/>
    <m/>
    <m/>
    <m/>
    <m/>
    <m/>
    <m/>
    <m/>
    <m/>
    <m/>
    <m/>
    <m/>
    <m/>
    <m/>
    <n v="7"/>
    <n v="4"/>
    <n v="560"/>
    <m/>
    <m/>
    <n v="0"/>
    <n v="20"/>
    <s v="non"/>
    <m/>
    <m/>
    <m/>
    <m/>
    <m/>
    <m/>
    <m/>
    <m/>
    <m/>
    <m/>
    <s v="filles_10-14_ans"/>
    <n v="0"/>
    <n v="0"/>
    <n v="1"/>
    <n v="1"/>
    <n v="0"/>
    <n v="0"/>
    <n v="0"/>
    <m/>
    <s v="non"/>
    <m/>
    <m/>
    <m/>
    <m/>
    <m/>
    <m/>
    <m/>
    <m/>
    <m/>
    <m/>
    <m/>
    <m/>
    <m/>
    <m/>
    <m/>
    <m/>
    <m/>
    <m/>
    <m/>
    <m/>
    <m/>
    <s v="oui"/>
    <s v="parceque nous serons facilité à trouver l'eau à un trajet cours"/>
    <s v="oui"/>
    <n v="1"/>
    <n v="0"/>
    <n v="0"/>
    <n v="1"/>
    <n v="0"/>
    <n v="0"/>
    <n v="0"/>
    <m/>
    <m/>
    <m/>
    <m/>
    <m/>
    <m/>
    <m/>
    <m/>
    <m/>
    <m/>
    <n v="0"/>
    <n v="0"/>
    <n v="1"/>
    <n v="0"/>
    <n v="0"/>
    <n v="0"/>
    <n v="0"/>
    <n v="0"/>
    <n v="0"/>
    <n v="0"/>
    <n v="0"/>
    <n v="0"/>
    <n v="0"/>
    <n v="0"/>
    <n v="0"/>
    <n v="0"/>
    <n v="0"/>
    <s v="oui"/>
    <n v="0"/>
    <n v="1"/>
    <n v="0"/>
    <n v="0"/>
    <n v="0"/>
    <n v="0"/>
    <n v="0"/>
    <n v="0"/>
    <n v="0"/>
    <n v="0"/>
    <m/>
    <m/>
    <m/>
    <s v="autre_toilette__composte"/>
    <m/>
    <n v="0"/>
    <n v="0"/>
    <n v="0"/>
    <n v="1"/>
    <n v="0"/>
    <m/>
    <m/>
    <m/>
    <m/>
    <m/>
    <m/>
    <m/>
    <m/>
    <s v="toilette améliorée"/>
    <s v="non"/>
    <x v="1"/>
    <x v="0"/>
    <x v="0"/>
    <x v="0"/>
    <x v="1"/>
    <n v="0"/>
    <n v="1"/>
    <n v="0"/>
    <n v="0"/>
    <n v="0"/>
    <n v="0"/>
    <n v="0"/>
    <n v="1"/>
    <n v="0"/>
    <n v="0"/>
    <m/>
    <s v="non"/>
    <m/>
    <m/>
    <m/>
    <m/>
    <m/>
    <m/>
    <m/>
    <m/>
    <m/>
    <m/>
    <m/>
    <m/>
    <m/>
    <m/>
    <m/>
    <s v="oui"/>
    <n v="1"/>
    <n v="0"/>
    <n v="1"/>
    <n v="2"/>
    <n v="0"/>
    <n v="0"/>
    <n v="0"/>
    <m/>
    <n v="0"/>
    <n v="1"/>
    <n v="1"/>
    <n v="2"/>
    <n v="4"/>
    <s v="connaissance basique"/>
    <n v="0"/>
    <n v="0"/>
    <n v="0"/>
    <m/>
    <n v="0"/>
    <n v="0"/>
    <n v="0"/>
    <n v="1"/>
    <n v="0"/>
    <n v="0"/>
    <m/>
    <s v="oui"/>
    <m/>
    <n v="0"/>
    <n v="1"/>
    <n v="0"/>
    <n v="0"/>
    <m/>
    <n v="0"/>
    <n v="0"/>
    <n v="0"/>
    <n v="0"/>
    <n v="0"/>
    <n v="0"/>
    <n v="1"/>
    <n v="0"/>
    <s v="des reproches seulement"/>
    <s v="non"/>
    <m/>
    <m/>
    <x v="0"/>
    <m/>
    <m/>
    <m/>
    <m/>
    <m/>
    <s v="non"/>
    <s v="oui"/>
    <n v="1"/>
    <n v="0"/>
    <n v="0"/>
    <n v="0"/>
    <n v="0"/>
    <m/>
    <n v="1"/>
    <n v="0"/>
    <n v="0"/>
    <n v="0"/>
    <n v="0"/>
    <n v="0"/>
    <n v="0"/>
    <n v="0"/>
    <m/>
    <n v="1"/>
    <s v="non_je_navais_pas_eu_des_reponses__mes_proccupations"/>
    <m/>
    <n v="2"/>
    <s v="pas de confiance"/>
    <n v="1"/>
    <n v="1"/>
    <n v="1"/>
    <n v="0"/>
    <n v="0"/>
    <n v="3"/>
    <n v="4"/>
    <s v="Au moins un"/>
    <n v="0"/>
    <n v="0"/>
    <n v="0"/>
    <m/>
    <s v="oui"/>
    <s v="non_jen_ai_pas_encore_bnficie"/>
    <m/>
    <m/>
    <m/>
    <m/>
    <m/>
    <m/>
    <m/>
    <m/>
    <m/>
    <m/>
    <m/>
    <m/>
    <m/>
    <m/>
    <m/>
    <m/>
    <m/>
    <m/>
    <m/>
    <m/>
    <s v="chez notre chef"/>
    <n v="1"/>
    <n v="1"/>
    <n v="0"/>
    <n v="0"/>
    <n v="0"/>
    <n v="0"/>
    <n v="0"/>
    <n v="0"/>
    <n v="1"/>
    <n v="0"/>
    <s v="Maendeleo, RFI"/>
    <n v="0"/>
    <n v="1"/>
    <n v="0"/>
    <n v="0"/>
    <n v="0"/>
    <n v="0"/>
    <m/>
    <s v="1-2"/>
    <m/>
    <s v="neutre"/>
    <s v="oui"/>
    <s v="oui"/>
    <s v="neutre"/>
    <s v="oui"/>
    <s v="non"/>
    <m/>
    <s v="les_membres_du_village"/>
    <m/>
    <s v="b_le_groupe_le_plus_nombreux_prend_la_dcision_pour_tous"/>
    <s v="je_ne_suis_jamais_impliqu"/>
    <s v="non"/>
    <m/>
    <m/>
    <m/>
    <m/>
    <m/>
    <m/>
    <m/>
    <m/>
    <m/>
    <m/>
    <m/>
    <m/>
    <m/>
    <m/>
    <m/>
    <s v="aucun"/>
    <s v="non"/>
    <s v="entretenir nos sources et nos Bf"/>
    <s v="non accès à l'eau potable, un long trajet à parcourir avant d'atteindre la source"/>
    <s v="non"/>
    <m/>
    <m/>
    <n v="-2.2884772"/>
    <n v="28.8029452"/>
    <n v="1760.5"/>
    <n v="8.25"/>
    <n v="4"/>
    <n v="44972.488263888888"/>
    <n v="44972.474606481483"/>
    <s v="bbk05"/>
    <n v="44972.524594907409"/>
    <s v="https://www.commcarehq.org/a/swassa/reports/form_data/665cfeaa-d291-4304-ba1c-b5b2bbbad9ee/"/>
    <s v="bbk05"/>
    <s v="Homme"/>
    <x v="0"/>
    <n v="9"/>
    <x v="0"/>
    <n v="45"/>
    <n v="50"/>
    <n v="25"/>
    <n v="120"/>
    <x v="1"/>
    <n v="6.3492063492063497"/>
    <s v="Non, elle n'est pas capable"/>
    <s v="non amélioré"/>
    <s v="Non"/>
    <s v="pas d'accès"/>
    <x v="0"/>
    <n v="0"/>
    <n v="2"/>
    <n v="2"/>
    <s v="Connaissance faible"/>
    <n v="0"/>
    <n v="0"/>
    <s v="Pas de confiance"/>
    <n v="0"/>
    <n v="0"/>
  </r>
  <r>
    <s v="368"/>
    <s v="0cf75d7f-aa26-4053-b71b-6a28ce10d828"/>
    <n v="44958"/>
    <s v="consentement_oui"/>
    <s v="sud_kivu"/>
    <s v="sud_kivu"/>
    <s v="kabare"/>
    <x v="0"/>
    <x v="0"/>
    <s v="oui"/>
    <s v="Murhula Nshangabalya simeon"/>
    <s v="kama_43"/>
    <s v="43"/>
    <s v="kamak_43"/>
    <s v="masculin"/>
    <n v="20"/>
    <n v="977073835"/>
    <s v="primaire_complet"/>
    <s v="non"/>
    <s v="pre"/>
    <m/>
    <s v="masculin"/>
    <x v="1"/>
    <s v="Nshangabalya joseph"/>
    <s v="agriculteur"/>
    <m/>
    <s v="elargi"/>
    <n v="0"/>
    <n v="0"/>
    <n v="1"/>
    <n v="0"/>
    <n v="1"/>
    <n v="2"/>
    <n v="2"/>
    <n v="1"/>
    <n v="0"/>
    <n v="1"/>
    <n v="0"/>
    <n v="0"/>
    <n v="2"/>
    <n v="2"/>
    <n v="1"/>
    <n v="1"/>
    <n v="14"/>
    <s v="non"/>
    <n v="0"/>
    <n v="0"/>
    <n v="0"/>
    <n v="0"/>
    <n v="0"/>
    <n v="0"/>
    <n v="0"/>
    <n v="0"/>
    <n v="0"/>
    <n v="0"/>
    <n v="0"/>
    <n v="0"/>
    <s v="oui"/>
    <n v="1"/>
    <n v="0"/>
    <n v="0"/>
    <n v="0"/>
    <n v="0"/>
    <n v="0"/>
    <n v="0"/>
    <n v="0"/>
    <n v="0"/>
    <n v="0"/>
    <n v="0"/>
    <m/>
    <s v="oui"/>
    <n v="0"/>
    <n v="0"/>
    <n v="0"/>
    <n v="1"/>
    <n v="0"/>
    <n v="0"/>
    <n v="0"/>
    <n v="0"/>
    <n v="0"/>
    <n v="0"/>
    <n v="0"/>
    <m/>
    <s v="eau_courante"/>
    <s v="canalisation_vers_un_voisin"/>
    <m/>
    <m/>
    <m/>
    <m/>
    <s v="eau_courante"/>
    <x v="0"/>
    <m/>
    <s v="oui"/>
    <m/>
    <m/>
    <m/>
    <m/>
    <m/>
    <m/>
    <m/>
    <s v="en_dehors_de_la_parcelle"/>
    <n v="10"/>
    <n v="3"/>
    <n v="20"/>
    <n v="33"/>
    <m/>
    <m/>
    <m/>
    <s v="oui"/>
    <x v="0"/>
    <m/>
    <m/>
    <m/>
    <m/>
    <m/>
    <m/>
    <m/>
    <m/>
    <m/>
    <m/>
    <m/>
    <m/>
    <m/>
    <m/>
    <m/>
    <m/>
    <m/>
    <m/>
    <m/>
    <m/>
    <m/>
    <m/>
    <m/>
    <m/>
    <m/>
    <m/>
    <m/>
    <n v="7"/>
    <n v="4"/>
    <n v="560"/>
    <m/>
    <m/>
    <n v="0"/>
    <n v="5.7142857142857144"/>
    <s v="non"/>
    <m/>
    <m/>
    <m/>
    <m/>
    <m/>
    <m/>
    <m/>
    <m/>
    <m/>
    <m/>
    <s v="filles_10-14_ans"/>
    <n v="0"/>
    <n v="0"/>
    <n v="1"/>
    <n v="1"/>
    <n v="0"/>
    <n v="0"/>
    <n v="0"/>
    <m/>
    <s v="non"/>
    <m/>
    <m/>
    <m/>
    <m/>
    <m/>
    <m/>
    <m/>
    <m/>
    <m/>
    <m/>
    <m/>
    <m/>
    <m/>
    <m/>
    <m/>
    <m/>
    <m/>
    <m/>
    <m/>
    <m/>
    <m/>
    <s v="non"/>
    <s v="chez nous l'eau doit être gratuite"/>
    <s v="oui"/>
    <n v="1"/>
    <n v="0"/>
    <n v="1"/>
    <n v="1"/>
    <n v="0"/>
    <n v="0"/>
    <n v="0"/>
    <m/>
    <m/>
    <m/>
    <m/>
    <m/>
    <m/>
    <m/>
    <m/>
    <m/>
    <m/>
    <n v="0"/>
    <n v="0"/>
    <n v="0"/>
    <n v="0"/>
    <n v="0"/>
    <n v="1"/>
    <n v="0"/>
    <n v="0"/>
    <n v="0"/>
    <n v="0"/>
    <n v="0"/>
    <n v="0"/>
    <n v="0"/>
    <n v="0"/>
    <n v="0"/>
    <n v="0"/>
    <n v="0"/>
    <s v="oui"/>
    <n v="0"/>
    <n v="1"/>
    <n v="0"/>
    <n v="0"/>
    <n v="0"/>
    <n v="0"/>
    <n v="0"/>
    <n v="0"/>
    <n v="0"/>
    <n v="0"/>
    <m/>
    <m/>
    <m/>
    <s v="autre_toilette__composte"/>
    <m/>
    <n v="0"/>
    <n v="0"/>
    <n v="0"/>
    <n v="1"/>
    <n v="0"/>
    <m/>
    <m/>
    <m/>
    <m/>
    <m/>
    <m/>
    <m/>
    <m/>
    <s v="toilette améliorée"/>
    <s v="non"/>
    <x v="1"/>
    <x v="0"/>
    <x v="0"/>
    <x v="0"/>
    <x v="0"/>
    <m/>
    <m/>
    <m/>
    <m/>
    <m/>
    <m/>
    <m/>
    <m/>
    <m/>
    <m/>
    <m/>
    <m/>
    <m/>
    <m/>
    <m/>
    <m/>
    <m/>
    <m/>
    <m/>
    <m/>
    <m/>
    <m/>
    <m/>
    <m/>
    <m/>
    <m/>
    <m/>
    <s v="non"/>
    <m/>
    <m/>
    <m/>
    <n v="0"/>
    <m/>
    <m/>
    <m/>
    <m/>
    <m/>
    <m/>
    <m/>
    <n v="0"/>
    <n v="0"/>
    <s v="connaissance faible"/>
    <m/>
    <m/>
    <m/>
    <m/>
    <n v="0"/>
    <n v="0"/>
    <n v="0"/>
    <n v="0"/>
    <n v="1"/>
    <n v="0"/>
    <s v="je ne sais pas"/>
    <s v="non"/>
    <s v="ne connais pas"/>
    <n v="0"/>
    <n v="1"/>
    <n v="0"/>
    <n v="0"/>
    <m/>
    <n v="0"/>
    <n v="0"/>
    <n v="0"/>
    <n v="0"/>
    <n v="1"/>
    <n v="0"/>
    <n v="0"/>
    <n v="0"/>
    <m/>
    <s v="non"/>
    <m/>
    <m/>
    <x v="0"/>
    <m/>
    <m/>
    <m/>
    <m/>
    <m/>
    <s v="non"/>
    <s v="oui"/>
    <n v="1"/>
    <n v="0"/>
    <n v="0"/>
    <n v="0"/>
    <n v="0"/>
    <m/>
    <n v="1"/>
    <n v="0"/>
    <n v="0"/>
    <n v="0"/>
    <n v="0"/>
    <n v="0"/>
    <n v="0"/>
    <n v="0"/>
    <m/>
    <n v="1"/>
    <s v="oui"/>
    <s v="oui_jetais_satisfait"/>
    <n v="4"/>
    <s v="pas de confiance"/>
    <n v="1"/>
    <n v="1"/>
    <n v="0"/>
    <n v="0"/>
    <n v="0"/>
    <n v="2"/>
    <n v="3"/>
    <s v="Au moins un"/>
    <n v="0"/>
    <n v="0"/>
    <n v="0"/>
    <m/>
    <s v="oui"/>
    <s v="non_jen_ai_pas_encore_bnficie"/>
    <m/>
    <m/>
    <m/>
    <m/>
    <m/>
    <m/>
    <m/>
    <m/>
    <m/>
    <m/>
    <m/>
    <m/>
    <m/>
    <m/>
    <m/>
    <m/>
    <m/>
    <m/>
    <m/>
    <m/>
    <s v="au chef de quartier"/>
    <n v="1"/>
    <n v="1"/>
    <n v="0"/>
    <n v="0"/>
    <n v="0"/>
    <n v="0"/>
    <n v="0"/>
    <n v="0"/>
    <n v="1"/>
    <n v="0"/>
    <s v="Maendeleo"/>
    <n v="0"/>
    <n v="0"/>
    <n v="0"/>
    <n v="0"/>
    <n v="1"/>
    <n v="0"/>
    <s v="le chef de quartier"/>
    <s v="1-2"/>
    <m/>
    <s v="peu_insatisfaisant"/>
    <s v="non"/>
    <s v="non"/>
    <s v="tres_insatisfaisante"/>
    <s v="non"/>
    <m/>
    <m/>
    <m/>
    <m/>
    <m/>
    <s v="je_ne_suis_jamais_impliqu"/>
    <s v="non"/>
    <m/>
    <m/>
    <m/>
    <m/>
    <m/>
    <m/>
    <m/>
    <m/>
    <m/>
    <m/>
    <m/>
    <m/>
    <m/>
    <m/>
    <m/>
    <s v="aucun"/>
    <s v="non"/>
    <s v="amélioration des nos sources"/>
    <s v="insufisance des BF dans notre milieu"/>
    <s v="non"/>
    <m/>
    <m/>
    <n v="-2.2885974"/>
    <n v="28.8029318"/>
    <n v="1724.1"/>
    <n v="8.58"/>
    <n v="14"/>
    <n v="44972.499502314808"/>
    <n v="44972.48847222222"/>
    <s v="bbk05"/>
    <n v="44972.524606481478"/>
    <s v="https://www.commcarehq.org/a/swassa/reports/form_data/0cf75d7f-aa26-4053-b71b-6a28ce10d828/"/>
    <s v="bbk05"/>
    <s v=""/>
    <x v="2"/>
    <s v=""/>
    <x v="2"/>
    <s v=""/>
    <s v=""/>
    <s v=""/>
    <s v=""/>
    <x v="2"/>
    <s v=""/>
    <s v=""/>
    <s v=""/>
    <s v=""/>
    <s v=""/>
    <x v="1"/>
    <s v=""/>
    <s v=""/>
    <s v=""/>
    <s v=""/>
    <s v=""/>
    <s v=""/>
    <s v=""/>
    <s v=""/>
    <s v=""/>
  </r>
  <r>
    <s v="369"/>
    <s v="7c1e2cb5-5be7-4d3d-8c4a-6bd55659124e"/>
    <n v="44958"/>
    <s v="consentement_oui"/>
    <s v="sud_kivu"/>
    <s v="sud_kivu"/>
    <s v="kabare"/>
    <x v="0"/>
    <x v="0"/>
    <s v="oui"/>
    <s v="Elisha Mushagalusa"/>
    <s v="kama_50"/>
    <s v="50"/>
    <s v="kamak_50"/>
    <s v="masculin"/>
    <n v="19"/>
    <n v="9766799623"/>
    <s v="secondaire_complet"/>
    <s v="non"/>
    <s v="pre"/>
    <m/>
    <s v="masculin"/>
    <x v="1"/>
    <s v="Mushagalusa cishugi"/>
    <s v="colporteur"/>
    <m/>
    <s v="elargi"/>
    <n v="1"/>
    <n v="0"/>
    <n v="2"/>
    <n v="2"/>
    <n v="1"/>
    <n v="0"/>
    <n v="1"/>
    <n v="0"/>
    <n v="0"/>
    <n v="1"/>
    <n v="0"/>
    <n v="1"/>
    <n v="1"/>
    <n v="0"/>
    <n v="1"/>
    <n v="0"/>
    <n v="11"/>
    <s v="oui"/>
    <n v="0"/>
    <n v="0"/>
    <n v="0"/>
    <n v="1"/>
    <n v="0"/>
    <n v="0"/>
    <n v="0"/>
    <n v="0"/>
    <n v="0"/>
    <n v="0"/>
    <n v="0"/>
    <n v="0"/>
    <s v="oui"/>
    <n v="0"/>
    <n v="0"/>
    <n v="1"/>
    <n v="0"/>
    <n v="0"/>
    <n v="0"/>
    <n v="0"/>
    <n v="0"/>
    <n v="0"/>
    <n v="0"/>
    <n v="0"/>
    <m/>
    <s v="oui"/>
    <n v="1"/>
    <n v="0"/>
    <n v="0"/>
    <n v="0"/>
    <n v="0"/>
    <n v="0"/>
    <n v="0"/>
    <n v="0"/>
    <n v="0"/>
    <n v="0"/>
    <n v="0"/>
    <m/>
    <s v="eau_de_source"/>
    <m/>
    <m/>
    <s v="source_non_protg"/>
    <m/>
    <m/>
    <s v="source_non_protg"/>
    <x v="1"/>
    <m/>
    <s v="oui"/>
    <m/>
    <m/>
    <m/>
    <m/>
    <m/>
    <m/>
    <m/>
    <s v="en_dehors_de_la_parcelle"/>
    <n v="6"/>
    <n v="5"/>
    <n v="9"/>
    <n v="20"/>
    <m/>
    <m/>
    <m/>
    <s v="oui"/>
    <x v="2"/>
    <m/>
    <m/>
    <m/>
    <m/>
    <m/>
    <m/>
    <m/>
    <m/>
    <m/>
    <m/>
    <m/>
    <m/>
    <m/>
    <m/>
    <m/>
    <m/>
    <m/>
    <m/>
    <m/>
    <m/>
    <m/>
    <m/>
    <m/>
    <m/>
    <m/>
    <m/>
    <m/>
    <n v="7"/>
    <n v="6"/>
    <n v="840"/>
    <m/>
    <m/>
    <n v="0"/>
    <n v="10.909090909090908"/>
    <s v="non"/>
    <m/>
    <m/>
    <m/>
    <m/>
    <m/>
    <m/>
    <m/>
    <m/>
    <m/>
    <m/>
    <s v="femmesfilles_15-19_ans"/>
    <n v="0"/>
    <n v="0"/>
    <n v="0"/>
    <n v="1"/>
    <n v="0"/>
    <n v="0"/>
    <n v="0"/>
    <m/>
    <s v="non"/>
    <m/>
    <m/>
    <m/>
    <m/>
    <m/>
    <m/>
    <m/>
    <m/>
    <m/>
    <m/>
    <m/>
    <m/>
    <m/>
    <m/>
    <m/>
    <m/>
    <m/>
    <m/>
    <m/>
    <m/>
    <m/>
    <s v="oui"/>
    <s v="nous revons un jour avoir de l'eau Propre"/>
    <s v="non"/>
    <m/>
    <m/>
    <m/>
    <m/>
    <m/>
    <m/>
    <m/>
    <m/>
    <m/>
    <m/>
    <m/>
    <m/>
    <m/>
    <m/>
    <m/>
    <m/>
    <m/>
    <m/>
    <m/>
    <m/>
    <m/>
    <m/>
    <m/>
    <m/>
    <m/>
    <m/>
    <m/>
    <m/>
    <m/>
    <m/>
    <m/>
    <m/>
    <m/>
    <m/>
    <s v="oui"/>
    <n v="0"/>
    <n v="0"/>
    <n v="0"/>
    <n v="0"/>
    <n v="0"/>
    <n v="0"/>
    <n v="1"/>
    <n v="0"/>
    <n v="0"/>
    <n v="0"/>
    <m/>
    <m/>
    <m/>
    <m/>
    <m/>
    <n v="0"/>
    <n v="0"/>
    <n v="0"/>
    <n v="1"/>
    <n v="0"/>
    <m/>
    <m/>
    <m/>
    <m/>
    <m/>
    <m/>
    <m/>
    <m/>
    <s v="toilette non améliorée"/>
    <s v="non"/>
    <x v="0"/>
    <x v="1"/>
    <x v="2"/>
    <x v="1"/>
    <x v="1"/>
    <n v="1"/>
    <n v="0"/>
    <n v="0"/>
    <n v="0"/>
    <n v="0"/>
    <n v="1"/>
    <n v="0"/>
    <n v="0"/>
    <n v="0"/>
    <n v="0"/>
    <m/>
    <s v="non"/>
    <m/>
    <m/>
    <m/>
    <m/>
    <m/>
    <m/>
    <m/>
    <m/>
    <m/>
    <m/>
    <m/>
    <m/>
    <m/>
    <m/>
    <m/>
    <s v="non"/>
    <m/>
    <m/>
    <m/>
    <n v="0"/>
    <m/>
    <m/>
    <m/>
    <m/>
    <m/>
    <m/>
    <m/>
    <n v="0"/>
    <n v="0"/>
    <s v="connaissance faible"/>
    <m/>
    <m/>
    <m/>
    <m/>
    <n v="0"/>
    <n v="0"/>
    <n v="0"/>
    <n v="1"/>
    <n v="0"/>
    <n v="0"/>
    <m/>
    <s v="non"/>
    <m/>
    <n v="0"/>
    <n v="1"/>
    <n v="0"/>
    <n v="0"/>
    <m/>
    <n v="0"/>
    <n v="0"/>
    <n v="0"/>
    <n v="0"/>
    <n v="1"/>
    <n v="0"/>
    <n v="0"/>
    <n v="0"/>
    <m/>
    <s v="non"/>
    <m/>
    <m/>
    <x v="0"/>
    <m/>
    <m/>
    <m/>
    <m/>
    <m/>
    <s v="non"/>
    <s v="oui"/>
    <n v="0"/>
    <n v="0"/>
    <n v="1"/>
    <n v="0"/>
    <n v="0"/>
    <m/>
    <n v="1"/>
    <n v="0"/>
    <n v="0"/>
    <n v="0"/>
    <n v="0"/>
    <n v="0"/>
    <n v="0"/>
    <n v="0"/>
    <m/>
    <n v="1"/>
    <s v="oui"/>
    <s v="non"/>
    <n v="2"/>
    <s v="pas de confiance"/>
    <n v="1"/>
    <n v="0"/>
    <n v="0"/>
    <n v="0"/>
    <n v="0"/>
    <n v="1"/>
    <n v="2"/>
    <s v="Au moins un"/>
    <n v="0"/>
    <n v="0"/>
    <n v="0"/>
    <m/>
    <s v="non"/>
    <s v="oui"/>
    <s v="oui_il_y_en_a"/>
    <s v="non"/>
    <m/>
    <m/>
    <m/>
    <m/>
    <m/>
    <m/>
    <m/>
    <m/>
    <m/>
    <m/>
    <m/>
    <m/>
    <m/>
    <m/>
    <m/>
    <m/>
    <m/>
    <s v="je me suis découragée"/>
    <s v="au chef de quartier"/>
    <n v="1"/>
    <n v="1"/>
    <n v="0"/>
    <n v="1"/>
    <n v="1"/>
    <n v="1"/>
    <n v="0"/>
    <n v="0"/>
    <n v="0"/>
    <n v="0"/>
    <m/>
    <n v="0"/>
    <n v="0"/>
    <n v="0"/>
    <n v="1"/>
    <n v="0"/>
    <n v="0"/>
    <m/>
    <s v="1-2"/>
    <m/>
    <s v="neutre"/>
    <s v="non"/>
    <s v="non"/>
    <s v="neutre"/>
    <s v="non"/>
    <m/>
    <m/>
    <m/>
    <m/>
    <m/>
    <s v="je_ne_suis_jamais_impliqu"/>
    <s v="non"/>
    <m/>
    <m/>
    <m/>
    <m/>
    <m/>
    <m/>
    <m/>
    <m/>
    <m/>
    <m/>
    <m/>
    <m/>
    <m/>
    <m/>
    <m/>
    <s v="aucun"/>
    <s v="non"/>
    <s v="amélioration de bf et Robine pub"/>
    <s v="nous souffrons trop pour trouver l'eau"/>
    <s v="non"/>
    <m/>
    <m/>
    <n v="-2.2884319999999998"/>
    <n v="28.803021699999999"/>
    <n v="1782"/>
    <n v="8.56"/>
    <n v="11"/>
    <n v="44972.509733796287"/>
    <n v="44972.499560185177"/>
    <s v="bbk05"/>
    <n v="44972.524618055562"/>
    <s v="https://www.commcarehq.org/a/swassa/reports/form_data/7c1e2cb5-5be7-4d3d-8c4a-6bd55659124e/"/>
    <s v="bbk05"/>
    <s v="Homme"/>
    <x v="0"/>
    <n v="5"/>
    <x v="1"/>
    <n v="8"/>
    <n v="3"/>
    <n v="4"/>
    <n v="15"/>
    <x v="1"/>
    <n v="16"/>
    <s v="Non, elle n'est pas capable"/>
    <s v="améliorée"/>
    <s v="Non"/>
    <s v="accès basique"/>
    <x v="0"/>
    <n v="1"/>
    <n v="2"/>
    <n v="3"/>
    <s v="Connaissance moyenne"/>
    <n v="0"/>
    <n v="3"/>
    <s v="Pas de confiance"/>
    <n v="0"/>
    <n v="0"/>
  </r>
  <r>
    <s v="370"/>
    <s v="f6e0ccc4-41ab-4862-9d46-de87408e4bc8"/>
    <n v="44958"/>
    <s v="consentement_oui"/>
    <s v="sud_kivu"/>
    <s v="sud_kivu"/>
    <s v="kabare"/>
    <x v="0"/>
    <x v="0"/>
    <s v="oui"/>
    <s v="Neema kashugushu Christelle"/>
    <s v="kama_6"/>
    <s v="6"/>
    <s v="kamak_6"/>
    <s v="feminin"/>
    <n v="24"/>
    <n v="8447471829"/>
    <s v="primaire_interrompu"/>
    <s v="non"/>
    <s v="pre"/>
    <m/>
    <s v="masculin"/>
    <x v="1"/>
    <s v="Akilimali Rwahimbwa"/>
    <s v="agriculteur"/>
    <m/>
    <s v="elargi"/>
    <n v="2"/>
    <n v="0"/>
    <n v="0"/>
    <n v="2"/>
    <n v="1"/>
    <n v="0"/>
    <n v="1"/>
    <n v="0"/>
    <n v="0"/>
    <n v="0"/>
    <n v="0"/>
    <n v="1"/>
    <n v="1"/>
    <n v="2"/>
    <n v="1"/>
    <n v="1"/>
    <n v="12"/>
    <s v="non"/>
    <n v="0"/>
    <n v="0"/>
    <n v="0"/>
    <n v="0"/>
    <n v="0"/>
    <n v="0"/>
    <n v="0"/>
    <n v="0"/>
    <n v="0"/>
    <n v="0"/>
    <n v="0"/>
    <n v="0"/>
    <s v="non"/>
    <m/>
    <m/>
    <m/>
    <m/>
    <m/>
    <m/>
    <m/>
    <m/>
    <m/>
    <m/>
    <m/>
    <m/>
    <s v="non"/>
    <m/>
    <m/>
    <m/>
    <m/>
    <m/>
    <m/>
    <m/>
    <m/>
    <m/>
    <m/>
    <m/>
    <m/>
    <s v="eau_de_source"/>
    <m/>
    <m/>
    <s v="source_non_protg"/>
    <m/>
    <m/>
    <s v="source_non_protg"/>
    <x v="1"/>
    <m/>
    <s v="oui"/>
    <m/>
    <m/>
    <m/>
    <m/>
    <m/>
    <m/>
    <m/>
    <s v="en_dehors_de_la_parcelle"/>
    <n v="30"/>
    <n v="20"/>
    <n v="40"/>
    <n v="90"/>
    <m/>
    <m/>
    <m/>
    <s v="oui"/>
    <x v="2"/>
    <m/>
    <m/>
    <m/>
    <m/>
    <m/>
    <m/>
    <m/>
    <m/>
    <m/>
    <m/>
    <m/>
    <m/>
    <m/>
    <m/>
    <m/>
    <m/>
    <m/>
    <m/>
    <m/>
    <m/>
    <m/>
    <m/>
    <m/>
    <m/>
    <m/>
    <m/>
    <m/>
    <n v="7"/>
    <n v="10"/>
    <n v="1400"/>
    <m/>
    <m/>
    <n v="0"/>
    <n v="16.666666666666668"/>
    <s v="non"/>
    <m/>
    <m/>
    <m/>
    <m/>
    <m/>
    <m/>
    <m/>
    <m/>
    <m/>
    <m/>
    <s v="femmes_20-24_ans"/>
    <n v="0"/>
    <n v="0"/>
    <n v="1"/>
    <n v="0"/>
    <n v="0"/>
    <n v="0"/>
    <n v="0"/>
    <m/>
    <s v="non"/>
    <m/>
    <m/>
    <m/>
    <m/>
    <m/>
    <m/>
    <m/>
    <m/>
    <m/>
    <m/>
    <m/>
    <m/>
    <m/>
    <m/>
    <m/>
    <m/>
    <m/>
    <m/>
    <m/>
    <m/>
    <m/>
    <s v="oui"/>
    <s v="parce que ça va nous rendre la tâche facile"/>
    <s v="non"/>
    <m/>
    <m/>
    <m/>
    <m/>
    <m/>
    <m/>
    <m/>
    <m/>
    <m/>
    <m/>
    <m/>
    <m/>
    <m/>
    <m/>
    <m/>
    <m/>
    <m/>
    <m/>
    <m/>
    <m/>
    <m/>
    <m/>
    <m/>
    <m/>
    <m/>
    <m/>
    <m/>
    <m/>
    <m/>
    <m/>
    <m/>
    <m/>
    <m/>
    <m/>
    <s v="oui"/>
    <n v="0"/>
    <n v="1"/>
    <n v="0"/>
    <n v="0"/>
    <n v="0"/>
    <n v="0"/>
    <n v="0"/>
    <n v="0"/>
    <n v="0"/>
    <n v="0"/>
    <m/>
    <m/>
    <m/>
    <s v="autre_toilette__composte"/>
    <m/>
    <n v="0"/>
    <n v="0"/>
    <n v="0"/>
    <n v="1"/>
    <n v="0"/>
    <m/>
    <m/>
    <m/>
    <m/>
    <m/>
    <m/>
    <m/>
    <m/>
    <s v="toilette améliorée"/>
    <s v="non"/>
    <x v="1"/>
    <x v="0"/>
    <x v="0"/>
    <x v="0"/>
    <x v="0"/>
    <m/>
    <m/>
    <m/>
    <m/>
    <m/>
    <m/>
    <m/>
    <m/>
    <m/>
    <m/>
    <m/>
    <m/>
    <m/>
    <m/>
    <m/>
    <m/>
    <m/>
    <m/>
    <m/>
    <m/>
    <m/>
    <m/>
    <m/>
    <m/>
    <m/>
    <m/>
    <m/>
    <s v="non"/>
    <m/>
    <m/>
    <m/>
    <n v="0"/>
    <m/>
    <m/>
    <m/>
    <m/>
    <m/>
    <m/>
    <m/>
    <n v="0"/>
    <n v="0"/>
    <s v="connaissance faible"/>
    <m/>
    <m/>
    <m/>
    <m/>
    <n v="0"/>
    <n v="0"/>
    <n v="0"/>
    <n v="1"/>
    <n v="0"/>
    <n v="0"/>
    <m/>
    <s v="non"/>
    <m/>
    <n v="0"/>
    <n v="1"/>
    <n v="0"/>
    <n v="0"/>
    <m/>
    <n v="0"/>
    <n v="0"/>
    <n v="0"/>
    <n v="0"/>
    <n v="1"/>
    <n v="0"/>
    <n v="0"/>
    <n v="0"/>
    <m/>
    <s v="non"/>
    <m/>
    <m/>
    <x v="0"/>
    <m/>
    <m/>
    <m/>
    <m/>
    <m/>
    <s v="non"/>
    <s v="non"/>
    <m/>
    <m/>
    <m/>
    <m/>
    <m/>
    <m/>
    <m/>
    <m/>
    <m/>
    <m/>
    <m/>
    <m/>
    <m/>
    <m/>
    <m/>
    <n v="0"/>
    <m/>
    <m/>
    <n v="1"/>
    <s v="pas de confiance"/>
    <n v="0"/>
    <n v="0"/>
    <n v="0"/>
    <n v="0"/>
    <n v="0"/>
    <n v="0"/>
    <n v="0"/>
    <s v="Aucun"/>
    <n v="1"/>
    <n v="0"/>
    <n v="0"/>
    <m/>
    <s v="oui"/>
    <s v="non_jen_ai_pas_encore_bnficie"/>
    <m/>
    <m/>
    <m/>
    <m/>
    <m/>
    <m/>
    <m/>
    <m/>
    <m/>
    <m/>
    <m/>
    <m/>
    <m/>
    <m/>
    <m/>
    <m/>
    <m/>
    <m/>
    <m/>
    <m/>
    <s v="ne connais pas"/>
    <n v="1"/>
    <n v="1"/>
    <n v="1"/>
    <n v="0"/>
    <n v="1"/>
    <n v="1"/>
    <n v="0"/>
    <n v="0"/>
    <n v="0"/>
    <n v="0"/>
    <m/>
    <n v="0"/>
    <n v="1"/>
    <n v="0"/>
    <n v="0"/>
    <n v="0"/>
    <n v="0"/>
    <m/>
    <s v="1-2"/>
    <m/>
    <s v="neutre"/>
    <s v="non"/>
    <s v="non"/>
    <s v="neutre"/>
    <s v="non"/>
    <m/>
    <m/>
    <m/>
    <m/>
    <m/>
    <s v="je_ne_suis_jamais_impliqu"/>
    <s v="non"/>
    <m/>
    <m/>
    <m/>
    <m/>
    <m/>
    <m/>
    <m/>
    <m/>
    <m/>
    <m/>
    <m/>
    <m/>
    <m/>
    <m/>
    <m/>
    <s v="je ne sais pas à qui s'adresser"/>
    <s v="non"/>
    <s v="multiplier les BF dans le milieu"/>
    <s v="accès difficile à l'eau"/>
    <s v="non"/>
    <m/>
    <m/>
    <n v="-2.2885993"/>
    <n v="28.803326999999999"/>
    <n v="1829"/>
    <n v="7.45"/>
    <n v="12"/>
    <n v="44972.516932870371"/>
    <n v="44972.509791666656"/>
    <s v="bbk05"/>
    <n v="44972.524629629632"/>
    <s v="https://www.commcarehq.org/a/swassa/reports/form_data/f6e0ccc4-41ab-4862-9d46-de87408e4bc8/"/>
    <s v="bbk05"/>
    <s v="Homme"/>
    <x v="0"/>
    <n v="7"/>
    <x v="1"/>
    <n v="40"/>
    <n v="2"/>
    <n v="45"/>
    <n v="87"/>
    <x v="1"/>
    <n v="14.693877551020408"/>
    <s v="Oui, elle est capable"/>
    <s v="non amélioré"/>
    <s v="Non"/>
    <s v="pas d'accès"/>
    <x v="0"/>
    <n v="1"/>
    <n v="1"/>
    <n v="3"/>
    <s v="Connaissance moyenne"/>
    <n v="1"/>
    <n v="3"/>
    <s v="Pas de confiance"/>
    <n v="0"/>
    <n v="1"/>
  </r>
  <r>
    <s v="371"/>
    <s v="0c25abe7-6813-42bc-a688-22d851536c80"/>
    <n v="44958"/>
    <s v="consentement_oui"/>
    <s v="sud_kivu"/>
    <s v="sud_kivu"/>
    <s v="kabare"/>
    <x v="0"/>
    <x v="0"/>
    <s v="oui"/>
    <s v="M'Lubambanyanja Rose"/>
    <s v="kama_61"/>
    <s v="61"/>
    <s v="kamak_61"/>
    <s v="feminin"/>
    <n v="55"/>
    <n v="0"/>
    <s v="primaire_interrompu"/>
    <s v="oui"/>
    <m/>
    <m/>
    <m/>
    <x v="0"/>
    <s v="cifundera déo"/>
    <s v="sans_emploi"/>
    <m/>
    <s v="elargi"/>
    <n v="2"/>
    <n v="2"/>
    <n v="1"/>
    <n v="2"/>
    <n v="4"/>
    <n v="0"/>
    <n v="1"/>
    <n v="1"/>
    <n v="1"/>
    <n v="0"/>
    <n v="2"/>
    <n v="2"/>
    <n v="4"/>
    <n v="2"/>
    <n v="1"/>
    <n v="0"/>
    <n v="25"/>
    <s v="non"/>
    <n v="0"/>
    <n v="0"/>
    <n v="0"/>
    <n v="0"/>
    <n v="0"/>
    <n v="0"/>
    <n v="0"/>
    <n v="0"/>
    <n v="0"/>
    <n v="0"/>
    <n v="0"/>
    <n v="0"/>
    <s v="non"/>
    <m/>
    <m/>
    <m/>
    <m/>
    <m/>
    <m/>
    <m/>
    <m/>
    <m/>
    <m/>
    <m/>
    <m/>
    <s v="non"/>
    <m/>
    <m/>
    <m/>
    <m/>
    <m/>
    <m/>
    <m/>
    <m/>
    <m/>
    <m/>
    <m/>
    <m/>
    <s v="forage_ou_puits_tubulaire"/>
    <m/>
    <m/>
    <m/>
    <m/>
    <m/>
    <s v="forage_ou_puits_tubulaire"/>
    <x v="0"/>
    <m/>
    <s v="oui"/>
    <m/>
    <m/>
    <m/>
    <m/>
    <m/>
    <m/>
    <m/>
    <s v="en_dehors_de_la_parcelle"/>
    <n v="40"/>
    <n v="15"/>
    <n v="45"/>
    <n v="100"/>
    <m/>
    <m/>
    <m/>
    <s v="oui"/>
    <x v="0"/>
    <m/>
    <m/>
    <m/>
    <m/>
    <m/>
    <m/>
    <m/>
    <m/>
    <m/>
    <m/>
    <m/>
    <m/>
    <m/>
    <m/>
    <m/>
    <m/>
    <m/>
    <m/>
    <m/>
    <m/>
    <m/>
    <m/>
    <m/>
    <m/>
    <m/>
    <m/>
    <m/>
    <n v="7"/>
    <n v="15"/>
    <n v="2100"/>
    <m/>
    <m/>
    <n v="0"/>
    <n v="12"/>
    <s v="non"/>
    <m/>
    <m/>
    <m/>
    <m/>
    <m/>
    <m/>
    <m/>
    <m/>
    <m/>
    <m/>
    <s v="femmesfilles_15-19_ans"/>
    <n v="0"/>
    <n v="0"/>
    <n v="1"/>
    <n v="0"/>
    <n v="0"/>
    <n v="0"/>
    <n v="0"/>
    <m/>
    <s v="non"/>
    <m/>
    <m/>
    <m/>
    <m/>
    <m/>
    <m/>
    <m/>
    <m/>
    <m/>
    <m/>
    <m/>
    <m/>
    <m/>
    <m/>
    <m/>
    <m/>
    <m/>
    <m/>
    <m/>
    <m/>
    <m/>
    <s v="oui"/>
    <s v="parceque nous serons assuré d'une eau potable"/>
    <s v="non"/>
    <m/>
    <m/>
    <m/>
    <m/>
    <m/>
    <m/>
    <m/>
    <m/>
    <m/>
    <m/>
    <m/>
    <m/>
    <m/>
    <m/>
    <m/>
    <m/>
    <m/>
    <m/>
    <m/>
    <m/>
    <m/>
    <m/>
    <m/>
    <m/>
    <m/>
    <m/>
    <m/>
    <m/>
    <m/>
    <m/>
    <m/>
    <m/>
    <m/>
    <m/>
    <s v="non"/>
    <m/>
    <m/>
    <m/>
    <m/>
    <m/>
    <m/>
    <m/>
    <m/>
    <m/>
    <m/>
    <m/>
    <m/>
    <m/>
    <m/>
    <m/>
    <m/>
    <m/>
    <m/>
    <m/>
    <m/>
    <m/>
    <m/>
    <m/>
    <m/>
    <m/>
    <m/>
    <m/>
    <m/>
    <s v="toilette non améliorée"/>
    <s v="non"/>
    <x v="0"/>
    <x v="0"/>
    <x v="0"/>
    <x v="0"/>
    <x v="0"/>
    <m/>
    <m/>
    <m/>
    <m/>
    <m/>
    <m/>
    <m/>
    <m/>
    <m/>
    <m/>
    <m/>
    <m/>
    <m/>
    <m/>
    <m/>
    <m/>
    <m/>
    <m/>
    <m/>
    <m/>
    <m/>
    <m/>
    <m/>
    <m/>
    <m/>
    <m/>
    <m/>
    <s v="non"/>
    <m/>
    <m/>
    <m/>
    <n v="0"/>
    <m/>
    <m/>
    <m/>
    <m/>
    <m/>
    <m/>
    <m/>
    <n v="0"/>
    <n v="0"/>
    <s v="connaissance faible"/>
    <m/>
    <m/>
    <m/>
    <m/>
    <n v="0"/>
    <n v="0"/>
    <n v="0"/>
    <n v="1"/>
    <n v="0"/>
    <n v="0"/>
    <m/>
    <s v="non"/>
    <m/>
    <n v="1"/>
    <n v="0"/>
    <n v="0"/>
    <n v="0"/>
    <m/>
    <n v="0"/>
    <n v="0"/>
    <n v="0"/>
    <n v="0"/>
    <n v="1"/>
    <n v="0"/>
    <n v="0"/>
    <n v="0"/>
    <m/>
    <s v="non"/>
    <m/>
    <m/>
    <x v="0"/>
    <m/>
    <m/>
    <m/>
    <m/>
    <m/>
    <s v="non"/>
    <s v="non"/>
    <m/>
    <m/>
    <m/>
    <m/>
    <m/>
    <m/>
    <m/>
    <m/>
    <m/>
    <m/>
    <m/>
    <m/>
    <m/>
    <m/>
    <m/>
    <n v="0"/>
    <m/>
    <m/>
    <n v="1"/>
    <s v="pas de confiance"/>
    <n v="0"/>
    <n v="0"/>
    <n v="0"/>
    <n v="0"/>
    <n v="0"/>
    <n v="0"/>
    <n v="0"/>
    <s v="Aucun"/>
    <n v="1"/>
    <n v="0"/>
    <n v="0"/>
    <m/>
    <s v="oui"/>
    <s v="non_jen_ai_pas_encore_bnficie"/>
    <m/>
    <m/>
    <m/>
    <m/>
    <m/>
    <m/>
    <m/>
    <m/>
    <m/>
    <m/>
    <m/>
    <m/>
    <m/>
    <m/>
    <m/>
    <m/>
    <m/>
    <m/>
    <m/>
    <m/>
    <s v="je ne le fait pas"/>
    <n v="1"/>
    <n v="1"/>
    <n v="0"/>
    <n v="0"/>
    <n v="0"/>
    <n v="0"/>
    <n v="0"/>
    <n v="0"/>
    <n v="0"/>
    <n v="0"/>
    <m/>
    <n v="0"/>
    <n v="0"/>
    <n v="0"/>
    <n v="0"/>
    <n v="1"/>
    <n v="0"/>
    <s v="elle ne connait pas"/>
    <s v="1-2"/>
    <m/>
    <s v="neutre"/>
    <s v="non"/>
    <s v="non"/>
    <s v="neutre"/>
    <s v="non"/>
    <m/>
    <m/>
    <m/>
    <m/>
    <m/>
    <s v="je_ne_suis_jamais_impliqu"/>
    <s v="non"/>
    <m/>
    <m/>
    <m/>
    <m/>
    <m/>
    <m/>
    <m/>
    <m/>
    <m/>
    <m/>
    <m/>
    <m/>
    <m/>
    <m/>
    <m/>
    <s v="aucun"/>
    <s v="non"/>
    <s v="elle ne pas capable de répondre à cette question"/>
    <s v="accès difficile à l'eau"/>
    <s v="non"/>
    <m/>
    <m/>
    <n v="-2.2885469000000001"/>
    <n v="28.8029951"/>
    <n v="1777.8"/>
    <n v="8.6"/>
    <n v="25"/>
    <n v="44972.524016203701"/>
    <n v="44972.51703703704"/>
    <s v="bbk05"/>
    <n v="44972.524629629632"/>
    <s v="https://www.commcarehq.org/a/swassa/reports/form_data/0c25abe7-6813-42bc-a688-22d851536c80/"/>
    <s v="bbk05"/>
    <s v="Homme"/>
    <x v="1"/>
    <n v="9"/>
    <x v="1"/>
    <n v="10"/>
    <n v="30"/>
    <n v="25"/>
    <n v="65"/>
    <x v="1"/>
    <n v="7.6190476190476186"/>
    <s v="Non, elle n'est pas capable"/>
    <s v="non amélioré"/>
    <s v="Non"/>
    <s v="pas d'accès"/>
    <x v="0"/>
    <n v="1"/>
    <n v="0"/>
    <n v="1"/>
    <s v="Connaissance faible"/>
    <n v="0"/>
    <n v="3"/>
    <s v="Pas de confiance"/>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287294-5626-407B-B81B-7E7C2B7FE368}"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3:B328" firstHeaderRow="1" firstDataRow="1" firstDataCol="1"/>
  <pivotFields count="48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items count="3">
        <item x="0"/>
        <item x="1"/>
        <item t="default"/>
      </items>
    </pivotField>
    <pivotField axis="axisRow" dataField="1" showAll="0">
      <items count="5">
        <item x="3"/>
        <item x="2"/>
        <item x="1"/>
        <item x="0"/>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1"/>
        <item x="4"/>
        <item x="3"/>
        <item x="2"/>
        <item t="default"/>
      </items>
    </pivotField>
    <pivotField showAll="0"/>
    <pivotField showAll="0"/>
    <pivotField showAll="0"/>
    <pivotField showAll="0"/>
    <pivotField showAll="0"/>
    <pivotField showAll="0"/>
    <pivotField showAll="0"/>
    <pivotField showAll="0"/>
    <pivotField showAll="0"/>
  </pivotFields>
  <rowFields count="1">
    <field x="256"/>
  </rowFields>
  <rowItems count="5">
    <i>
      <x/>
    </i>
    <i>
      <x v="1"/>
    </i>
    <i>
      <x v="2"/>
    </i>
    <i>
      <x v="3"/>
    </i>
    <i t="grand">
      <x/>
    </i>
  </rowItems>
  <colItems count="1">
    <i/>
  </colItems>
  <dataFields count="1">
    <dataField name="Count of form.c_assainissement_et_hygine.enquteur__demandez__voir_le_dispositif" fld="256" subtotal="count" showDataAs="percentOfTotal" baseField="25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3CC208-276F-495D-928F-C0CD1171F4D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5:C132" firstHeaderRow="0" firstDataRow="1" firstDataCol="1"/>
  <pivotFields count="48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h="1" x="3"/>
        <item h="1"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62"/>
    <field x="90"/>
  </rowFields>
  <rowItems count="7">
    <i>
      <x v="2"/>
    </i>
    <i r="1">
      <x/>
    </i>
    <i r="1">
      <x v="1"/>
    </i>
    <i>
      <x v="3"/>
    </i>
    <i r="1">
      <x/>
    </i>
    <i r="1">
      <x v="1"/>
    </i>
    <i t="grand">
      <x/>
    </i>
  </rowItems>
  <colFields count="1">
    <field x="-2"/>
  </colFields>
  <colItems count="2">
    <i>
      <x/>
    </i>
    <i i="1">
      <x v="1"/>
    </i>
  </colItems>
  <dataFields count="2">
    <dataField name="Count of baseline_Sources potable OU non potable - saison pluvieuse" fld="462" subtotal="count" baseField="0" baseItem="0"/>
    <dataField name="Count of baseline_Sources potable OU non potable - saison pluvieuse2" fld="462" subtotal="count" showDataAs="percentOfTotal" baseField="462"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56A101-3FF8-4362-BAB3-6803EFE4864F}"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6:D241" firstHeaderRow="1" firstDataRow="2" firstDataCol="1"/>
  <pivotFields count="48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axis="axisRow" dataField="1" showAll="0">
      <items count="5">
        <item x="1"/>
        <item x="0"/>
        <item m="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h="1" x="3"/>
        <item h="1"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9"/>
  </rowFields>
  <rowItems count="4">
    <i>
      <x/>
    </i>
    <i>
      <x v="1"/>
    </i>
    <i>
      <x v="3"/>
    </i>
    <i t="grand">
      <x/>
    </i>
  </rowItems>
  <colFields count="1">
    <field x="22"/>
  </colFields>
  <colItems count="3">
    <i>
      <x/>
    </i>
    <i>
      <x v="1"/>
    </i>
    <i t="grand">
      <x/>
    </i>
  </colItems>
  <dataFields count="1">
    <dataField name="Count of IND_type_acces_eau2" fld="109" subtotal="count" showDataAs="percentOfRow" baseField="109" baseItem="0" numFmtId="10"/>
  </dataFields>
  <formats count="1">
    <format dxfId="0">
      <pivotArea collapsedLevelsAreSubtotals="1" fieldPosition="0">
        <references count="1">
          <reference field="10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877451-1E25-423A-B311-70473AF6DEF1}"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68:E282" firstHeaderRow="1" firstDataRow="2" firstDataCol="1"/>
  <pivotFields count="483">
    <pivotField showAll="0"/>
    <pivotField showAll="0"/>
    <pivotField showAll="0"/>
    <pivotField showAll="0"/>
    <pivotField showAll="0"/>
    <pivotField showAll="0"/>
    <pivotField showAll="0"/>
    <pivotField showAll="0"/>
    <pivotField axis="axisRow" showAll="0">
      <items count="13">
        <item x="10"/>
        <item x="3"/>
        <item x="6"/>
        <item x="8"/>
        <item x="9"/>
        <item x="7"/>
        <item x="5"/>
        <item x="0"/>
        <item x="2"/>
        <item x="11"/>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axis="axisCol" dataField="1" showAll="0">
      <items count="5">
        <item x="1"/>
        <item x="0"/>
        <item m="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3">
    <i>
      <x/>
    </i>
    <i>
      <x v="1"/>
    </i>
    <i>
      <x v="2"/>
    </i>
    <i>
      <x v="3"/>
    </i>
    <i>
      <x v="4"/>
    </i>
    <i>
      <x v="5"/>
    </i>
    <i>
      <x v="6"/>
    </i>
    <i>
      <x v="7"/>
    </i>
    <i>
      <x v="8"/>
    </i>
    <i>
      <x v="9"/>
    </i>
    <i>
      <x v="10"/>
    </i>
    <i>
      <x v="11"/>
    </i>
    <i t="grand">
      <x/>
    </i>
  </rowItems>
  <colFields count="1">
    <field x="109"/>
  </colFields>
  <colItems count="4">
    <i>
      <x/>
    </i>
    <i>
      <x v="1"/>
    </i>
    <i>
      <x v="3"/>
    </i>
    <i t="grand">
      <x/>
    </i>
  </colItems>
  <dataFields count="1">
    <dataField name="Count of IND_type_acces_eau" fld="109" subtotal="count" showDataAs="percentOfRow"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91DB07-1A28-4499-B017-FA98F038F4A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9:C122" firstHeaderRow="0" firstDataRow="1" firstDataCol="1"/>
  <pivotFields count="48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h="1" x="3"/>
        <item h="1"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62"/>
  </rowFields>
  <rowItems count="3">
    <i>
      <x v="2"/>
    </i>
    <i>
      <x v="3"/>
    </i>
    <i t="grand">
      <x/>
    </i>
  </rowItems>
  <colFields count="1">
    <field x="-2"/>
  </colFields>
  <colItems count="2">
    <i>
      <x/>
    </i>
    <i i="1">
      <x v="1"/>
    </i>
  </colItems>
  <dataFields count="2">
    <dataField name="Count of baseline_Sources potable OU non potable - saison pluvieuse" fld="462" subtotal="count" baseField="0" baseItem="0"/>
    <dataField name="Count of baseline_Sources potable OU non potable - saison pluvieuse2" fld="462" subtotal="count" showDataAs="percentOfTotal" baseField="462"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8272BF-EAAC-404F-B311-B3538932F3EE}"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0:B343" firstHeaderRow="1" firstDataRow="1" firstDataCol="1"/>
  <pivotFields count="48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items count="3">
        <item x="0"/>
        <item x="1"/>
        <item t="default"/>
      </items>
    </pivotField>
    <pivotField showAll="0">
      <items count="5">
        <item x="3"/>
        <item x="2"/>
        <item x="1"/>
        <item h="1" x="0"/>
        <item t="default"/>
      </items>
    </pivotField>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1"/>
        <item x="4"/>
        <item x="3"/>
        <item x="2"/>
        <item t="default"/>
      </items>
    </pivotField>
    <pivotField showAll="0"/>
    <pivotField showAll="0"/>
    <pivotField showAll="0"/>
    <pivotField showAll="0"/>
    <pivotField showAll="0"/>
    <pivotField showAll="0"/>
    <pivotField showAll="0"/>
    <pivotField showAll="0"/>
    <pivotField showAll="0"/>
  </pivotFields>
  <rowFields count="1">
    <field x="258"/>
  </rowFields>
  <rowItems count="3">
    <i>
      <x/>
    </i>
    <i>
      <x v="1"/>
    </i>
    <i t="grand">
      <x/>
    </i>
  </rowItems>
  <colItems count="1">
    <i/>
  </colItems>
  <dataFields count="1">
    <dataField name="Count of form.d_intgration_dans_les_recherches.avez-vous_t_impliqu_dans_un_processus_de_recherche_ou_dvaluation_men_par_un" fld="258" subtotal="count" showDataAs="percentOfTotal" baseField="25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9C4962-00A4-4E3F-BE61-61F00C6A342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2:D337" firstHeaderRow="1" firstDataRow="2" firstDataCol="1"/>
  <pivotFields count="48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items count="3">
        <item x="0"/>
        <item x="1"/>
        <item t="default"/>
      </items>
    </pivotField>
    <pivotField axis="axisRow" dataField="1" showAll="0">
      <items count="5">
        <item x="3"/>
        <item x="2"/>
        <item x="1"/>
        <item h="1" x="0"/>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1"/>
        <item x="4"/>
        <item x="3"/>
        <item x="2"/>
        <item t="default"/>
      </items>
    </pivotField>
    <pivotField showAll="0"/>
    <pivotField showAll="0"/>
    <pivotField showAll="0"/>
    <pivotField showAll="0"/>
    <pivotField showAll="0"/>
    <pivotField showAll="0"/>
    <pivotField showAll="0"/>
    <pivotField showAll="0"/>
    <pivotField showAll="0"/>
  </pivotFields>
  <rowFields count="1">
    <field x="256"/>
  </rowFields>
  <rowItems count="4">
    <i>
      <x/>
    </i>
    <i>
      <x v="1"/>
    </i>
    <i>
      <x v="2"/>
    </i>
    <i t="grand">
      <x/>
    </i>
  </rowItems>
  <colFields count="1">
    <field x="22"/>
  </colFields>
  <colItems count="3">
    <i>
      <x/>
    </i>
    <i>
      <x v="1"/>
    </i>
    <i t="grand">
      <x/>
    </i>
  </colItems>
  <dataFields count="1">
    <dataField name="Count of form.c_assainissement_et_hygine.enquteur__demandez__voir_le_dispositif" fld="256" subtotal="count" showDataAs="percentOfRow" baseField="25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9C020F-E4CE-4B28-8054-BB40C952BD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4:C117" firstHeaderRow="0" firstDataRow="1" firstDataCol="1"/>
  <pivotFields count="48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h="1" x="3"/>
        <item h="1"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0"/>
  </rowFields>
  <rowItems count="3">
    <i>
      <x/>
    </i>
    <i>
      <x v="1"/>
    </i>
    <i t="grand">
      <x/>
    </i>
  </rowItems>
  <colFields count="1">
    <field x="-2"/>
  </colFields>
  <colItems count="2">
    <i>
      <x/>
    </i>
    <i i="1">
      <x v="1"/>
    </i>
  </colItems>
  <dataFields count="2">
    <dataField name="Count of potabilite_eau" fld="90" subtotal="count" baseField="0" baseItem="0"/>
    <dataField name="Count of potabilite_eau2" fld="90" subtotal="count" showDataAs="percentOfTotal" baseField="9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72FD09-1945-42D1-94B7-35671A110A9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03:C217" firstHeaderRow="0" firstDataRow="1" firstDataCol="1"/>
  <pivotFields count="483">
    <pivotField showAll="0"/>
    <pivotField showAll="0"/>
    <pivotField showAll="0"/>
    <pivotField showAll="0"/>
    <pivotField showAll="0"/>
    <pivotField showAll="0"/>
    <pivotField showAll="0"/>
    <pivotField axis="axisRow" showAll="0">
      <items count="3">
        <item x="0"/>
        <item x="1"/>
        <item t="default"/>
      </items>
    </pivotField>
    <pivotField axis="axisRow" showAll="0">
      <items count="13">
        <item x="10"/>
        <item x="3"/>
        <item x="6"/>
        <item x="8"/>
        <item x="9"/>
        <item x="7"/>
        <item x="5"/>
        <item x="0"/>
        <item x="2"/>
        <item x="11"/>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h="1" x="2"/>
        <item x="1"/>
        <item x="0"/>
        <item t="default"/>
      </items>
    </pivotField>
    <pivotField showAll="0"/>
    <pivotField showAll="0">
      <items count="5">
        <item h="1" x="3"/>
        <item h="1" x="2"/>
        <item x="1"/>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7"/>
    <field x="8"/>
  </rowFields>
  <rowItems count="14">
    <i>
      <x/>
    </i>
    <i r="1">
      <x/>
    </i>
    <i r="1">
      <x v="1"/>
    </i>
    <i r="1">
      <x v="7"/>
    </i>
    <i r="1">
      <x v="8"/>
    </i>
    <i r="1">
      <x v="11"/>
    </i>
    <i>
      <x v="1"/>
    </i>
    <i r="1">
      <x v="3"/>
    </i>
    <i r="1">
      <x v="4"/>
    </i>
    <i r="1">
      <x v="5"/>
    </i>
    <i r="1">
      <x v="6"/>
    </i>
    <i r="1">
      <x v="9"/>
    </i>
    <i r="1">
      <x v="10"/>
    </i>
    <i t="grand">
      <x/>
    </i>
  </rowItems>
  <colFields count="1">
    <field x="-2"/>
  </colFields>
  <colItems count="2">
    <i>
      <x/>
    </i>
    <i i="1">
      <x v="1"/>
    </i>
  </colItems>
  <dataFields count="2">
    <dataField name="annuelle" fld="143" subtotal="average" baseField="0" baseItem="0"/>
    <dataField name="baseline" fld="468" subtotal="average" baseField="8" baseItem="0"/>
  </dataFields>
  <formats count="2">
    <format dxfId="2">
      <pivotArea collapsedLevelsAreSubtotals="1" fieldPosition="0">
        <references count="2">
          <reference field="4294967294" count="1" selected="0">
            <x v="0"/>
          </reference>
          <reference field="8" count="1">
            <x v="3"/>
          </reference>
        </references>
      </pivotArea>
    </format>
    <format dxfId="1">
      <pivotArea outline="0" collapsedLevelsAreSubtotals="1" fieldPosition="0"/>
    </format>
  </formats>
  <chartFormats count="2">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397C40-B0AA-4288-8072-5F9D8D3C7F4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9:D304" firstHeaderRow="1" firstDataRow="2" firstDataCol="1"/>
  <pivotFields count="48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4"/>
  </rowFields>
  <rowItems count="4">
    <i>
      <x/>
    </i>
    <i>
      <x v="1"/>
    </i>
    <i>
      <x v="2"/>
    </i>
    <i t="grand">
      <x/>
    </i>
  </rowItems>
  <colFields count="1">
    <field x="22"/>
  </colFields>
  <colItems count="3">
    <i>
      <x/>
    </i>
    <i>
      <x v="1"/>
    </i>
    <i t="grand">
      <x/>
    </i>
  </colItems>
  <dataFields count="1">
    <dataField name="Count of IND_Type_acces_toilet" fld="254" subtotal="count" showDataAs="percentOfRow" baseField="25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seline_Sources_potable_OU_non_potable___saison_pluvieuse" xr10:uid="{8E6CFD8A-293B-4451-AE17-A63F820A4942}" sourceName="baseline_Sources potable OU non potable - saison pluvieuse">
  <pivotTables>
    <pivotTable tabId="3" name="PivotTable1"/>
    <pivotTable tabId="3" name="PivotTable2"/>
    <pivotTable tabId="3" name="PivotTable3"/>
    <pivotTable tabId="3" name="PivotTable6"/>
    <pivotTable tabId="3" name="PivotTable7"/>
  </pivotTables>
  <data>
    <tabular pivotCacheId="1779122918">
      <items count="4">
        <i x="3"/>
        <i x="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seline_Quel_est_le_type_de_ménage_?" xr10:uid="{5CE4781C-DBC3-472C-B446-F1B1F4C3C17C}" sourceName="baseline_Quel est le type de ménage ?">
  <pivotTables>
    <pivotTable tabId="3" name="PivotTable6"/>
  </pivotTables>
  <data>
    <tabular pivotCacheId="1779122918">
      <items count="3">
        <i x="1" s="1"/>
        <i x="0"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seline_Sources potable OU non potable - saison pluvieuse" xr10:uid="{180630D5-FC9A-4660-A9B5-36EB08937388}" cache="Slicer_baseline_Sources_potable_OU_non_potable___saison_pluvieuse" caption="baseline_Sources potable OU non potable - saison pluvieuse" rowHeight="234950"/>
  <slicer name="baseline_Quel est le type de ménage ?" xr10:uid="{E35A9611-04E2-4E1A-905E-C7B245B69378}" cache="Slicer_baseline_Quel_est_le_type_de_ménage_?" caption="baseline_Quel est le type de ménage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F14A56-F06A-464B-BBEC-52FB53957C07}" name="fusion" displayName="fusion" ref="A1:RO369" totalsRowShown="0" headerRowDxfId="514" dataDxfId="513">
  <autoFilter ref="A1:RO369" xr:uid="{72F14A56-F06A-464B-BBEC-52FB53957C07}"/>
  <tableColumns count="483">
    <tableColumn id="1" xr3:uid="{D68803C3-EAF7-43F8-9DCC-64CA03F1CA9F}" name="number" dataDxfId="512"/>
    <tableColumn id="2" xr3:uid="{1CE41577-DF5C-4191-8ABF-FCFF79BF4D7A}" name="formid" dataDxfId="511"/>
    <tableColumn id="3" xr3:uid="{3689A5C0-4DFF-43FC-BA24-301899E6726A}" name="form.date_de_lenqute" dataDxfId="510"/>
    <tableColumn id="4" xr3:uid="{7F9085A9-6DCD-4271-9F4E-DAAA5BADCB7E}" name="form.bonjour_je_mappelle_first_name_nous_collectons_les_donnes_de_base_dans_le_c" dataDxfId="509"/>
    <tableColumn id="5" xr3:uid="{78A62223-F829-46DF-B3B5-9E6A7C9598F0}" name="form.a_questions_gnrales_et_identification_des_enquts.province" dataDxfId="508"/>
    <tableColumn id="6" xr3:uid="{1A8A7FA9-29BD-42E2-A55A-69251E5BCDC4}" name="form.a_questions_gnrales_et_identification_des_enquts.copy-1-of-province" dataDxfId="507"/>
    <tableColumn id="7" xr3:uid="{C4185E9B-80F3-403D-9199-0DCDE030A506}" name="form.a_questions_gnrales_et_identification_des_enquts.copy-1-of-territoire_ou_ville" dataDxfId="506"/>
    <tableColumn id="8" xr3:uid="{95758179-CB63-4545-82AD-B96583F07718}" name="form.a_questions_gnrales_et_identification_des_enquts.copy-1-of-groupement_ou_commune" dataDxfId="505"/>
    <tableColumn id="9" xr3:uid="{55D6A7C3-B6E4-4318-A5DF-DAB7D39D2DFB}" name="form.a_questions_gnrales_et_identification_des_enquts.quartier_ou_village" dataDxfId="504"/>
    <tableColumn id="10" xr3:uid="{EC6E79A2-2BE9-45FD-BF46-3FAF809E35C4}" name="form.a_questions_gnrales_et_identification_des_enquts.est-ce_que_le_mnage_est_sur_votre_liste" dataDxfId="503"/>
    <tableColumn id="11" xr3:uid="{A957553A-E12D-46B4-8705-F6F9B4652D14}" name="form.a_questions_gnrales_et_identification_des_enquts.nom_complet_de_lenqut" dataDxfId="502"/>
    <tableColumn id="12" xr3:uid="{A501ACC9-29BC-4C32-AAB0-ACA0CC541985}" name="form.a_questions_gnrales_et_identification_des_enquts.code_menage" dataDxfId="501"/>
    <tableColumn id="13" xr3:uid="{9A85A29D-7E4C-4D49-9EC9-E742071DA8D0}" name="Num_menage" dataDxfId="500">
      <calculatedColumnFormula array="1">SUBSTITUTE(L2,LEFT(L2,MIN(IFERROR(FIND({0;1;2;3;4;5;6;7;8;9},L2),""))-1),"")</calculatedColumnFormula>
    </tableColumn>
    <tableColumn id="14" xr3:uid="{18FF34AC-FF00-4C00-9278-37A58A6A0273}" name="ID_fusion" dataDxfId="499">
      <calculatedColumnFormula>LEFT(I2,5)&amp;"_"&amp;M2</calculatedColumnFormula>
    </tableColumn>
    <tableColumn id="15" xr3:uid="{84D9D445-0678-4178-B1AF-A16FCF2D150E}" name="form.a_questions_gnrales_et_identification_des_enquts.sexe" dataDxfId="498"/>
    <tableColumn id="16" xr3:uid="{422E3D2F-265B-443B-B8B9-165DC08FB7B9}" name="form.a_questions_gnrales_et_identification_des_enquts.age_de_la_personne_enqut" dataDxfId="497"/>
    <tableColumn id="17" xr3:uid="{0865E2FF-C779-401A-A80F-389004729397}" name="form.a_questions_gnrales_et_identification_des_enquts.numro_de_tlphone" dataDxfId="496"/>
    <tableColumn id="18" xr3:uid="{C11F54B8-8E58-45CD-A24E-CA74EF2F3CA5}" name="form.a_questions_gnrales_et_identification_des_enquts.niveau_dducation_scolaire" dataDxfId="495"/>
    <tableColumn id="19" xr3:uid="{7452B163-79D8-459C-8A2D-11C81D716D86}" name="form.a_questions_gnrales_et_identification_des_enquts.etes-vous_chef_du_menage" dataDxfId="494"/>
    <tableColumn id="20" xr3:uid="{EC886EF1-A6DA-429E-A886-5A42E11EA9D5}" name="form.a_questions_gnrales_et_identification_des_enquts.sinon_quel_lien_avez-vous_avec_le_chef_de_mnage" dataDxfId="493"/>
    <tableColumn id="21" xr3:uid="{0D74607B-36AD-4D42-9801-48C03C140FB7}" name="form.a_questions_gnrales_et_identification_des_enquts.nom_complet_du_chef_de_mnage" dataDxfId="492"/>
    <tableColumn id="22" xr3:uid="{21850B2B-9B3D-40FE-AADB-ADE17C934D7A}" name="form.a_questions_gnrales_et_identification_des_enquts.sinon_quel_est_le_sexe_du_chef_de_mnage___dduire_de_la_question_prcdante_pa" dataDxfId="491"/>
    <tableColumn id="23" xr3:uid="{DC96D3F3-6995-4335-8618-9B8F5C6743E1}" name="sexe_chef_menage_calcule" dataDxfId="490"/>
    <tableColumn id="24" xr3:uid="{BCBE707F-6B88-4BD7-800B-E3B99D132CFF}" name="form.a_questions_gnrales_et_identification_des_enquts.nom_complet_de_lpoux_ou_lpousse_ou_une_autre_personne_responsable__labsence" dataDxfId="489"/>
    <tableColumn id="25" xr3:uid="{588C73E5-8BBB-4993-A0FB-BCD4731C4DD3}" name="form.a_questions_gnrales_et_identification_des_enquts.quelle_est_la_profession_du_chef_de_menage" dataDxfId="488"/>
    <tableColumn id="26" xr3:uid="{2A1442B2-D8D9-4C13-9C52-284615C6D76D}" name="form.a_questions_gnrales_et_identification_des_enquts.si_autre_veuillez_precisez" dataDxfId="487"/>
    <tableColumn id="27" xr3:uid="{74CBF1A4-B6FC-4FC3-83CE-8294FF1443B1}" name="form.a_questions_gnrales_et_identification_des_enquts.quel_est_le_type_de_mnage" dataDxfId="486"/>
    <tableColumn id="28" xr3:uid="{DC4686F1-E0DA-4E01-ADAF-26BB3ED30758}" name="form.a_questions_gnrales_et_identification_des_enquts.nombre_des_personnes_vivant_dans_le_menage.filles_0-5_ans" dataDxfId="485"/>
    <tableColumn id="29" xr3:uid="{2C2F68BA-5363-49EB-A70B-8BC121458AA4}" name="form.a_questions_gnrales_et_identification_des_enquts.nombre_des_personnes_vivant_dans_le_menage.filles_6-9_ans" dataDxfId="484"/>
    <tableColumn id="30" xr3:uid="{B2D59B12-FB7C-48C5-9A34-F104DEC73AE6}" name="form.a_questions_gnrales_et_identification_des_enquts.nombre_des_personnes_vivant_dans_le_menage.filles_10-14_ans" dataDxfId="483"/>
    <tableColumn id="31" xr3:uid="{059D783A-CF58-4C64-A524-1E5DBC92A6EA}" name="form.a_questions_gnrales_et_identification_des_enquts.nombre_des_personnes_vivant_dans_le_menage.femmesfilles_15-19_ans" dataDxfId="482"/>
    <tableColumn id="32" xr3:uid="{1E1436DB-6878-46F3-8174-24F31985F685}" name="form.a_questions_gnrales_et_identification_des_enquts.nombre_des_personnes_vivant_dans_le_menage.femmes_20-24_ans" dataDxfId="481"/>
    <tableColumn id="33" xr3:uid="{77B4ADB0-4F45-4748-98F3-B6225271629C}" name="form.a_questions_gnrales_et_identification_des_enquts.nombre_des_personnes_vivant_dans_le_menage.femmes_25-34_ans" dataDxfId="480"/>
    <tableColumn id="34" xr3:uid="{107DAB56-F4D1-4753-AEAE-82231B436B51}" name="form.a_questions_gnrales_et_identification_des_enquts.nombre_des_personnes_vivant_dans_le_menage.femmes_35-49_ans" dataDxfId="479"/>
    <tableColumn id="35" xr3:uid="{3A09065B-1A02-4275-AA4B-A81E7F5FB2B8}" name="form.a_questions_gnrales_et_identification_des_enquts.nombre_des_personnes_vivant_dans_le_menage.femmes_50_ans" dataDxfId="478"/>
    <tableColumn id="36" xr3:uid="{F52B1447-C808-4641-8327-8205CCBDE338}" name="form.a_questions_gnrales_et_identification_des_enquts.nombre_des_personnes_vivant_dans_le_menage.garons_0-5_ans" dataDxfId="477"/>
    <tableColumn id="37" xr3:uid="{90EFC19D-9108-4B1C-AEB9-84676ABC6EAA}" name="form.a_questions_gnrales_et_identification_des_enquts.nombre_des_personnes_vivant_dans_le_menage.garons_6-9_ans" dataDxfId="476"/>
    <tableColumn id="38" xr3:uid="{718EF3F0-E145-43F6-9FE5-D6D2395E34CA}" name="form.a_questions_gnrales_et_identification_des_enquts.nombre_des_personnes_vivant_dans_le_menage.garons_10-14_ans" dataDxfId="475"/>
    <tableColumn id="39" xr3:uid="{AB145431-ADF6-48F4-BD88-E0371C16ACCC}" name="form.a_questions_gnrales_et_identification_des_enquts.nombre_des_personnes_vivant_dans_le_menage.hommesgarons_15-19_ans" dataDxfId="474"/>
    <tableColumn id="40" xr3:uid="{7E604A46-9D9A-4B53-88EB-182E92F05ABE}" name="form.a_questions_gnrales_et_identification_des_enquts.nombre_des_personnes_vivant_dans_le_menage.hommes_20-24_ans" dataDxfId="473"/>
    <tableColumn id="41" xr3:uid="{E3B9F910-54FE-4ED9-9E6C-640C85005BB7}" name="form.a_questions_gnrales_et_identification_des_enquts.nombre_des_personnes_vivant_dans_le_menage.hommes_25-34_ans" dataDxfId="472"/>
    <tableColumn id="42" xr3:uid="{9C8B85BF-B69A-44C4-9A01-EC4C38EB5AC5}" name="form.a_questions_gnrales_et_identification_des_enquts.nombre_des_personnes_vivant_dans_le_menage.hommes_35-49_ans" dataDxfId="471"/>
    <tableColumn id="43" xr3:uid="{30713DDB-853B-4005-BA0F-328A3FEC83E5}" name="form.a_questions_gnrales_et_identification_des_enquts.nombre_des_personnes_vivant_dans_le_menage.hommes_50_ans" dataDxfId="470"/>
    <tableColumn id="44" xr3:uid="{CBF71DEF-5658-4595-AC23-17EB82A9FD3B}" name="Taille_menage" dataDxfId="469"/>
    <tableColumn id="45" xr3:uid="{BED4670C-71C7-4248-99AE-CC8D6B3311B5}" name="form.a_questions_gnrales_et_identification_des_enquts.tes-vous_affilier__une_organisation_communautaire_de_base_groupe_dhommes_de" dataDxfId="468"/>
    <tableColumn id="46" xr3:uid="{5F220FF9-899A-42D2-93CC-DF2B0026F2E7}" name="form.a_questions_gnrales_et_identification_des_enquts.si_oui_lequels_parmi_ceux_qui_sont_cit | association_fminine" dataDxfId="467"/>
    <tableColumn id="47" xr3:uid="{2C596498-8A04-477F-AA83-ABD726077353}" name="form.a_questions_gnrales_et_identification_des_enquts.si_oui_lequels_parmi_ceux_qui_sont_cit | association_masculine" dataDxfId="466"/>
    <tableColumn id="48" xr3:uid="{0D031263-224B-424C-89B4-6ACBF4235C5B}" name="form.a_questions_gnrales_et_identification_des_enquts.si_oui_lequels_parmi_ceux_qui_sont_cit | societ_civille" dataDxfId="465"/>
    <tableColumn id="49" xr3:uid="{02FC092F-B381-4AE7-A158-2BA8E49B2671}" name="form.a_questions_gnrales_et_identification_des_enquts.si_oui_lequels_parmi_ceux_qui_sont_cit | association_des_jeunes" dataDxfId="464"/>
    <tableColumn id="50" xr3:uid="{002BF377-6142-4AC6-B9D5-9CCC1B18EA0C}" name="form.a_questions_gnrales_et_identification_des_enquts.si_oui_lequels_parmi_ceux_qui_sont_cit | association_villageoise_depargne_et_de_credit" dataDxfId="463"/>
    <tableColumn id="51" xr3:uid="{C015AA77-0EDB-4DDC-8943-C6883CA7EFB3}" name="form.a_questions_gnrales_et_identification_des_enquts.si_oui_lequels_parmi_ceux_qui_sont_cit | muso" dataDxfId="462"/>
    <tableColumn id="52" xr3:uid="{66CCE3BD-600F-41DF-A730-400DF2CEB4E3}" name="form.a_questions_gnrales_et_identification_des_enquts.si_oui_lequels_parmi_ceux_qui_sont_cit | association_des_usager_de_leau" dataDxfId="461"/>
    <tableColumn id="53" xr3:uid="{6BE8E1D5-1DCC-4B6E-A516-B16814111AA3}" name="form.a_questions_gnrales_et_identification_des_enquts.si_oui_lequels_parmi_ceux_qui_sont_cit | la_coalition_pour_la_gouvernance_des_entreprises_publiques_cogep" dataDxfId="460"/>
    <tableColumn id="54" xr3:uid="{4BBD9F04-B564-49D5-9CC0-F2DA8456049D}" name="form.a_questions_gnrales_et_identification_des_enquts.si_oui_lequels_parmi_ceux_qui_sont_cit | cogep" dataDxfId="459"/>
    <tableColumn id="55" xr3:uid="{422F2BAE-FD45-4922-A93D-BD76E3F84ED1}" name="form.a_questions_gnrales_et_identification_des_enquts.si_oui_lequels_parmi_ceux_qui_sont_cit | autre" dataDxfId="458"/>
    <tableColumn id="56" xr3:uid="{90D3E6ED-125B-44D9-B9C1-B410CEE91E42}" name="form.a_questions_gnrales_et_identification_des_enquts.si_oui_lequels_parmi_ceux_qui_sont_cit | extra" dataDxfId="457"/>
    <tableColumn id="57" xr3:uid="{10AC9EFF-D765-4F19-94D4-8DF790A971C9}" name="form.a_questions_gnrales_et_identification_des_enquts.si_autre_veuillez_prcise" dataDxfId="456"/>
    <tableColumn id="58" xr3:uid="{2915757B-C822-4830-ABBD-5CDD3BF23699}" name="form.b_accs__leau.au_cours_des_12_derniers_mois_avez-vous_obtenu_des_informations_sur_les_que" dataDxfId="455"/>
    <tableColumn id="59" xr3:uid="{22059619-A81A-4F44-8BD1-4720535EC406}" name="form.b_accs__leau.si_oui_auprs_de_qui_avez-vous_principalement_obtenu_des_informations_sur_le | agents_de_vulgarisation_sanitaire" dataDxfId="454"/>
    <tableColumn id="60" xr3:uid="{684C87D8-A028-4162-AAAE-C58879A1773B}" name="form.b_accs__leau.si_oui_auprs_de_qui_avez-vous_principalement_obtenu_des_informations_sur_le | conjoint" dataDxfId="453"/>
    <tableColumn id="61" xr3:uid="{A5844226-FE21-471F-A568-D691FA26CD0D}" name="form.b_accs__leau.si_oui_auprs_de_qui_avez-vous_principalement_obtenu_des_informations_sur_le | radio" dataDxfId="452"/>
    <tableColumn id="62" xr3:uid="{25D1B971-623B-47BB-9D59-E10C34126C9E}" name="form.b_accs__leau.si_oui_auprs_de_qui_avez-vous_principalement_obtenu_des_informations_sur_le | journaux" dataDxfId="451"/>
    <tableColumn id="63" xr3:uid="{65D1F8D3-7746-4A1C-9943-95DDFF61DA8F}" name="form.b_accs__leau.si_oui_auprs_de_qui_avez-vous_principalement_obtenu_des_informations_sur_le | organisations_confessionnellesglisesmosques" dataDxfId="450"/>
    <tableColumn id="64" xr3:uid="{AA81896A-9632-4ED5-8BFE-DA31F079F367}" name="form.b_accs__leau.si_oui_auprs_de_qui_avez-vous_principalement_obtenu_des_informations_sur_le | professionnels_de_la_sant" dataDxfId="449"/>
    <tableColumn id="65" xr3:uid="{CC1FA220-84FE-496E-A422-FE7F60464D69}" name="form.b_accs__leau.si_oui_auprs_de_qui_avez-vous_principalement_obtenu_des_informations_sur_le | promoteurs_de_sant_communautaires" dataDxfId="448"/>
    <tableColumn id="66" xr3:uid="{CE339EAD-8E04-4CDF-A77D-01B38A477C2C}" name="form.b_accs__leau.si_oui_auprs_de_qui_avez-vous_principalement_obtenu_des_informations_sur_le | runion_communautaire" dataDxfId="447"/>
    <tableColumn id="67" xr3:uid="{EB449651-F423-40DB-99AC-84FD1CFC33BA}" name="form.b_accs__leau.si_oui_auprs_de_qui_avez-vous_principalement_obtenu_des_informations_sur_le | je_nai_jamais_entendu_parler_de_cela" dataDxfId="446"/>
    <tableColumn id="68" xr3:uid="{42BF4C0A-6FB2-4D35-BC0C-0181F4E1A58A}" name="form.b_accs__leau.si_oui_auprs_de_qui_avez-vous_principalement_obtenu_des_informations_sur_le | autre" dataDxfId="445"/>
    <tableColumn id="69" xr3:uid="{04123E37-0EBA-4C8F-8624-453CA786395F}" name="form.b_accs__leau.si_oui_auprs_de_qui_avez-vous_principalement_obtenu_des_informations_sur_le | extra" dataDxfId="444"/>
    <tableColumn id="70" xr3:uid="{4F9AFE4B-D5FF-4310-84B1-7FB72214EE68}" name="form.b_accs__leau.autre_moyent__preciser" dataDxfId="443"/>
    <tableColumn id="71" xr3:uid="{062CAA41-ED2D-4DB8-A093-F1EF75599DC6}" name="form.b_accs__leau.etes-vous_interess_d_en_savoir_plus__lavenir_sur_les_questions_deau_dassain" dataDxfId="442"/>
    <tableColumn id="72" xr3:uid="{3DF4E18A-56C0-4007-BF76-3D358AF132D1}" name="form.b_accs__leau.si_oui_par_quel_canal | radio" dataDxfId="441"/>
    <tableColumn id="73" xr3:uid="{C2F10456-F2CA-4941-9B4E-E3BEA6CF507C}" name="form.b_accs__leau.si_oui_par_quel_canal | choice2" dataDxfId="440"/>
    <tableColumn id="74" xr3:uid="{0C434E5E-314E-4AFA-9AB8-E8D18A1EDACA}" name="form.b_accs__leau.si_oui_par_quel_canal | professionnels_de_la_sant" dataDxfId="439"/>
    <tableColumn id="75" xr3:uid="{0589DF49-58B0-4F4B-9E84-4DA3EEABFB23}" name="form.b_accs__leau.si_oui_par_quel_canal | agents_de_vulgarisation_sanitaire" dataDxfId="438"/>
    <tableColumn id="76" xr3:uid="{711F595A-929A-47AD-AF07-C9068EBDAAA4}" name="form.b_accs__leau.si_oui_par_quel_canal | promoteurs_de_sant_communautaires" dataDxfId="437"/>
    <tableColumn id="77" xr3:uid="{CE64AE7F-5BC8-4DCE-A7D4-CEEB7BC445F1}" name="form.b_accs__leau.si_oui_par_quel_canal | organisations_confessionnellesglisesmosques" dataDxfId="436"/>
    <tableColumn id="78" xr3:uid="{38E1560E-DB12-4024-9D5B-0EB3DE584817}" name="form.b_accs__leau.si_oui_par_quel_canal | conjoint" dataDxfId="435"/>
    <tableColumn id="79" xr3:uid="{65428D19-C249-483F-8874-3C3395244BDE}" name="form.b_accs__leau.si_oui_par_quel_canal | je_nai_jamais_entendu_parler_de_cela" dataDxfId="434"/>
    <tableColumn id="80" xr3:uid="{F8CC9902-3FFA-4E47-82FB-2AAB9A887283}" name="form.b_accs__leau.si_oui_par_quel_canal | runion_communautaire" dataDxfId="433"/>
    <tableColumn id="81" xr3:uid="{2B293AFB-CE78-4C5E-A9D3-27F2A7998C73}" name="form.b_accs__leau.si_oui_par_quel_canal | autre" dataDxfId="432"/>
    <tableColumn id="82" xr3:uid="{2DC48364-EADA-45E7-A447-AE4019156430}" name="form.b_accs__leau.si_oui_par_quel_canal | extra" dataDxfId="431"/>
    <tableColumn id="83" xr3:uid="{9D82040F-9E68-43EC-B3BC-3A0BC523C591}" name="form.b_accs__leau.autre__preciser" dataDxfId="430"/>
    <tableColumn id="84" xr3:uid="{EF525ABA-4710-4880-A3F8-AA34C151B7DE}" name="form.b_accs__leau.quelle_est_la_principale_source_deau_potable_pour_la_boisson_de_votre_mnage" dataDxfId="429"/>
    <tableColumn id="85" xr3:uid="{31E4E797-2684-4C7F-B03A-0AF0DAB4A509}" name="form.b_accs__leau.si_eau_courante_quel_type" dataDxfId="428"/>
    <tableColumn id="86" xr3:uid="{075242BA-C333-4389-8DBA-3F709C198822}" name="form.b_accs__leau.si_eau_puit_creus_quel_type" dataDxfId="427"/>
    <tableColumn id="87" xr3:uid="{123621E4-05B0-454F-ADF9-CAB8D41E8A49}" name="form.b_accs__leau.si_eau_de_source_quel_type" dataDxfId="426"/>
    <tableColumn id="88" xr3:uid="{88F28AC2-BC47-4BCA-A570-B5511E358D08}" name="form.b_accs__leau.si_eau_livre_quel_type" dataDxfId="425"/>
    <tableColumn id="89" xr3:uid="{5966E4F3-B861-4AF0-A313-1D5FB84BF3ED}" name="form.b_accs__leau.si_eau_conditionne_quel_type" dataDxfId="424"/>
    <tableColumn id="90" xr3:uid="{EC771DCD-0C86-42C6-B3FF-F60BEF3A5C68}" name="sources_finales" dataDxfId="423"/>
    <tableColumn id="91" xr3:uid="{82FC6832-81D1-4276-81A5-0DC316D78300}" name="potabilite_eau" dataDxfId="422"/>
    <tableColumn id="92" xr3:uid="{E98D169B-32B3-4C74-9D96-58C39049A223}" name="form.b_accs__leau.si_eau_de_surface_precisez" dataDxfId="421"/>
    <tableColumn id="93" xr3:uid="{61251570-1E53-4588-B322-5AC88E3B77B7}" name="form.b_accs__leau.est-ce_que_votre_source_deau_pour_la_boisson_est-elle_la_mme_que_pour_les_a" dataDxfId="420"/>
    <tableColumn id="94" xr3:uid="{C95CA58B-5ACE-48B1-9387-BE100A0B01C5}" name="form.b_accs__leau.sinon_quelle_est_la_principale_source_deau_utilise_par_les_membres_de_votre" dataDxfId="419"/>
    <tableColumn id="95" xr3:uid="{6F8B678E-492B-4DB1-87B2-2D67BFF0BA34}" name="form.b_accs__leau.si_eau_courante_pour_les_autres_usages_quel_type" dataDxfId="418"/>
    <tableColumn id="96" xr3:uid="{5BF1851B-6C09-44AD-B319-DE2DCB2A6FCD}" name="form.b_accs__leau.si_eau_puit_creus_pour_autres_usages_quel_type" dataDxfId="417"/>
    <tableColumn id="97" xr3:uid="{1C83569E-5577-4CE7-B54A-9C4611289B1B}" name="form.b_accs__leau.si_eau_de_source_pour_les_autres_usages_queltype" dataDxfId="416"/>
    <tableColumn id="98" xr3:uid="{4243FB1A-6C9A-4FA9-B50E-0160699E6BF6}" name="form.b_accs__leau.si_eau_livre_pour_dautres_usages_quel_type" dataDxfId="415"/>
    <tableColumn id="99" xr3:uid="{132F2D8B-6DA1-4D98-AE4F-0F360CFC7256}" name="form.b_accs__leau.si_eau_conditionne_pour_dautres_usagesquel_type" dataDxfId="414"/>
    <tableColumn id="100" xr3:uid="{02FE9596-A78D-4450-9405-5910FBB616EE}" name="form.b_accs__leau.si_eau_de_surface_pour_les_autres_usages_precisez" dataDxfId="413"/>
    <tableColumn id="101" xr3:uid="{F7976641-F374-4A6C-9858-7D084761FF6B}" name="form.b_accs__leau.do_vient_cette_eau" dataDxfId="412"/>
    <tableColumn id="102" xr3:uid="{78B25B98-703A-4E8C-94EA-36CBF5A5C127}" name="form.b_accs__leau.en_moyenne_combien_de_temps_en_minutes_mettez-vous_pour_quitter_chez_vous_e" dataDxfId="411"/>
    <tableColumn id="103" xr3:uid="{82D559A0-374F-4D5C-817C-D434B7D1CFFF}" name="form.b_accs__leau.en_moyenne_combien_de_temps_en_minute_attendez-vous_au_point_deau_avant_de_" dataDxfId="410"/>
    <tableColumn id="104" xr3:uid="{BA830244-915B-4862-8D27-1B26E6CE6510}" name="form.b_accs__leau.en_moyenne_combien_de_temps_en_minute_mettez-vous_pour_quitter_votre_point_" dataDxfId="409"/>
    <tableColumn id="105" xr3:uid="{6A757840-D643-43DE-B483-069BBE1C4362}" name="temps_total" dataDxfId="408"/>
    <tableColumn id="106" xr3:uid="{2D3BFD4D-842C-4F13-8546-32216E095490}" name="form.b_accs__leau.en_moyenne_combien_de_temps_en_minute_mettez-vous_pour_quitter_chez_vous_et" dataDxfId="407"/>
    <tableColumn id="107" xr3:uid="{6B93A354-A7A3-413C-85BF-2779559DE889}" name="form.b_accs__leau.copy-1-of-en_moyenne_combien_de_temps_en_minute_attendez-vous_au_point_deau_avant_de_" dataDxfId="406"/>
    <tableColumn id="108" xr3:uid="{1B549E24-192A-42E2-8232-B57AACCD7A73}" name="form.b_accs__leau.en_moyenne_combien_de_temps_en_munite_mettez-vous_pour_quitter_votre_point_" dataDxfId="405"/>
    <tableColumn id="109" xr3:uid="{F5A6A897-2D7C-4405-9A3E-9F19CE5E32AD}" name="form.b_accs__leau.votre_source_deau_potable_pour_la_boisson_est-elle_capable_de_vous_produire" dataDxfId="404"/>
    <tableColumn id="110" xr3:uid="{89DEB60B-337A-42AA-BE46-CAD3695B93D0}" name="IND_type_acces_eau" dataDxfId="403"/>
    <tableColumn id="111" xr3:uid="{533D40A0-E1FE-406E-AA59-1BA5EC70C3E2}" name="form.b_accs__leau.copy-1-of-sinon__quel_moment_de_lanne_votre_source_deau_de_boisson_tait_insuffisante_ | janvier" dataDxfId="402"/>
    <tableColumn id="112" xr3:uid="{EA5F281B-BD19-4E51-8D32-E702FA142173}" name="form.b_accs__leau.copy-1-of-sinon__quel_moment_de_lanne_votre_source_deau_de_boisson_tait_insuffisante_ | fvrier" dataDxfId="401"/>
    <tableColumn id="113" xr3:uid="{54BDA6EE-F426-4179-B804-BE31E70FE408}" name="form.b_accs__leau.copy-1-of-sinon__quel_moment_de_lanne_votre_source_deau_de_boisson_tait_insuffisante_ | mars" dataDxfId="400"/>
    <tableColumn id="114" xr3:uid="{64F0515F-7D5C-4773-B792-2A3DDF72C069}" name="form.b_accs__leau.copy-1-of-sinon__quel_moment_de_lanne_votre_source_deau_de_boisson_tait_insuffisante_ | avril" dataDxfId="399"/>
    <tableColumn id="115" xr3:uid="{0F31EB26-8125-45CF-9BB5-9E00C1A39AFF}" name="form.b_accs__leau.copy-1-of-sinon__quel_moment_de_lanne_votre_source_deau_de_boisson_tait_insuffisante_ | mai" dataDxfId="398"/>
    <tableColumn id="116" xr3:uid="{699A723C-6C2A-4C54-9394-044DBEFFCE04}" name="form.b_accs__leau.copy-1-of-sinon__quel_moment_de_lanne_votre_source_deau_de_boisson_tait_insuffisante_ | juin" dataDxfId="397"/>
    <tableColumn id="117" xr3:uid="{0C2C0BB0-BCF8-45F0-9DC1-81AC31E50BE6}" name="form.b_accs__leau.copy-1-of-sinon__quel_moment_de_lanne_votre_source_deau_de_boisson_tait_insuffisante_ | juillet" dataDxfId="396"/>
    <tableColumn id="118" xr3:uid="{1C96BF59-F14D-4E11-B198-71778F895981}" name="form.b_accs__leau.copy-1-of-sinon__quel_moment_de_lanne_votre_source_deau_de_boisson_tait_insuffisante_ | aot" dataDxfId="395"/>
    <tableColumn id="119" xr3:uid="{CD5660D6-2905-4E8B-96FD-9951855677FD}" name="form.b_accs__leau.copy-1-of-sinon__quel_moment_de_lanne_votre_source_deau_de_boisson_tait_insuffisante_ | septembre" dataDxfId="394"/>
    <tableColumn id="120" xr3:uid="{8C0909E1-68D5-4F9B-A58B-10EF91455060}" name="form.b_accs__leau.copy-1-of-sinon__quel_moment_de_lanne_votre_source_deau_de_boisson_tait_insuffisante_ | octobre" dataDxfId="393"/>
    <tableColumn id="121" xr3:uid="{CDD1FD4D-0785-46A1-A9BB-E64E9DABD881}" name="form.b_accs__leau.copy-1-of-sinon__quel_moment_de_lanne_votre_source_deau_de_boisson_tait_insuffisante_ | novembre" dataDxfId="392"/>
    <tableColumn id="122" xr3:uid="{2BABC0D7-4058-4DFE-9FAF-85D0DDECF34F}" name="form.b_accs__leau.copy-1-of-sinon__quel_moment_de_lanne_votre_source_deau_de_boisson_tait_insuffisante_ | dcembre" dataDxfId="391"/>
    <tableColumn id="123" xr3:uid="{669167ED-E37B-485B-B395-FF968387835B}" name="form.b_accs__leau.copy-1-of-sinon__quel_moment_de_lanne_votre_source_deau_de_boisson_tait_insuffisante_ | extra" dataDxfId="390"/>
    <tableColumn id="124" xr3:uid="{FD5C9C84-1AA6-416D-8CF5-2A1EE450F943}" name="form.b_accs__leau.votre_source_deau_pour_les_autres_besoins_lessives_lavage_etc_est-elle_capa" dataDxfId="389"/>
    <tableColumn id="125" xr3:uid="{985D299A-132E-4622-B57E-A0E8EEB6C970}" name="form.b_accs__leau.sinon__quel_moment_de_lanne_votre_source_deau_pour_les_autres_usage_tait_in | janvier" dataDxfId="388"/>
    <tableColumn id="126" xr3:uid="{FDC80944-3117-4CB3-81A9-58B660C924E3}" name="form.b_accs__leau.sinon__quel_moment_de_lanne_votre_source_deau_pour_les_autres_usage_tait_in | fvrier" dataDxfId="387"/>
    <tableColumn id="127" xr3:uid="{7F87DD1F-BB66-4CAC-84D2-6EA4C6330450}" name="form.b_accs__leau.sinon__quel_moment_de_lanne_votre_source_deau_pour_les_autres_usage_tait_in | mars" dataDxfId="386"/>
    <tableColumn id="128" xr3:uid="{495D9270-B611-4F38-9959-290745A5D7B6}" name="form.b_accs__leau.sinon__quel_moment_de_lanne_votre_source_deau_pour_les_autres_usage_tait_in | avril" dataDxfId="385"/>
    <tableColumn id="129" xr3:uid="{2DDD4068-078C-44D3-A07F-867CE61ED60C}" name="form.b_accs__leau.sinon__quel_moment_de_lanne_votre_source_deau_pour_les_autres_usage_tait_in | mai" dataDxfId="384"/>
    <tableColumn id="130" xr3:uid="{69F50C2A-0DB6-4A84-B46B-BA38A6812807}" name="form.b_accs__leau.sinon__quel_moment_de_lanne_votre_source_deau_pour_les_autres_usage_tait_in | juin" dataDxfId="383"/>
    <tableColumn id="131" xr3:uid="{443820E1-EEE9-44D0-BB5F-93EAC3ACE34B}" name="form.b_accs__leau.sinon__quel_moment_de_lanne_votre_source_deau_pour_les_autres_usage_tait_in | juillet" dataDxfId="382"/>
    <tableColumn id="132" xr3:uid="{46400974-BF78-40F2-A922-2CA50B29CC9E}" name="form.b_accs__leau.sinon__quel_moment_de_lanne_votre_source_deau_pour_les_autres_usage_tait_in | aot" dataDxfId="381"/>
    <tableColumn id="133" xr3:uid="{6BD9B925-EDB2-4E28-B348-18A4D62ADB1B}" name="form.b_accs__leau.sinon__quel_moment_de_lanne_votre_source_deau_pour_les_autres_usage_tait_in | septembre" dataDxfId="380"/>
    <tableColumn id="134" xr3:uid="{B2DA7566-6712-4D87-A668-D1C5008D8E8F}" name="form.b_accs__leau.sinon__quel_moment_de_lanne_votre_source_deau_pour_les_autres_usage_tait_in | octobre" dataDxfId="379"/>
    <tableColumn id="135" xr3:uid="{D9DA26D0-71F7-4DA0-845D-089669BE4F83}" name="form.b_accs__leau.sinon__quel_moment_de_lanne_votre_source_deau_pour_les_autres_usage_tait_in | novembre" dataDxfId="378"/>
    <tableColumn id="136" xr3:uid="{318818AC-52D6-41BA-8357-A7BB9994582D}" name="form.b_accs__leau.sinon__quel_moment_de_lanne_votre_source_deau_pour_les_autres_usage_tait_in | dcembre" dataDxfId="377"/>
    <tableColumn id="137" xr3:uid="{6BD4C7FD-88E3-4DB9-B591-1D97D98DA405}" name="form.b_accs__leau.sinon__quel_moment_de_lanne_votre_source_deau_pour_les_autres_usage_tait_in | extra" dataDxfId="376"/>
    <tableColumn id="138" xr3:uid="{B157A4F4-1A76-45A8-9F42-C18471F48F75}" name="form.b_accs__leau.combien_de_fois_par_semaine_votre_mnage_sapprovisionne-t-il_en_eau_pendant_" dataDxfId="375"/>
    <tableColumn id="139" xr3:uid="{71B3A49C-3028-45AC-9267-1848FF918664}" name="form.b_accs__leau.combien_bidon_20_litres_deau_connectez-vous__chaque_prise_en_moyenne_par_j" dataDxfId="374"/>
    <tableColumn id="140" xr3:uid="{8B1E1425-7809-4D83-9F33-EC833A06DDA1}" name="qte_eau_boisson_semaine" dataDxfId="373"/>
    <tableColumn id="141" xr3:uid="{BB86C22C-D2FC-4AB8-90B3-0C06CF6E1DAD}" name="form.b_accs__leau.combien_fois_par_semaine_approvisionnez_eauboisson" dataDxfId="372"/>
    <tableColumn id="142" xr3:uid="{A881B085-8FDC-438E-AA97-07B922C581F5}" name="form.b_accs__leau.combien_de_bidon_de_20_litres_deau_pour_les_autres_usages_collectez-vous__c" dataDxfId="371"/>
    <tableColumn id="143" xr3:uid="{57921235-2E51-4ED9-AA37-06B931B2F0D6}" name="qte_eau_autre_usage_jour" dataDxfId="370"/>
    <tableColumn id="144" xr3:uid="{4467ED95-850B-4A74-A153-ED61E7DA27A2}" name="Qte_eau_personne_jour" dataDxfId="369"/>
    <tableColumn id="145" xr3:uid="{289AC1A2-56BC-4F1D-A1DA-B8F3142D2A3C}" name="form.b_accs__leau.est-ce_que_vous_ou_dautres_membres_du_foyer_avez_fait_quelque_chose__cette_" dataDxfId="368"/>
    <tableColumn id="146" xr3:uid="{50891C01-8E0F-4D68-B974-80F5F92BC736}" name="form.b_accs__leau.si_oui_que_faites-vous_habituellement__leau_pour_la_rendre_plus_sre__boire_ | faire_bouillir" dataDxfId="367"/>
    <tableColumn id="147" xr3:uid="{805D54C6-1F08-4CB3-AD5A-5DF059E1B4B0}" name="form.b_accs__leau.si_oui_que_faites-vous_habituellement__leau_pour_la_rendre_plus_sre__boire_ | ajouter_de_leau_de_javel" dataDxfId="366"/>
    <tableColumn id="148" xr3:uid="{ED591160-4A95-42CB-A052-6EE1E043E600}" name="form.b_accs__leau.si_oui_que_faites-vous_habituellement__leau_pour_la_rendre_plus_sre__boire_ | filtrer_leau__travers_un_tissu" dataDxfId="365"/>
    <tableColumn id="149" xr3:uid="{3A51704A-AB9E-49F3-ADD8-9D72C421419D}" name="form.b_accs__leau.si_oui_que_faites-vous_habituellement__leau_pour_la_rendre_plus_sre__boire_ | utiliser_un_filtre__eau_cramique_sable_etc" dataDxfId="364"/>
    <tableColumn id="150" xr3:uid="{C5FBDF22-9880-45DD-8853-E532C7E76E6C}" name="form.b_accs__leau.si_oui_que_faites-vous_habituellement__leau_pour_la_rendre_plus_sre__boire_ | dsinfection_solaire" dataDxfId="363"/>
    <tableColumn id="151" xr3:uid="{EE92C891-B3C3-43A0-BF0C-1A61B7DC556F}" name="form.b_accs__leau.si_oui_que_faites-vous_habituellement__leau_pour_la_rendre_plus_sre__boire_ | laisser_reposer_et_dcanter" dataDxfId="362"/>
    <tableColumn id="152" xr3:uid="{75EC7BBE-E06D-40BD-AE74-2232B28E2C50}" name="form.b_accs__leau.si_oui_que_faites-vous_habituellement__leau_pour_la_rendre_plus_sre__boire_ | ne_fait_rien" dataDxfId="361"/>
    <tableColumn id="153" xr3:uid="{C3344566-E609-480E-B805-12189CBF2E0E}" name="form.b_accs__leau.si_oui_que_faites-vous_habituellement__leau_pour_la_rendre_plus_sre__boire_ | autre_prciser" dataDxfId="360"/>
    <tableColumn id="154" xr3:uid="{06BE6E12-F942-46AE-8187-E60C4B24E25B}" name="form.b_accs__leau.si_oui_que_faites-vous_habituellement__leau_pour_la_rendre_plus_sre__boire_ | extra" dataDxfId="359"/>
    <tableColumn id="155" xr3:uid="{F8F2568F-3479-4DB3-9B29-9824FDD8381B}" name="form.b_accs__leau.autre_methode__preciser" dataDxfId="358"/>
    <tableColumn id="156" xr3:uid="{E36C05DC-0C24-4834-A36E-2590C07B051E}" name="form.b_accs__leau.qui_va_habituellement__cette_source_pour_chercher_de_leau_pour_votre_mnage_" dataDxfId="357"/>
    <tableColumn id="157" xr3:uid="{61DC4E9F-1805-4B5B-9041-C153144FBFA8}" name="form.b_accs__leau.comment_apprciez-vous_la_qualit_de_leau_que_vous_collectez_auprs_de_votre_p | leau_a_la_couleur" dataDxfId="356"/>
    <tableColumn id="158" xr3:uid="{ED0BB9A6-4917-4061-AA00-5858D13F29F5}" name="form.b_accs__leau.comment_apprciez-vous_la_qualit_de_leau_que_vous_collectez_auprs_de_votre_p | leau_a_de_lodeur" dataDxfId="355"/>
    <tableColumn id="159" xr3:uid="{50D76A63-57F6-4908-9451-CE7A84220D99}" name="form.b_accs__leau.comment_apprciez-vous_la_qualit_de_leau_que_vous_collectez_auprs_de_votre_p | il_y_a_de_boues_ou_sables_dans_leau" dataDxfId="354"/>
    <tableColumn id="160" xr3:uid="{A31BEA33-469F-42EB-A577-8C6B618E5092}" name="form.b_accs__leau.comment_apprciez-vous_la_qualit_de_leau_que_vous_collectez_auprs_de_votre_p | leau_a_le_got" dataDxfId="353"/>
    <tableColumn id="161" xr3:uid="{A9BE177D-5F45-40A9-A4D9-356F339144A1}" name="form.b_accs__leau.comment_apprciez-vous_la_qualit_de_leau_que_vous_collectez_auprs_de_votre_p | aucun_problme" dataDxfId="352"/>
    <tableColumn id="162" xr3:uid="{65670307-AED4-40B2-B25F-8CEE01EE5251}" name="form.b_accs__leau.comment_apprciez-vous_la_qualit_de_leau_que_vous_collectez_auprs_de_votre_p | autre" dataDxfId="351"/>
    <tableColumn id="163" xr3:uid="{C0EB995F-F393-40CE-B6DA-138DF52B605F}" name="form.b_accs__leau.comment_apprciez-vous_la_qualit_de_leau_que_vous_collectez_auprs_de_votre_p | extra" dataDxfId="350"/>
    <tableColumn id="164" xr3:uid="{6144B174-2068-4EC0-971B-5D6C9F7EA3C3}" name="form.b_accs__leau.autre_observation" dataDxfId="349"/>
    <tableColumn id="165" xr3:uid="{24B6826D-9CDB-4E3A-BC9C-A393666F426B}" name="form.b_accs__leau.payez-vous_leau_que_vous_collectez__la_principale_source_pour_la_boisson" dataDxfId="348"/>
    <tableColumn id="166" xr3:uid="{9F74C8C1-4171-4809-A6CB-35F0A43017F8}" name="form.b_accs__leau.si_oui_par_quel_mcanisme_payez-vous_leau" dataDxfId="347"/>
    <tableColumn id="167" xr3:uid="{3C96B93F-2A70-43DE-AC80-2888C7929595}" name="form.b_accs__leau.si_autre_merci_de_preciser" dataDxfId="346"/>
    <tableColumn id="168" xr3:uid="{D5D56343-13D7-46D7-AD62-9BB7FFCC70C9}" name="form.b_accs__leau.si_vous_payez_directement_au_vendeur_combien_cote_en_francs_congolais_un_bi" dataDxfId="345"/>
    <tableColumn id="169" xr3:uid="{840BFD1A-92F5-4314-81BA-ED327767543A}" name="form.b_accs__leau.si_votre_mnage_contribue__la_facture_de_leau_par_mois_quel_montant_en_franc" dataDxfId="344"/>
    <tableColumn id="170" xr3:uid="{691BBC58-443D-4A3F-9F28-AF09E235EE41}" name="form.b_accs__leau.copy-1-of-comment_apprciez-vous_la_qualit_de_leau_que_vous_collectez_auprs_de_votre_p | leau_a_la_couleur" dataDxfId="343"/>
    <tableColumn id="171" xr3:uid="{5D8FF6EE-1C68-4E2E-8520-567D1C33F871}" name="form.b_accs__leau.copy-1-of-comment_apprciez-vous_la_qualit_de_leau_que_vous_collectez_auprs_de_votre_p | leau_a_de_lodeur" dataDxfId="342"/>
    <tableColumn id="172" xr3:uid="{4726C242-C57E-4D1F-AD51-4E09A26E8C7E}" name="form.b_accs__leau.copy-1-of-comment_apprciez-vous_la_qualit_de_leau_que_vous_collectez_auprs_de_votre_p | il_y_a_de_boues_ou_sables_dans_leau" dataDxfId="341"/>
    <tableColumn id="173" xr3:uid="{695A7020-9963-4CF2-9315-2EB76048E1EA}" name="form.b_accs__leau.copy-1-of-comment_apprciez-vous_la_qualit_de_leau_que_vous_collectez_auprs_de_votre_p | leau_a_le_got" dataDxfId="340"/>
    <tableColumn id="174" xr3:uid="{2F328422-556F-4CDD-9208-0D26495B009B}" name="form.b_accs__leau.copy-1-of-comment_apprciez-vous_la_qualit_de_leau_que_vous_collectez_auprs_de_votre_p | aucun_problme" dataDxfId="339"/>
    <tableColumn id="175" xr3:uid="{8EE527A7-D44C-47F1-BC20-C3A743F4E168}" name="form.b_accs__leau.copy-1-of-comment_apprciez-vous_la_qualit_de_leau_que_vous_collectez_auprs_de_votre_p | autre" dataDxfId="338"/>
    <tableColumn id="176" xr3:uid="{CE99BC5B-AAC1-4434-9EFF-088180B127A9}" name="form.b_accs__leau.copy-1-of-comment_apprciez-vous_la_qualit_de_leau_que_vous_collectez_auprs_de_votre_p | extra" dataDxfId="337"/>
    <tableColumn id="177" xr3:uid="{81578A9F-EEF4-406C-87A9-898E9EC6AD7C}" name="form.b_accs__leau.autre_observation__preciser_pour_les_autres_usages" dataDxfId="336"/>
    <tableColumn id="178" xr3:uid="{EBD5B2DB-F4F0-44FD-B0F9-F6744A291989}" name="form.b_accs__leau.payez-vous_leau_que_vous_collectez__la_principale_source_pourles_autres_usa" dataDxfId="335"/>
    <tableColumn id="179" xr3:uid="{3B38CCAE-59A5-432C-BC1A-F779D52DDF3F}" name="form.b_accs__leau.si_oui_par_quel_mcanisme_payez-vousle_service_de_leau_pour_les_autres_usage | directement_au_vendeur_chaque_fois_que_jachte" dataDxfId="334"/>
    <tableColumn id="180" xr3:uid="{07A2BDEC-6EAA-4782-A5B5-34460FEE8BFA}" name="form.b_accs__leau.si_oui_par_quel_mcanisme_payez-vousle_service_de_leau_pour_les_autres_usage | contribution_mensuelabonnement" dataDxfId="333"/>
    <tableColumn id="181" xr3:uid="{A00EC0BC-07BB-4884-A6EF-AC0E3E041BF2}" name="form.b_accs__leau.si_oui_par_quel_mcanisme_payez-vousle_service_de_leau_pour_les_autres_usage | je_ne_sais_pas" dataDxfId="332"/>
    <tableColumn id="182" xr3:uid="{36C00FD3-0F16-4FAE-B13C-F4F60D232572}" name="form.b_accs__leau.si_oui_par_quel_mcanisme_payez-vousle_service_de_leau_pour_les_autres_usage | autre_prciser" dataDxfId="331"/>
    <tableColumn id="183" xr3:uid="{4D19CF1A-CF09-43CE-ADCF-A1807FE1DFE4}" name="form.b_accs__leau.si_oui_par_quel_mcanisme_payez-vousle_service_de_leau_pour_les_autres_usage | extra" dataDxfId="330"/>
    <tableColumn id="184" xr3:uid="{93DA1A04-F23A-4801-8300-4E64498442EB}" name="form.b_accs__leau.copy-1-of-si_vous_payez_directement_au_vendeur_combien_cote_en_francs_congolais_un_bi" dataDxfId="329"/>
    <tableColumn id="185" xr3:uid="{7F7CA826-3E1A-46E9-9358-BA444CD855F1}" name="form.b_accs__leau.si_votre_mnage_paie_la_facture_de_leau_pour_autre_usage_par_mois_quel_monta" dataDxfId="328"/>
    <tableColumn id="186" xr3:uid="{78C82C7C-100D-4589-B3DA-3AF540BC3540}" name="form.b_accs__leau.pensez-vous_que_vous_devrez_contribuer_pour_la_consommation_de_leau" dataDxfId="327"/>
    <tableColumn id="187" xr3:uid="{02513DB2-F650-41DB-AD1B-2595C9E8D041}" name="form.b_accs__leau.si_les_services_deau_sont_amliors_qualit_quantit_fiabilit_seriez-vous_prts_" dataDxfId="326"/>
    <tableColumn id="188" xr3:uid="{9A3C70B6-1AE0-439A-B670-A6841C5E62B4}" name="form.b_accs__leau.pour_quoi" dataDxfId="325"/>
    <tableColumn id="189" xr3:uid="{71124E1E-BE91-4763-8379-12A8B5860084}" name="form.b_accs__leau.au_cours_des_3_derniers_mois_est-ce_que_des_membres_de_votre_mnage_sont_tom" dataDxfId="324"/>
    <tableColumn id="190" xr3:uid="{5DCD330F-FFF2-4666-B218-D5F569F3711C}" name="form.b_accs__leau.si_oui_quel_type_de_maladie | diarrhe" dataDxfId="323"/>
    <tableColumn id="191" xr3:uid="{E62E4E40-F163-483E-935B-BDA11C1A3D4B}" name="form.b_accs__leau.si_oui_quel_type_de_maladie | galles" dataDxfId="322"/>
    <tableColumn id="192" xr3:uid="{806F1EEF-4446-4EDB-895C-6AC6C05309E1}" name="form.b_accs__leau.si_oui_quel_type_de_maladie | vers_intestinaux" dataDxfId="321"/>
    <tableColumn id="193" xr3:uid="{F9856E86-ACCF-4565-8795-3399A90D1D0D}" name="form.b_accs__leau.si_oui_quel_type_de_maladie | fivre_typhoide" dataDxfId="320"/>
    <tableColumn id="194" xr3:uid="{27E0C7EB-817E-46C7-B491-169BCEB47790}" name="form.b_accs__leau.si_oui_quel_type_de_maladie | cholera" dataDxfId="319"/>
    <tableColumn id="195" xr3:uid="{4B28FBE3-3F9C-43B2-9178-A52F48FD8976}" name="form.b_accs__leau.si_oui_quel_type_de_maladie | autre" dataDxfId="318"/>
    <tableColumn id="196" xr3:uid="{67CD63BA-C437-4C94-8939-7EAFF7719E14}" name="form.b_accs__leau.si_oui_quel_type_de_maladie | extra" dataDxfId="317"/>
    <tableColumn id="197" xr3:uid="{7A10FA4B-5513-42B9-B900-74C970859DCA}" name="form.b_accs__leau.autre_maladie__preciser" dataDxfId="316"/>
    <tableColumn id="198" xr3:uid="{CAB170F9-6980-4786-A465-0C812C1633B1}" name="form.b_accs__leau.est_ce_que_au_cours_des_3_derniers_mois_les_membres_de_votre_mnage_sont_tom" dataDxfId="315"/>
    <tableColumn id="199" xr3:uid="{B88F1438-835F-4BA9-9616-5F18026DE4F1}" name="form.b_accs__leau.quel_type_de_maladie | diarrhe" dataDxfId="314"/>
    <tableColumn id="200" xr3:uid="{B906C301-1EEE-47B8-9F99-FA32E34F4DFA}" name="form.b_accs__leau.quel_type_de_maladie | galles" dataDxfId="313"/>
    <tableColumn id="201" xr3:uid="{C50CA55E-C598-4A4D-9F73-79E25B05EB46}" name="form.b_accs__leau.quel_type_de_maladie | fivre_typhoidevers_intestinaux" dataDxfId="312"/>
    <tableColumn id="202" xr3:uid="{000FE6D1-BEB8-45C3-A1A0-6AA4C6B3BDDC}" name="form.b_accs__leau.quel_type_de_maladie | vers_intestinaux" dataDxfId="311"/>
    <tableColumn id="203" xr3:uid="{CDFF6A4E-748A-4921-8338-92DEC581557D}" name="form.b_accs__leau.quel_type_de_maladie | cholera" dataDxfId="310"/>
    <tableColumn id="204" xr3:uid="{691DCBF7-7DE5-4EF5-ACDF-4993FEFCC2E4}" name="form.b_accs__leau.quel_type_de_maladie | autre" dataDxfId="309"/>
    <tableColumn id="205" xr3:uid="{BF1BD4AD-69DC-4196-8FF9-2C1B4DA50F88}" name="form.b_accs__leau.quel_type_de_maladie | extra" dataDxfId="308"/>
    <tableColumn id="206" xr3:uid="{926FD1DE-A0EF-4F73-A1AD-E9B314DC8664}" name="form.b_accs__leau.autres_maladie_hydrique" dataDxfId="307"/>
    <tableColumn id="207" xr3:uid="{7E84E52A-2935-4326-B6C0-09DFF34F9774}" name="form.b_accs__leau.ces_maladies_ont_concern_qui_principalement_au_sein_de_votre_mnage | filles_0-5_ans" dataDxfId="306"/>
    <tableColumn id="208" xr3:uid="{D8C527FD-BE5E-4A3D-8825-DBD265CE2BB7}" name="form.b_accs__leau.ces_maladies_ont_concern_qui_principalement_au_sein_de_votre_mnage | filles_6-9_ans" dataDxfId="305"/>
    <tableColumn id="209" xr3:uid="{AD9D5187-67B5-463F-89F3-7C8227551C15}" name="form.b_accs__leau.ces_maladies_ont_concern_qui_principalement_au_sein_de_votre_mnage | filles_10-14_ans" dataDxfId="304"/>
    <tableColumn id="210" xr3:uid="{3D96C2EF-383A-46DF-8C03-B21D322635D9}" name="form.b_accs__leau.ces_maladies_ont_concern_qui_principalement_au_sein_de_votre_mnage | femmesfilles_15-19_ans" dataDxfId="303"/>
    <tableColumn id="211" xr3:uid="{8A91C394-823F-40FA-B763-BA48D6620A19}" name="form.b_accs__leau.ces_maladies_ont_concern_qui_principalement_au_sein_de_votre_mnage | femmes_20-24_ans" dataDxfId="302"/>
    <tableColumn id="212" xr3:uid="{CD04704A-B961-42F4-9E19-F698F2C17891}" name="form.b_accs__leau.ces_maladies_ont_concern_qui_principalement_au_sein_de_votre_mnage | femmes_25-34_ans" dataDxfId="301"/>
    <tableColumn id="213" xr3:uid="{6EFEC4E4-D179-4AE0-994D-4104F80DA954}" name="form.b_accs__leau.ces_maladies_ont_concern_qui_principalement_au_sein_de_votre_mnage | femmes_35-49_ans" dataDxfId="300"/>
    <tableColumn id="214" xr3:uid="{2FB7C61B-3CA0-4A19-BF06-A393A7727777}" name="form.b_accs__leau.ces_maladies_ont_concern_qui_principalement_au_sein_de_votre_mnage | femmes_50_ans" dataDxfId="299"/>
    <tableColumn id="215" xr3:uid="{68694702-128A-4A69-9B0C-5BBCED0FE205}" name="form.b_accs__leau.ces_maladies_ont_concern_qui_principalement_au_sein_de_votre_mnage | garons_0-5_ans" dataDxfId="298"/>
    <tableColumn id="216" xr3:uid="{50F292A1-DB71-4E06-BBBD-E4744575B4BC}" name="form.b_accs__leau.ces_maladies_ont_concern_qui_principalement_au_sein_de_votre_mnage | garons_6-9_ans" dataDxfId="297"/>
    <tableColumn id="217" xr3:uid="{4E936FEE-841A-458A-87F5-4E2F2850DA06}" name="form.b_accs__leau.ces_maladies_ont_concern_qui_principalement_au_sein_de_votre_mnage | garons_10-14_ans" dataDxfId="296"/>
    <tableColumn id="218" xr3:uid="{4E74B9F0-E34D-4175-9B0D-F0D9CA1517C3}" name="form.b_accs__leau.ces_maladies_ont_concern_qui_principalement_au_sein_de_votre_mnage | hommesgarons_15-19_ans" dataDxfId="295"/>
    <tableColumn id="219" xr3:uid="{CA9CE70B-3F13-435D-9B92-5908FC950F2E}" name="form.b_accs__leau.ces_maladies_ont_concern_qui_principalement_au_sein_de_votre_mnage | hommes_20-24_ans" dataDxfId="294"/>
    <tableColumn id="220" xr3:uid="{F53A2E5C-AA2B-4420-872A-276DA4E63ACA}" name="form.b_accs__leau.ces_maladies_ont_concern_qui_principalement_au_sein_de_votre_mnage | hommes_25-34_ans" dataDxfId="293"/>
    <tableColumn id="221" xr3:uid="{BA48661C-53F0-466D-90B8-45D7825CAE22}" name="form.b_accs__leau.ces_maladies_ont_concern_qui_principalement_au_sein_de_votre_mnage | hommess_35-49_ans" dataDxfId="292"/>
    <tableColumn id="222" xr3:uid="{7756E881-F170-496A-8144-7541EBD47C32}" name="form.b_accs__leau.ces_maladies_ont_concern_qui_principalement_au_sein_de_votre_mnage | hommess_50_ans" dataDxfId="291"/>
    <tableColumn id="223" xr3:uid="{277F4C17-5F6F-494B-B21B-8868632DB053}" name="form.b_accs__leau.ces_maladies_ont_concern_qui_principalement_au_sein_de_votre_mnage | extra" dataDxfId="290"/>
    <tableColumn id="224" xr3:uid="{9B878C10-FCFE-4CD2-8835-0EEC7028823C}" name="form.c_assainissement_et_hygine.avez-vous_des_toilettes_dans_votre_mnage" dataDxfId="289"/>
    <tableColumn id="225" xr3:uid="{F09174A5-015A-4403-BA76-7F5B3AE89286}" name="form.c_assainissement_et_hygine.quel_type_de_toilettes_les_membres_de_votre_foyer_utilisent-ils_habituellem | chasse_deau" dataDxfId="288"/>
    <tableColumn id="226" xr3:uid="{392BCDFA-87F5-4873-B1B0-627619B8E85E}" name="form.c_assainissement_et_hygine.quel_type_de_toilettes_les_membres_de_votre_foyer_utilisent-ils_habituellem | toilettes__compostage" dataDxfId="287"/>
    <tableColumn id="227" xr3:uid="{8BF74402-5AC3-4CBC-BF1F-02983F287C66}" name="form.c_assainissement_et_hygine.quel_type_de_toilettes_les_membres_de_votre_foyer_utilisent-ils_habituellem | latrines__fosse_sche" dataDxfId="286"/>
    <tableColumn id="228" xr3:uid="{FEDCF3A2-809D-424F-A5DB-F04FF18D0B67}" name="form.c_assainissement_et_hygine.quel_type_de_toilettes_les_membres_de_votre_foyer_utilisent-ils_habituellem | seau" dataDxfId="285"/>
    <tableColumn id="229" xr3:uid="{6744CDA3-8C10-488D-A6DF-36D2E89DD000}" name="form.c_assainissement_et_hygine.quel_type_de_toilettes_les_membres_de_votre_foyer_utilisent-ils_habituellem | latrine__seau" dataDxfId="284"/>
    <tableColumn id="230" xr3:uid="{017AA9D3-EE0C-4713-BB2E-6AE751D52748}" name="form.c_assainissement_et_hygine.quel_type_de_toilettes_les_membres_de_votre_foyer_utilisent-ils_habituellem | pas_dinstallationbuissonchamp" dataDxfId="283"/>
    <tableColumn id="231" xr3:uid="{13323E51-3485-4A3E-AE3E-50093BFDCF96}" name="form.c_assainissement_et_hygine.quel_type_de_toilettes_les_membres_de_votre_foyer_utilisent-ils_habituellem | latrine__fausse_unique_sans_dalle" dataDxfId="282"/>
    <tableColumn id="232" xr3:uid="{2FD7E780-6350-47DB-869A-600BA32282A6}" name="form.c_assainissement_et_hygine.quel_type_de_toilettes_les_membres_de_votre_foyer_utilisent-ils_habituellem | latrine__fausse_unique_avec_dalle" dataDxfId="281"/>
    <tableColumn id="233" xr3:uid="{DCCE16FF-F8E6-40A7-9496-58CDCF2EAFB7}" name="form.c_assainissement_et_hygine.quel_type_de_toilettes_les_membres_de_votre_foyer_utilisent-ils_habituellem | autre__prciser" dataDxfId="280"/>
    <tableColumn id="234" xr3:uid="{A3623444-43BC-41B5-B48A-AA017AB2FCC8}" name="form.c_assainissement_et_hygine.quel_type_de_toilettes_les_membres_de_votre_foyer_utilisent-ils_habituellem | extra" dataDxfId="279"/>
    <tableColumn id="235" xr3:uid="{5CA4489B-F4E7-4DB9-B243-16E31DCA088F}" name="form.c_assainissement_et_hygine.si_autre_preciser" dataDxfId="278"/>
    <tableColumn id="236" xr3:uid="{0185472D-EA5C-4796-A2E4-58912D46938C}" name="form.c_assainissement_et_hygine.si_chasse_deau_quel_type" dataDxfId="277"/>
    <tableColumn id="237" xr3:uid="{010482A5-022C-42F3-8ADE-21BF5E85FA9E}" name="form.c_assainissement_et_hygine.si_toilette_latrines__fosses_sche_quel_type" dataDxfId="276"/>
    <tableColumn id="238" xr3:uid="{E095A543-D58B-4C4F-85C7-FF9902068EC9}" name="form.c_assainissement_et_hygine.si_toilettes__compostage_quel_type" dataDxfId="275"/>
    <tableColumn id="239" xr3:uid="{7FDD3F08-E7D4-4B3C-86DF-E5C533C662F4}" name="form.c_assainissement_et_hygine.si_seau_quel_type" dataDxfId="274"/>
    <tableColumn id="240" xr3:uid="{6013A49E-6C35-4DD8-BA8B-5B0CF8577762}" name="form.c_assainissement_et_hygine.est-ce_que_la_toilettelatrine_utilise_par_le_mnage_est_partage_avec_dautres | oui_dautres_mnages_dans_la_mme_parcelle" dataDxfId="273"/>
    <tableColumn id="241" xr3:uid="{4808408F-720C-49A3-B9F6-DE7D631CEC53}" name="form.c_assainissement_et_hygine.est-ce_que_la_toilettelatrine_utilise_par_le_mnage_est_partage_avec_dautres | oui_dautres_mnages_en_dehors_et_au_sein_de_la_parcelle" dataDxfId="272"/>
    <tableColumn id="242" xr3:uid="{FD7F8BA0-F6D8-4209-8AA2-F5063F93D532}" name="form.c_assainissement_et_hygine.est-ce_que_la_toilettelatrine_utilise_par_le_mnage_est_partage_avec_dautres | oui_dautres_mnage_en_dehors_ede_la_parcelle" dataDxfId="271"/>
    <tableColumn id="243" xr3:uid="{D1B7C39B-15D9-4603-BE1F-D794AA980071}" name="form.c_assainissement_et_hygine.est-ce_que_la_toilettelatrine_utilise_par_le_mnage_est_partage_avec_dautres | non" dataDxfId="270"/>
    <tableColumn id="244" xr3:uid="{57D50FB4-40B9-42BC-9DDF-122D401B5BE2}" name="form.c_assainissement_et_hygine.est-ce_que_la_toilettelatrine_utilise_par_le_mnage_est_partage_avec_dautres | extra" dataDxfId="269"/>
    <tableColumn id="245" xr3:uid="{91710640-5806-4B45-8F8B-789A2436B24A}" name="form.c_assainissement_et_hygine.si_vous_partagez_les_toilettes_avec_combien_dautres_mnages_le_faites-vous" dataDxfId="268"/>
    <tableColumn id="246" xr3:uid="{54996826-3986-4236-A504-A7E161F00F3D}" name="form.c_assainissement_et_hygine.votre_latrine__fosse_ou_fosse_septique_a-t-elle_dj_t_vide | oui_souvent_vid" dataDxfId="267"/>
    <tableColumn id="247" xr3:uid="{050A8D29-DE4C-4939-802C-33D7BE7CEE56}" name="form.c_assainissement_et_hygine.votre_latrine__fosse_ou_fosse_septique_a-t-elle_dj_t_vide | non" dataDxfId="266"/>
    <tableColumn id="248" xr3:uid="{F7EB4716-BC9A-4D8A-ABF6-90E99A916C00}" name="form.c_assainissement_et_hygine.votre_latrine__fosse_ou_fosse_septique_a-t-elle_dj_t_vide | extra" dataDxfId="265"/>
    <tableColumn id="249" xr3:uid="{327FEA42-1ACB-4A9A-902A-BF379F03EEFC}" name="form.c_assainissement_et_hygine.la_dernire_fois_quil_a_t_vid_o_son_contenu_a-t-il_t_vid" dataDxfId="264"/>
    <tableColumn id="250" xr3:uid="{625B38E3-D9DF-4995-9EF8-91668794BB11}" name="form.c_assainissement_et_hygine.preciser_autre" dataDxfId="263"/>
    <tableColumn id="251" xr3:uid="{5C0AC889-7AD2-4A64-BF9C-B2B0D3C28B81}" name="form.c_assainissement_et_hygine.comment_cela_a-t-il_t_enlev" dataDxfId="262"/>
    <tableColumn id="252" xr3:uid="{D95E6551-A91A-4D4F-8857-522978782300}" name="form.c_assainissement_et_hygine.si_oui_veuillez_preciser" dataDxfId="261"/>
    <tableColumn id="253" xr3:uid="{97FB2147-52E5-4E08-8D28-E19A52D1B0C8}" name="type_toilet" dataDxfId="260"/>
    <tableColumn id="254" xr3:uid="{B036629A-A7DD-41C2-AB66-1C746166DADA}" name="Etat_partage_toilet" dataDxfId="259"/>
    <tableColumn id="255" xr3:uid="{FE24EB46-E65E-4AAB-9614-61F407F9CA85}" name="IND_Type_acces_toilet" dataDxfId="258"/>
    <tableColumn id="256" xr3:uid="{5B70FF20-26B7-4AAE-B324-09B8846318DA}" name="form.c_assainissement_et_hygine.disposez-vous_dune_station_de_lavage__main" dataDxfId="257"/>
    <tableColumn id="257" xr3:uid="{A0E1C512-CCB5-4E5B-AC61-CBD1A5E3B834}" name="form.c_assainissement_et_hygine.enquteur__demandez__voir_le_dispositif" dataDxfId="256"/>
    <tableColumn id="258" xr3:uid="{8408F5C3-FA94-4E6A-BCE9-C4C3982033E5}" name="IND_disponibilit_eau_et_savon_dans_menage" dataDxfId="255"/>
    <tableColumn id="259" xr3:uid="{604CEFB1-1719-4A88-9FB8-96335693979F}" name="form.d_intgration_dans_les_recherches.avez-vous_t_impliqu_dans_un_processus_de_recherche_ou_dvaluation_men_par_un" dataDxfId="254"/>
    <tableColumn id="260" xr3:uid="{D9F0031E-A7D9-43DA-B820-02D047422AC4}" name="form.d_intgration_dans_les_recherches.si_oui__quelle_tape | planification" dataDxfId="253"/>
    <tableColumn id="261" xr3:uid="{90948E36-560B-434B-A42D-4535445A6000}" name="form.d_intgration_dans_les_recherches.si_oui__quelle_tape | collectes_de_donnes" dataDxfId="252"/>
    <tableColumn id="262" xr3:uid="{AF955B8D-83C8-48BD-BCAF-0F3470FFA2A2}" name="form.d_intgration_dans_les_recherches.si_oui__quelle_tape | prsentation_des_rsultatst" dataDxfId="251"/>
    <tableColumn id="263" xr3:uid="{2F0AA19C-013E-42CE-B63E-FF27CC980409}" name="form.d_intgration_dans_les_recherches.si_oui__quelle_tape | partage_de_rapport" dataDxfId="250"/>
    <tableColumn id="264" xr3:uid="{16C667C7-33AB-4934-A74C-3918EDCB5300}" name="form.d_intgration_dans_les_recherches.si_oui__quelle_tape | extra" dataDxfId="249"/>
    <tableColumn id="265" xr3:uid="{D0158DAA-6AA6-42C0-B65A-DC8F1A4D0A6C}" name="form.d_intgration_dans_les_recherches.si_oui_avec_quel_acteurs | ong" dataDxfId="248"/>
    <tableColumn id="266" xr3:uid="{E3C5CD71-3C01-4607-9AE8-C906B41AC5BB}" name="form.d_intgration_dans_les_recherches.si_oui_avec_quel_acteurs | gouvernement" dataDxfId="247"/>
    <tableColumn id="267" xr3:uid="{21EE0323-F9D2-43CC-A6EE-A8C6C82E47C4}" name="form.d_intgration_dans_les_recherches.si_oui_avec_quel_acteurs | universits" dataDxfId="246"/>
    <tableColumn id="268" xr3:uid="{3EAFB124-C5BA-417B-82F9-F9CE6B10FCDA}" name="form.d_intgration_dans_les_recherches.si_oui_avec_quel_acteurs | autre__prciser" dataDxfId="245"/>
    <tableColumn id="269" xr3:uid="{8C8A337B-76A1-4F9D-A800-23880D0368B6}" name="form.d_intgration_dans_les_recherches.si_oui_avec_quel_acteurs | extra" dataDxfId="244"/>
    <tableColumn id="270" xr3:uid="{2BDB6AEC-D60A-4E60-B39C-173B59E6CD6B}" name="form.d_intgration_dans_les_recherches.si_autre_acteur_veuillez_preciser" dataDxfId="243"/>
    <tableColumn id="271" xr3:uid="{CABCA976-94FB-4C55-89C7-CCE43937996F}" name="form.d_intgration_dans_les_recherches.avez-vous_reuassist_dans_le_pass__une_restitution_des_rsultats_de_recherche" dataDxfId="242"/>
    <tableColumn id="272" xr3:uid="{1120FD67-FE55-4305-979D-01A82E73B7A9}" name="form.d_intgration_dans_les_recherches.si_oui_par_quel_canal_ou_quels_canaux_avez-vous_obtenu_a | radio" dataDxfId="241"/>
    <tableColumn id="273" xr3:uid="{44C9DE21-B4BF-4920-9DD3-C4193577F65F}" name="form.d_intgration_dans_les_recherches.si_oui_par_quel_canal_ou_quels_canaux_avez-vous_obtenu_a | dpliant" dataDxfId="240"/>
    <tableColumn id="274" xr3:uid="{8C4F3817-6499-40BF-845A-6DFD130E8E49}" name="form.d_intgration_dans_les_recherches.si_oui_par_quel_canal_ou_quels_canaux_avez-vous_obtenu_a | rapport" dataDxfId="239"/>
    <tableColumn id="275" xr3:uid="{E6B1B037-FB7E-4B1D-A26E-AF7B8D7FA03F}" name="form.d_intgration_dans_les_recherches.si_oui_par_quel_canal_ou_quels_canaux_avez-vous_obtenu_a | internet" dataDxfId="238"/>
    <tableColumn id="276" xr3:uid="{4ED454BA-831D-4647-A278-B237DA0953F5}" name="form.d_intgration_dans_les_recherches.si_oui_par_quel_canal_ou_quels_canaux_avez-vous_obtenu_a | forum_public" dataDxfId="237"/>
    <tableColumn id="277" xr3:uid="{6F36C6B2-9549-46A9-BEDE-99E81C04EFAB}" name="form.d_intgration_dans_les_recherches.si_oui_par_quel_canal_ou_quels_canaux_avez-vous_obtenu_a | autre__prciser" dataDxfId="236"/>
    <tableColumn id="278" xr3:uid="{C2FF38E8-2A12-40C6-A87B-9D7CEB31CE22}" name="form.d_intgration_dans_les_recherches.si_oui_par_quel_canal_ou_quels_canaux_avez-vous_obtenu_a | extra" dataDxfId="235"/>
    <tableColumn id="279" xr3:uid="{883323B8-9BB6-42CD-92D8-2F0E1DEC4E3F}" name="form.d_intgration_dans_les_recherches.si_autre_veuillez_precisez" dataDxfId="234"/>
    <tableColumn id="280" xr3:uid="{BB921B5A-2A40-496F-BE5B-766C7B9F14F5}" name="form.d_intgration_dans_les_recherches.si_vous_avez_assistreu_une_restitution_avez-vous_compris_le_contenu_du_mess" dataDxfId="233"/>
    <tableColumn id="281" xr3:uid="{121C07A3-76BA-4774-B20B-88A2ADFAAE99}" name="form.d_intgration_dans_les_recherches.si_non_pourquoi | le_contenu_ntait_pas_adapt" dataDxfId="232"/>
    <tableColumn id="282" xr3:uid="{262D9D4D-6024-423E-9584-4C38DA70B4D6}" name="form.d_intgration_dans_les_recherches.si_non_pourquoi | le_message_ntait_pas_clair" dataDxfId="231"/>
    <tableColumn id="283" xr3:uid="{AC7DBC10-B424-4F55-9FDB-78FF21D91303}" name="form.d_intgration_dans_les_recherches.si_non_pourquoi | barrire_de_langue" dataDxfId="230"/>
    <tableColumn id="284" xr3:uid="{18B7DDCC-E599-4DCD-9A55-1E50587AE69A}" name="form.d_intgration_dans_les_recherches.si_non_pourquoi | autre__preciser" dataDxfId="229"/>
    <tableColumn id="285" xr3:uid="{849EFBAF-7199-48B2-834D-8B3D73A89784}" name="form.d_intgration_dans_les_recherches.si_non_pourquoi | extra" dataDxfId="228"/>
    <tableColumn id="286" xr3:uid="{C2875408-315F-4A5C-8466-0C5006287F69}" name="form.d_intgration_dans_les_recherches.veuillez_preciser" dataDxfId="227"/>
    <tableColumn id="287" xr3:uid="{BAC1F1E5-DEA5-4BE7-8DC0-18CC6AB85D5A}" name="form.e_connaissance_du_secteur_wash_et_feedbacks.connaissez_vous_vos_droits_et_obligations_relatifs__leau" dataDxfId="226"/>
    <tableColumn id="288" xr3:uid="{555B1A0E-DD47-455A-A0EC-AEE8CC9FF7C2}" name="form.e_connaissance_du_secteur_wash_et_feedbacks.quels_sont_vos_droits_relatifs__leau | accs__leau_propre_et_de_qualit" dataDxfId="225"/>
    <tableColumn id="289" xr3:uid="{6165CFA5-3092-4F62-A161-C03A961831A1}" name="form.e_connaissance_du_secteur_wash_et_feedbacks.quels_sont_vos_droits_relatifs__leau | recevoir_une_facture_de_consommation_de_leau" dataDxfId="224"/>
    <tableColumn id="290" xr3:uid="{B4CB256D-1ACA-48B1-9142-2D18891D4E6D}" name="form.e_connaissance_du_secteur_wash_et_feedbacks.quels_sont_vos_droits_relatifs__leau | droit_de_poser_des_questions_ou_de_soumettre_ses_dolances_concernant_un_pro" dataDxfId="223"/>
    <tableColumn id="291" xr3:uid="{42FEF03A-3280-4308-9B56-1144C0BBE1DF}" name="Nombre des droits connus" dataDxfId="222"/>
    <tableColumn id="292" xr3:uid="{8C228AA7-1FA4-4C58-A05D-3F0529ED796D}" name="form.e_connaissance_du_secteur_wash_et_feedbacks.quels_sont_vos_droits_relatifs__leau | je_ne_sais_pas" dataDxfId="221"/>
    <tableColumn id="293" xr3:uid="{0AD7998C-1210-4E36-949D-F743CBF74D9A}" name="form.e_connaissance_du_secteur_wash_et_feedbacks.quels_sont_vos_droits_relatifs__leau | autre_droit__prciser" dataDxfId="220"/>
    <tableColumn id="294" xr3:uid="{2BCC7F31-7838-45E2-B2EB-1E84E08626B3}" name="form.e_connaissance_du_secteur_wash_et_feedbacks.quels_sont_vos_droits_relatifs__leau | extra" dataDxfId="219"/>
    <tableColumn id="295" xr3:uid="{38F2D8AF-7AE0-41CB-A689-14B3FCBCAA55}" name="form.e_connaissance_du_secteur_wash_et_feedbacks.autre_droit__preciser" dataDxfId="218"/>
    <tableColumn id="296" xr3:uid="{5A3A0AFA-0D5E-433D-9DA9-ACF53CB663FF}" name="form.e_connaissance_du_secteur_wash_et_feedbacks.quels_sont_vos_devoirs_relatifs__leau | payer_leau_consomme" dataDxfId="217"/>
    <tableColumn id="297" xr3:uid="{E77EA3EF-5FD3-471F-B3A7-F2669774D2C5}" name="form.e_connaissance_du_secteur_wash_et_feedbacks.quels_sont_vos_devoirs_relatifs__leau | protger_les_installations_infrastructures_deau" dataDxfId="216"/>
    <tableColumn id="298" xr3:uid="{A14B10B0-C91C-40ED-9C2C-FA0204F69A6C}" name="form.e_connaissance_du_secteur_wash_et_feedbacks.quels_sont_vos_devoirs_relatifs__leau | informer_les_autorits_sur_les_problmes_li__leau" dataDxfId="215"/>
    <tableColumn id="299" xr3:uid="{2029DE79-2C34-41A4-946B-7E854EED87A6}" name="Nombre des devoirs  connus" dataDxfId="214"/>
    <tableColumn id="300" xr3:uid="{C0539A95-E3A9-4588-99B5-31474EB6812F}" name="nombre_droits_devoirs" dataDxfId="213"/>
    <tableColumn id="301" xr3:uid="{523979D2-AF8B-4347-86FC-A932ACB79D5E}" name="Notation_connaissance  droits_devoirs" dataDxfId="212"/>
    <tableColumn id="302" xr3:uid="{5166668E-5F47-4920-B1A9-7063B91D1ED0}" name="form.e_connaissance_du_secteur_wash_et_feedbacks.quels_sont_vos_devoirs_relatifs__leau | je_ne_sais_pas" dataDxfId="211"/>
    <tableColumn id="303" xr3:uid="{95B7F71F-1D4C-4B67-A743-A139256452FE}" name="form.e_connaissance_du_secteur_wash_et_feedbacks.quels_sont_vos_devoirs_relatifs__leau | autre_devoir__prciser" dataDxfId="210"/>
    <tableColumn id="304" xr3:uid="{4D143F58-E2C2-4D0B-A3E7-5FE261FBD6E9}" name="form.e_connaissance_du_secteur_wash_et_feedbacks.quels_sont_vos_devoirs_relatifs__leau | extra" dataDxfId="209"/>
    <tableColumn id="305" xr3:uid="{A75D49EE-2937-409B-B4F1-1290DE2653B9}" name="form.e_connaissance_du_secteur_wash_et_feedbacks.autres_devoirs__preciser" dataDxfId="208"/>
    <tableColumn id="306" xr3:uid="{40E3991B-9F18-486C-829B-AA2C4799B5E5}" name="form.e_connaissance_du_secteur_wash_et_feedbacks.selon_vous_qui_fixe_le_prix_et_le_mode_de_paiement_pour_avoir_leau | comit_locale_de_gestion_de_leau" dataDxfId="207"/>
    <tableColumn id="307" xr3:uid="{860088A1-29EC-4E72-813D-6A5D55C110CA}" name="form.e_connaissance_du_secteur_wash_et_feedbacks.selon_vous_qui_fixe_le_prix_et_le_mode_de_paiement_pour_avoir_leau | les_autorit_ou_chef_locaux" dataDxfId="206"/>
    <tableColumn id="308" xr3:uid="{9333652E-A605-4AC9-A8AE-210CD7CD9EC6}" name="form.e_connaissance_du_secteur_wash_et_feedbacks.selon_vous_qui_fixe_le_prix_et_le_mode_de_paiement_pour_avoir_leau | regideso" dataDxfId="205"/>
    <tableColumn id="309" xr3:uid="{A32CF7BF-1F5B-4AFA-B7E1-E62680ADC078}" name="form.e_connaissance_du_secteur_wash_et_feedbacks.selon_vous_qui_fixe_le_prix_et_le_mode_de_paiement_pour_avoir_leau | je_ne_sais_pas" dataDxfId="204"/>
    <tableColumn id="310" xr3:uid="{24BA6788-C10F-422A-B674-E43B51AEDF67}" name="form.e_connaissance_du_secteur_wash_et_feedbacks.selon_vous_qui_fixe_le_prix_et_le_mode_de_paiement_pour_avoir_leau | autre__prciser" dataDxfId="203"/>
    <tableColumn id="311" xr3:uid="{F99AD989-509D-42A6-971E-308E9E3C4A19}" name="form.e_connaissance_du_secteur_wash_et_feedbacks.selon_vous_qui_fixe_le_prix_et_le_mode_de_paiement_pour_avoir_leau | extra" dataDxfId="202"/>
    <tableColumn id="312" xr3:uid="{4F248D5B-58FD-4CE3-83B0-307AE365453C}" name="form.e_connaissance_du_secteur_wash_et_feedbacks.qui_dautre_fixe_le_prix_et_le_mode_de_paiement_pour_avoir_leau" dataDxfId="201"/>
    <tableColumn id="313" xr3:uid="{8B6D61A4-0163-4FE0-B1F6-A0BC42156042}" name="form.e_connaissance_du_secteur_wash_et_feedbacks.etes-vous_inform_sur_lexistence_de_la_loi_relative__leau" dataDxfId="200"/>
    <tableColumn id="314" xr3:uid="{A05D3660-BCAC-4667-9C54-9BB5ACC75509}" name="form.e_connaissance_du_secteur_wash_et_feedbacks.quel_est_le_processus_pour_accder__une_connexion_domestique" dataDxfId="199"/>
    <tableColumn id="315" xr3:uid="{DDDD2617-ABB2-4691-97F2-783C97C02A8A}" name="form.e_connaissance_du_secteur_wash_et_feedbacks.quelles_sont_les_rersponsabilits_qui_vous_incombent_en_tant_que_usager | maintenance_rparation_remplacement_etc" dataDxfId="198"/>
    <tableColumn id="316" xr3:uid="{9C12846D-1424-4D03-B88E-B61EB85772C5}" name="form.e_connaissance_du_secteur_wash_et_feedbacks.quelles_sont_les_rersponsabilits_qui_vous_incombent_en_tant_que_usager | salubrit_autour_de_linstallation_deau" dataDxfId="197"/>
    <tableColumn id="317" xr3:uid="{1E9DCB38-85C4-4276-86CF-E037776CD86F}" name="form.e_connaissance_du_secteur_wash_et_feedbacks.quelles_sont_les_rersponsabilits_qui_vous_incombent_en_tant_que_usager | autre_prciser" dataDxfId="196"/>
    <tableColumn id="318" xr3:uid="{E77DB83D-9554-4E19-BC10-CE0614CECCC7}" name="form.e_connaissance_du_secteur_wash_et_feedbacks.quelles_sont_les_rersponsabilits_qui_vous_incombent_en_tant_que_usager | extra" dataDxfId="195"/>
    <tableColumn id="319" xr3:uid="{F8B4A20A-FE8B-4696-8DEF-1C0382C67921}" name="form.e_connaissance_du_secteur_wash_et_feedbacks.quelles_sont_dautres_responsabilit_que_vous_connaissez" dataDxfId="194"/>
    <tableColumn id="320" xr3:uid="{EE334826-B770-4DB6-8B28-66795FF93DA8}" name="form.e_connaissance_du_secteur_wash_et_feedbacks.que_savez-vous_des_risques_encourus_en_cas_de_vandalisme_sur_le_rseau_pour_ | arrestations" dataDxfId="193"/>
    <tableColumn id="321" xr3:uid="{789E22FA-B3E5-46FF-B88E-EB2ABC0C6937}" name="form.e_connaissance_du_secteur_wash_et_feedbacks.que_savez-vous_des_risques_encourus_en_cas_de_vandalisme_sur_le_rseau_pour_ | jugements" dataDxfId="192"/>
    <tableColumn id="322" xr3:uid="{86AAA49F-3927-4495-8555-74449658204E}" name="form.e_connaissance_du_secteur_wash_et_feedbacks.que_savez-vous_des_risques_encourus_en_cas_de_vandalisme_sur_le_rseau_pour_ | bannissement_communautaire" dataDxfId="191"/>
    <tableColumn id="323" xr3:uid="{B5012DE2-D0DA-4A00-8E6E-5841337F0DB1}" name="form.e_connaissance_du_secteur_wash_et_feedbacks.que_savez-vous_des_risques_encourus_en_cas_de_vandalisme_sur_le_rseau_pour_ | privation_dutiliser_les_installations" dataDxfId="190"/>
    <tableColumn id="324" xr3:uid="{23216048-F360-4E47-BBD8-FFDF82761282}" name="form.e_connaissance_du_secteur_wash_et_feedbacks.que_savez-vous_des_risques_encourus_en_cas_de_vandalisme_sur_le_rseau_pour_ | rien" dataDxfId="189"/>
    <tableColumn id="325" xr3:uid="{E5695081-5C5A-49C7-A118-98DC0C173C8A}" name="form.e_connaissance_du_secteur_wash_et_feedbacks.que_savez-vous_des_risques_encourus_en_cas_de_vandalisme_sur_le_rseau_pour_ | des_poursuites_juridiques" dataDxfId="188"/>
    <tableColumn id="326" xr3:uid="{18C69F29-25A0-474F-8172-2F7DCA730DB2}" name="form.e_connaissance_du_secteur_wash_et_feedbacks.que_savez-vous_des_risques_encourus_en_cas_de_vandalisme_sur_le_rseau_pour_ | autre" dataDxfId="187"/>
    <tableColumn id="327" xr3:uid="{81AB1876-FE8D-4440-AF89-AE6776AE4933}" name="form.e_connaissance_du_secteur_wash_et_feedbacks.que_savez-vous_des_risques_encourus_en_cas_de_vandalisme_sur_le_rseau_pour_ | extra" dataDxfId="186"/>
    <tableColumn id="328" xr3:uid="{1C946326-CF6A-4DC3-AB72-6543AF7EF78A}" name="form.e_connaissance_du_secteur_wash_et_feedbacks.autre__preciser" dataDxfId="185"/>
    <tableColumn id="329" xr3:uid="{04B85179-AFE0-4A5F-B148-9A9657FD99D7}" name="form.e_connaissance_du_secteur_wash_et_feedbacks.est-ce_que_la_communaut_dispose_de_mcanisme_visant__dcourager_les_cas_de_va" dataDxfId="184"/>
    <tableColumn id="330" xr3:uid="{F163F429-6B27-449B-9392-55803008F8D7}" name="form.e_connaissance_du_secteur_wash_et_feedbacks.si_oui_lesquels" dataDxfId="183"/>
    <tableColumn id="331" xr3:uid="{D500B9C0-3E5B-4333-8ADF-950F00AFA456}" name="form.e_connaissance_du_secteur_wash_et_feedbacks.si_oui_par_quel_canal | la_police" dataDxfId="182"/>
    <tableColumn id="332" xr3:uid="{355EB822-18B7-4F86-A307-BCCB22FC7A21}" name="form.e_connaissance_du_secteur_wash_et_feedbacks.si_oui_par_quel_canal | chef_de_quartier" dataDxfId="181"/>
    <tableColumn id="333" xr3:uid="{EFF23373-AD78-4FD7-B96C-FD560F2A88D5}" name="form.e_connaissance_du_secteur_wash_et_feedbacks.si_oui_par_quel_canal | structure_de_la_societ_civile" dataDxfId="180"/>
    <tableColumn id="334" xr3:uid="{8773264B-F891-41A3-9BF9-2E5D03573A26}" name="form.e_connaissance_du_secteur_wash_et_feedbacks.si_oui_par_quel_canal | gestionnaire_des_reseaux_deaux" dataDxfId="179"/>
    <tableColumn id="335" xr3:uid="{0EA8FB0F-1351-43A7-B780-1764CF9F3259}" name="form.e_connaissance_du_secteur_wash_et_feedbacks.si_oui_par_quel_canal | autres__preciser" dataDxfId="178"/>
    <tableColumn id="336" xr3:uid="{EFD360A6-EAF5-4AA3-98E2-A3395BD4A0DC}" name="form.e_connaissance_du_secteur_wash_et_feedbacks.si_oui_par_quel_canal | extra" dataDxfId="177"/>
    <tableColumn id="337" xr3:uid="{5CE98D4D-A6AB-49FA-9712-20FD4594E1D9}" name="form.e_connaissance_du_secteur_wash_et_feedbacks.autres_canaux__preciser" dataDxfId="176"/>
    <tableColumn id="338" xr3:uid="{04D8D44C-C53E-4763-9C5D-E094B0BBBA2D}" name="form.e_connaissance_du_secteur_wash_et_feedbacks.avez-vous_dj_soumis_une_plainte_ou_proccupation_concernant_leau_dans_le_pas" dataDxfId="175"/>
    <tableColumn id="339" xr3:uid="{1A7F50D4-ADB7-4FF3-8B4B-6E983EE85D61}" name="form.e_connaissance_du_secteur_wash_et_feedbacks.avez-vous_dj_soumis_une_plainte_ou_proccupation_concernant_lassainissement_" dataDxfId="174"/>
    <tableColumn id="340" xr3:uid="{246171D7-38D9-495A-9997-7A32E9EC9123}" name="form.e_connaissance_du_secteur_wash_et_feedbacks.si_oui__lune_des_questions__qui_lavez-vous_adress | autorits_locales" dataDxfId="173"/>
    <tableColumn id="341" xr3:uid="{DB88D0DB-F1CB-4942-8DD4-E52BEE8791CF}" name="form.e_connaissance_du_secteur_wash_et_feedbacks.si_oui__lune_des_questions__qui_lavez-vous_adress | fournisseurs_du_service_deau_et_dassainissement" dataDxfId="172"/>
    <tableColumn id="342" xr3:uid="{6BC6D171-F6F1-4BA2-A0DC-1917E897C6E3}" name="form.e_connaissance_du_secteur_wash_et_feedbacks.si_oui__lune_des_questions__qui_lavez-vous_adress | instances_juridiques_police_parquet_etc" dataDxfId="171"/>
    <tableColumn id="343" xr3:uid="{835583C8-A657-416D-A8B2-7FDEBABF4CAD}" name="form.e_connaissance_du_secteur_wash_et_feedbacks.si_oui__lune_des_questions__qui_lavez-vous_adress | autre__prciser" dataDxfId="170"/>
    <tableColumn id="344" xr3:uid="{CB7D21CA-3CFC-4AF5-A918-E8D6CDC03BD3}" name="form.e_connaissance_du_secteur_wash_et_feedbacks.si_oui__lune_des_questions__qui_lavez-vous_adress | extra" dataDxfId="169"/>
    <tableColumn id="345" xr3:uid="{CAC44E88-B1B3-464B-BAFE-16312B21FBA6}" name="form.e_connaissance_du_secteur_wash_et_feedbacks.si_autre_veuillez_preciser" dataDxfId="168"/>
    <tableColumn id="346" xr3:uid="{078EC449-3C38-46A4-B211-5D6D8C0A6A3D}" name="form.e_connaissance_du_secteur_wash_et_feedbacks.si_vous_avez_soumis_une_plainte_ou_une_proccupation_par_quel_canal_ou_canau | face__face_avec_le_service_deau_comit_membres_etc" dataDxfId="167"/>
    <tableColumn id="347" xr3:uid="{BB0B6354-590A-4FDD-9484-04DC9170036B}" name="form.e_connaissance_du_secteur_wash_et_feedbacks.si_vous_avez_soumis_une_plainte_ou_une_proccupation_par_quel_canal_ou_canau | boite__suggestion" dataDxfId="166"/>
    <tableColumn id="348" xr3:uid="{7D442FDD-5474-49DE-8070-126FEC97ABA6}" name="form.e_connaissance_du_secteur_wash_et_feedbacks.si_vous_avez_soumis_une_plainte_ou_une_proccupation_par_quel_canal_ou_canau | tlphone_payant" dataDxfId="165"/>
    <tableColumn id="349" xr3:uid="{D417C404-4EC8-4A3D-AF47-8F9D5F5F8B72}" name="form.e_connaissance_du_secteur_wash_et_feedbacks.si_vous_avez_soumis_une_plainte_ou_une_proccupation_par_quel_canal_ou_canau | e-mail" dataDxfId="164"/>
    <tableColumn id="350" xr3:uid="{D152BFA5-3443-4A71-BFC3-BCA234B41D53}" name="form.e_connaissance_du_secteur_wash_et_feedbacks.si_vous_avez_soumis_une_plainte_ou_une_proccupation_par_quel_canal_ou_canau | whatsapp" dataDxfId="163"/>
    <tableColumn id="351" xr3:uid="{EB959143-D011-4C8C-8558-E925264849A3}" name="form.e_connaissance_du_secteur_wash_et_feedbacks.si_vous_avez_soumis_une_plainte_ou_une_proccupation_par_quel_canal_ou_canau | ne_connat_aucun" dataDxfId="162"/>
    <tableColumn id="352" xr3:uid="{61170E3A-B2B2-4A28-BB56-06A0EE7F4888}" name="form.e_connaissance_du_secteur_wash_et_feedbacks.si_vous_avez_soumis_une_plainte_ou_une_proccupation_par_quel_canal_ou_canau | autre_canal__prcise" dataDxfId="161"/>
    <tableColumn id="353" xr3:uid="{785E92A0-EEED-4876-AED7-79A08C84B1A0}" name="form.e_connaissance_du_secteur_wash_et_feedbacks.si_vous_avez_soumis_une_plainte_ou_une_proccupation_par_quel_canal_ou_canau | extra" dataDxfId="160"/>
    <tableColumn id="354" xr3:uid="{736E2A86-BD79-4595-9D28-17FCB588A463}" name="form.e_connaissance_du_secteur_wash_et_feedbacks.autres_canal__preciser" dataDxfId="159"/>
    <tableColumn id="355" xr3:uid="{FB5B2D5F-541B-461D-AEDC-000E16EE8051}" name="nombre_canaux_connus_si_experimente_plaintes" dataDxfId="158"/>
    <tableColumn id="356" xr3:uid="{E5BC7343-138C-452A-9E04-77C76F02DABE}" name="form.e_connaissance_du_secteur_wash_et_feedbacks.avez-vous_eu_des_rponses__vos_proccupations" dataDxfId="157"/>
    <tableColumn id="357" xr3:uid="{228AF028-7A8C-44E3-AD96-B3E9B6AD1109}" name="form.e_connaissance_du_secteur_wash_et_feedbacks.si_oui_tiez-vous_satisfait" dataDxfId="156"/>
    <tableColumn id="358" xr3:uid="{100B1DA0-4B45-45DC-9862-AA9BBBB07A49}" name="form.e_connaissance_du_secteur_wash_et_feedbacks.sur_une_chelle_de_1__10_1_tant_le_niveau_faible_et_10_le_niveau_le_plus_lev" dataDxfId="155"/>
    <tableColumn id="359" xr3:uid="{7EF1F79F-DB21-4393-9D3D-4EA07ACA9FCF}" name="IND_niveau_confiance_operateurs_fournisseurs" dataDxfId="154"/>
    <tableColumn id="360" xr3:uid="{808976B6-A934-4C2E-9771-A14139FBFA30}" name="form.e_connaissance_du_secteur_wash_et_feedbacks.si_vous_navez_pas_soumis_des_plaintes_ou_proccupations_dans_le_pass_quels_s | face__face_avec_le_service_deau_comit_membres_etc" dataDxfId="153"/>
    <tableColumn id="361" xr3:uid="{2CA01781-568B-49CC-ACD2-B6448434521D}" name="form.e_connaissance_du_secteur_wash_et_feedbacks.si_vous_navez_pas_soumis_des_plaintes_ou_proccupations_dans_le_pass_quels_s | boite__suggestion" dataDxfId="152"/>
    <tableColumn id="362" xr3:uid="{E1694291-4030-4F8F-AAFF-EFADDF8A2A22}" name="form.e_connaissance_du_secteur_wash_et_feedbacks.si_vous_navez_pas_soumis_des_plaintes_ou_proccupations_dans_le_pass_quels_s | tlphone_payant" dataDxfId="151"/>
    <tableColumn id="363" xr3:uid="{42A70BFA-5872-4C6B-9A74-D7758CDBFAB6}" name="form.e_connaissance_du_secteur_wash_et_feedbacks.si_vous_navez_pas_soumis_des_plaintes_ou_proccupations_dans_le_pass_quels_s | e-mail" dataDxfId="150"/>
    <tableColumn id="364" xr3:uid="{8C3A72D1-1384-477D-8407-3B2CAEEECB5D}" name="form.e_connaissance_du_secteur_wash_et_feedbacks.si_vous_navez_pas_soumis_des_plaintes_ou_proccupations_dans_le_pass_quels_s | whatsapp" dataDxfId="149"/>
    <tableColumn id="365" xr3:uid="{F86EAB37-790C-498B-A7DF-BE76E4D0B052}" name="Nombre canaux connus par ceux qui n'ont pas expériemnté les plaintes" dataDxfId="148"/>
    <tableColumn id="366" xr3:uid="{F79C14BF-7AD8-4E44-B106-68B8DF854C63}" name="IND: nombre totale de canux connus" dataDxfId="147"/>
    <tableColumn id="367" xr3:uid="{C0654569-D945-47D0-A760-32FCC6E90C59}" name="IND: nombre totale de canux connus_group" dataDxfId="146"/>
    <tableColumn id="368" xr3:uid="{A08FD9C8-CED3-4E75-AE18-8411DDA070D6}" name="form.e_connaissance_du_secteur_wash_et_feedbacks.si_vous_navez_pas_soumis_des_plaintes_ou_proccupations_dans_le_pass_quels_s | ne_connat_aucun" dataDxfId="145"/>
    <tableColumn id="369" xr3:uid="{D99E7A62-F850-45E7-B346-DA48A59C1D9B}" name="form.e_connaissance_du_secteur_wash_et_feedbacks.si_vous_navez_pas_soumis_des_plaintes_ou_proccupations_dans_le_pass_quels_s | autre_canal__prcise" dataDxfId="144"/>
    <tableColumn id="370" xr3:uid="{33EAD718-8063-4D12-B4A3-6140496818D4}" name="form.e_connaissance_du_secteur_wash_et_feedbacks.si_vous_navez_pas_soumis_des_plaintes_ou_proccupations_dans_le_pass_quels_s | extra" dataDxfId="143"/>
    <tableColumn id="371" xr3:uid="{BA5E6692-458E-4F2A-9BCF-12A09EEC8E2C}" name="form.e_connaissance_du_secteur_wash_et_feedbacks.autre_canal__preciser" dataDxfId="142"/>
    <tableColumn id="372" xr3:uid="{4B9A3568-7759-4160-9244-C77BAFBC87F3}" name="form.f_questions_sur_le_carm.au_moins_un_membre_de_votre_menage_dispose_t-il_duntlphone" dataDxfId="141"/>
    <tableColumn id="373" xr3:uid="{3161AA48-6D00-4C5E-B272-BEC7684C0721}" name="form.f_questions_sur_le_carm.avez-_vous_dj_bnfici_dune_aide_ou_assistance_humanitaire_dans_cette_localit" dataDxfId="140"/>
    <tableColumn id="374" xr3:uid="{CDFE5A6C-C0B7-4B55-9ACC-EBDA46075E7E}" name="form.f_questions_sur_le_carm.si_oui_est-ce_quil_y_avait_des_composantes_de_cette_aide_qui_nont_pas_satis" dataDxfId="139"/>
    <tableColumn id="375" xr3:uid="{1C5CAA20-BF07-4A25-AF55-9255BB101BF3}" name="form.f_questions_sur_le_carm.dans_le_cas_o_une_composante_daide_humanitaire_ne_vous_satisfait_pas_est-ce" dataDxfId="138"/>
    <tableColumn id="376" xr3:uid="{6476C0B3-FD1A-43AD-A134-4E0760E6C2B4}" name="form.f_questions_sur_le_carm.si_oui__qui | aux_autorits_locales" dataDxfId="137"/>
    <tableColumn id="377" xr3:uid="{D608B71A-7E7F-452F-A6BF-E3DCC27D59E4}" name="form.f_questions_sur_le_carm.si_oui__qui | aux_leaders_communautaires" dataDxfId="136"/>
    <tableColumn id="378" xr3:uid="{82939D75-DEAD-4F5A-AFB2-B4A99A96FABF}" name="form.f_questions_sur_le_carm.si_oui__qui | aux_ongs" dataDxfId="135"/>
    <tableColumn id="379" xr3:uid="{6D72FB04-11CF-4726-87D3-252D40E8FC22}" name="form.f_questions_sur_le_carm.si_oui__qui | a_la_socit_civile" dataDxfId="134"/>
    <tableColumn id="380" xr3:uid="{EAB38AB4-DF82-4FB5-8975-66F8A951C090}" name="form.f_questions_sur_le_carm.si_oui__qui | a_une_association" dataDxfId="133"/>
    <tableColumn id="381" xr3:uid="{7CFD1B5C-99A6-42EA-B40E-1B13BDEE2DD5}" name="form.f_questions_sur_le_carm.si_oui__qui | autre" dataDxfId="132"/>
    <tableColumn id="382" xr3:uid="{FFE4A92B-B052-47DE-824E-46FC9DDE6141}" name="form.f_questions_sur_le_carm.si_oui__qui | extra" dataDxfId="131"/>
    <tableColumn id="383" xr3:uid="{C8305A48-FF4E-4184-BD3A-344F5E76A856}" name="form.f_questions_sur_le_carm.autres__preciser" dataDxfId="130"/>
    <tableColumn id="384" xr3:uid="{CEEA496B-180A-4519-AC8D-48A5FEDEBD1F}" name="form.f_questions_sur_le_carm.si_oui_comment | face__face_avec_le_service_deau_comit_membres_etc" dataDxfId="129"/>
    <tableColumn id="385" xr3:uid="{30E4EA2B-9BF7-4231-831A-EC5F5EFA899A}" name="form.f_questions_sur_le_carm.si_oui_comment | boite__suggestion" dataDxfId="128"/>
    <tableColumn id="386" xr3:uid="{10D97AAE-FC51-4530-A766-A84C53C9C622}" name="form.f_questions_sur_le_carm.si_oui_comment | tlphone_payant" dataDxfId="127"/>
    <tableColumn id="387" xr3:uid="{636AF3F6-DB65-4B75-9CF6-535209A93C88}" name="form.f_questions_sur_le_carm.si_oui_comment | e-mail" dataDxfId="126"/>
    <tableColumn id="388" xr3:uid="{75DA2755-6504-488A-A0C4-583B5811AB8E}" name="form.f_questions_sur_le_carm.si_oui_comment | whatsapp" dataDxfId="125"/>
    <tableColumn id="389" xr3:uid="{3E4B436E-EB8E-46F7-97E0-5F76651813AC}" name="form.f_questions_sur_le_carm.si_oui_comment | ne_connat_aucun" dataDxfId="124"/>
    <tableColumn id="390" xr3:uid="{49E1E69A-29AA-4C60-A861-8ACA153281E1}" name="form.f_questions_sur_le_carm.si_oui_comment | autre_canal__prcise" dataDxfId="123"/>
    <tableColumn id="391" xr3:uid="{838E8B01-0179-43A6-BECA-C785F80DB87D}" name="form.f_questions_sur_le_carm.si_oui_comment | extra" dataDxfId="122"/>
    <tableColumn id="392" xr3:uid="{D418C505-330D-4854-B9C6-4B7D991B6943}" name="form.f_questions_sur_le_carm.autre__preciser" dataDxfId="121"/>
    <tableColumn id="393" xr3:uid="{DF504EA9-6674-4286-A59C-FC1ACAB24E1F}" name="form.f_questions_sur_le_carm.sinon_pourquoi" dataDxfId="120"/>
    <tableColumn id="394" xr3:uid="{D8DA3655-C343-44BE-BAAF-76764F2E6C74}" name="form.f_questions_sur_le_carm.a_qui_vous_adressez-vous_habituellement_lorsque_la_quantit_ou_la_qualit_de_" dataDxfId="119"/>
    <tableColumn id="395" xr3:uid="{A8CCBEAE-3EDE-4E2A-A0B0-49899442B372}" name="form.f_questions_sur_le_carm.selon_vous_quelles_sont_les_radios_les_plus_suivi_ici_chez_vous | ngoma_yirhambi" dataDxfId="118"/>
    <tableColumn id="396" xr3:uid="{960E2E57-DB86-4AEC-8AC1-AAE462E0BEE8}" name="form.f_questions_sur_le_carm.selon_vous_quelles_sont_les_radios_les_plus_suivi_ici_chez_vous | radio_volont_divine_voldi" dataDxfId="117"/>
    <tableColumn id="397" xr3:uid="{23DD1609-3388-4EBC-BD3B-EF06D64C1188}" name="form.f_questions_sur_le_carm.selon_vous_quelles_sont_les_radios_les_plus_suivi_ici_chez_vous | gorillafm" dataDxfId="116"/>
    <tableColumn id="398" xr3:uid="{05B61B72-0416-4E52-B2BE-6FB3193FF3D3}" name="form.f_questions_sur_le_carm.selon_vous_quelles_sont_les_radios_les_plus_suivi_ici_chez_vous | radio_umoja" dataDxfId="115"/>
    <tableColumn id="399" xr3:uid="{2669EC53-FA1C-4389-A292-64C038FFEDE9}" name="form.f_questions_sur_le_carm.selon_vous_quelles_sont_les_radios_les_plus_suivi_ici_chez_vous | poleFM" dataDxfId="114"/>
    <tableColumn id="400" xr3:uid="{FD45B231-EC9F-424A-B0EE-9ED042B2AEE7}" name="form.f_questions_sur_le_carm.selon_vous_quelles_sont_les_radios_les_plus_suivi_ici_chez_vous | okapi" dataDxfId="113"/>
    <tableColumn id="401" xr3:uid="{9DD67605-BC93-43B6-A2FC-E56DF024F4EB}" name="form.f_questions_sur_le_carm.selon_vous_quelles_sont_les_radios_les_plus_suivi_ici_chez_vous | rtnc" dataDxfId="112"/>
    <tableColumn id="402" xr3:uid="{2AEB2224-2587-47E8-B870-31729551769D}" name="form.f_questions_sur_le_carm.selon_vous_quelles_sont_les_radios_les_plus_suivi_ici_chez_vous | radio_maria" dataDxfId="111"/>
    <tableColumn id="403" xr3:uid="{3B515216-36EF-4E5A-932C-26FAF96D2F7E}" name="form.f_questions_sur_le_carm.selon_vous_quelles_sont_les_radios_les_plus_suivi_ici_chez_vous | autres_radios__preciser" dataDxfId="110"/>
    <tableColumn id="404" xr3:uid="{4C6C4771-68E7-4217-B3C3-01EB4BE4C33B}" name="form.f_questions_sur_le_carm.selon_vous_quelles_sont_les_radios_les_plus_suivi_ici_chez_vous | extra" dataDxfId="109"/>
    <tableColumn id="405" xr3:uid="{81C98D63-A991-47AB-96BB-47B23FFDE34C}" name="form.f_questions_sur_le_carm.si_autre_radio_veuillez_preciser" dataDxfId="108"/>
    <tableColumn id="406" xr3:uid="{834815DD-8680-4AC2-8746-60B9A7961FB6}" name="form.f_questions_sur_le_carm.Gestion_BF | regideso" dataDxfId="107"/>
    <tableColumn id="407" xr3:uid="{AFA1D952-77A7-401D-B1C8-03EDFB063E69}" name="form.f_questions_sur_le_carm.Gestion_BF | cogeka" dataDxfId="106"/>
    <tableColumn id="408" xr3:uid="{89FA7E4D-BBEF-439A-A4A8-88C95AA6BCA4}" name="form.f_questions_sur_le_carm.Gestion_BF | cereka" dataDxfId="105"/>
    <tableColumn id="409" xr3:uid="{A88AB6BB-EF68-4FA9-BF47-994847F885EA}" name="form.f_questions_sur_le_carm.Gestion_BF | cogepe" dataDxfId="104"/>
    <tableColumn id="410" xr3:uid="{E76C579C-1749-4FAB-9F3C-91A67FA7A6B1}" name="form.f_questions_sur_le_carm.Gestion_BF | Autres" dataDxfId="103"/>
    <tableColumn id="411" xr3:uid="{F4115AEF-84F0-4F5C-BBF8-A2822C919EA7}" name="form.f_questions_sur_le_carm.Gestion_BF | extra" dataDxfId="102"/>
    <tableColumn id="412" xr3:uid="{7EE79DF6-AC49-4126-88EC-7FD8B5AB556B}" name="form.f_questions_sur_le_carm.preciser_autres" dataDxfId="101"/>
    <tableColumn id="413" xr3:uid="{2CD1298D-2180-467A-B639-1943B91D4F46}" name="form.f_questions_sur_le_carm.Appreciation_sce_fourni_operateur" dataDxfId="100"/>
    <tableColumn id="414" xr3:uid="{0C7899B8-D312-4A3F-9AA9-1CC0A58B467B}" name="form.f_questions_sur_le_carm.Que_faire_ameliorer_fournitEAU" dataDxfId="99"/>
    <tableColumn id="415" xr3:uid="{48B29EDD-9A73-4D1C-A955-C2CC7ADFBF19}" name="form.f_questions_sur_le_carm.Appreciation_choisMbre_COGEP" dataDxfId="98"/>
    <tableColumn id="416" xr3:uid="{89A65CD6-2A8C-46D1-B240-061499D84D88}" name="form.f_questions_sur_le_carm.femmeEtJeune_dansla_gestionBF" dataDxfId="97"/>
    <tableColumn id="417" xr3:uid="{47987752-2C2C-47CA-B463-4522A77B415C}" name="form.f_questions_sur_le_carm.Impliquer_priseDecision" dataDxfId="96"/>
    <tableColumn id="418" xr3:uid="{D9C196CC-ECC6-42D3-AD6A-0C7F6267D2F3}" name="form.f_questions_sur_le_carm.Appreciation_heureuOuvertureFermeture_prixQualite" dataDxfId="95"/>
    <tableColumn id="419" xr3:uid="{A6BD1610-A084-4DF7-815E-C273B7B35A98}" name="form.f_questions_sur_le_carm.la_bf__laquelle_vous_puisez_leau_a-t-elle_un_comit_de_gestion" dataDxfId="94"/>
    <tableColumn id="420" xr3:uid="{C1F171D7-59C3-4BD8-86F6-9206B8EF6F35}" name="form.f_questions_sur_le_carm.etes-vous_membre_de_ce_comit" dataDxfId="93"/>
    <tableColumn id="421" xr3:uid="{4FB57F9B-F384-4540-B335-B53B9F319D2D}" name="form.f_questions_sur_le_carm.si_vous_tiez_mais_ne_participez_plus_pourquoi_cela" dataDxfId="92"/>
    <tableColumn id="422" xr3:uid="{1DE824CA-061F-4343-B671-8E0A2201D995}" name="form.f_questions_sur_le_carm.qui_sont_membres_de_ce_comit" dataDxfId="91"/>
    <tableColumn id="423" xr3:uid="{A8AFAA8D-6DAE-4618-BB36-852BE6173C95}" name="form.f_questions_sur_le_carm.prciser_si_autres" dataDxfId="90"/>
    <tableColumn id="424" xr3:uid="{06C0CB55-5697-44F4-B8D5-0C14BC574DBE}" name="form.f_questions_sur_le_carm.comment_les_dcisions_sont-elles_prises_dans_ce_comit__par_vote_ou" dataDxfId="89"/>
    <tableColumn id="425" xr3:uid="{B4F2D161-1C4A-4B49-9FEB-2E6949EE331B}" name="form.f_questions_sur_le_carm.comment_tes-vous_impliqu_dans_les_discussions_et_prises_de_dcisions_destins" dataDxfId="88"/>
    <tableColumn id="426" xr3:uid="{6B9AFC9B-C407-4C5A-8982-C62A9EFBE147}" name="form.f_questions_sur_le_carm.est-ce_quil_vous_arrive_de_formuler_les_recommandations_aux_gestionnaires_d" dataDxfId="87"/>
    <tableColumn id="427" xr3:uid="{7378C750-96C5-44EE-81E6-AD6237C700B3}" name="form.f_questions_sur_le_carm.si_pas_non_lesquelles | rduction_de_prix_dun_bidon_de_20_litres" dataDxfId="86"/>
    <tableColumn id="428" xr3:uid="{3210B127-9B4A-4043-9E86-6FF95D14DA0C}" name="form.f_questions_sur_le_carm.si_pas_non_lesquelles | curisation_de_lendroit_o_vous_puisez_leau" dataDxfId="85"/>
    <tableColumn id="429" xr3:uid="{217F50B8-9168-478B-8D34-45AD825642A7}" name="form.f_questions_sur_le_carm.si_pas_non_lesquelles | rendre_leau_plus_potable" dataDxfId="84"/>
    <tableColumn id="430" xr3:uid="{85E61C59-EF72-4EF0-A409-91C3BF3F6947}" name="form.f_questions_sur_le_carm.si_pas_non_lesquelles | rgler_les_conflits_qui_surgissent_pendant_lapprovisionnement_en_eau" dataDxfId="83"/>
    <tableColumn id="431" xr3:uid="{629DB87C-7F72-4FEA-9ECD-25D8A7A3B84D}" name="form.f_questions_sur_le_carm.si_pas_non_lesquelles | heure_douverture_et_de_fermeture_du_point_deau" dataDxfId="82"/>
    <tableColumn id="432" xr3:uid="{9EF612BD-8E9A-4A46-BACD-5F718E778324}" name="form.f_questions_sur_le_carm.si_pas_non_lesquelles | augmenter_les_points_deau_dans_le_village" dataDxfId="81"/>
    <tableColumn id="433" xr3:uid="{7B01C20B-CFB4-4C67-8D23-AE8953C5EA66}" name="form.f_questions_sur_le_carm.si_pas_non_lesquelles | former_un_comit_de_gestion" dataDxfId="80"/>
    <tableColumn id="434" xr3:uid="{07B526DD-53E3-474F-BF32-39C60DCABDC1}" name="form.f_questions_sur_le_carm.si_pas_non_lesquelles | former_un_syndicat" dataDxfId="79"/>
    <tableColumn id="435" xr3:uid="{C686BF7D-8688-4204-A0C8-46B587D2B7AE}" name="form.f_questions_sur_le_carm.si_pas_non_lesquelles | innover_les_matriels_de_puisage_de_leau_potable" dataDxfId="78"/>
    <tableColumn id="436" xr3:uid="{C5074909-479E-4A73-83B8-CF708874E72F}" name="form.f_questions_sur_le_carm.si_pas_non_lesquelles | entretenir_lenvironnement" dataDxfId="77"/>
    <tableColumn id="437" xr3:uid="{48231EEA-703D-421D-B8CC-E34FA48F62E3}" name="form.f_questions_sur_le_carm.si_pas_non_lesquelles | autres__preciser" dataDxfId="76"/>
    <tableColumn id="438" xr3:uid="{C02EB41F-AA3E-43C9-96E8-66B78AB26A26}" name="form.f_questions_sur_le_carm.si_pas_non_lesquelles | extra" dataDxfId="75"/>
    <tableColumn id="439" xr3:uid="{A1FEFE09-768C-4F7C-9166-5180B50BC12A}" name="form.f_questions_sur_le_carm.copy-1-of-prciser_si_autres" dataDxfId="74"/>
    <tableColumn id="440" xr3:uid="{58BFFD8B-8B0A-45BA-A732-561AF307EC17}" name="form.f_questions_sur_le_carm.par_quel_canal_lui_adressez-vous_ces_recommandations" dataDxfId="73"/>
    <tableColumn id="441" xr3:uid="{422FEE08-7573-4BF5-B1FF-2F5F136DC533}" name="form.f_questions_sur_le_carm.vous_rpondent-ils" dataDxfId="72"/>
    <tableColumn id="442" xr3:uid="{F81A70D4-725D-4CF5-AD05-1DB6B7C5C531}" name="form.f_questions_sur_le_carm.par_quel_cannal" dataDxfId="71"/>
    <tableColumn id="443" xr3:uid="{AED6189E-1426-465F-9E39-53D73269E93E}" name="form.f_questions_sur_le_carm.etes-vous_satisfait_de_rponses" dataDxfId="70"/>
    <tableColumn id="444" xr3:uid="{64AE53DC-4106-4FE0-BEDD-ED63179E39A3}" name="form.f_questions_sur_le_carm.quelles_sont_les_opportunits_qui_permettraient_damliorer_votre_accs__des_se" dataDxfId="69"/>
    <tableColumn id="445" xr3:uid="{ADECBCFE-1145-4BB2-864E-D995F1147F90}" name="form.f_questions_sur_le_carm.quels_sont_les_dfis_majeurs_auxquels_vous_faites_face_dans_lapprovisionneme" dataDxfId="68"/>
    <tableColumn id="446" xr3:uid="{FCEA4ADF-9862-4565-81D1-ED8594C08E22}" name="form.f_questions_sur_le_carm.vous_arrive-t-il_de_subir_les_abus_de_la_part_des_fournisseursgestionnaires" dataDxfId="67"/>
    <tableColumn id="447" xr3:uid="{F5E28B52-7E21-4D6F-B19D-B93B5535E386}" name="form.f_questions_sur_le_carm.si_oui_pouvez-vous_nous_en_citer_quelques_uns" dataDxfId="66"/>
    <tableColumn id="448" xr3:uid="{83C0C2FE-4311-484A-AF96-8F749AAC9CF4}" name="form.f_questions_sur_le_carm.les_autorits_vous_protgent-ils_des_abus_nuancer_sur_le_mot_escroquerie_des_" dataDxfId="65"/>
    <tableColumn id="449" xr3:uid="{7604C06F-8015-466A-B11C-C3530F9B8431}" name="form.f_questions_sur_le_carm.a_lenqueteur_de_prendre_le_coordonn_gps: latitude (degrees)" dataDxfId="64"/>
    <tableColumn id="450" xr3:uid="{BBC84833-E9CF-4294-8A13-807749363D74}" name="form.f_questions_sur_le_carm.a_lenqueteur_de_prendre_le_coordonn_gps: longitude (degrees)" dataDxfId="63"/>
    <tableColumn id="451" xr3:uid="{DD89B6B9-E903-42CE-9BED-25AE7FDB0781}" name="form.f_questions_sur_le_carm.a_lenqueteur_de_prendre_le_coordonn_gps: altitude (meters)" dataDxfId="62"/>
    <tableColumn id="452" xr3:uid="{5FAE5A5A-F567-438C-A7C6-744C3127FEAE}" name="form.f_questions_sur_le_carm.a_lenqueteur_de_prendre_le_coordonn_gps: accuracy (meters)" dataDxfId="61"/>
    <tableColumn id="453" xr3:uid="{8EB6897A-AB8A-4429-A471-00A1150D9912}" name="form.a_questions_gnrales_et_identification_des_enquts.nombre_des_personnes_vivant_dans_le_menage.taille_du_menage" dataDxfId="60"/>
    <tableColumn id="454" xr3:uid="{CAC73791-553D-46C1-BDCE-0A8CC010A882}" name="completed_time" dataDxfId="59"/>
    <tableColumn id="455" xr3:uid="{44BC4A81-A237-4B56-BFBC-0E5AA1B68E03}" name="started_time" dataDxfId="58"/>
    <tableColumn id="456" xr3:uid="{726F4886-4DF4-4D79-8F4F-6C9665A21442}" name="username" dataDxfId="57"/>
    <tableColumn id="457" xr3:uid="{13F418C0-6312-4D29-8BA1-60FCD535423B}" name="received_on" dataDxfId="56"/>
    <tableColumn id="458" xr3:uid="{B432A03E-AB2D-4C01-ACB2-3BF4304F9B3A}" name="form_link" dataDxfId="55"/>
    <tableColumn id="459" xr3:uid="{54DE2F6B-354F-4222-AE5F-E6ABFE1DD871}" name="hq_user" dataDxfId="54"/>
    <tableColumn id="460" xr3:uid="{8F56FD24-5147-4E05-992F-A6006ABEE465}" name="baseline_Statut chef de ménage - version calculée" dataDxfId="53"/>
    <tableColumn id="461" xr3:uid="{A8A5B9B2-F9FD-4F87-91E6-3C21AF8AE8CA}" name="baseline_Quel est le type de ménage ?" dataDxfId="52"/>
    <tableColumn id="462" xr3:uid="{E863F9AE-911A-4999-963B-CDF7ABAB7CD0}" name="baseline_Nombre total dans le ménage" dataDxfId="51"/>
    <tableColumn id="463" xr3:uid="{7124DD74-6DBB-4FC8-9A73-888C6BCB2F10}" name="baseline_Sources potable OU non potable - saison pluvieuse" dataDxfId="50"/>
    <tableColumn id="464" xr3:uid="{1005BFB0-6968-488B-B739-A598626CB051}" name="baseline_En moyenne, combien de temps (en minute) mettez-vous pour quitter chez vous et atteindre le point où vous vous approvisionnez en eau pendant la saison pluvieuse ?" dataDxfId="49"/>
    <tableColumn id="465" xr3:uid="{D489C2AE-D80C-4020-9578-602E8B48EA2F}" name="baseline_En moyenne, combien de temps ( en minute) attendez-vous au point d’eau avant de recevoir votre eau pendant la saison pluvieuse ?" dataDxfId="48"/>
    <tableColumn id="466" xr3:uid="{A0F4A27E-788A-4FD5-9FFC-615ECDEFAA05}" name="baseline_En moyenne, combien de temps (en minute) mettez-vous pour quitter votre point d’approvisionnement lorsque vous avez reçu l’eau et atteindre votre ménage, durant la saison pluvieuse ?" dataDxfId="47"/>
    <tableColumn id="467" xr3:uid="{339CDDC8-B429-4EED-8B04-D92D4738AD58}" name="baseline_Temps de collectes de données pour un aller-retour et y compris le temps d'attente - saison pluvieuse" dataDxfId="46"/>
    <tableColumn id="468" xr3:uid="{52B140A1-59C1-4392-AF89-7D71C8AA4F29}" name="baseline_Type d'accès - saison pluvieuse" dataDxfId="45"/>
    <tableColumn id="469" xr3:uid="{D77B5C83-43B4-44E6-8460-B04ABAFB04A6}" name="baseline_Nombre de litre d'eau/personne et par jour2" dataDxfId="44"/>
    <tableColumn id="470" xr3:uid="{147BD8CF-1633-4939-ADAC-D48143832DCA}" name="baseline_Cette source d’eau est-elle capable de vous donner 20 litres d’eau par personnes dans votre ménage durant toute l’année ?" dataDxfId="43"/>
    <tableColumn id="471" xr3:uid="{01AE2250-84B6-42A0-87BC-7743D1162579}" name="baseline_Le ménage dispose d'une installation sanitaire améliorée" dataDxfId="42"/>
    <tableColumn id="472" xr3:uid="{E627D665-C37E-4AB2-8745-454B90702E2F}" name="baseline_Est-ce que la toilette/latrine utilisée par le ménage est partagée avec d’autres ménages ?" dataDxfId="41"/>
    <tableColumn id="473" xr3:uid="{2E8C595F-43E7-4510-914C-462024CFC43C}" name="baseline_Type d'accès à une installation d'assainissement" dataDxfId="40"/>
    <tableColumn id="474" xr3:uid="{E29FEE8C-4839-45DA-9E8A-158449929F13}" name="baseline_Enquêteur : demandez à voir le dispositif" dataDxfId="39"/>
    <tableColumn id="475" xr3:uid="{C506A0A6-9B9B-47A3-8286-83BB65AD50E0}" name="baseline_Nombre de droits connus" dataDxfId="38"/>
    <tableColumn id="476" xr3:uid="{9CB100A1-07C7-476B-9ECD-E23570DA01DE}" name="baseline_Nombre de devoirs connus" dataDxfId="37"/>
    <tableColumn id="477" xr3:uid="{F3BD1DE4-70C0-44D2-A1F4-017BBB08BCA6}" name="baseline_Sommes de droits et devoirs" dataDxfId="36"/>
    <tableColumn id="478" xr3:uid="{E70A1C20-7B18-485B-891D-475AAA305B94}" name="baseline_Est-ce que les personnes connaissent leurs droits et dévoir ? " dataDxfId="35"/>
    <tableColumn id="479" xr3:uid="{BA173B2F-6DC0-4452-BCC1-A6139027774E}" name="baseline_Nombre total de canal pour ceux qui ont soumis pendant qu'ils ont des plaintes" dataDxfId="34"/>
    <tableColumn id="483" xr3:uid="{42E7EB3A-9068-4167-B440-A3AC19EC063D}" name="besline_confiance" dataDxfId="33"/>
    <tableColumn id="480" xr3:uid="{84DDB50B-851A-43FA-BEA0-6FB3C126781E}" name="baseline_Confiance que les fournisseurs de services fourniront des réponses à leur préoccupations (indicateur)" dataDxfId="32"/>
    <tableColumn id="481" xr3:uid="{43AECE87-C072-4486-B7FB-AD458FC6743F}" name="baseline_Nombre total de canal pour ceux qui n'ont jamais soumis  mais qui en connaissent les canaux." dataDxfId="31"/>
    <tableColumn id="482" xr3:uid="{6BF00693-B6C2-4892-9DF4-FA6B9F6C73CD}" name="baseline_Nombre de mécanismes de plaintes connus (indicateur)" dataDxfId="3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A12F16-9A21-4B61-8E29-D056A5FBA75A}" name="baseline" displayName="baseline" ref="A2:Y397" totalsRowShown="0" headerRowDxfId="29" dataDxfId="28">
  <autoFilter ref="A2:Y397" xr:uid="{76A12F16-9A21-4B61-8E29-D056A5FBA75A}"/>
  <tableColumns count="25">
    <tableColumn id="1" xr3:uid="{F5F281A1-FD30-44AE-A6ED-FA43B4FD7A25}" name="ID_fusion" dataDxfId="27"/>
    <tableColumn id="3" xr3:uid="{3200DF08-1826-4F7B-9602-A39C62F2759D}" name="baseline_Statut chef de ménage - version calculée" dataDxfId="26"/>
    <tableColumn id="4" xr3:uid="{C0A2C76C-15F8-43BC-89CF-87043B1DD1C0}" name="baseline_Quel est le type de ménage ?" dataDxfId="25"/>
    <tableColumn id="5" xr3:uid="{3C635402-F1F7-4102-9261-4D81F15E9057}" name="baseline_Nombre total dans le ménage" dataDxfId="24"/>
    <tableColumn id="6" xr3:uid="{E226882C-4454-4E3F-9D55-B304D190D412}" name="baseline_Sources potable OU non potable - saison pluvieuse" dataDxfId="23"/>
    <tableColumn id="7" xr3:uid="{A3971BBF-B961-41CC-BFA7-663814DAC5E5}" name="baseline_En moyenne, combien de temps (en minute) mettez-vous pour quitter chez vous et atteindre le point où vous vous approvisionnez en eau pendant la saison pluvieuse ?" dataDxfId="22"/>
    <tableColumn id="8" xr3:uid="{85B54ED7-E167-4E99-8342-93D669916D8C}" name="baseline_En moyenne, combien de temps ( en minute) attendez-vous au point d’eau avant de recevoir votre eau pendant la saison pluvieuse ?" dataDxfId="21"/>
    <tableColumn id="9" xr3:uid="{7CDF676C-78E9-4DF8-8E57-40515E36B6D8}" name="baseline_En moyenne, combien de temps (en minute) mettez-vous pour quitter votre point d’approvisionnement lorsque vous avez reçu l’eau et atteindre votre ménage, durant la saison pluvieuse ?" dataDxfId="20"/>
    <tableColumn id="10" xr3:uid="{A2001F4E-0A16-4A99-BD7F-ED6F1F764AF5}" name="baseline_Temps de collectes de données pour un aller-retour et y compris le temps d'attente - saison pluvieuse" dataDxfId="19"/>
    <tableColumn id="11" xr3:uid="{01242231-DBBA-402B-BF3B-4D0785910ABB}" name="baseline_Type d'accès - saison pluvieuse" dataDxfId="18"/>
    <tableColumn id="12" xr3:uid="{121A1E28-67F4-4045-BE58-F09E7F509262}" name="baseline_Nombre de litre d'eau/personne et par jour2" dataDxfId="17"/>
    <tableColumn id="13" xr3:uid="{8D54246A-A0AD-46FB-BC94-50E59A5F2C39}" name="baseline_Cette source d’eau est-elle capable de vous donner 20 litres d’eau par personnes dans votre ménage durant toute l’année ?" dataDxfId="16"/>
    <tableColumn id="14" xr3:uid="{A13F7B1B-4A6E-44A3-93EB-744A833706A5}" name="baseline_Le ménage dispose d'une installation sanitaire améliorée" dataDxfId="15"/>
    <tableColumn id="15" xr3:uid="{CA859622-5372-4D77-B287-E074E91EDFD6}" name="baseline_Est-ce que la toilette/latrine utilisée par le ménage est partagée avec d’autres ménages ?" dataDxfId="14"/>
    <tableColumn id="16" xr3:uid="{8E96419E-F2E1-4CD3-BBD8-AEA7512CD8F5}" name="baseline_Type d'accès à une installation d'assainissement" dataDxfId="13"/>
    <tableColumn id="17" xr3:uid="{40014C62-FA40-4A38-B104-215BFF7061B3}" name="baseline_Enquêteur : demandez à voir le dispositif" dataDxfId="12"/>
    <tableColumn id="18" xr3:uid="{CE056F0A-A7C9-4FC4-8B49-6BF3DEADC2B4}" name="baseline_Nombre de droits connus" dataDxfId="11"/>
    <tableColumn id="19" xr3:uid="{89F56A47-5CB3-4DAE-9FE4-133599D40934}" name="baseline_Nombre de devoirs connus" dataDxfId="10"/>
    <tableColumn id="20" xr3:uid="{4E4A9741-F4F4-4471-9CAD-51E81B21731B}" name="baseline_Sommes de droits et devoirs" dataDxfId="9"/>
    <tableColumn id="21" xr3:uid="{9AE99870-2C23-4FE9-B495-6C05E91DF8F6}" name="baseline_Est-ce que les personnes connaissent leurs droits et dévoir ? " dataDxfId="8"/>
    <tableColumn id="22" xr3:uid="{9D9CF1AA-719A-4CBF-820D-B08185997752}" name="baseline_Nombre total de canal pour ceux qui ont soumis pendant qu'ils ont des plaintes" dataDxfId="7"/>
    <tableColumn id="23" xr3:uid="{04D01E2D-1A97-46DE-8CC5-049B41CFA891}" name="baseline_Confiance que les fournisseurs de services fourniront des réponses à leur préoccupations (indicateur)" dataDxfId="6"/>
    <tableColumn id="24" xr3:uid="{C2FB9AFA-610B-41F2-9E17-8B12087719CB}" name="baseline_Nombre total de canal pour ceux qui n'ont jamais soumis  mais qui en connaissent les canaux." dataDxfId="5"/>
    <tableColumn id="25" xr3:uid="{E8163385-BC43-4F02-84F9-6BC863D86D61}" name="baseline_Nombre de mécanismes de plaintes connus (indicateur)" dataDxfId="4"/>
    <tableColumn id="2" xr3:uid="{646509D9-96AC-44C8-93D5-27F42195359A}" name="baseline_confiance" dataDxfId="3"/>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ommcarehq.org/a/swassa/reports/form_data/f7e47d28-af9c-4e81-9863-126f37633ac2/" TargetMode="External"/><Relationship Id="rId299" Type="http://schemas.openxmlformats.org/officeDocument/2006/relationships/hyperlink" Target="https://www.commcarehq.org/a/swassa/reports/form_data/fe4ddff9-ada2-4a37-a76f-dec1e229eaba/" TargetMode="External"/><Relationship Id="rId21" Type="http://schemas.openxmlformats.org/officeDocument/2006/relationships/hyperlink" Target="https://www.commcarehq.org/a/swassa/reports/form_data/bfd8a4dc-503e-4651-815a-796088c07fb3/" TargetMode="External"/><Relationship Id="rId63" Type="http://schemas.openxmlformats.org/officeDocument/2006/relationships/hyperlink" Target="https://www.commcarehq.org/a/swassa/reports/form_data/b9342b3f-1aec-4e58-8c58-dea02fbd1885/" TargetMode="External"/><Relationship Id="rId159" Type="http://schemas.openxmlformats.org/officeDocument/2006/relationships/hyperlink" Target="https://www.commcarehq.org/a/swassa/reports/form_data/a33b5df1-763f-4fdb-8904-0c002ec7c80d/" TargetMode="External"/><Relationship Id="rId324" Type="http://schemas.openxmlformats.org/officeDocument/2006/relationships/hyperlink" Target="https://www.commcarehq.org/a/swassa/reports/form_data/052c2f98-924d-4cb5-86b6-33a81c604991/" TargetMode="External"/><Relationship Id="rId366" Type="http://schemas.openxmlformats.org/officeDocument/2006/relationships/hyperlink" Target="https://www.commcarehq.org/a/swassa/reports/form_data/7c1e2cb5-5be7-4d3d-8c4a-6bd55659124e/" TargetMode="External"/><Relationship Id="rId170" Type="http://schemas.openxmlformats.org/officeDocument/2006/relationships/hyperlink" Target="https://www.commcarehq.org/a/swassa/reports/form_data/250496a2-d9ab-48b9-8572-0f6b3369cf36/" TargetMode="External"/><Relationship Id="rId226" Type="http://schemas.openxmlformats.org/officeDocument/2006/relationships/hyperlink" Target="https://www.commcarehq.org/a/swassa/reports/form_data/7fcc456a-4292-4ba4-bfdf-06db19cf69bb/" TargetMode="External"/><Relationship Id="rId268" Type="http://schemas.openxmlformats.org/officeDocument/2006/relationships/hyperlink" Target="https://www.commcarehq.org/a/swassa/reports/form_data/c7b1d6b7-4ec6-4586-bfff-a15ebfa0745c/" TargetMode="External"/><Relationship Id="rId32" Type="http://schemas.openxmlformats.org/officeDocument/2006/relationships/hyperlink" Target="https://www.commcarehq.org/a/swassa/reports/form_data/bab73dfb-e49e-48af-93e4-788eed5bb033/" TargetMode="External"/><Relationship Id="rId74" Type="http://schemas.openxmlformats.org/officeDocument/2006/relationships/hyperlink" Target="https://www.commcarehq.org/a/swassa/reports/form_data/3a66da2d-0230-4d56-815d-6c13bec0c43c/" TargetMode="External"/><Relationship Id="rId128" Type="http://schemas.openxmlformats.org/officeDocument/2006/relationships/hyperlink" Target="https://www.commcarehq.org/a/swassa/reports/form_data/d1748113-e90d-44bb-8dbc-727010a2839c/" TargetMode="External"/><Relationship Id="rId335" Type="http://schemas.openxmlformats.org/officeDocument/2006/relationships/hyperlink" Target="https://www.commcarehq.org/a/swassa/reports/form_data/133594fc-5fc7-43b0-b99a-9600d948ba1b/" TargetMode="External"/><Relationship Id="rId5" Type="http://schemas.openxmlformats.org/officeDocument/2006/relationships/hyperlink" Target="https://www.commcarehq.org/a/swassa/reports/form_data/2c246f03-5487-464b-9453-8cea308b1b4f/" TargetMode="External"/><Relationship Id="rId181" Type="http://schemas.openxmlformats.org/officeDocument/2006/relationships/hyperlink" Target="https://www.commcarehq.org/a/swassa/reports/form_data/43630f34-2892-4f31-a271-69a916fd9e2d/" TargetMode="External"/><Relationship Id="rId237" Type="http://schemas.openxmlformats.org/officeDocument/2006/relationships/hyperlink" Target="https://www.commcarehq.org/a/swassa/reports/form_data/4b0973e6-7475-4776-b62b-23c319ff56cc/" TargetMode="External"/><Relationship Id="rId279" Type="http://schemas.openxmlformats.org/officeDocument/2006/relationships/hyperlink" Target="https://www.commcarehq.org/a/swassa/reports/form_data/5fbc3615-82fd-45b4-aca9-114502e470e9/" TargetMode="External"/><Relationship Id="rId43" Type="http://schemas.openxmlformats.org/officeDocument/2006/relationships/hyperlink" Target="https://www.commcarehq.org/a/swassa/reports/form_data/d0f49755-7a57-4763-afe9-e3c93ec74a63/" TargetMode="External"/><Relationship Id="rId139" Type="http://schemas.openxmlformats.org/officeDocument/2006/relationships/hyperlink" Target="https://www.commcarehq.org/a/swassa/reports/form_data/8614c4ed-b949-43d7-aae0-ae079dd6e36b/" TargetMode="External"/><Relationship Id="rId290" Type="http://schemas.openxmlformats.org/officeDocument/2006/relationships/hyperlink" Target="https://www.commcarehq.org/a/swassa/reports/form_data/419f8385-2683-449d-9cc0-39408587d724/" TargetMode="External"/><Relationship Id="rId304" Type="http://schemas.openxmlformats.org/officeDocument/2006/relationships/hyperlink" Target="https://www.commcarehq.org/a/swassa/reports/form_data/8901f979-4a32-4efa-af84-45122be68e89/" TargetMode="External"/><Relationship Id="rId346" Type="http://schemas.openxmlformats.org/officeDocument/2006/relationships/hyperlink" Target="https://www.commcarehq.org/a/swassa/reports/form_data/2de73527-c74a-4a03-9b1b-d8726aa51f85/" TargetMode="External"/><Relationship Id="rId85" Type="http://schemas.openxmlformats.org/officeDocument/2006/relationships/hyperlink" Target="https://www.commcarehq.org/a/swassa/reports/form_data/cf056a11-87e1-4529-8bbe-d4b32cbe7233/" TargetMode="External"/><Relationship Id="rId150" Type="http://schemas.openxmlformats.org/officeDocument/2006/relationships/hyperlink" Target="https://www.commcarehq.org/a/swassa/reports/form_data/37ae8ade-d973-4db9-9468-4f2aad2bd6df/" TargetMode="External"/><Relationship Id="rId192" Type="http://schemas.openxmlformats.org/officeDocument/2006/relationships/hyperlink" Target="https://www.commcarehq.org/a/swassa/reports/form_data/a3b3c413-69fd-4303-bc11-341c7cb4a652/" TargetMode="External"/><Relationship Id="rId206" Type="http://schemas.openxmlformats.org/officeDocument/2006/relationships/hyperlink" Target="https://www.commcarehq.org/a/swassa/reports/form_data/0e720052-5784-401b-9618-96bbbef86276/" TargetMode="External"/><Relationship Id="rId248" Type="http://schemas.openxmlformats.org/officeDocument/2006/relationships/hyperlink" Target="https://www.commcarehq.org/a/swassa/reports/form_data/efac5c3c-298d-4da2-a78a-6a89e3e9b4a2/" TargetMode="External"/><Relationship Id="rId12" Type="http://schemas.openxmlformats.org/officeDocument/2006/relationships/hyperlink" Target="https://www.commcarehq.org/a/swassa/reports/form_data/9d987214-8fd8-416b-9c71-cc590115b5b3/" TargetMode="External"/><Relationship Id="rId108" Type="http://schemas.openxmlformats.org/officeDocument/2006/relationships/hyperlink" Target="https://www.commcarehq.org/a/swassa/reports/form_data/8f5f353c-db72-4062-9a19-18993a1f74e7/" TargetMode="External"/><Relationship Id="rId315" Type="http://schemas.openxmlformats.org/officeDocument/2006/relationships/hyperlink" Target="https://www.commcarehq.org/a/swassa/reports/form_data/38cb4221-ca66-46b5-a7b2-58e43dc3a5de/" TargetMode="External"/><Relationship Id="rId357" Type="http://schemas.openxmlformats.org/officeDocument/2006/relationships/hyperlink" Target="https://www.commcarehq.org/a/swassa/reports/form_data/632c7d89-7bb2-4abc-85e8-b6cfe552e5d0/" TargetMode="External"/><Relationship Id="rId54" Type="http://schemas.openxmlformats.org/officeDocument/2006/relationships/hyperlink" Target="https://www.commcarehq.org/a/swassa/reports/form_data/e2a4bf84-bab3-49a9-82e6-bb91ae70b805/" TargetMode="External"/><Relationship Id="rId96" Type="http://schemas.openxmlformats.org/officeDocument/2006/relationships/hyperlink" Target="https://www.commcarehq.org/a/swassa/reports/form_data/0cc0a423-a99b-49f9-9395-5f25d0c1bf27/" TargetMode="External"/><Relationship Id="rId161" Type="http://schemas.openxmlformats.org/officeDocument/2006/relationships/hyperlink" Target="https://www.commcarehq.org/a/swassa/reports/form_data/7bca7d23-a082-4d61-948b-e3ca750b43de/" TargetMode="External"/><Relationship Id="rId217" Type="http://schemas.openxmlformats.org/officeDocument/2006/relationships/hyperlink" Target="https://www.commcarehq.org/a/swassa/reports/form_data/a0af517a-da6b-40cc-bb5f-f979113137c4/" TargetMode="External"/><Relationship Id="rId259" Type="http://schemas.openxmlformats.org/officeDocument/2006/relationships/hyperlink" Target="https://www.commcarehq.org/a/swassa/reports/form_data/2605ab18-c700-4c14-8820-76e1152b7f87/" TargetMode="External"/><Relationship Id="rId23" Type="http://schemas.openxmlformats.org/officeDocument/2006/relationships/hyperlink" Target="https://www.commcarehq.org/a/swassa/reports/form_data/ab306985-87af-408e-84b9-ad057b70392d/" TargetMode="External"/><Relationship Id="rId119" Type="http://schemas.openxmlformats.org/officeDocument/2006/relationships/hyperlink" Target="https://www.commcarehq.org/a/swassa/reports/form_data/1b85bda9-a8a0-4e20-a33c-2c22e646f632/" TargetMode="External"/><Relationship Id="rId270" Type="http://schemas.openxmlformats.org/officeDocument/2006/relationships/hyperlink" Target="https://www.commcarehq.org/a/swassa/reports/form_data/947398e1-08ce-4900-a1ce-c456d53587e2/" TargetMode="External"/><Relationship Id="rId326" Type="http://schemas.openxmlformats.org/officeDocument/2006/relationships/hyperlink" Target="https://www.commcarehq.org/a/swassa/reports/form_data/9209e084-2b5c-4ffc-acfb-c1c654e981a0/" TargetMode="External"/><Relationship Id="rId65" Type="http://schemas.openxmlformats.org/officeDocument/2006/relationships/hyperlink" Target="https://www.commcarehq.org/a/swassa/reports/form_data/47777c6e-370d-4b56-bf98-176e7253be31/" TargetMode="External"/><Relationship Id="rId130" Type="http://schemas.openxmlformats.org/officeDocument/2006/relationships/hyperlink" Target="https://www.commcarehq.org/a/swassa/reports/form_data/db91b0c9-dc4e-4b95-9b6d-faf8bb0cb910/" TargetMode="External"/><Relationship Id="rId368" Type="http://schemas.openxmlformats.org/officeDocument/2006/relationships/hyperlink" Target="https://www.commcarehq.org/a/swassa/reports/form_data/0c25abe7-6813-42bc-a688-22d851536c80/" TargetMode="External"/><Relationship Id="rId172" Type="http://schemas.openxmlformats.org/officeDocument/2006/relationships/hyperlink" Target="https://www.commcarehq.org/a/swassa/reports/form_data/8f2c3d58-8684-4b68-8af0-10c0c3977576/" TargetMode="External"/><Relationship Id="rId228" Type="http://schemas.openxmlformats.org/officeDocument/2006/relationships/hyperlink" Target="https://www.commcarehq.org/a/swassa/reports/form_data/825d38fe-1460-4c70-a03d-f7b1775b15a8/" TargetMode="External"/><Relationship Id="rId281" Type="http://schemas.openxmlformats.org/officeDocument/2006/relationships/hyperlink" Target="https://www.commcarehq.org/a/swassa/reports/form_data/e1eaab1e-365f-48d2-a2b5-a7623a11d049/" TargetMode="External"/><Relationship Id="rId337" Type="http://schemas.openxmlformats.org/officeDocument/2006/relationships/hyperlink" Target="https://www.commcarehq.org/a/swassa/reports/form_data/38b5176b-85fb-48a2-ae31-fa0601b678ec/" TargetMode="External"/><Relationship Id="rId34" Type="http://schemas.openxmlformats.org/officeDocument/2006/relationships/hyperlink" Target="https://www.commcarehq.org/a/swassa/reports/form_data/faa24e0a-8871-4bb1-8ede-62639d1ab434/" TargetMode="External"/><Relationship Id="rId76" Type="http://schemas.openxmlformats.org/officeDocument/2006/relationships/hyperlink" Target="https://www.commcarehq.org/a/swassa/reports/form_data/5590abe0-a81c-4f52-9fed-10015177e8c1/" TargetMode="External"/><Relationship Id="rId141" Type="http://schemas.openxmlformats.org/officeDocument/2006/relationships/hyperlink" Target="https://www.commcarehq.org/a/swassa/reports/form_data/2cec506a-6952-4269-b20f-70646b613757/" TargetMode="External"/><Relationship Id="rId7" Type="http://schemas.openxmlformats.org/officeDocument/2006/relationships/hyperlink" Target="https://www.commcarehq.org/a/swassa/reports/form_data/7823dbf9-6cb2-4078-ab41-6d207f9011ba/" TargetMode="External"/><Relationship Id="rId183" Type="http://schemas.openxmlformats.org/officeDocument/2006/relationships/hyperlink" Target="https://www.commcarehq.org/a/swassa/reports/form_data/7496fe87-1188-473e-add1-8315a4434c3d/" TargetMode="External"/><Relationship Id="rId239" Type="http://schemas.openxmlformats.org/officeDocument/2006/relationships/hyperlink" Target="https://www.commcarehq.org/a/swassa/reports/form_data/88e76d2b-57ec-4b60-9693-4e1df4e75d8f/" TargetMode="External"/><Relationship Id="rId250" Type="http://schemas.openxmlformats.org/officeDocument/2006/relationships/hyperlink" Target="https://www.commcarehq.org/a/swassa/reports/form_data/13012b58-cd4c-4c11-b46c-ab387ce62b67/" TargetMode="External"/><Relationship Id="rId292" Type="http://schemas.openxmlformats.org/officeDocument/2006/relationships/hyperlink" Target="https://www.commcarehq.org/a/swassa/reports/form_data/17d611e1-c425-4f33-b2c9-74f8f3efb7a9/" TargetMode="External"/><Relationship Id="rId306" Type="http://schemas.openxmlformats.org/officeDocument/2006/relationships/hyperlink" Target="https://www.commcarehq.org/a/swassa/reports/form_data/1479b928-68bb-40a7-8a52-f3635efe9e07/" TargetMode="External"/><Relationship Id="rId45" Type="http://schemas.openxmlformats.org/officeDocument/2006/relationships/hyperlink" Target="https://www.commcarehq.org/a/swassa/reports/form_data/b01d7b57-82db-4fe5-a855-8ea95b596e4c/" TargetMode="External"/><Relationship Id="rId87" Type="http://schemas.openxmlformats.org/officeDocument/2006/relationships/hyperlink" Target="https://www.commcarehq.org/a/swassa/reports/form_data/affb13d6-69e7-4ef9-abcc-5ad2ced8b88e/" TargetMode="External"/><Relationship Id="rId110" Type="http://schemas.openxmlformats.org/officeDocument/2006/relationships/hyperlink" Target="https://www.commcarehq.org/a/swassa/reports/form_data/0e54e321-654d-4945-a015-83b1045a2a9f/" TargetMode="External"/><Relationship Id="rId348" Type="http://schemas.openxmlformats.org/officeDocument/2006/relationships/hyperlink" Target="https://www.commcarehq.org/a/swassa/reports/form_data/4d1f68d2-fb3e-4f6d-b7b9-3fc5c42528ff/" TargetMode="External"/><Relationship Id="rId152" Type="http://schemas.openxmlformats.org/officeDocument/2006/relationships/hyperlink" Target="https://www.commcarehq.org/a/swassa/reports/form_data/c199d2b0-e3e8-449e-9fbc-224cafb28494/" TargetMode="External"/><Relationship Id="rId194" Type="http://schemas.openxmlformats.org/officeDocument/2006/relationships/hyperlink" Target="https://www.commcarehq.org/a/swassa/reports/form_data/0a53e394-72d9-48e6-8687-e028fce2835a/" TargetMode="External"/><Relationship Id="rId208" Type="http://schemas.openxmlformats.org/officeDocument/2006/relationships/hyperlink" Target="https://www.commcarehq.org/a/swassa/reports/form_data/620aa34a-1034-4ac2-a51a-b2f5212c6d38/" TargetMode="External"/><Relationship Id="rId261" Type="http://schemas.openxmlformats.org/officeDocument/2006/relationships/hyperlink" Target="https://www.commcarehq.org/a/swassa/reports/form_data/7942d658-7fb5-470d-bedf-48e44b184bc1/" TargetMode="External"/><Relationship Id="rId14" Type="http://schemas.openxmlformats.org/officeDocument/2006/relationships/hyperlink" Target="https://www.commcarehq.org/a/swassa/reports/form_data/5a921ce4-8e9b-45f1-9ed9-828521190901/" TargetMode="External"/><Relationship Id="rId56" Type="http://schemas.openxmlformats.org/officeDocument/2006/relationships/hyperlink" Target="https://www.commcarehq.org/a/swassa/reports/form_data/c8d206b2-3871-4a26-a208-fde061726ceb/" TargetMode="External"/><Relationship Id="rId317" Type="http://schemas.openxmlformats.org/officeDocument/2006/relationships/hyperlink" Target="https://www.commcarehq.org/a/swassa/reports/form_data/538fd19b-4bd9-402d-bcbb-fcd43c252a8e/" TargetMode="External"/><Relationship Id="rId359" Type="http://schemas.openxmlformats.org/officeDocument/2006/relationships/hyperlink" Target="https://www.commcarehq.org/a/swassa/reports/form_data/20cc6d1c-ba3f-4118-a768-0505c23ddecd/" TargetMode="External"/><Relationship Id="rId98" Type="http://schemas.openxmlformats.org/officeDocument/2006/relationships/hyperlink" Target="https://www.commcarehq.org/a/swassa/reports/form_data/ce7b0ef0-2a2c-4fa2-b64c-07b7b483c8ed/" TargetMode="External"/><Relationship Id="rId121" Type="http://schemas.openxmlformats.org/officeDocument/2006/relationships/hyperlink" Target="https://www.commcarehq.org/a/swassa/reports/form_data/204903f2-9c9e-4a69-86fe-03db2383f1bf/" TargetMode="External"/><Relationship Id="rId163" Type="http://schemas.openxmlformats.org/officeDocument/2006/relationships/hyperlink" Target="https://www.commcarehq.org/a/swassa/reports/form_data/c6aeb73d-4600-48c4-94be-621cbe3b8148/" TargetMode="External"/><Relationship Id="rId219" Type="http://schemas.openxmlformats.org/officeDocument/2006/relationships/hyperlink" Target="https://www.commcarehq.org/a/swassa/reports/form_data/c86c2186-1ba1-429e-a49c-0083ee014d3d/" TargetMode="External"/><Relationship Id="rId230" Type="http://schemas.openxmlformats.org/officeDocument/2006/relationships/hyperlink" Target="https://www.commcarehq.org/a/swassa/reports/form_data/1f209f2e-a1bf-4a77-b7d4-4b32b315b62a/" TargetMode="External"/><Relationship Id="rId25" Type="http://schemas.openxmlformats.org/officeDocument/2006/relationships/hyperlink" Target="https://www.commcarehq.org/a/swassa/reports/form_data/b409cc2d-4216-4579-b65e-da2fabc64a91/" TargetMode="External"/><Relationship Id="rId67" Type="http://schemas.openxmlformats.org/officeDocument/2006/relationships/hyperlink" Target="https://www.commcarehq.org/a/swassa/reports/form_data/6f3031c5-afb9-4e32-9e60-9b40749678bd/" TargetMode="External"/><Relationship Id="rId272" Type="http://schemas.openxmlformats.org/officeDocument/2006/relationships/hyperlink" Target="https://www.commcarehq.org/a/swassa/reports/form_data/b8c560f6-920b-4d6a-bd61-9a76251fd7c4/" TargetMode="External"/><Relationship Id="rId328" Type="http://schemas.openxmlformats.org/officeDocument/2006/relationships/hyperlink" Target="https://www.commcarehq.org/a/swassa/reports/form_data/f42f1271-8c25-4241-b91c-6d419950809b/" TargetMode="External"/><Relationship Id="rId132" Type="http://schemas.openxmlformats.org/officeDocument/2006/relationships/hyperlink" Target="https://www.commcarehq.org/a/swassa/reports/form_data/227eb503-fe7b-4e88-8148-f4ab82d8274b/" TargetMode="External"/><Relationship Id="rId174" Type="http://schemas.openxmlformats.org/officeDocument/2006/relationships/hyperlink" Target="https://www.commcarehq.org/a/swassa/reports/form_data/0bb4d49e-15b1-4344-9911-763a9c9f5b50/" TargetMode="External"/><Relationship Id="rId241" Type="http://schemas.openxmlformats.org/officeDocument/2006/relationships/hyperlink" Target="https://www.commcarehq.org/a/swassa/reports/form_data/f3ae6d1e-1e1a-4b76-bd9c-8286ab148648/" TargetMode="External"/><Relationship Id="rId15" Type="http://schemas.openxmlformats.org/officeDocument/2006/relationships/hyperlink" Target="https://www.commcarehq.org/a/swassa/reports/form_data/d6516e69-d800-4d88-b34d-834effed8655/" TargetMode="External"/><Relationship Id="rId36" Type="http://schemas.openxmlformats.org/officeDocument/2006/relationships/hyperlink" Target="https://www.commcarehq.org/a/swassa/reports/form_data/88b98925-6757-474f-b41f-c63835280a66/" TargetMode="External"/><Relationship Id="rId57" Type="http://schemas.openxmlformats.org/officeDocument/2006/relationships/hyperlink" Target="https://www.commcarehq.org/a/swassa/reports/form_data/c0d6824a-b81d-429e-a0b3-76bf8e68d242/" TargetMode="External"/><Relationship Id="rId262" Type="http://schemas.openxmlformats.org/officeDocument/2006/relationships/hyperlink" Target="https://www.commcarehq.org/a/swassa/reports/form_data/57311f5e-6383-48ce-8cb4-e498e86e0e29/" TargetMode="External"/><Relationship Id="rId283" Type="http://schemas.openxmlformats.org/officeDocument/2006/relationships/hyperlink" Target="https://www.commcarehq.org/a/swassa/reports/form_data/af9fb247-47fa-4d96-b608-81f11f218609/" TargetMode="External"/><Relationship Id="rId318" Type="http://schemas.openxmlformats.org/officeDocument/2006/relationships/hyperlink" Target="https://www.commcarehq.org/a/swassa/reports/form_data/0d32f83b-00d4-4f4e-a188-818d6562ecc4/" TargetMode="External"/><Relationship Id="rId339" Type="http://schemas.openxmlformats.org/officeDocument/2006/relationships/hyperlink" Target="https://www.commcarehq.org/a/swassa/reports/form_data/45586d9b-7545-4ac9-bee0-c997ed0174c0/" TargetMode="External"/><Relationship Id="rId78" Type="http://schemas.openxmlformats.org/officeDocument/2006/relationships/hyperlink" Target="https://www.commcarehq.org/a/swassa/reports/form_data/00da63e9-bb55-46d1-ac24-0045f1495ba9/" TargetMode="External"/><Relationship Id="rId99" Type="http://schemas.openxmlformats.org/officeDocument/2006/relationships/hyperlink" Target="https://www.commcarehq.org/a/swassa/reports/form_data/179e6c48-dc00-44ab-8bf9-9e456b7ec2a4/" TargetMode="External"/><Relationship Id="rId101" Type="http://schemas.openxmlformats.org/officeDocument/2006/relationships/hyperlink" Target="https://www.commcarehq.org/a/swassa/reports/form_data/5fc32e78-2135-4eb1-a977-776152555fef/" TargetMode="External"/><Relationship Id="rId122" Type="http://schemas.openxmlformats.org/officeDocument/2006/relationships/hyperlink" Target="https://www.commcarehq.org/a/swassa/reports/form_data/6e6dd1cc-7ae7-4f5f-9115-3367da6a369d/" TargetMode="External"/><Relationship Id="rId143" Type="http://schemas.openxmlformats.org/officeDocument/2006/relationships/hyperlink" Target="https://www.commcarehq.org/a/swassa/reports/form_data/afc42062-a71d-4930-b0e3-8b2a9fbb4fb0/" TargetMode="External"/><Relationship Id="rId164" Type="http://schemas.openxmlformats.org/officeDocument/2006/relationships/hyperlink" Target="https://www.commcarehq.org/a/swassa/reports/form_data/7ae5ee67-c378-45f8-a051-4409cf4f7d7a/" TargetMode="External"/><Relationship Id="rId185" Type="http://schemas.openxmlformats.org/officeDocument/2006/relationships/hyperlink" Target="https://www.commcarehq.org/a/swassa/reports/form_data/bcbe2b59-b66b-462f-b939-cec2e022071d/" TargetMode="External"/><Relationship Id="rId350" Type="http://schemas.openxmlformats.org/officeDocument/2006/relationships/hyperlink" Target="https://www.commcarehq.org/a/swassa/reports/form_data/d2ff7680-48be-4310-925b-22bb9e3a1687/" TargetMode="External"/><Relationship Id="rId9" Type="http://schemas.openxmlformats.org/officeDocument/2006/relationships/hyperlink" Target="https://www.commcarehq.org/a/swassa/reports/form_data/1f3ec395-4a3b-4e49-9868-06e72c5bcdd5/" TargetMode="External"/><Relationship Id="rId210" Type="http://schemas.openxmlformats.org/officeDocument/2006/relationships/hyperlink" Target="https://www.commcarehq.org/a/swassa/reports/form_data/3b447201-296f-442f-80b5-6acf1798d3e6/" TargetMode="External"/><Relationship Id="rId26" Type="http://schemas.openxmlformats.org/officeDocument/2006/relationships/hyperlink" Target="https://www.commcarehq.org/a/swassa/reports/form_data/f19f5a57-a17f-4d37-b7af-3bc9250673dd/" TargetMode="External"/><Relationship Id="rId231" Type="http://schemas.openxmlformats.org/officeDocument/2006/relationships/hyperlink" Target="https://www.commcarehq.org/a/swassa/reports/form_data/41f51465-8154-4430-9307-65e118c854d3/" TargetMode="External"/><Relationship Id="rId252" Type="http://schemas.openxmlformats.org/officeDocument/2006/relationships/hyperlink" Target="https://www.commcarehq.org/a/swassa/reports/form_data/12f55f2f-9d25-4870-a154-6dcafff7e98b/" TargetMode="External"/><Relationship Id="rId273" Type="http://schemas.openxmlformats.org/officeDocument/2006/relationships/hyperlink" Target="https://www.commcarehq.org/a/swassa/reports/form_data/7b01a10b-5dd0-4ab8-8c80-093df5c2ea14/" TargetMode="External"/><Relationship Id="rId294" Type="http://schemas.openxmlformats.org/officeDocument/2006/relationships/hyperlink" Target="https://www.commcarehq.org/a/swassa/reports/form_data/b5773ff7-f7c5-4f75-b9de-d1b6cd7a3333/" TargetMode="External"/><Relationship Id="rId308" Type="http://schemas.openxmlformats.org/officeDocument/2006/relationships/hyperlink" Target="https://www.commcarehq.org/a/swassa/reports/form_data/d5116b6d-d242-47e3-aa4f-0c80f5fac627/" TargetMode="External"/><Relationship Id="rId329" Type="http://schemas.openxmlformats.org/officeDocument/2006/relationships/hyperlink" Target="https://www.commcarehq.org/a/swassa/reports/form_data/5671b12a-7b3c-4ea9-87bc-273351f32b0b/" TargetMode="External"/><Relationship Id="rId47" Type="http://schemas.openxmlformats.org/officeDocument/2006/relationships/hyperlink" Target="https://www.commcarehq.org/a/swassa/reports/form_data/4bbaf90c-cebb-4c9d-a0f3-949bf4161d48/" TargetMode="External"/><Relationship Id="rId68" Type="http://schemas.openxmlformats.org/officeDocument/2006/relationships/hyperlink" Target="https://www.commcarehq.org/a/swassa/reports/form_data/0c2df3d7-3012-4f38-9c2c-15cfb8532d75/" TargetMode="External"/><Relationship Id="rId89" Type="http://schemas.openxmlformats.org/officeDocument/2006/relationships/hyperlink" Target="https://www.commcarehq.org/a/swassa/reports/form_data/ce4c17ed-3a83-4f6f-bee5-ee6c51fffce4/" TargetMode="External"/><Relationship Id="rId112" Type="http://schemas.openxmlformats.org/officeDocument/2006/relationships/hyperlink" Target="https://www.commcarehq.org/a/swassa/reports/form_data/8caa5bbe-d93b-45d6-b8ca-28fd4a579162/" TargetMode="External"/><Relationship Id="rId133" Type="http://schemas.openxmlformats.org/officeDocument/2006/relationships/hyperlink" Target="https://www.commcarehq.org/a/swassa/reports/form_data/31a875f7-5eba-4c68-80e5-d298a2fb4627/" TargetMode="External"/><Relationship Id="rId154" Type="http://schemas.openxmlformats.org/officeDocument/2006/relationships/hyperlink" Target="https://www.commcarehq.org/a/swassa/reports/form_data/040890a9-7b33-4d65-a785-8b2330299dc1/" TargetMode="External"/><Relationship Id="rId175" Type="http://schemas.openxmlformats.org/officeDocument/2006/relationships/hyperlink" Target="https://www.commcarehq.org/a/swassa/reports/form_data/e8334db3-a8a5-4759-ae54-81ce68aab64d/" TargetMode="External"/><Relationship Id="rId340" Type="http://schemas.openxmlformats.org/officeDocument/2006/relationships/hyperlink" Target="https://www.commcarehq.org/a/swassa/reports/form_data/05a82ecf-cfad-4dce-96bd-f6473596360c/" TargetMode="External"/><Relationship Id="rId361" Type="http://schemas.openxmlformats.org/officeDocument/2006/relationships/hyperlink" Target="https://www.commcarehq.org/a/swassa/reports/form_data/b7b863a8-28f1-4c47-81d2-96edd73586cf/" TargetMode="External"/><Relationship Id="rId196" Type="http://schemas.openxmlformats.org/officeDocument/2006/relationships/hyperlink" Target="https://www.commcarehq.org/a/swassa/reports/form_data/1f7bdcdf-7c9f-4759-9639-73efce854001/" TargetMode="External"/><Relationship Id="rId200" Type="http://schemas.openxmlformats.org/officeDocument/2006/relationships/hyperlink" Target="https://www.commcarehq.org/a/swassa/reports/form_data/f2b36551-9612-4424-b6b2-ff9d85606996/" TargetMode="External"/><Relationship Id="rId16" Type="http://schemas.openxmlformats.org/officeDocument/2006/relationships/hyperlink" Target="https://www.commcarehq.org/a/swassa/reports/form_data/e3dc7e40-0db1-435e-8f24-e02b6746396f/" TargetMode="External"/><Relationship Id="rId221" Type="http://schemas.openxmlformats.org/officeDocument/2006/relationships/hyperlink" Target="https://www.commcarehq.org/a/swassa/reports/form_data/940ccc0d-5475-44b2-af14-f11877496b46/" TargetMode="External"/><Relationship Id="rId242" Type="http://schemas.openxmlformats.org/officeDocument/2006/relationships/hyperlink" Target="https://www.commcarehq.org/a/swassa/reports/form_data/276e738d-33e4-4428-b380-7c70801d76ce/" TargetMode="External"/><Relationship Id="rId263" Type="http://schemas.openxmlformats.org/officeDocument/2006/relationships/hyperlink" Target="https://www.commcarehq.org/a/swassa/reports/form_data/0dea722c-3e72-40df-bd63-f825eb958302/" TargetMode="External"/><Relationship Id="rId284" Type="http://schemas.openxmlformats.org/officeDocument/2006/relationships/hyperlink" Target="https://www.commcarehq.org/a/swassa/reports/form_data/c9772b31-7ebc-4a92-bd26-a6f66327e797/" TargetMode="External"/><Relationship Id="rId319" Type="http://schemas.openxmlformats.org/officeDocument/2006/relationships/hyperlink" Target="https://www.commcarehq.org/a/swassa/reports/form_data/1e1ccd9f-6c93-4ab8-ae18-adfff8ed9147/" TargetMode="External"/><Relationship Id="rId37" Type="http://schemas.openxmlformats.org/officeDocument/2006/relationships/hyperlink" Target="https://www.commcarehq.org/a/swassa/reports/form_data/59ae59a0-a8e8-4a2e-bcce-344d2d95a6e5/" TargetMode="External"/><Relationship Id="rId58" Type="http://schemas.openxmlformats.org/officeDocument/2006/relationships/hyperlink" Target="https://www.commcarehq.org/a/swassa/reports/form_data/14d76714-a502-4de7-8b80-79cf9fc42070/" TargetMode="External"/><Relationship Id="rId79" Type="http://schemas.openxmlformats.org/officeDocument/2006/relationships/hyperlink" Target="https://www.commcarehq.org/a/swassa/reports/form_data/36752234-c061-4160-b191-13c3f578f09e/" TargetMode="External"/><Relationship Id="rId102" Type="http://schemas.openxmlformats.org/officeDocument/2006/relationships/hyperlink" Target="https://www.commcarehq.org/a/swassa/reports/form_data/480f7e20-6aff-47a4-8ca1-478f28eea697/" TargetMode="External"/><Relationship Id="rId123" Type="http://schemas.openxmlformats.org/officeDocument/2006/relationships/hyperlink" Target="https://www.commcarehq.org/a/swassa/reports/form_data/5c47be71-7622-4eee-987d-e7d7676b496b/" TargetMode="External"/><Relationship Id="rId144" Type="http://schemas.openxmlformats.org/officeDocument/2006/relationships/hyperlink" Target="https://www.commcarehq.org/a/swassa/reports/form_data/7f64ee8d-a629-4dc8-b43b-2faba4fa0840/" TargetMode="External"/><Relationship Id="rId330" Type="http://schemas.openxmlformats.org/officeDocument/2006/relationships/hyperlink" Target="https://www.commcarehq.org/a/swassa/reports/form_data/e1dcb935-a175-4282-90ef-f69279c53bd9/" TargetMode="External"/><Relationship Id="rId90" Type="http://schemas.openxmlformats.org/officeDocument/2006/relationships/hyperlink" Target="https://www.commcarehq.org/a/swassa/reports/form_data/708ae377-24d3-4319-be3d-b6be05b32b28/" TargetMode="External"/><Relationship Id="rId165" Type="http://schemas.openxmlformats.org/officeDocument/2006/relationships/hyperlink" Target="https://www.commcarehq.org/a/swassa/reports/form_data/c925415a-c7dd-445b-be40-21aa338fa122/" TargetMode="External"/><Relationship Id="rId186" Type="http://schemas.openxmlformats.org/officeDocument/2006/relationships/hyperlink" Target="https://www.commcarehq.org/a/swassa/reports/form_data/c4316e96-96de-4c0b-9f2b-accf3fad85dc/" TargetMode="External"/><Relationship Id="rId351" Type="http://schemas.openxmlformats.org/officeDocument/2006/relationships/hyperlink" Target="https://www.commcarehq.org/a/swassa/reports/form_data/4f6e3f7a-f1fa-49a7-a7c3-d77e85c1f7a9/" TargetMode="External"/><Relationship Id="rId211" Type="http://schemas.openxmlformats.org/officeDocument/2006/relationships/hyperlink" Target="https://www.commcarehq.org/a/swassa/reports/form_data/b5fabc61-de96-4b85-a5eb-950b2839d7a6/" TargetMode="External"/><Relationship Id="rId232" Type="http://schemas.openxmlformats.org/officeDocument/2006/relationships/hyperlink" Target="https://www.commcarehq.org/a/swassa/reports/form_data/1bb0ea7a-260f-473a-9417-244eafe23b38/" TargetMode="External"/><Relationship Id="rId253" Type="http://schemas.openxmlformats.org/officeDocument/2006/relationships/hyperlink" Target="https://www.commcarehq.org/a/swassa/reports/form_data/8feaaa23-3a29-4bc5-96fe-5ae69bc644b1/" TargetMode="External"/><Relationship Id="rId274" Type="http://schemas.openxmlformats.org/officeDocument/2006/relationships/hyperlink" Target="https://www.commcarehq.org/a/swassa/reports/form_data/611d46ff-c9fd-4e7f-aeb6-d77b7f55d3c5/" TargetMode="External"/><Relationship Id="rId295" Type="http://schemas.openxmlformats.org/officeDocument/2006/relationships/hyperlink" Target="https://www.commcarehq.org/a/swassa/reports/form_data/bbcc3e72-08eb-4b36-a56a-96b04fbc3dc0/" TargetMode="External"/><Relationship Id="rId309" Type="http://schemas.openxmlformats.org/officeDocument/2006/relationships/hyperlink" Target="https://www.commcarehq.org/a/swassa/reports/form_data/91ff3fab-7250-4833-bd6b-4189b08bbbf9/" TargetMode="External"/><Relationship Id="rId27" Type="http://schemas.openxmlformats.org/officeDocument/2006/relationships/hyperlink" Target="https://www.commcarehq.org/a/swassa/reports/form_data/5a057cf6-5606-4047-9e7d-f54389210a32/" TargetMode="External"/><Relationship Id="rId48" Type="http://schemas.openxmlformats.org/officeDocument/2006/relationships/hyperlink" Target="https://www.commcarehq.org/a/swassa/reports/form_data/cf4f691a-f290-4b75-96df-e863d5ad1fa9/" TargetMode="External"/><Relationship Id="rId69" Type="http://schemas.openxmlformats.org/officeDocument/2006/relationships/hyperlink" Target="https://www.commcarehq.org/a/swassa/reports/form_data/2c5a2d27-4eda-4f33-82d5-da74b61cb2cf/" TargetMode="External"/><Relationship Id="rId113" Type="http://schemas.openxmlformats.org/officeDocument/2006/relationships/hyperlink" Target="https://www.commcarehq.org/a/swassa/reports/form_data/09049e97-f255-4cd9-aed8-25e594369be7/" TargetMode="External"/><Relationship Id="rId134" Type="http://schemas.openxmlformats.org/officeDocument/2006/relationships/hyperlink" Target="https://www.commcarehq.org/a/swassa/reports/form_data/c81f673e-fcd7-43ef-832e-6b9c5e0b40e5/" TargetMode="External"/><Relationship Id="rId320" Type="http://schemas.openxmlformats.org/officeDocument/2006/relationships/hyperlink" Target="https://www.commcarehq.org/a/swassa/reports/form_data/ce029364-fd28-4213-86d3-ea3c332b518a/" TargetMode="External"/><Relationship Id="rId80" Type="http://schemas.openxmlformats.org/officeDocument/2006/relationships/hyperlink" Target="https://www.commcarehq.org/a/swassa/reports/form_data/e3517bad-79da-41ed-9358-5f833251612d/" TargetMode="External"/><Relationship Id="rId155" Type="http://schemas.openxmlformats.org/officeDocument/2006/relationships/hyperlink" Target="https://www.commcarehq.org/a/swassa/reports/form_data/0abc1dac-b687-4582-a78b-0406d177c7d9/" TargetMode="External"/><Relationship Id="rId176" Type="http://schemas.openxmlformats.org/officeDocument/2006/relationships/hyperlink" Target="https://www.commcarehq.org/a/swassa/reports/form_data/d1157d12-ba57-47ca-ba8a-7b1acc8eb180/" TargetMode="External"/><Relationship Id="rId197" Type="http://schemas.openxmlformats.org/officeDocument/2006/relationships/hyperlink" Target="https://www.commcarehq.org/a/swassa/reports/form_data/b7afed85-8e26-4998-9b82-6713cf717911/" TargetMode="External"/><Relationship Id="rId341" Type="http://schemas.openxmlformats.org/officeDocument/2006/relationships/hyperlink" Target="https://www.commcarehq.org/a/swassa/reports/form_data/94983dc0-b463-4154-a361-73f746804aba/" TargetMode="External"/><Relationship Id="rId362" Type="http://schemas.openxmlformats.org/officeDocument/2006/relationships/hyperlink" Target="https://www.commcarehq.org/a/swassa/reports/form_data/fc45b2a5-2185-4fc8-99e1-80e4b2a48409/" TargetMode="External"/><Relationship Id="rId201" Type="http://schemas.openxmlformats.org/officeDocument/2006/relationships/hyperlink" Target="https://www.commcarehq.org/a/swassa/reports/form_data/3b237a8a-011a-4bf7-9a83-5dcb758b3a83/" TargetMode="External"/><Relationship Id="rId222" Type="http://schemas.openxmlformats.org/officeDocument/2006/relationships/hyperlink" Target="https://www.commcarehq.org/a/swassa/reports/form_data/b255e265-173e-41a2-b448-db59efc3bada/" TargetMode="External"/><Relationship Id="rId243" Type="http://schemas.openxmlformats.org/officeDocument/2006/relationships/hyperlink" Target="https://www.commcarehq.org/a/swassa/reports/form_data/508ca749-44f8-4337-9322-25f7ff244b80/" TargetMode="External"/><Relationship Id="rId264" Type="http://schemas.openxmlformats.org/officeDocument/2006/relationships/hyperlink" Target="https://www.commcarehq.org/a/swassa/reports/form_data/7762353d-70e3-4073-834c-e71de9350cb8/" TargetMode="External"/><Relationship Id="rId285" Type="http://schemas.openxmlformats.org/officeDocument/2006/relationships/hyperlink" Target="https://www.commcarehq.org/a/swassa/reports/form_data/b28ce72b-e448-4b25-9080-5e2e27b924e7/" TargetMode="External"/><Relationship Id="rId17" Type="http://schemas.openxmlformats.org/officeDocument/2006/relationships/hyperlink" Target="https://www.commcarehq.org/a/swassa/reports/form_data/77e2b0ca-524a-4199-9de4-02d3004d2789/" TargetMode="External"/><Relationship Id="rId38" Type="http://schemas.openxmlformats.org/officeDocument/2006/relationships/hyperlink" Target="https://www.commcarehq.org/a/swassa/reports/form_data/d5c63a70-39af-4772-8381-948cce7d322b/" TargetMode="External"/><Relationship Id="rId59" Type="http://schemas.openxmlformats.org/officeDocument/2006/relationships/hyperlink" Target="https://www.commcarehq.org/a/swassa/reports/form_data/12148c22-304f-49f1-b77d-4d4c0f307bd0/" TargetMode="External"/><Relationship Id="rId103" Type="http://schemas.openxmlformats.org/officeDocument/2006/relationships/hyperlink" Target="https://www.commcarehq.org/a/swassa/reports/form_data/24334002-dd75-428e-8dc8-5543b0c72f8d/" TargetMode="External"/><Relationship Id="rId124" Type="http://schemas.openxmlformats.org/officeDocument/2006/relationships/hyperlink" Target="https://www.commcarehq.org/a/swassa/reports/form_data/3c8df7f8-1117-43c3-9974-4435836f53f1/" TargetMode="External"/><Relationship Id="rId310" Type="http://schemas.openxmlformats.org/officeDocument/2006/relationships/hyperlink" Target="https://www.commcarehq.org/a/swassa/reports/form_data/8e28bf50-ffa8-429c-a981-281d447f5780/" TargetMode="External"/><Relationship Id="rId70" Type="http://schemas.openxmlformats.org/officeDocument/2006/relationships/hyperlink" Target="https://www.commcarehq.org/a/swassa/reports/form_data/7e021aa2-30ec-4a51-b98c-574384dd1204/" TargetMode="External"/><Relationship Id="rId91" Type="http://schemas.openxmlformats.org/officeDocument/2006/relationships/hyperlink" Target="https://www.commcarehq.org/a/swassa/reports/form_data/0616ff74-1ac1-45cc-9a8d-4017a7acb378/" TargetMode="External"/><Relationship Id="rId145" Type="http://schemas.openxmlformats.org/officeDocument/2006/relationships/hyperlink" Target="https://www.commcarehq.org/a/swassa/reports/form_data/bef08a4c-f4fe-425a-a303-06c560c86540/" TargetMode="External"/><Relationship Id="rId166" Type="http://schemas.openxmlformats.org/officeDocument/2006/relationships/hyperlink" Target="https://www.commcarehq.org/a/swassa/reports/form_data/c5f65d40-8e90-4d86-95c4-457e8fd272ca/" TargetMode="External"/><Relationship Id="rId187" Type="http://schemas.openxmlformats.org/officeDocument/2006/relationships/hyperlink" Target="https://www.commcarehq.org/a/swassa/reports/form_data/a3b80a96-2258-4a40-8339-0ccc642a7fe3/" TargetMode="External"/><Relationship Id="rId331" Type="http://schemas.openxmlformats.org/officeDocument/2006/relationships/hyperlink" Target="https://www.commcarehq.org/a/swassa/reports/form_data/ed120bc4-6257-4db1-993b-824dc0a3ad81/" TargetMode="External"/><Relationship Id="rId352" Type="http://schemas.openxmlformats.org/officeDocument/2006/relationships/hyperlink" Target="https://www.commcarehq.org/a/swassa/reports/form_data/448886fa-5523-40a6-9b8c-a88f18f30223/" TargetMode="External"/><Relationship Id="rId1" Type="http://schemas.openxmlformats.org/officeDocument/2006/relationships/hyperlink" Target="https://www.commcarehq.org/a/swassa/reports/form_data/ab425a8d-2950-48a9-b056-a918289de733/" TargetMode="External"/><Relationship Id="rId212" Type="http://schemas.openxmlformats.org/officeDocument/2006/relationships/hyperlink" Target="https://www.commcarehq.org/a/swassa/reports/form_data/0d0f35ad-edff-4da4-897a-3deb3027b204/" TargetMode="External"/><Relationship Id="rId233" Type="http://schemas.openxmlformats.org/officeDocument/2006/relationships/hyperlink" Target="https://www.commcarehq.org/a/swassa/reports/form_data/b6d3189d-fd3c-4106-9e14-5de248b24988/" TargetMode="External"/><Relationship Id="rId254" Type="http://schemas.openxmlformats.org/officeDocument/2006/relationships/hyperlink" Target="https://www.commcarehq.org/a/swassa/reports/form_data/45037620-d051-4517-98c1-56575897d21f/" TargetMode="External"/><Relationship Id="rId28" Type="http://schemas.openxmlformats.org/officeDocument/2006/relationships/hyperlink" Target="https://www.commcarehq.org/a/swassa/reports/form_data/96684ec0-2a94-42c5-af12-83f605c05cf6/" TargetMode="External"/><Relationship Id="rId49" Type="http://schemas.openxmlformats.org/officeDocument/2006/relationships/hyperlink" Target="https://www.commcarehq.org/a/swassa/reports/form_data/b11994b7-ab3a-4e6c-9f07-e8fcb07388d2/" TargetMode="External"/><Relationship Id="rId114" Type="http://schemas.openxmlformats.org/officeDocument/2006/relationships/hyperlink" Target="https://www.commcarehq.org/a/swassa/reports/form_data/a7b20cbc-47db-4a26-8e91-0ce34060575e/" TargetMode="External"/><Relationship Id="rId275" Type="http://schemas.openxmlformats.org/officeDocument/2006/relationships/hyperlink" Target="https://www.commcarehq.org/a/swassa/reports/form_data/13ff2f59-db8e-4ced-b2b0-deb913329e0c/" TargetMode="External"/><Relationship Id="rId296" Type="http://schemas.openxmlformats.org/officeDocument/2006/relationships/hyperlink" Target="https://www.commcarehq.org/a/swassa/reports/form_data/070da470-8e57-4f51-ac6f-9005f07c522b/" TargetMode="External"/><Relationship Id="rId300" Type="http://schemas.openxmlformats.org/officeDocument/2006/relationships/hyperlink" Target="https://www.commcarehq.org/a/swassa/reports/form_data/5018a3ec-8e17-47f1-98fc-34ce3d9e34fa/" TargetMode="External"/><Relationship Id="rId60" Type="http://schemas.openxmlformats.org/officeDocument/2006/relationships/hyperlink" Target="https://www.commcarehq.org/a/swassa/reports/form_data/6963de20-0f02-45c4-98d2-529da9a5634f/" TargetMode="External"/><Relationship Id="rId81" Type="http://schemas.openxmlformats.org/officeDocument/2006/relationships/hyperlink" Target="https://www.commcarehq.org/a/swassa/reports/form_data/cb210577-3e76-46b9-b426-0c918f312218/" TargetMode="External"/><Relationship Id="rId135" Type="http://schemas.openxmlformats.org/officeDocument/2006/relationships/hyperlink" Target="https://www.commcarehq.org/a/swassa/reports/form_data/74d3d412-4d68-44be-afd3-458c8ea27621/" TargetMode="External"/><Relationship Id="rId156" Type="http://schemas.openxmlformats.org/officeDocument/2006/relationships/hyperlink" Target="https://www.commcarehq.org/a/swassa/reports/form_data/0e891783-723d-4de4-963a-c1ea60ee5b21/" TargetMode="External"/><Relationship Id="rId177" Type="http://schemas.openxmlformats.org/officeDocument/2006/relationships/hyperlink" Target="https://www.commcarehq.org/a/swassa/reports/form_data/34d7f339-3197-4872-a5c2-444a9d069c41/" TargetMode="External"/><Relationship Id="rId198" Type="http://schemas.openxmlformats.org/officeDocument/2006/relationships/hyperlink" Target="https://www.commcarehq.org/a/swassa/reports/form_data/f5656418-d4e3-4cd8-8011-7e61c8ddcbd6/" TargetMode="External"/><Relationship Id="rId321" Type="http://schemas.openxmlformats.org/officeDocument/2006/relationships/hyperlink" Target="https://www.commcarehq.org/a/swassa/reports/form_data/f468b4b1-6eed-4435-bf8c-8db7f9548585/" TargetMode="External"/><Relationship Id="rId342" Type="http://schemas.openxmlformats.org/officeDocument/2006/relationships/hyperlink" Target="https://www.commcarehq.org/a/swassa/reports/form_data/ebefd172-e9d8-4189-a0d1-42002acfc326/" TargetMode="External"/><Relationship Id="rId363" Type="http://schemas.openxmlformats.org/officeDocument/2006/relationships/hyperlink" Target="https://www.commcarehq.org/a/swassa/reports/form_data/2b432594-06c3-457a-93bd-991ea989982c/" TargetMode="External"/><Relationship Id="rId202" Type="http://schemas.openxmlformats.org/officeDocument/2006/relationships/hyperlink" Target="https://www.commcarehq.org/a/swassa/reports/form_data/ada2aa29-5fbc-4ff6-938e-d417a0d42865/" TargetMode="External"/><Relationship Id="rId223" Type="http://schemas.openxmlformats.org/officeDocument/2006/relationships/hyperlink" Target="https://www.commcarehq.org/a/swassa/reports/form_data/b66e5a9a-5fb1-4d61-8278-c34538a95205/" TargetMode="External"/><Relationship Id="rId244" Type="http://schemas.openxmlformats.org/officeDocument/2006/relationships/hyperlink" Target="https://www.commcarehq.org/a/swassa/reports/form_data/d2b24a43-e678-4e14-ba00-5d563f848033/" TargetMode="External"/><Relationship Id="rId18" Type="http://schemas.openxmlformats.org/officeDocument/2006/relationships/hyperlink" Target="https://www.commcarehq.org/a/swassa/reports/form_data/03b561e1-cfd2-4e8e-bab4-2d8903b1887d/" TargetMode="External"/><Relationship Id="rId39" Type="http://schemas.openxmlformats.org/officeDocument/2006/relationships/hyperlink" Target="https://www.commcarehq.org/a/swassa/reports/form_data/28ca334c-ea69-4c30-8db0-e36d2a71e84a/" TargetMode="External"/><Relationship Id="rId265" Type="http://schemas.openxmlformats.org/officeDocument/2006/relationships/hyperlink" Target="https://www.commcarehq.org/a/swassa/reports/form_data/0643a2b8-3456-4e9f-b6b2-51c4a71f54f9/" TargetMode="External"/><Relationship Id="rId286" Type="http://schemas.openxmlformats.org/officeDocument/2006/relationships/hyperlink" Target="https://www.commcarehq.org/a/swassa/reports/form_data/ff76990b-3340-4bda-aa3f-91aab2573705/" TargetMode="External"/><Relationship Id="rId50" Type="http://schemas.openxmlformats.org/officeDocument/2006/relationships/hyperlink" Target="https://www.commcarehq.org/a/swassa/reports/form_data/25e934e4-6343-4351-9719-7eb795787928/" TargetMode="External"/><Relationship Id="rId104" Type="http://schemas.openxmlformats.org/officeDocument/2006/relationships/hyperlink" Target="https://www.commcarehq.org/a/swassa/reports/form_data/7f7fe54a-5667-4bbb-9c6b-4152bbb5db83/" TargetMode="External"/><Relationship Id="rId125" Type="http://schemas.openxmlformats.org/officeDocument/2006/relationships/hyperlink" Target="https://www.commcarehq.org/a/swassa/reports/form_data/e79e3651-7a05-49bf-904e-5dc46246b664/" TargetMode="External"/><Relationship Id="rId146" Type="http://schemas.openxmlformats.org/officeDocument/2006/relationships/hyperlink" Target="https://www.commcarehq.org/a/swassa/reports/form_data/341e8698-5750-4a4d-9160-e6c2e5f5e8b7/" TargetMode="External"/><Relationship Id="rId167" Type="http://schemas.openxmlformats.org/officeDocument/2006/relationships/hyperlink" Target="https://www.commcarehq.org/a/swassa/reports/form_data/59d3102d-cef2-408b-88cf-ab9821cfd062/" TargetMode="External"/><Relationship Id="rId188" Type="http://schemas.openxmlformats.org/officeDocument/2006/relationships/hyperlink" Target="https://www.commcarehq.org/a/swassa/reports/form_data/7d9890ea-ffb8-4e08-81ac-e932fe995590/" TargetMode="External"/><Relationship Id="rId311" Type="http://schemas.openxmlformats.org/officeDocument/2006/relationships/hyperlink" Target="https://www.commcarehq.org/a/swassa/reports/form_data/e62ba6b7-b396-4058-a9b2-e0e57378a46b/" TargetMode="External"/><Relationship Id="rId332" Type="http://schemas.openxmlformats.org/officeDocument/2006/relationships/hyperlink" Target="https://www.commcarehq.org/a/swassa/reports/form_data/4541a9c6-53e7-43a2-a117-ae90bb4fb7e9/" TargetMode="External"/><Relationship Id="rId353" Type="http://schemas.openxmlformats.org/officeDocument/2006/relationships/hyperlink" Target="https://www.commcarehq.org/a/swassa/reports/form_data/9791d403-dfc3-4401-87e7-226778c52c94/" TargetMode="External"/><Relationship Id="rId71" Type="http://schemas.openxmlformats.org/officeDocument/2006/relationships/hyperlink" Target="https://www.commcarehq.org/a/swassa/reports/form_data/84ca648f-b9bd-497f-8b48-ee1aa1ca1653/" TargetMode="External"/><Relationship Id="rId92" Type="http://schemas.openxmlformats.org/officeDocument/2006/relationships/hyperlink" Target="https://www.commcarehq.org/a/swassa/reports/form_data/eaa9e4ad-c34e-478b-852b-5877e9f55c7e/" TargetMode="External"/><Relationship Id="rId213" Type="http://schemas.openxmlformats.org/officeDocument/2006/relationships/hyperlink" Target="https://www.commcarehq.org/a/swassa/reports/form_data/bbfcde40-6b22-412c-a3b2-efee11360b9e/" TargetMode="External"/><Relationship Id="rId234" Type="http://schemas.openxmlformats.org/officeDocument/2006/relationships/hyperlink" Target="https://www.commcarehq.org/a/swassa/reports/form_data/27ea564f-9b3d-47f3-93c8-c1d1c538498b/" TargetMode="External"/><Relationship Id="rId2" Type="http://schemas.openxmlformats.org/officeDocument/2006/relationships/hyperlink" Target="https://www.commcarehq.org/a/swassa/reports/form_data/292503cd-aa56-457b-b6b4-542b43d1e404/" TargetMode="External"/><Relationship Id="rId29" Type="http://schemas.openxmlformats.org/officeDocument/2006/relationships/hyperlink" Target="https://www.commcarehq.org/a/swassa/reports/form_data/5dabeb0a-18ae-49f5-a221-a6a1a75e7fff/" TargetMode="External"/><Relationship Id="rId255" Type="http://schemas.openxmlformats.org/officeDocument/2006/relationships/hyperlink" Target="https://www.commcarehq.org/a/swassa/reports/form_data/b9fdc195-679c-4e7b-94d8-c134877b6f24/" TargetMode="External"/><Relationship Id="rId276" Type="http://schemas.openxmlformats.org/officeDocument/2006/relationships/hyperlink" Target="https://www.commcarehq.org/a/swassa/reports/form_data/df52db5a-2853-4ce4-b916-818a6bf3756a/" TargetMode="External"/><Relationship Id="rId297" Type="http://schemas.openxmlformats.org/officeDocument/2006/relationships/hyperlink" Target="https://www.commcarehq.org/a/swassa/reports/form_data/08811d3c-1edb-499f-86df-a603dd4d95cf/" TargetMode="External"/><Relationship Id="rId40" Type="http://schemas.openxmlformats.org/officeDocument/2006/relationships/hyperlink" Target="https://www.commcarehq.org/a/swassa/reports/form_data/cf17a657-4feb-4b90-901b-ed27c963ccb2/" TargetMode="External"/><Relationship Id="rId115" Type="http://schemas.openxmlformats.org/officeDocument/2006/relationships/hyperlink" Target="https://www.commcarehq.org/a/swassa/reports/form_data/babbb22f-dafc-4e76-bbd8-7e1d6e32bb15/" TargetMode="External"/><Relationship Id="rId136" Type="http://schemas.openxmlformats.org/officeDocument/2006/relationships/hyperlink" Target="https://www.commcarehq.org/a/swassa/reports/form_data/fc5e8069-ae12-4137-b7c4-d9037420b262/" TargetMode="External"/><Relationship Id="rId157" Type="http://schemas.openxmlformats.org/officeDocument/2006/relationships/hyperlink" Target="https://www.commcarehq.org/a/swassa/reports/form_data/37e5d59c-ea72-4a15-99cb-ecd4f287d3ca/" TargetMode="External"/><Relationship Id="rId178" Type="http://schemas.openxmlformats.org/officeDocument/2006/relationships/hyperlink" Target="https://www.commcarehq.org/a/swassa/reports/form_data/92dc50c4-d798-46df-b023-2b533a3f409e/" TargetMode="External"/><Relationship Id="rId301" Type="http://schemas.openxmlformats.org/officeDocument/2006/relationships/hyperlink" Target="https://www.commcarehq.org/a/swassa/reports/form_data/61f667cf-d2c1-4a80-a88c-02000d8deb6b/" TargetMode="External"/><Relationship Id="rId322" Type="http://schemas.openxmlformats.org/officeDocument/2006/relationships/hyperlink" Target="https://www.commcarehq.org/a/swassa/reports/form_data/d547cc81-b086-4f6f-bba1-280a74f59970/" TargetMode="External"/><Relationship Id="rId343" Type="http://schemas.openxmlformats.org/officeDocument/2006/relationships/hyperlink" Target="https://www.commcarehq.org/a/swassa/reports/form_data/74ffa363-af60-4b7c-946f-5a378a94650b/" TargetMode="External"/><Relationship Id="rId364" Type="http://schemas.openxmlformats.org/officeDocument/2006/relationships/hyperlink" Target="https://www.commcarehq.org/a/swassa/reports/form_data/665cfeaa-d291-4304-ba1c-b5b2bbbad9ee/" TargetMode="External"/><Relationship Id="rId61" Type="http://schemas.openxmlformats.org/officeDocument/2006/relationships/hyperlink" Target="https://www.commcarehq.org/a/swassa/reports/form_data/6d63d65b-abfd-4702-bb4b-6581ee5ff9dd/" TargetMode="External"/><Relationship Id="rId82" Type="http://schemas.openxmlformats.org/officeDocument/2006/relationships/hyperlink" Target="https://www.commcarehq.org/a/swassa/reports/form_data/bc370b5f-bbf8-4eef-aef2-36b89956aeeb/" TargetMode="External"/><Relationship Id="rId199" Type="http://schemas.openxmlformats.org/officeDocument/2006/relationships/hyperlink" Target="https://www.commcarehq.org/a/swassa/reports/form_data/29f607b4-349f-4cfa-92e2-bd9452e28862/" TargetMode="External"/><Relationship Id="rId203" Type="http://schemas.openxmlformats.org/officeDocument/2006/relationships/hyperlink" Target="https://www.commcarehq.org/a/swassa/reports/form_data/f5d207a6-1291-4ab0-84b0-0ec25aa55bd0/" TargetMode="External"/><Relationship Id="rId19" Type="http://schemas.openxmlformats.org/officeDocument/2006/relationships/hyperlink" Target="https://www.commcarehq.org/a/swassa/reports/form_data/a541e401-60bf-4d79-91e1-9e7ad565d81c/" TargetMode="External"/><Relationship Id="rId224" Type="http://schemas.openxmlformats.org/officeDocument/2006/relationships/hyperlink" Target="https://www.commcarehq.org/a/swassa/reports/form_data/2aec87d5-fa17-4da7-94e1-8c8d4b054fe1/" TargetMode="External"/><Relationship Id="rId245" Type="http://schemas.openxmlformats.org/officeDocument/2006/relationships/hyperlink" Target="https://www.commcarehq.org/a/swassa/reports/form_data/2480d225-3454-4d42-8908-3da5bd047c19/" TargetMode="External"/><Relationship Id="rId266" Type="http://schemas.openxmlformats.org/officeDocument/2006/relationships/hyperlink" Target="https://www.commcarehq.org/a/swassa/reports/form_data/f38452cb-3e66-41e4-acde-6ef8a9890c4f/" TargetMode="External"/><Relationship Id="rId287" Type="http://schemas.openxmlformats.org/officeDocument/2006/relationships/hyperlink" Target="https://www.commcarehq.org/a/swassa/reports/form_data/a0658ad8-6060-4b48-abe7-b56faf979756/" TargetMode="External"/><Relationship Id="rId30" Type="http://schemas.openxmlformats.org/officeDocument/2006/relationships/hyperlink" Target="https://www.commcarehq.org/a/swassa/reports/form_data/0cc9b986-48b3-473b-b3ae-305d4914e01a/" TargetMode="External"/><Relationship Id="rId105" Type="http://schemas.openxmlformats.org/officeDocument/2006/relationships/hyperlink" Target="https://www.commcarehq.org/a/swassa/reports/form_data/ad7e79bd-89bf-43fe-8b3c-8cfb276847f7/" TargetMode="External"/><Relationship Id="rId126" Type="http://schemas.openxmlformats.org/officeDocument/2006/relationships/hyperlink" Target="https://www.commcarehq.org/a/swassa/reports/form_data/ee17360f-75cf-4eb6-bcbb-7acec7346f81/" TargetMode="External"/><Relationship Id="rId147" Type="http://schemas.openxmlformats.org/officeDocument/2006/relationships/hyperlink" Target="https://www.commcarehq.org/a/swassa/reports/form_data/8adfa2fc-2b63-4647-9b13-1f979e2ea2e3/" TargetMode="External"/><Relationship Id="rId168" Type="http://schemas.openxmlformats.org/officeDocument/2006/relationships/hyperlink" Target="https://www.commcarehq.org/a/swassa/reports/form_data/65a950d0-818f-463d-9c57-f58263d7846c/" TargetMode="External"/><Relationship Id="rId312" Type="http://schemas.openxmlformats.org/officeDocument/2006/relationships/hyperlink" Target="https://www.commcarehq.org/a/swassa/reports/form_data/b216e283-08ce-4021-8ab5-ed12ccdf5329/" TargetMode="External"/><Relationship Id="rId333" Type="http://schemas.openxmlformats.org/officeDocument/2006/relationships/hyperlink" Target="https://www.commcarehq.org/a/swassa/reports/form_data/43ab762b-dbe6-4fc1-871b-a94ee22b0b19/" TargetMode="External"/><Relationship Id="rId354" Type="http://schemas.openxmlformats.org/officeDocument/2006/relationships/hyperlink" Target="https://www.commcarehq.org/a/swassa/reports/form_data/f82ddabf-7317-46be-99df-d606d5192ccd/" TargetMode="External"/><Relationship Id="rId51" Type="http://schemas.openxmlformats.org/officeDocument/2006/relationships/hyperlink" Target="https://www.commcarehq.org/a/swassa/reports/form_data/cf99db90-6ec9-455f-8971-52daafeb0a32/" TargetMode="External"/><Relationship Id="rId72" Type="http://schemas.openxmlformats.org/officeDocument/2006/relationships/hyperlink" Target="https://www.commcarehq.org/a/swassa/reports/form_data/d5b9bccb-4717-4030-beff-26bd3b19478c/" TargetMode="External"/><Relationship Id="rId93" Type="http://schemas.openxmlformats.org/officeDocument/2006/relationships/hyperlink" Target="https://www.commcarehq.org/a/swassa/reports/form_data/6d51a88d-d4a9-4bdf-a6e1-0f756b84fe9e/" TargetMode="External"/><Relationship Id="rId189" Type="http://schemas.openxmlformats.org/officeDocument/2006/relationships/hyperlink" Target="https://www.commcarehq.org/a/swassa/reports/form_data/d2b25c0c-8733-461e-93be-fe4f25895e30/" TargetMode="External"/><Relationship Id="rId3" Type="http://schemas.openxmlformats.org/officeDocument/2006/relationships/hyperlink" Target="https://www.commcarehq.org/a/swassa/reports/form_data/11dbd198-f626-4f57-b984-ee0538fccb96/" TargetMode="External"/><Relationship Id="rId214" Type="http://schemas.openxmlformats.org/officeDocument/2006/relationships/hyperlink" Target="https://www.commcarehq.org/a/swassa/reports/form_data/bee4c8fe-a946-4698-8063-351926460461/" TargetMode="External"/><Relationship Id="rId235" Type="http://schemas.openxmlformats.org/officeDocument/2006/relationships/hyperlink" Target="https://www.commcarehq.org/a/swassa/reports/form_data/12adcb28-6f94-4c36-b439-7c80cac93784/" TargetMode="External"/><Relationship Id="rId256" Type="http://schemas.openxmlformats.org/officeDocument/2006/relationships/hyperlink" Target="https://www.commcarehq.org/a/swassa/reports/form_data/d0a34f34-0b28-462b-8021-d8932db63c6c/" TargetMode="External"/><Relationship Id="rId277" Type="http://schemas.openxmlformats.org/officeDocument/2006/relationships/hyperlink" Target="https://www.commcarehq.org/a/swassa/reports/form_data/c673ed09-dc94-42a6-92e2-160cdbd0d936/" TargetMode="External"/><Relationship Id="rId298" Type="http://schemas.openxmlformats.org/officeDocument/2006/relationships/hyperlink" Target="https://www.commcarehq.org/a/swassa/reports/form_data/09fa39b0-e325-44a0-a31e-7fd7adae202d/" TargetMode="External"/><Relationship Id="rId116" Type="http://schemas.openxmlformats.org/officeDocument/2006/relationships/hyperlink" Target="https://www.commcarehq.org/a/swassa/reports/form_data/b5071b57-8921-463d-8420-7e5afba7f549/" TargetMode="External"/><Relationship Id="rId137" Type="http://schemas.openxmlformats.org/officeDocument/2006/relationships/hyperlink" Target="https://www.commcarehq.org/a/swassa/reports/form_data/bff787a1-2c58-4a84-8d8c-1b0f0d493e7a/" TargetMode="External"/><Relationship Id="rId158" Type="http://schemas.openxmlformats.org/officeDocument/2006/relationships/hyperlink" Target="https://www.commcarehq.org/a/swassa/reports/form_data/787ec0f1-5fe4-4d9c-a5d7-996d8c3ed50d/" TargetMode="External"/><Relationship Id="rId302" Type="http://schemas.openxmlformats.org/officeDocument/2006/relationships/hyperlink" Target="https://www.commcarehq.org/a/swassa/reports/form_data/730d0b11-8bae-427f-a361-0a4096ef4bf9/" TargetMode="External"/><Relationship Id="rId323" Type="http://schemas.openxmlformats.org/officeDocument/2006/relationships/hyperlink" Target="https://www.commcarehq.org/a/swassa/reports/form_data/213796fd-15d6-4393-a99b-3c7c0941c320/" TargetMode="External"/><Relationship Id="rId344" Type="http://schemas.openxmlformats.org/officeDocument/2006/relationships/hyperlink" Target="https://www.commcarehq.org/a/swassa/reports/form_data/cfa2f55c-d949-436c-979a-226aeab5cc29/" TargetMode="External"/><Relationship Id="rId20" Type="http://schemas.openxmlformats.org/officeDocument/2006/relationships/hyperlink" Target="https://www.commcarehq.org/a/swassa/reports/form_data/791a96cd-389a-4c1c-bbf6-524f1d194936/" TargetMode="External"/><Relationship Id="rId41" Type="http://schemas.openxmlformats.org/officeDocument/2006/relationships/hyperlink" Target="https://www.commcarehq.org/a/swassa/reports/form_data/a9c8982c-5ad2-493f-824e-e434d4ec4fae/" TargetMode="External"/><Relationship Id="rId62" Type="http://schemas.openxmlformats.org/officeDocument/2006/relationships/hyperlink" Target="https://www.commcarehq.org/a/swassa/reports/form_data/58e42e34-0454-44a3-9bea-5b5833b02635/" TargetMode="External"/><Relationship Id="rId83" Type="http://schemas.openxmlformats.org/officeDocument/2006/relationships/hyperlink" Target="https://www.commcarehq.org/a/swassa/reports/form_data/735fd885-7cd5-41a3-ac65-cbf012e8ee76/" TargetMode="External"/><Relationship Id="rId179" Type="http://schemas.openxmlformats.org/officeDocument/2006/relationships/hyperlink" Target="https://www.commcarehq.org/a/swassa/reports/form_data/653227c9-8951-4eb3-8fde-081e014ec2ff/" TargetMode="External"/><Relationship Id="rId365" Type="http://schemas.openxmlformats.org/officeDocument/2006/relationships/hyperlink" Target="https://www.commcarehq.org/a/swassa/reports/form_data/0cf75d7f-aa26-4053-b71b-6a28ce10d828/" TargetMode="External"/><Relationship Id="rId190" Type="http://schemas.openxmlformats.org/officeDocument/2006/relationships/hyperlink" Target="https://www.commcarehq.org/a/swassa/reports/form_data/8d9598cd-8fff-4bf5-be1a-30ee0a9d5f26/" TargetMode="External"/><Relationship Id="rId204" Type="http://schemas.openxmlformats.org/officeDocument/2006/relationships/hyperlink" Target="https://www.commcarehq.org/a/swassa/reports/form_data/0c46b210-6572-41d1-8a0d-6b203d38375c/" TargetMode="External"/><Relationship Id="rId225" Type="http://schemas.openxmlformats.org/officeDocument/2006/relationships/hyperlink" Target="https://www.commcarehq.org/a/swassa/reports/form_data/bb6bc5e0-42c4-4e5d-9c3c-4e3d404051ab/" TargetMode="External"/><Relationship Id="rId246" Type="http://schemas.openxmlformats.org/officeDocument/2006/relationships/hyperlink" Target="https://www.commcarehq.org/a/swassa/reports/form_data/e9297333-4b3e-4ca8-a270-469273db68f9/" TargetMode="External"/><Relationship Id="rId267" Type="http://schemas.openxmlformats.org/officeDocument/2006/relationships/hyperlink" Target="https://www.commcarehq.org/a/swassa/reports/form_data/9ed4bad8-a6c9-4520-8df1-3d60c45431d4/" TargetMode="External"/><Relationship Id="rId288" Type="http://schemas.openxmlformats.org/officeDocument/2006/relationships/hyperlink" Target="https://www.commcarehq.org/a/swassa/reports/form_data/51797861-f0bd-4ee9-825c-8b049c10a9ed/" TargetMode="External"/><Relationship Id="rId106" Type="http://schemas.openxmlformats.org/officeDocument/2006/relationships/hyperlink" Target="https://www.commcarehq.org/a/swassa/reports/form_data/e85b2147-9309-4bf4-b205-66052f9c7550/" TargetMode="External"/><Relationship Id="rId127" Type="http://schemas.openxmlformats.org/officeDocument/2006/relationships/hyperlink" Target="https://www.commcarehq.org/a/swassa/reports/form_data/43f27902-f13b-4626-a4d3-d0161bf6326c/" TargetMode="External"/><Relationship Id="rId313" Type="http://schemas.openxmlformats.org/officeDocument/2006/relationships/hyperlink" Target="https://www.commcarehq.org/a/swassa/reports/form_data/c1ddc8c4-a474-4e56-9aea-e99ddd418d0d/" TargetMode="External"/><Relationship Id="rId10" Type="http://schemas.openxmlformats.org/officeDocument/2006/relationships/hyperlink" Target="https://www.commcarehq.org/a/swassa/reports/form_data/0cfcec12-3336-490d-9379-b13712f3fada/" TargetMode="External"/><Relationship Id="rId31" Type="http://schemas.openxmlformats.org/officeDocument/2006/relationships/hyperlink" Target="https://www.commcarehq.org/a/swassa/reports/form_data/c2192780-80d6-4453-9a9c-77e75d7322f0/" TargetMode="External"/><Relationship Id="rId52" Type="http://schemas.openxmlformats.org/officeDocument/2006/relationships/hyperlink" Target="https://www.commcarehq.org/a/swassa/reports/form_data/73aa257d-f0b5-4644-aabf-c4c9d7aaf060/" TargetMode="External"/><Relationship Id="rId73" Type="http://schemas.openxmlformats.org/officeDocument/2006/relationships/hyperlink" Target="https://www.commcarehq.org/a/swassa/reports/form_data/02c06b15-26d6-46b0-9597-883f94b2c8d5/" TargetMode="External"/><Relationship Id="rId94" Type="http://schemas.openxmlformats.org/officeDocument/2006/relationships/hyperlink" Target="https://www.commcarehq.org/a/swassa/reports/form_data/86f6b226-bf96-46e9-9921-c64e455403c5/" TargetMode="External"/><Relationship Id="rId148" Type="http://schemas.openxmlformats.org/officeDocument/2006/relationships/hyperlink" Target="https://www.commcarehq.org/a/swassa/reports/form_data/7125a05a-a763-4e21-944a-b33959be21a9/" TargetMode="External"/><Relationship Id="rId169" Type="http://schemas.openxmlformats.org/officeDocument/2006/relationships/hyperlink" Target="https://www.commcarehq.org/a/swassa/reports/form_data/025f4519-0ae9-482f-88c8-8863b11b5a62/" TargetMode="External"/><Relationship Id="rId334" Type="http://schemas.openxmlformats.org/officeDocument/2006/relationships/hyperlink" Target="https://www.commcarehq.org/a/swassa/reports/form_data/f885f73d-84e3-4a35-8374-dd23abf8752b/" TargetMode="External"/><Relationship Id="rId355" Type="http://schemas.openxmlformats.org/officeDocument/2006/relationships/hyperlink" Target="https://www.commcarehq.org/a/swassa/reports/form_data/cb8b43dd-c424-49f1-9086-6ed14ed2d3db/" TargetMode="External"/><Relationship Id="rId4" Type="http://schemas.openxmlformats.org/officeDocument/2006/relationships/hyperlink" Target="https://www.commcarehq.org/a/swassa/reports/form_data/f511af74-f421-4dc4-8fe5-bd35a75413e6/" TargetMode="External"/><Relationship Id="rId180" Type="http://schemas.openxmlformats.org/officeDocument/2006/relationships/hyperlink" Target="https://www.commcarehq.org/a/swassa/reports/form_data/fd433cfc-b917-4d6c-aebb-16592aaec698/" TargetMode="External"/><Relationship Id="rId215" Type="http://schemas.openxmlformats.org/officeDocument/2006/relationships/hyperlink" Target="https://www.commcarehq.org/a/swassa/reports/form_data/aa113976-18bc-4adc-ab9d-ec40219793af/" TargetMode="External"/><Relationship Id="rId236" Type="http://schemas.openxmlformats.org/officeDocument/2006/relationships/hyperlink" Target="https://www.commcarehq.org/a/swassa/reports/form_data/83983bba-e279-432a-93dd-cfbc8a1d92db/" TargetMode="External"/><Relationship Id="rId257" Type="http://schemas.openxmlformats.org/officeDocument/2006/relationships/hyperlink" Target="https://www.commcarehq.org/a/swassa/reports/form_data/7fa66c3c-c37b-4e15-bf6b-bbaf12c1abe9/" TargetMode="External"/><Relationship Id="rId278" Type="http://schemas.openxmlformats.org/officeDocument/2006/relationships/hyperlink" Target="https://www.commcarehq.org/a/swassa/reports/form_data/2d2d9b6c-0ef1-453a-9d92-991c6cdb833a/" TargetMode="External"/><Relationship Id="rId303" Type="http://schemas.openxmlformats.org/officeDocument/2006/relationships/hyperlink" Target="https://www.commcarehq.org/a/swassa/reports/form_data/3b3079cf-3706-4478-9f4d-3c3d1f2a9c89/" TargetMode="External"/><Relationship Id="rId42" Type="http://schemas.openxmlformats.org/officeDocument/2006/relationships/hyperlink" Target="https://www.commcarehq.org/a/swassa/reports/form_data/e7f2547c-2c50-4f56-8bc3-84c588c25c2f/" TargetMode="External"/><Relationship Id="rId84" Type="http://schemas.openxmlformats.org/officeDocument/2006/relationships/hyperlink" Target="https://www.commcarehq.org/a/swassa/reports/form_data/fc2381ff-4828-4896-a513-878d6c683470/" TargetMode="External"/><Relationship Id="rId138" Type="http://schemas.openxmlformats.org/officeDocument/2006/relationships/hyperlink" Target="https://www.commcarehq.org/a/swassa/reports/form_data/a8f08dca-3eee-4aba-9c7b-cf35dc1f3789/" TargetMode="External"/><Relationship Id="rId345" Type="http://schemas.openxmlformats.org/officeDocument/2006/relationships/hyperlink" Target="https://www.commcarehq.org/a/swassa/reports/form_data/22f15914-0525-4fa2-8566-bd5bb9e46c17/" TargetMode="External"/><Relationship Id="rId191" Type="http://schemas.openxmlformats.org/officeDocument/2006/relationships/hyperlink" Target="https://www.commcarehq.org/a/swassa/reports/form_data/dbdff600-8f21-40cc-ae06-12c6f85783a9/" TargetMode="External"/><Relationship Id="rId205" Type="http://schemas.openxmlformats.org/officeDocument/2006/relationships/hyperlink" Target="https://www.commcarehq.org/a/swassa/reports/form_data/518bc5de-746f-4218-9392-f6329220b192/" TargetMode="External"/><Relationship Id="rId247" Type="http://schemas.openxmlformats.org/officeDocument/2006/relationships/hyperlink" Target="https://www.commcarehq.org/a/swassa/reports/form_data/4a8b4444-8085-46ef-ba02-75f58129ea4c/" TargetMode="External"/><Relationship Id="rId107" Type="http://schemas.openxmlformats.org/officeDocument/2006/relationships/hyperlink" Target="https://www.commcarehq.org/a/swassa/reports/form_data/0639d901-2e30-4439-9be0-a7c0e596111d/" TargetMode="External"/><Relationship Id="rId289" Type="http://schemas.openxmlformats.org/officeDocument/2006/relationships/hyperlink" Target="https://www.commcarehq.org/a/swassa/reports/form_data/39f064bd-4749-410c-9274-e757ffed402a/" TargetMode="External"/><Relationship Id="rId11" Type="http://schemas.openxmlformats.org/officeDocument/2006/relationships/hyperlink" Target="https://www.commcarehq.org/a/swassa/reports/form_data/983813ba-2403-4784-be4e-50c12993e792/" TargetMode="External"/><Relationship Id="rId53" Type="http://schemas.openxmlformats.org/officeDocument/2006/relationships/hyperlink" Target="https://www.commcarehq.org/a/swassa/reports/form_data/57a64db0-e42d-4286-913d-f21d581fad48/" TargetMode="External"/><Relationship Id="rId149" Type="http://schemas.openxmlformats.org/officeDocument/2006/relationships/hyperlink" Target="https://www.commcarehq.org/a/swassa/reports/form_data/9493daae-1c57-4c3c-b604-0a6564817569/" TargetMode="External"/><Relationship Id="rId314" Type="http://schemas.openxmlformats.org/officeDocument/2006/relationships/hyperlink" Target="https://www.commcarehq.org/a/swassa/reports/form_data/3b92f615-6f12-4056-8431-cf069968989d/" TargetMode="External"/><Relationship Id="rId356" Type="http://schemas.openxmlformats.org/officeDocument/2006/relationships/hyperlink" Target="https://www.commcarehq.org/a/swassa/reports/form_data/0e59c007-00a1-4055-981c-785f49164972/" TargetMode="External"/><Relationship Id="rId95" Type="http://schemas.openxmlformats.org/officeDocument/2006/relationships/hyperlink" Target="https://www.commcarehq.org/a/swassa/reports/form_data/30697d8e-34f2-4d22-b99b-d15121b59034/" TargetMode="External"/><Relationship Id="rId160" Type="http://schemas.openxmlformats.org/officeDocument/2006/relationships/hyperlink" Target="https://www.commcarehq.org/a/swassa/reports/form_data/99372e13-2204-4666-82cd-e11eb6fc9ffc/" TargetMode="External"/><Relationship Id="rId216" Type="http://schemas.openxmlformats.org/officeDocument/2006/relationships/hyperlink" Target="https://www.commcarehq.org/a/swassa/reports/form_data/64289795-544a-4139-98e1-447b85f37fab/" TargetMode="External"/><Relationship Id="rId258" Type="http://schemas.openxmlformats.org/officeDocument/2006/relationships/hyperlink" Target="https://www.commcarehq.org/a/swassa/reports/form_data/5b2761cc-674d-4ebc-a4d8-9806f9c073c0/" TargetMode="External"/><Relationship Id="rId22" Type="http://schemas.openxmlformats.org/officeDocument/2006/relationships/hyperlink" Target="https://www.commcarehq.org/a/swassa/reports/form_data/3075ca73-6e10-4d9b-ae82-9f27fb449f52/" TargetMode="External"/><Relationship Id="rId64" Type="http://schemas.openxmlformats.org/officeDocument/2006/relationships/hyperlink" Target="https://www.commcarehq.org/a/swassa/reports/form_data/1c926663-044c-42aa-b972-9ea311ec0d77/" TargetMode="External"/><Relationship Id="rId118" Type="http://schemas.openxmlformats.org/officeDocument/2006/relationships/hyperlink" Target="https://www.commcarehq.org/a/swassa/reports/form_data/b3f0ec31-8772-4037-b36b-13ef30023e80/" TargetMode="External"/><Relationship Id="rId325" Type="http://schemas.openxmlformats.org/officeDocument/2006/relationships/hyperlink" Target="https://www.commcarehq.org/a/swassa/reports/form_data/f85dd040-164e-47cd-8c72-28e282e86158/" TargetMode="External"/><Relationship Id="rId367" Type="http://schemas.openxmlformats.org/officeDocument/2006/relationships/hyperlink" Target="https://www.commcarehq.org/a/swassa/reports/form_data/f6e0ccc4-41ab-4862-9d46-de87408e4bc8/" TargetMode="External"/><Relationship Id="rId171" Type="http://schemas.openxmlformats.org/officeDocument/2006/relationships/hyperlink" Target="https://www.commcarehq.org/a/swassa/reports/form_data/3ff54d97-5774-4c17-a4fe-fc0c66da8ae4/" TargetMode="External"/><Relationship Id="rId227" Type="http://schemas.openxmlformats.org/officeDocument/2006/relationships/hyperlink" Target="https://www.commcarehq.org/a/swassa/reports/form_data/a94d0310-92a1-4976-94a9-16480edcde5d/" TargetMode="External"/><Relationship Id="rId269" Type="http://schemas.openxmlformats.org/officeDocument/2006/relationships/hyperlink" Target="https://www.commcarehq.org/a/swassa/reports/form_data/8aeacce7-cc27-4b48-b9bf-5c5bceed5d9d/" TargetMode="External"/><Relationship Id="rId33" Type="http://schemas.openxmlformats.org/officeDocument/2006/relationships/hyperlink" Target="https://www.commcarehq.org/a/swassa/reports/form_data/3480bde0-631b-464f-a6d8-095370c0471d/" TargetMode="External"/><Relationship Id="rId129" Type="http://schemas.openxmlformats.org/officeDocument/2006/relationships/hyperlink" Target="https://www.commcarehq.org/a/swassa/reports/form_data/294ddec6-46ab-4e99-8214-ff39ca404226/" TargetMode="External"/><Relationship Id="rId280" Type="http://schemas.openxmlformats.org/officeDocument/2006/relationships/hyperlink" Target="https://www.commcarehq.org/a/swassa/reports/form_data/fe0b0119-2931-4f7d-b546-cdd0e21756fa/" TargetMode="External"/><Relationship Id="rId336" Type="http://schemas.openxmlformats.org/officeDocument/2006/relationships/hyperlink" Target="https://www.commcarehq.org/a/swassa/reports/form_data/99c86a09-5b78-4a26-8c27-5bb50c358d0e/" TargetMode="External"/><Relationship Id="rId75" Type="http://schemas.openxmlformats.org/officeDocument/2006/relationships/hyperlink" Target="https://www.commcarehq.org/a/swassa/reports/form_data/a2b692c8-edb0-483a-a2d8-f749b56b84fb/" TargetMode="External"/><Relationship Id="rId140" Type="http://schemas.openxmlformats.org/officeDocument/2006/relationships/hyperlink" Target="https://www.commcarehq.org/a/swassa/reports/form_data/32da177d-d381-4a28-a0ef-64100af1ed19/" TargetMode="External"/><Relationship Id="rId182" Type="http://schemas.openxmlformats.org/officeDocument/2006/relationships/hyperlink" Target="https://www.commcarehq.org/a/swassa/reports/form_data/708fa199-284f-4c76-9a1a-3534e1d6ab12/" TargetMode="External"/><Relationship Id="rId6" Type="http://schemas.openxmlformats.org/officeDocument/2006/relationships/hyperlink" Target="https://www.commcarehq.org/a/swassa/reports/form_data/7bf7e8ae-17b9-4cde-a3e4-fc650feaf8bf/" TargetMode="External"/><Relationship Id="rId238" Type="http://schemas.openxmlformats.org/officeDocument/2006/relationships/hyperlink" Target="https://www.commcarehq.org/a/swassa/reports/form_data/36398f0b-499f-4b81-8e22-cd0d6b339cad/" TargetMode="External"/><Relationship Id="rId291" Type="http://schemas.openxmlformats.org/officeDocument/2006/relationships/hyperlink" Target="https://www.commcarehq.org/a/swassa/reports/form_data/afb4c4d3-902c-431b-882f-6097799728b0/" TargetMode="External"/><Relationship Id="rId305" Type="http://schemas.openxmlformats.org/officeDocument/2006/relationships/hyperlink" Target="https://www.commcarehq.org/a/swassa/reports/form_data/c0df1ab8-87be-483e-bb11-5f819157a9b6/" TargetMode="External"/><Relationship Id="rId347" Type="http://schemas.openxmlformats.org/officeDocument/2006/relationships/hyperlink" Target="https://www.commcarehq.org/a/swassa/reports/form_data/0072f98c-2a25-4b5c-bf79-6d67adf40c3d/" TargetMode="External"/><Relationship Id="rId44" Type="http://schemas.openxmlformats.org/officeDocument/2006/relationships/hyperlink" Target="https://www.commcarehq.org/a/swassa/reports/form_data/fc835bba-548e-4f36-a3f9-4685f27dab5a/" TargetMode="External"/><Relationship Id="rId86" Type="http://schemas.openxmlformats.org/officeDocument/2006/relationships/hyperlink" Target="https://www.commcarehq.org/a/swassa/reports/form_data/4244ca64-0adc-4bd9-a70c-b78d44f64f40/" TargetMode="External"/><Relationship Id="rId151" Type="http://schemas.openxmlformats.org/officeDocument/2006/relationships/hyperlink" Target="https://www.commcarehq.org/a/swassa/reports/form_data/0038c32e-77a0-4b4d-92cc-5f2fb4db7e56/" TargetMode="External"/><Relationship Id="rId193" Type="http://schemas.openxmlformats.org/officeDocument/2006/relationships/hyperlink" Target="https://www.commcarehq.org/a/swassa/reports/form_data/54a540d5-c4c0-4740-8dcc-217faaec29a4/" TargetMode="External"/><Relationship Id="rId207" Type="http://schemas.openxmlformats.org/officeDocument/2006/relationships/hyperlink" Target="https://www.commcarehq.org/a/swassa/reports/form_data/a90eb7d3-a80f-4e46-b04f-bc98df26d2a5/" TargetMode="External"/><Relationship Id="rId249" Type="http://schemas.openxmlformats.org/officeDocument/2006/relationships/hyperlink" Target="https://www.commcarehq.org/a/swassa/reports/form_data/245f3bab-c146-4284-b1b1-cbd70354e721/" TargetMode="External"/><Relationship Id="rId13" Type="http://schemas.openxmlformats.org/officeDocument/2006/relationships/hyperlink" Target="https://www.commcarehq.org/a/swassa/reports/form_data/f6068dcf-25ab-4366-bbff-ff118b5c8282/" TargetMode="External"/><Relationship Id="rId109" Type="http://schemas.openxmlformats.org/officeDocument/2006/relationships/hyperlink" Target="https://www.commcarehq.org/a/swassa/reports/form_data/7f9bdfc2-e874-4d4f-96f8-e7ab9fd1c343/" TargetMode="External"/><Relationship Id="rId260" Type="http://schemas.openxmlformats.org/officeDocument/2006/relationships/hyperlink" Target="https://www.commcarehq.org/a/swassa/reports/form_data/954afeef-e46b-4721-8e2c-1abd39ff1451/" TargetMode="External"/><Relationship Id="rId316" Type="http://schemas.openxmlformats.org/officeDocument/2006/relationships/hyperlink" Target="https://www.commcarehq.org/a/swassa/reports/form_data/ee59fbd6-9ec9-4f25-9fe0-7bed377de2bf/" TargetMode="External"/><Relationship Id="rId55" Type="http://schemas.openxmlformats.org/officeDocument/2006/relationships/hyperlink" Target="https://www.commcarehq.org/a/swassa/reports/form_data/bb2261e6-c386-4673-8305-febb1c1bca4e/" TargetMode="External"/><Relationship Id="rId97" Type="http://schemas.openxmlformats.org/officeDocument/2006/relationships/hyperlink" Target="https://www.commcarehq.org/a/swassa/reports/form_data/ec3684ae-e5f3-41a8-a75c-e474638e5b72/" TargetMode="External"/><Relationship Id="rId120" Type="http://schemas.openxmlformats.org/officeDocument/2006/relationships/hyperlink" Target="https://www.commcarehq.org/a/swassa/reports/form_data/c8b3009a-4b99-413b-ae98-7f3274417e41/" TargetMode="External"/><Relationship Id="rId358" Type="http://schemas.openxmlformats.org/officeDocument/2006/relationships/hyperlink" Target="https://www.commcarehq.org/a/swassa/reports/form_data/19173212-8cee-4d5e-95e8-bf48d0bab3c5/" TargetMode="External"/><Relationship Id="rId162" Type="http://schemas.openxmlformats.org/officeDocument/2006/relationships/hyperlink" Target="https://www.commcarehq.org/a/swassa/reports/form_data/92fef538-358d-431c-9abb-13617e7f30a7/" TargetMode="External"/><Relationship Id="rId218" Type="http://schemas.openxmlformats.org/officeDocument/2006/relationships/hyperlink" Target="https://www.commcarehq.org/a/swassa/reports/form_data/850b070c-ace0-4e44-87f1-7aeb473756ed/" TargetMode="External"/><Relationship Id="rId271" Type="http://schemas.openxmlformats.org/officeDocument/2006/relationships/hyperlink" Target="https://www.commcarehq.org/a/swassa/reports/form_data/3d39f800-cd4f-4cb2-ad29-7de0e7b3da8f/" TargetMode="External"/><Relationship Id="rId24" Type="http://schemas.openxmlformats.org/officeDocument/2006/relationships/hyperlink" Target="https://www.commcarehq.org/a/swassa/reports/form_data/d88b0567-511b-4ef9-a04b-a1bf7e304f99/" TargetMode="External"/><Relationship Id="rId66" Type="http://schemas.openxmlformats.org/officeDocument/2006/relationships/hyperlink" Target="https://www.commcarehq.org/a/swassa/reports/form_data/11208ea1-127a-40f6-9733-cd17567d5188/" TargetMode="External"/><Relationship Id="rId131" Type="http://schemas.openxmlformats.org/officeDocument/2006/relationships/hyperlink" Target="https://www.commcarehq.org/a/swassa/reports/form_data/7e01ba61-e3da-4c9a-84a1-62bab972a500/" TargetMode="External"/><Relationship Id="rId327" Type="http://schemas.openxmlformats.org/officeDocument/2006/relationships/hyperlink" Target="https://www.commcarehq.org/a/swassa/reports/form_data/58b185e2-3e4f-4982-8eb1-e8cd796b88e1/" TargetMode="External"/><Relationship Id="rId369" Type="http://schemas.openxmlformats.org/officeDocument/2006/relationships/table" Target="../tables/table1.xml"/><Relationship Id="rId173" Type="http://schemas.openxmlformats.org/officeDocument/2006/relationships/hyperlink" Target="https://www.commcarehq.org/a/swassa/reports/form_data/3c7ba961-4f35-4cf0-991c-c6d1fa9b8e83/" TargetMode="External"/><Relationship Id="rId229" Type="http://schemas.openxmlformats.org/officeDocument/2006/relationships/hyperlink" Target="https://www.commcarehq.org/a/swassa/reports/form_data/f8b4c424-c039-40db-a2f4-cb5318f15d98/" TargetMode="External"/><Relationship Id="rId240" Type="http://schemas.openxmlformats.org/officeDocument/2006/relationships/hyperlink" Target="https://www.commcarehq.org/a/swassa/reports/form_data/a76c3730-11d5-4280-b864-f4acdade6be5/" TargetMode="External"/><Relationship Id="rId35" Type="http://schemas.openxmlformats.org/officeDocument/2006/relationships/hyperlink" Target="https://www.commcarehq.org/a/swassa/reports/form_data/b0b838c8-ed50-435b-b729-aa9697c7f3b5/" TargetMode="External"/><Relationship Id="rId77" Type="http://schemas.openxmlformats.org/officeDocument/2006/relationships/hyperlink" Target="https://www.commcarehq.org/a/swassa/reports/form_data/764a8bdc-db71-499f-88f5-15bd4cf04a26/" TargetMode="External"/><Relationship Id="rId100" Type="http://schemas.openxmlformats.org/officeDocument/2006/relationships/hyperlink" Target="https://www.commcarehq.org/a/swassa/reports/form_data/ca962da6-3bd6-4f04-b5d2-1dc71f2d3dc3/" TargetMode="External"/><Relationship Id="rId282" Type="http://schemas.openxmlformats.org/officeDocument/2006/relationships/hyperlink" Target="https://www.commcarehq.org/a/swassa/reports/form_data/920abbea-dae1-4ec1-bdd5-045114913781/" TargetMode="External"/><Relationship Id="rId338" Type="http://schemas.openxmlformats.org/officeDocument/2006/relationships/hyperlink" Target="https://www.commcarehq.org/a/swassa/reports/form_data/5a580135-6d95-4daa-a407-d23c3244433a/" TargetMode="External"/><Relationship Id="rId8" Type="http://schemas.openxmlformats.org/officeDocument/2006/relationships/hyperlink" Target="https://www.commcarehq.org/a/swassa/reports/form_data/6015b6a5-35f2-4855-b33c-a293ecbfd83e/" TargetMode="External"/><Relationship Id="rId142" Type="http://schemas.openxmlformats.org/officeDocument/2006/relationships/hyperlink" Target="https://www.commcarehq.org/a/swassa/reports/form_data/010160e6-5a6f-467f-9bf7-2340f59230d7/" TargetMode="External"/><Relationship Id="rId184" Type="http://schemas.openxmlformats.org/officeDocument/2006/relationships/hyperlink" Target="https://www.commcarehq.org/a/swassa/reports/form_data/acf06865-f8be-4de1-92fc-fbb81d5538ba/" TargetMode="External"/><Relationship Id="rId251" Type="http://schemas.openxmlformats.org/officeDocument/2006/relationships/hyperlink" Target="https://www.commcarehq.org/a/swassa/reports/form_data/04c241ec-51c5-4844-b2bb-f1cf697c9691/" TargetMode="External"/><Relationship Id="rId46" Type="http://schemas.openxmlformats.org/officeDocument/2006/relationships/hyperlink" Target="https://www.commcarehq.org/a/swassa/reports/form_data/d4cf0595-1ffa-4b4f-989c-a946e4e6a918/" TargetMode="External"/><Relationship Id="rId293" Type="http://schemas.openxmlformats.org/officeDocument/2006/relationships/hyperlink" Target="https://www.commcarehq.org/a/swassa/reports/form_data/fd038c69-b6ce-4a16-81b8-072cf3da6749/" TargetMode="External"/><Relationship Id="rId307" Type="http://schemas.openxmlformats.org/officeDocument/2006/relationships/hyperlink" Target="https://www.commcarehq.org/a/swassa/reports/form_data/c471e606-98c6-4f51-b025-0ccfab02899e/" TargetMode="External"/><Relationship Id="rId349" Type="http://schemas.openxmlformats.org/officeDocument/2006/relationships/hyperlink" Target="https://www.commcarehq.org/a/swassa/reports/form_data/4415b40e-0a74-4783-a99c-59d39c669b15/" TargetMode="External"/><Relationship Id="rId88" Type="http://schemas.openxmlformats.org/officeDocument/2006/relationships/hyperlink" Target="https://www.commcarehq.org/a/swassa/reports/form_data/ad0fc030-4ee5-4d78-a90c-16bbb3245d60/" TargetMode="External"/><Relationship Id="rId111" Type="http://schemas.openxmlformats.org/officeDocument/2006/relationships/hyperlink" Target="https://www.commcarehq.org/a/swassa/reports/form_data/102b321e-05a3-41e7-aef2-9ef5da8fa483/" TargetMode="External"/><Relationship Id="rId153" Type="http://schemas.openxmlformats.org/officeDocument/2006/relationships/hyperlink" Target="https://www.commcarehq.org/a/swassa/reports/form_data/ae10509a-4d09-4ee6-87e6-66221cf6b30d/" TargetMode="External"/><Relationship Id="rId195" Type="http://schemas.openxmlformats.org/officeDocument/2006/relationships/hyperlink" Target="https://www.commcarehq.org/a/swassa/reports/form_data/38243e1d-21a8-459a-a2dd-192fef12e69c/" TargetMode="External"/><Relationship Id="rId209" Type="http://schemas.openxmlformats.org/officeDocument/2006/relationships/hyperlink" Target="https://www.commcarehq.org/a/swassa/reports/form_data/a24eb500-3181-4d65-896d-b002fc03af5e/" TargetMode="External"/><Relationship Id="rId360" Type="http://schemas.openxmlformats.org/officeDocument/2006/relationships/hyperlink" Target="https://www.commcarehq.org/a/swassa/reports/form_data/476ecc63-29eb-42a1-aa49-b043aca3adb1/" TargetMode="External"/><Relationship Id="rId220" Type="http://schemas.openxmlformats.org/officeDocument/2006/relationships/hyperlink" Target="https://www.commcarehq.org/a/swassa/reports/form_data/d35b4326-cfa4-4827-afda-44d9368143d5/"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U386"/>
  <sheetViews>
    <sheetView topLeftCell="IW1" workbookViewId="0">
      <pane ySplit="1" topLeftCell="A2" activePane="bottomLeft" state="frozen"/>
      <selection pane="bottomLeft" activeCell="IY1" sqref="IY1"/>
    </sheetView>
  </sheetViews>
  <sheetFormatPr defaultColWidth="14.44140625" defaultRowHeight="15" customHeight="1" x14ac:dyDescent="0.25"/>
  <cols>
    <col min="1" max="2" width="16.44140625" style="1" customWidth="1"/>
    <col min="3" max="3" width="19.77734375" style="1" customWidth="1"/>
    <col min="4" max="4" width="57.109375" style="1" customWidth="1"/>
    <col min="5" max="5" width="53.5546875" style="1" customWidth="1"/>
    <col min="6" max="12" width="57.109375" style="1" customWidth="1"/>
    <col min="13" max="14" width="16.44140625" style="1" customWidth="1"/>
    <col min="15" max="15" width="50.33203125" style="1" customWidth="1"/>
    <col min="16" max="22" width="57.109375" style="1" customWidth="1"/>
    <col min="23" max="23" width="30.5546875" style="1" customWidth="1"/>
    <col min="24" max="43" width="57.109375" style="1" customWidth="1"/>
    <col min="44" max="44" width="16.44140625" style="1" customWidth="1"/>
    <col min="45" max="69" width="57.109375" style="1" customWidth="1"/>
    <col min="70" max="70" width="36.5546875" style="1" customWidth="1"/>
    <col min="71" max="71" width="57.109375" style="1" customWidth="1"/>
    <col min="72" max="72" width="40.5546875" style="1" customWidth="1"/>
    <col min="73" max="73" width="42.5546875" style="1" customWidth="1"/>
    <col min="74" max="77" width="57.109375" style="1" customWidth="1"/>
    <col min="78" max="78" width="42.88671875" style="1" customWidth="1"/>
    <col min="79" max="79" width="57.109375" style="1" customWidth="1"/>
    <col min="80" max="80" width="54.44140625" style="1" customWidth="1"/>
    <col min="81" max="81" width="40.5546875" style="1" customWidth="1"/>
    <col min="82" max="82" width="40.33203125" style="1" customWidth="1"/>
    <col min="83" max="83" width="30" style="1" customWidth="1"/>
    <col min="84" max="84" width="57.109375" style="1" customWidth="1"/>
    <col min="85" max="85" width="39.109375" style="1" customWidth="1"/>
    <col min="86" max="86" width="40.44140625" style="1" customWidth="1"/>
    <col min="87" max="87" width="40.33203125" style="1" customWidth="1"/>
    <col min="88" max="88" width="35.44140625" style="1" customWidth="1"/>
    <col min="89" max="89" width="41.44140625" style="1" customWidth="1"/>
    <col min="90" max="91" width="16.44140625" style="1" customWidth="1"/>
    <col min="92" max="92" width="39.77734375" style="1" customWidth="1"/>
    <col min="93" max="97" width="57.109375" style="1" customWidth="1"/>
    <col min="98" max="98" width="53.21875" style="1" customWidth="1"/>
    <col min="99" max="100" width="57.109375" style="1" customWidth="1"/>
    <col min="101" max="101" width="32.77734375" style="1" customWidth="1"/>
    <col min="102" max="104" width="57.109375" style="1" customWidth="1"/>
    <col min="105" max="105" width="16.44140625" style="1" customWidth="1"/>
    <col min="106" max="109" width="57.109375" style="1" customWidth="1"/>
    <col min="110" max="110" width="20.88671875" style="1" customWidth="1"/>
    <col min="111" max="139" width="57.109375" style="1" customWidth="1"/>
    <col min="140" max="140" width="23.33203125" style="1" customWidth="1"/>
    <col min="141" max="142" width="57.109375" style="1" customWidth="1"/>
    <col min="143" max="143" width="23.44140625" style="1" customWidth="1"/>
    <col min="144" max="144" width="21.5546875" style="1" customWidth="1"/>
    <col min="145" max="154" width="57.109375" style="1" customWidth="1"/>
    <col min="155" max="155" width="37.5546875" style="1" customWidth="1"/>
    <col min="156" max="163" width="57.109375" style="1" customWidth="1"/>
    <col min="164" max="164" width="31.88671875" style="1" customWidth="1"/>
    <col min="165" max="165" width="57.109375" style="1" customWidth="1"/>
    <col min="166" max="166" width="52.44140625" style="1" customWidth="1"/>
    <col min="167" max="167" width="39.21875" style="1" customWidth="1"/>
    <col min="168" max="187" width="57.109375" style="1" customWidth="1"/>
    <col min="188" max="188" width="25.88671875" style="1" customWidth="1"/>
    <col min="189" max="189" width="57.109375" style="1" customWidth="1"/>
    <col min="190" max="190" width="47.44140625" style="1" customWidth="1"/>
    <col min="191" max="191" width="46.44140625" style="1" customWidth="1"/>
    <col min="192" max="192" width="54.44140625" style="1" customWidth="1"/>
    <col min="193" max="193" width="53" style="1" customWidth="1"/>
    <col min="194" max="194" width="47.6640625" style="1" customWidth="1"/>
    <col min="195" max="195" width="45.88671875" style="1" customWidth="1"/>
    <col min="196" max="196" width="45.6640625" style="1" customWidth="1"/>
    <col min="197" max="197" width="36.77734375" style="1" customWidth="1"/>
    <col min="198" max="198" width="57.109375" style="1" customWidth="1"/>
    <col min="199" max="199" width="41.88671875" style="1" customWidth="1"/>
    <col min="200" max="200" width="40.88671875" style="1" customWidth="1"/>
    <col min="201" max="201" width="57.109375" style="1" customWidth="1"/>
    <col min="202" max="202" width="48.88671875" style="1" customWidth="1"/>
    <col min="203" max="203" width="42.109375" style="1" customWidth="1"/>
    <col min="204" max="204" width="40.33203125" style="1" customWidth="1"/>
    <col min="205" max="205" width="40.109375" style="1" customWidth="1"/>
    <col min="206" max="206" width="37.33203125" style="1" customWidth="1"/>
    <col min="207" max="234" width="57.109375" style="1" customWidth="1"/>
    <col min="235" max="235" width="43" style="1" customWidth="1"/>
    <col min="236" max="236" width="50.33203125" style="1" customWidth="1"/>
    <col min="237" max="238" width="57.109375" style="1" customWidth="1"/>
    <col min="239" max="239" width="43.88671875" style="1" customWidth="1"/>
    <col min="240" max="249" width="57.109375" style="1" customWidth="1"/>
    <col min="250" max="250" width="40.77734375" style="1" customWidth="1"/>
    <col min="251" max="251" width="51.21875" style="1" customWidth="1"/>
    <col min="252" max="252" width="48" style="1" customWidth="1"/>
    <col min="253" max="253" width="16.44140625" style="1" customWidth="1"/>
    <col min="254" max="254" width="17.5546875" style="1" customWidth="1"/>
    <col min="255" max="255" width="20.5546875" style="1" customWidth="1"/>
    <col min="256" max="257" width="57.109375" style="1" customWidth="1"/>
    <col min="258" max="258" width="38.33203125" style="1" customWidth="1"/>
    <col min="259" max="263" width="57.109375" style="1" customWidth="1"/>
    <col min="264" max="264" width="54.6640625" style="1" customWidth="1"/>
    <col min="265" max="278" width="57.109375" style="1" customWidth="1"/>
    <col min="279" max="279" width="54.33203125" style="1" customWidth="1"/>
    <col min="280" max="284" width="57.109375" style="1" customWidth="1"/>
    <col min="285" max="285" width="52.5546875" style="1" customWidth="1"/>
    <col min="286" max="286" width="47.109375" style="1" customWidth="1"/>
    <col min="287" max="290" width="57.109375" style="1" customWidth="1"/>
    <col min="291" max="291" width="23.44140625" style="1" customWidth="1"/>
    <col min="292" max="298" width="57.109375" style="1" customWidth="1"/>
    <col min="299" max="299" width="25" style="1" customWidth="1"/>
    <col min="300" max="300" width="20.77734375" style="1" customWidth="1"/>
    <col min="301" max="301" width="33.109375" style="1" customWidth="1"/>
    <col min="302" max="354" width="57.109375" style="1" customWidth="1"/>
    <col min="355" max="355" width="41.21875" style="1" customWidth="1"/>
    <col min="356" max="358" width="57.109375" style="1" customWidth="1"/>
    <col min="359" max="359" width="40.44140625" style="1" customWidth="1"/>
    <col min="360" max="365" width="57.109375" style="1" customWidth="1"/>
    <col min="366" max="366" width="31" style="1" customWidth="1"/>
    <col min="367" max="367" width="36.5546875" style="1" customWidth="1"/>
    <col min="368" max="375" width="57.109375" style="1" customWidth="1"/>
    <col min="376" max="376" width="53.109375" style="1" customWidth="1"/>
    <col min="377" max="377" width="57.109375" style="1" customWidth="1"/>
    <col min="378" max="378" width="44.6640625" style="1" customWidth="1"/>
    <col min="379" max="379" width="49.77734375" style="1" customWidth="1"/>
    <col min="380" max="380" width="51.6640625" style="1" customWidth="1"/>
    <col min="381" max="381" width="41.21875" style="1" customWidth="1"/>
    <col min="382" max="382" width="41" style="1" customWidth="1"/>
    <col min="383" max="383" width="40" style="1" customWidth="1"/>
    <col min="384" max="384" width="57.109375" style="1" customWidth="1"/>
    <col min="385" max="385" width="55.21875" style="1" customWidth="1"/>
    <col min="386" max="386" width="52.88671875" style="1" customWidth="1"/>
    <col min="387" max="387" width="45.44140625" style="1" customWidth="1"/>
    <col min="388" max="388" width="48.33203125" style="1" customWidth="1"/>
    <col min="389" max="389" width="54.6640625" style="1" customWidth="1"/>
    <col min="390" max="390" width="56.44140625" style="1" customWidth="1"/>
    <col min="391" max="391" width="44.6640625" style="1" customWidth="1"/>
    <col min="392" max="392" width="39.109375" style="1" customWidth="1"/>
    <col min="393" max="393" width="39.33203125" style="1" customWidth="1"/>
    <col min="394" max="404" width="57.109375" style="1" customWidth="1"/>
    <col min="405" max="405" width="51.88671875" style="1" customWidth="1"/>
    <col min="406" max="406" width="44.21875" style="1" customWidth="1"/>
    <col min="407" max="407" width="43" style="1" customWidth="1"/>
    <col min="408" max="408" width="42.5546875" style="1" customWidth="1"/>
    <col min="409" max="409" width="43.109375" style="1" customWidth="1"/>
    <col min="410" max="410" width="42.6640625" style="1" customWidth="1"/>
    <col min="411" max="411" width="41.21875" style="1" customWidth="1"/>
    <col min="412" max="412" width="39.109375" style="1" customWidth="1"/>
    <col min="413" max="413" width="54.6640625" style="1" customWidth="1"/>
    <col min="414" max="414" width="52.5546875" style="1" customWidth="1"/>
    <col min="415" max="415" width="53" style="1" customWidth="1"/>
    <col min="416" max="416" width="53.33203125" style="1" customWidth="1"/>
    <col min="417" max="417" width="45.77734375" style="1" customWidth="1"/>
    <col min="418" max="419" width="57.109375" style="1" customWidth="1"/>
    <col min="420" max="420" width="52" style="1" customWidth="1"/>
    <col min="421" max="421" width="57.109375" style="1" customWidth="1"/>
    <col min="422" max="422" width="52.21875" style="1" customWidth="1"/>
    <col min="423" max="423" width="40.44140625" style="1" customWidth="1"/>
    <col min="424" max="437" width="57.109375" style="1" customWidth="1"/>
    <col min="438" max="438" width="49.6640625" style="1" customWidth="1"/>
    <col min="439" max="439" width="48.44140625" style="1" customWidth="1"/>
    <col min="440" max="440" width="57.109375" style="1" customWidth="1"/>
    <col min="441" max="441" width="41" style="1" customWidth="1"/>
    <col min="442" max="442" width="39.77734375" style="1" customWidth="1"/>
    <col min="443" max="443" width="51.5546875" style="1" customWidth="1"/>
    <col min="444" max="453" width="57.109375" style="1" customWidth="1"/>
    <col min="454" max="459" width="16.44140625" style="1" customWidth="1"/>
    <col min="460" max="460" width="44.6640625" style="1" customWidth="1"/>
    <col min="461" max="461" width="34.77734375" style="1" customWidth="1"/>
    <col min="462" max="462" width="35.5546875" style="1" customWidth="1"/>
    <col min="463" max="463" width="53.21875" style="1" customWidth="1"/>
    <col min="464" max="467" width="57.109375" style="1" customWidth="1"/>
    <col min="468" max="468" width="36.6640625" style="1" customWidth="1"/>
    <col min="469" max="469" width="48" style="1" customWidth="1"/>
    <col min="470" max="472" width="57.109375" style="1" customWidth="1"/>
    <col min="473" max="473" width="50.77734375" style="1" customWidth="1"/>
    <col min="474" max="474" width="44.77734375" style="1" customWidth="1"/>
    <col min="475" max="475" width="32" style="1" customWidth="1"/>
    <col min="476" max="476" width="33.33203125" style="1" customWidth="1"/>
    <col min="477" max="477" width="34.44140625" style="1" customWidth="1"/>
    <col min="478" max="483" width="57.109375" style="1" customWidth="1"/>
    <col min="484" max="16384" width="14.44140625" style="1"/>
  </cols>
  <sheetData>
    <row r="1" spans="1:489" ht="165" customHeight="1" x14ac:dyDescent="0.25">
      <c r="A1" s="2" t="s">
        <v>0</v>
      </c>
      <c r="B1" s="2" t="s">
        <v>1</v>
      </c>
      <c r="C1" s="2" t="s">
        <v>2</v>
      </c>
      <c r="D1" s="2" t="s">
        <v>3</v>
      </c>
      <c r="E1" s="2" t="s">
        <v>4</v>
      </c>
      <c r="F1" s="2" t="s">
        <v>5</v>
      </c>
      <c r="G1" s="2" t="s">
        <v>6</v>
      </c>
      <c r="H1" s="2" t="s">
        <v>7</v>
      </c>
      <c r="I1" s="2" t="s">
        <v>8</v>
      </c>
      <c r="J1" s="2" t="s">
        <v>9</v>
      </c>
      <c r="K1" s="2" t="s">
        <v>11</v>
      </c>
      <c r="L1" s="3" t="s">
        <v>10</v>
      </c>
      <c r="M1" s="3" t="s">
        <v>4704</v>
      </c>
      <c r="N1" s="3" t="s">
        <v>4705</v>
      </c>
      <c r="O1" s="2" t="s">
        <v>12</v>
      </c>
      <c r="P1" s="2" t="s">
        <v>13</v>
      </c>
      <c r="Q1" s="2" t="s">
        <v>14</v>
      </c>
      <c r="R1" s="2" t="s">
        <v>15</v>
      </c>
      <c r="S1" s="2" t="s">
        <v>16</v>
      </c>
      <c r="T1" s="2" t="s">
        <v>17</v>
      </c>
      <c r="U1" s="2" t="s">
        <v>18</v>
      </c>
      <c r="V1" s="2" t="s">
        <v>19</v>
      </c>
      <c r="W1" s="4"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4" t="s">
        <v>41</v>
      </c>
      <c r="AS1" s="3"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4" t="s">
        <v>87</v>
      </c>
      <c r="CM1" s="4"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4" t="s">
        <v>102</v>
      </c>
      <c r="DB1" s="2" t="s">
        <v>103</v>
      </c>
      <c r="DC1" s="2" t="s">
        <v>104</v>
      </c>
      <c r="DD1" s="2" t="s">
        <v>105</v>
      </c>
      <c r="DE1" s="2" t="s">
        <v>106</v>
      </c>
      <c r="DF1" s="4" t="s">
        <v>107</v>
      </c>
      <c r="DG1" s="2" t="s">
        <v>108</v>
      </c>
      <c r="DH1" s="2" t="s">
        <v>109</v>
      </c>
      <c r="DI1" s="2" t="s">
        <v>110</v>
      </c>
      <c r="DJ1" s="2" t="s">
        <v>111</v>
      </c>
      <c r="DK1" s="2" t="s">
        <v>112</v>
      </c>
      <c r="DL1" s="2" t="s">
        <v>113</v>
      </c>
      <c r="DM1" s="2" t="s">
        <v>114</v>
      </c>
      <c r="DN1" s="2" t="s">
        <v>115</v>
      </c>
      <c r="DO1" s="2" t="s">
        <v>116</v>
      </c>
      <c r="DP1" s="2" t="s">
        <v>117</v>
      </c>
      <c r="DQ1" s="2" t="s">
        <v>118</v>
      </c>
      <c r="DR1" s="2" t="s">
        <v>119</v>
      </c>
      <c r="DS1" s="2" t="s">
        <v>120</v>
      </c>
      <c r="DT1" s="2" t="s">
        <v>121</v>
      </c>
      <c r="DU1" s="2" t="s">
        <v>122</v>
      </c>
      <c r="DV1" s="2" t="s">
        <v>123</v>
      </c>
      <c r="DW1" s="2" t="s">
        <v>124</v>
      </c>
      <c r="DX1" s="2" t="s">
        <v>125</v>
      </c>
      <c r="DY1" s="2" t="s">
        <v>126</v>
      </c>
      <c r="DZ1" s="2" t="s">
        <v>127</v>
      </c>
      <c r="EA1" s="2" t="s">
        <v>128</v>
      </c>
      <c r="EB1" s="2" t="s">
        <v>129</v>
      </c>
      <c r="EC1" s="2" t="s">
        <v>130</v>
      </c>
      <c r="ED1" s="2" t="s">
        <v>131</v>
      </c>
      <c r="EE1" s="2" t="s">
        <v>132</v>
      </c>
      <c r="EF1" s="2" t="s">
        <v>133</v>
      </c>
      <c r="EG1" s="2" t="s">
        <v>134</v>
      </c>
      <c r="EH1" s="2" t="s">
        <v>135</v>
      </c>
      <c r="EI1" s="2" t="s">
        <v>136</v>
      </c>
      <c r="EJ1" s="4" t="s">
        <v>137</v>
      </c>
      <c r="EK1" s="2" t="s">
        <v>138</v>
      </c>
      <c r="EL1" s="2" t="s">
        <v>139</v>
      </c>
      <c r="EM1" s="4" t="s">
        <v>140</v>
      </c>
      <c r="EN1" s="4" t="s">
        <v>141</v>
      </c>
      <c r="EO1" s="2" t="s">
        <v>142</v>
      </c>
      <c r="EP1" s="2" t="s">
        <v>143</v>
      </c>
      <c r="EQ1" s="2" t="s">
        <v>144</v>
      </c>
      <c r="ER1" s="2" t="s">
        <v>145</v>
      </c>
      <c r="ES1" s="2" t="s">
        <v>146</v>
      </c>
      <c r="ET1" s="2" t="s">
        <v>147</v>
      </c>
      <c r="EU1" s="2" t="s">
        <v>148</v>
      </c>
      <c r="EV1" s="2" t="s">
        <v>149</v>
      </c>
      <c r="EW1" s="2" t="s">
        <v>150</v>
      </c>
      <c r="EX1" s="2" t="s">
        <v>151</v>
      </c>
      <c r="EY1" s="2" t="s">
        <v>152</v>
      </c>
      <c r="EZ1" s="2" t="s">
        <v>153</v>
      </c>
      <c r="FA1" s="2" t="s">
        <v>154</v>
      </c>
      <c r="FB1" s="2" t="s">
        <v>155</v>
      </c>
      <c r="FC1" s="2" t="s">
        <v>156</v>
      </c>
      <c r="FD1" s="2" t="s">
        <v>157</v>
      </c>
      <c r="FE1" s="2" t="s">
        <v>158</v>
      </c>
      <c r="FF1" s="2" t="s">
        <v>159</v>
      </c>
      <c r="FG1" s="2" t="s">
        <v>160</v>
      </c>
      <c r="FH1" s="2" t="s">
        <v>161</v>
      </c>
      <c r="FI1" s="2" t="s">
        <v>162</v>
      </c>
      <c r="FJ1" s="2" t="s">
        <v>163</v>
      </c>
      <c r="FK1" s="2" t="s">
        <v>164</v>
      </c>
      <c r="FL1" s="2" t="s">
        <v>165</v>
      </c>
      <c r="FM1" s="2" t="s">
        <v>166</v>
      </c>
      <c r="FN1" s="2" t="s">
        <v>167</v>
      </c>
      <c r="FO1" s="2" t="s">
        <v>168</v>
      </c>
      <c r="FP1" s="2" t="s">
        <v>169</v>
      </c>
      <c r="FQ1" s="2" t="s">
        <v>170</v>
      </c>
      <c r="FR1" s="2" t="s">
        <v>171</v>
      </c>
      <c r="FS1" s="2" t="s">
        <v>172</v>
      </c>
      <c r="FT1" s="2" t="s">
        <v>173</v>
      </c>
      <c r="FU1" s="2" t="s">
        <v>174</v>
      </c>
      <c r="FV1" s="2" t="s">
        <v>175</v>
      </c>
      <c r="FW1" s="2" t="s">
        <v>176</v>
      </c>
      <c r="FX1" s="2" t="s">
        <v>177</v>
      </c>
      <c r="FY1" s="2" t="s">
        <v>178</v>
      </c>
      <c r="FZ1" s="2" t="s">
        <v>179</v>
      </c>
      <c r="GA1" s="2" t="s">
        <v>180</v>
      </c>
      <c r="GB1" s="2" t="s">
        <v>181</v>
      </c>
      <c r="GC1" s="2" t="s">
        <v>182</v>
      </c>
      <c r="GD1" s="2" t="s">
        <v>183</v>
      </c>
      <c r="GE1" s="2" t="s">
        <v>184</v>
      </c>
      <c r="GF1" s="2" t="s">
        <v>185</v>
      </c>
      <c r="GG1" s="2" t="s">
        <v>186</v>
      </c>
      <c r="GH1" s="2" t="s">
        <v>187</v>
      </c>
      <c r="GI1" s="2" t="s">
        <v>188</v>
      </c>
      <c r="GJ1" s="2" t="s">
        <v>189</v>
      </c>
      <c r="GK1" s="2" t="s">
        <v>190</v>
      </c>
      <c r="GL1" s="2" t="s">
        <v>191</v>
      </c>
      <c r="GM1" s="2" t="s">
        <v>192</v>
      </c>
      <c r="GN1" s="2" t="s">
        <v>193</v>
      </c>
      <c r="GO1" s="2" t="s">
        <v>194</v>
      </c>
      <c r="GP1" s="2" t="s">
        <v>195</v>
      </c>
      <c r="GQ1" s="2" t="s">
        <v>196</v>
      </c>
      <c r="GR1" s="2" t="s">
        <v>197</v>
      </c>
      <c r="GS1" s="2" t="s">
        <v>198</v>
      </c>
      <c r="GT1" s="2" t="s">
        <v>199</v>
      </c>
      <c r="GU1" s="2" t="s">
        <v>200</v>
      </c>
      <c r="GV1" s="2" t="s">
        <v>201</v>
      </c>
      <c r="GW1" s="2" t="s">
        <v>202</v>
      </c>
      <c r="GX1" s="2" t="s">
        <v>203</v>
      </c>
      <c r="GY1" s="2" t="s">
        <v>204</v>
      </c>
      <c r="GZ1" s="2" t="s">
        <v>205</v>
      </c>
      <c r="HA1" s="2" t="s">
        <v>206</v>
      </c>
      <c r="HB1" s="2" t="s">
        <v>207</v>
      </c>
      <c r="HC1" s="2" t="s">
        <v>208</v>
      </c>
      <c r="HD1" s="2" t="s">
        <v>209</v>
      </c>
      <c r="HE1" s="2" t="s">
        <v>210</v>
      </c>
      <c r="HF1" s="2" t="s">
        <v>211</v>
      </c>
      <c r="HG1" s="2" t="s">
        <v>212</v>
      </c>
      <c r="HH1" s="2" t="s">
        <v>213</v>
      </c>
      <c r="HI1" s="2" t="s">
        <v>214</v>
      </c>
      <c r="HJ1" s="2" t="s">
        <v>215</v>
      </c>
      <c r="HK1" s="2" t="s">
        <v>216</v>
      </c>
      <c r="HL1" s="2" t="s">
        <v>217</v>
      </c>
      <c r="HM1" s="2" t="s">
        <v>218</v>
      </c>
      <c r="HN1" s="2" t="s">
        <v>219</v>
      </c>
      <c r="HO1" s="2" t="s">
        <v>220</v>
      </c>
      <c r="HP1" s="2" t="s">
        <v>221</v>
      </c>
      <c r="HQ1" s="2" t="s">
        <v>222</v>
      </c>
      <c r="HR1" s="2" t="s">
        <v>223</v>
      </c>
      <c r="HS1" s="2" t="s">
        <v>224</v>
      </c>
      <c r="HT1" s="2" t="s">
        <v>225</v>
      </c>
      <c r="HU1" s="2" t="s">
        <v>226</v>
      </c>
      <c r="HV1" s="2" t="s">
        <v>227</v>
      </c>
      <c r="HW1" s="2" t="s">
        <v>228</v>
      </c>
      <c r="HX1" s="2" t="s">
        <v>229</v>
      </c>
      <c r="HY1" s="2" t="s">
        <v>230</v>
      </c>
      <c r="HZ1" s="2" t="s">
        <v>231</v>
      </c>
      <c r="IA1" s="2" t="s">
        <v>232</v>
      </c>
      <c r="IB1" s="2" t="s">
        <v>233</v>
      </c>
      <c r="IC1" s="2" t="s">
        <v>234</v>
      </c>
      <c r="ID1" s="2" t="s">
        <v>235</v>
      </c>
      <c r="IE1" s="2" t="s">
        <v>236</v>
      </c>
      <c r="IF1" s="2" t="s">
        <v>237</v>
      </c>
      <c r="IG1" s="2" t="s">
        <v>238</v>
      </c>
      <c r="IH1" s="2" t="s">
        <v>239</v>
      </c>
      <c r="II1" s="2" t="s">
        <v>240</v>
      </c>
      <c r="IJ1" s="2" t="s">
        <v>241</v>
      </c>
      <c r="IK1" s="2" t="s">
        <v>242</v>
      </c>
      <c r="IL1" s="2" t="s">
        <v>243</v>
      </c>
      <c r="IM1" s="2" t="s">
        <v>244</v>
      </c>
      <c r="IN1" s="2" t="s">
        <v>245</v>
      </c>
      <c r="IO1" s="2" t="s">
        <v>246</v>
      </c>
      <c r="IP1" s="2" t="s">
        <v>247</v>
      </c>
      <c r="IQ1" s="2" t="s">
        <v>248</v>
      </c>
      <c r="IR1" s="2" t="s">
        <v>249</v>
      </c>
      <c r="IS1" s="4" t="s">
        <v>250</v>
      </c>
      <c r="IT1" s="4" t="s">
        <v>251</v>
      </c>
      <c r="IU1" s="4" t="s">
        <v>252</v>
      </c>
      <c r="IV1" s="2" t="s">
        <v>253</v>
      </c>
      <c r="IW1" s="2" t="s">
        <v>254</v>
      </c>
      <c r="IX1" s="4" t="s">
        <v>255</v>
      </c>
      <c r="IY1" s="2" t="s">
        <v>256</v>
      </c>
      <c r="IZ1" s="2" t="s">
        <v>257</v>
      </c>
      <c r="JA1" s="2" t="s">
        <v>258</v>
      </c>
      <c r="JB1" s="2" t="s">
        <v>259</v>
      </c>
      <c r="JC1" s="2" t="s">
        <v>260</v>
      </c>
      <c r="JD1" s="2" t="s">
        <v>261</v>
      </c>
      <c r="JE1" s="2" t="s">
        <v>262</v>
      </c>
      <c r="JF1" s="2" t="s">
        <v>263</v>
      </c>
      <c r="JG1" s="2" t="s">
        <v>264</v>
      </c>
      <c r="JH1" s="2" t="s">
        <v>265</v>
      </c>
      <c r="JI1" s="2" t="s">
        <v>266</v>
      </c>
      <c r="JJ1" s="2" t="s">
        <v>267</v>
      </c>
      <c r="JK1" s="2" t="s">
        <v>268</v>
      </c>
      <c r="JL1" s="2" t="s">
        <v>269</v>
      </c>
      <c r="JM1" s="2" t="s">
        <v>270</v>
      </c>
      <c r="JN1" s="2" t="s">
        <v>271</v>
      </c>
      <c r="JO1" s="2" t="s">
        <v>272</v>
      </c>
      <c r="JP1" s="2" t="s">
        <v>273</v>
      </c>
      <c r="JQ1" s="2" t="s">
        <v>274</v>
      </c>
      <c r="JR1" s="2" t="s">
        <v>275</v>
      </c>
      <c r="JS1" s="2" t="s">
        <v>276</v>
      </c>
      <c r="JT1" s="2" t="s">
        <v>277</v>
      </c>
      <c r="JU1" s="2" t="s">
        <v>278</v>
      </c>
      <c r="JV1" s="2" t="s">
        <v>279</v>
      </c>
      <c r="JW1" s="2" t="s">
        <v>280</v>
      </c>
      <c r="JX1" s="2" t="s">
        <v>281</v>
      </c>
      <c r="JY1" s="2" t="s">
        <v>282</v>
      </c>
      <c r="JZ1" s="2" t="s">
        <v>283</v>
      </c>
      <c r="KA1" s="2" t="s">
        <v>284</v>
      </c>
      <c r="KB1" s="2" t="s">
        <v>285</v>
      </c>
      <c r="KC1" s="2" t="s">
        <v>286</v>
      </c>
      <c r="KD1" s="2" t="s">
        <v>287</v>
      </c>
      <c r="KE1" s="4" t="s">
        <v>288</v>
      </c>
      <c r="KF1" s="2" t="s">
        <v>289</v>
      </c>
      <c r="KG1" s="2" t="s">
        <v>290</v>
      </c>
      <c r="KH1" s="2" t="s">
        <v>291</v>
      </c>
      <c r="KI1" s="2" t="s">
        <v>292</v>
      </c>
      <c r="KJ1" s="2" t="s">
        <v>293</v>
      </c>
      <c r="KK1" s="2" t="s">
        <v>294</v>
      </c>
      <c r="KL1" s="2" t="s">
        <v>295</v>
      </c>
      <c r="KM1" s="4" t="s">
        <v>296</v>
      </c>
      <c r="KN1" s="4" t="s">
        <v>297</v>
      </c>
      <c r="KO1" s="4" t="s">
        <v>298</v>
      </c>
      <c r="KP1" s="2" t="s">
        <v>299</v>
      </c>
      <c r="KQ1" s="2" t="s">
        <v>300</v>
      </c>
      <c r="KR1" s="2" t="s">
        <v>301</v>
      </c>
      <c r="KS1" s="2" t="s">
        <v>302</v>
      </c>
      <c r="KT1" s="2" t="s">
        <v>303</v>
      </c>
      <c r="KU1" s="2" t="s">
        <v>304</v>
      </c>
      <c r="KV1" s="2" t="s">
        <v>305</v>
      </c>
      <c r="KW1" s="2" t="s">
        <v>306</v>
      </c>
      <c r="KX1" s="2" t="s">
        <v>307</v>
      </c>
      <c r="KY1" s="2" t="s">
        <v>308</v>
      </c>
      <c r="KZ1" s="2" t="s">
        <v>309</v>
      </c>
      <c r="LA1" s="2" t="s">
        <v>310</v>
      </c>
      <c r="LB1" s="2" t="s">
        <v>311</v>
      </c>
      <c r="LC1" s="2" t="s">
        <v>312</v>
      </c>
      <c r="LD1" s="2" t="s">
        <v>313</v>
      </c>
      <c r="LE1" s="2" t="s">
        <v>314</v>
      </c>
      <c r="LF1" s="2" t="s">
        <v>315</v>
      </c>
      <c r="LG1" s="2" t="s">
        <v>316</v>
      </c>
      <c r="LH1" s="2" t="s">
        <v>317</v>
      </c>
      <c r="LI1" s="2" t="s">
        <v>318</v>
      </c>
      <c r="LJ1" s="2" t="s">
        <v>319</v>
      </c>
      <c r="LK1" s="2" t="s">
        <v>320</v>
      </c>
      <c r="LL1" s="2" t="s">
        <v>321</v>
      </c>
      <c r="LM1" s="2" t="s">
        <v>322</v>
      </c>
      <c r="LN1" s="2" t="s">
        <v>323</v>
      </c>
      <c r="LO1" s="2" t="s">
        <v>324</v>
      </c>
      <c r="LP1" s="2" t="s">
        <v>325</v>
      </c>
      <c r="LQ1" s="2" t="s">
        <v>326</v>
      </c>
      <c r="LR1" s="2" t="s">
        <v>327</v>
      </c>
      <c r="LS1" s="2" t="s">
        <v>328</v>
      </c>
      <c r="LT1" s="2" t="s">
        <v>329</v>
      </c>
      <c r="LU1" s="2" t="s">
        <v>330</v>
      </c>
      <c r="LV1" s="2" t="s">
        <v>331</v>
      </c>
      <c r="LW1" s="2" t="s">
        <v>332</v>
      </c>
      <c r="LX1" s="2" t="s">
        <v>333</v>
      </c>
      <c r="LY1" s="2" t="s">
        <v>334</v>
      </c>
      <c r="LZ1" s="2" t="s">
        <v>335</v>
      </c>
      <c r="MA1" s="2" t="s">
        <v>336</v>
      </c>
      <c r="MB1" s="2" t="s">
        <v>337</v>
      </c>
      <c r="MC1" s="2" t="s">
        <v>338</v>
      </c>
      <c r="MD1" s="2" t="s">
        <v>339</v>
      </c>
      <c r="ME1" s="2" t="s">
        <v>340</v>
      </c>
      <c r="MF1" s="2" t="s">
        <v>341</v>
      </c>
      <c r="MG1" s="2" t="s">
        <v>342</v>
      </c>
      <c r="MH1" s="2" t="s">
        <v>343</v>
      </c>
      <c r="MI1" s="2" t="s">
        <v>344</v>
      </c>
      <c r="MJ1" s="2" t="s">
        <v>345</v>
      </c>
      <c r="MK1" s="2" t="s">
        <v>346</v>
      </c>
      <c r="ML1" s="2" t="s">
        <v>347</v>
      </c>
      <c r="MM1" s="2" t="s">
        <v>348</v>
      </c>
      <c r="MN1" s="2" t="s">
        <v>349</v>
      </c>
      <c r="MO1" s="2" t="s">
        <v>350</v>
      </c>
      <c r="MP1" s="2" t="s">
        <v>351</v>
      </c>
      <c r="MQ1" s="4" t="s">
        <v>352</v>
      </c>
      <c r="MR1" s="2" t="s">
        <v>353</v>
      </c>
      <c r="MS1" s="2" t="s">
        <v>354</v>
      </c>
      <c r="MT1" s="2" t="s">
        <v>355</v>
      </c>
      <c r="MU1" s="4" t="s">
        <v>356</v>
      </c>
      <c r="MV1" s="2" t="s">
        <v>357</v>
      </c>
      <c r="MW1" s="2" t="s">
        <v>358</v>
      </c>
      <c r="MX1" s="2" t="s">
        <v>359</v>
      </c>
      <c r="MY1" s="2" t="s">
        <v>360</v>
      </c>
      <c r="MZ1" s="2" t="s">
        <v>361</v>
      </c>
      <c r="NA1" s="4" t="s">
        <v>362</v>
      </c>
      <c r="NB1" s="4" t="s">
        <v>363</v>
      </c>
      <c r="NC1" s="4" t="s">
        <v>364</v>
      </c>
      <c r="ND1" s="2" t="s">
        <v>365</v>
      </c>
      <c r="NE1" s="2" t="s">
        <v>366</v>
      </c>
      <c r="NF1" s="2" t="s">
        <v>367</v>
      </c>
      <c r="NG1" s="2" t="s">
        <v>368</v>
      </c>
      <c r="NH1" s="2" t="s">
        <v>369</v>
      </c>
      <c r="NI1" s="2" t="s">
        <v>370</v>
      </c>
      <c r="NJ1" s="2" t="s">
        <v>371</v>
      </c>
      <c r="NK1" s="2" t="s">
        <v>372</v>
      </c>
      <c r="NL1" s="2" t="s">
        <v>373</v>
      </c>
      <c r="NM1" s="2" t="s">
        <v>374</v>
      </c>
      <c r="NN1" s="2" t="s">
        <v>375</v>
      </c>
      <c r="NO1" s="2" t="s">
        <v>376</v>
      </c>
      <c r="NP1" s="2" t="s">
        <v>377</v>
      </c>
      <c r="NQ1" s="2" t="s">
        <v>378</v>
      </c>
      <c r="NR1" s="2" t="s">
        <v>379</v>
      </c>
      <c r="NS1" s="2" t="s">
        <v>380</v>
      </c>
      <c r="NT1" s="2" t="s">
        <v>381</v>
      </c>
      <c r="NU1" s="2" t="s">
        <v>382</v>
      </c>
      <c r="NV1" s="2" t="s">
        <v>383</v>
      </c>
      <c r="NW1" s="2" t="s">
        <v>384</v>
      </c>
      <c r="NX1" s="2" t="s">
        <v>385</v>
      </c>
      <c r="NY1" s="2" t="s">
        <v>386</v>
      </c>
      <c r="NZ1" s="2" t="s">
        <v>387</v>
      </c>
      <c r="OA1" s="2" t="s">
        <v>388</v>
      </c>
      <c r="OB1" s="2" t="s">
        <v>389</v>
      </c>
      <c r="OC1" s="2" t="s">
        <v>390</v>
      </c>
      <c r="OD1" s="2" t="s">
        <v>391</v>
      </c>
      <c r="OE1" s="2" t="s">
        <v>392</v>
      </c>
      <c r="OF1" s="2" t="s">
        <v>393</v>
      </c>
      <c r="OG1" s="2" t="s">
        <v>394</v>
      </c>
      <c r="OH1" s="2" t="s">
        <v>395</v>
      </c>
      <c r="OI1" s="2" t="s">
        <v>396</v>
      </c>
      <c r="OJ1" s="2" t="s">
        <v>397</v>
      </c>
      <c r="OK1" s="2" t="s">
        <v>398</v>
      </c>
      <c r="OL1" s="2" t="s">
        <v>399</v>
      </c>
      <c r="OM1" s="2" t="s">
        <v>400</v>
      </c>
      <c r="ON1" s="2" t="s">
        <v>401</v>
      </c>
      <c r="OO1" s="2" t="s">
        <v>402</v>
      </c>
      <c r="OP1" s="2" t="s">
        <v>403</v>
      </c>
      <c r="OQ1" s="2" t="s">
        <v>404</v>
      </c>
      <c r="OR1" s="2" t="s">
        <v>405</v>
      </c>
      <c r="OS1" s="2" t="s">
        <v>406</v>
      </c>
      <c r="OT1" s="2" t="s">
        <v>407</v>
      </c>
      <c r="OU1" s="2" t="s">
        <v>408</v>
      </c>
      <c r="OV1" s="2" t="s">
        <v>409</v>
      </c>
      <c r="OW1" s="2" t="s">
        <v>410</v>
      </c>
      <c r="OX1" s="2" t="s">
        <v>411</v>
      </c>
      <c r="OY1" s="2" t="s">
        <v>412</v>
      </c>
      <c r="OZ1" s="2" t="s">
        <v>413</v>
      </c>
      <c r="PA1" s="2" t="s">
        <v>414</v>
      </c>
      <c r="PB1" s="2" t="s">
        <v>415</v>
      </c>
      <c r="PC1" s="2" t="s">
        <v>416</v>
      </c>
      <c r="PD1" s="2" t="s">
        <v>417</v>
      </c>
      <c r="PE1" s="2" t="s">
        <v>418</v>
      </c>
      <c r="PF1" s="2" t="s">
        <v>419</v>
      </c>
      <c r="PG1" s="2" t="s">
        <v>420</v>
      </c>
      <c r="PH1" s="2" t="s">
        <v>421</v>
      </c>
      <c r="PI1" s="2" t="s">
        <v>422</v>
      </c>
      <c r="PJ1" s="2" t="s">
        <v>423</v>
      </c>
      <c r="PK1" s="2" t="s">
        <v>424</v>
      </c>
      <c r="PL1" s="2" t="s">
        <v>425</v>
      </c>
      <c r="PM1" s="2" t="s">
        <v>426</v>
      </c>
      <c r="PN1" s="2" t="s">
        <v>427</v>
      </c>
      <c r="PO1" s="2" t="s">
        <v>428</v>
      </c>
      <c r="PP1" s="2" t="s">
        <v>429</v>
      </c>
      <c r="PQ1" s="2" t="s">
        <v>430</v>
      </c>
      <c r="PR1" s="2" t="s">
        <v>431</v>
      </c>
      <c r="PS1" s="2" t="s">
        <v>432</v>
      </c>
      <c r="PT1" s="2" t="s">
        <v>433</v>
      </c>
      <c r="PU1" s="2" t="s">
        <v>434</v>
      </c>
      <c r="PV1" s="2" t="s">
        <v>435</v>
      </c>
      <c r="PW1" s="2" t="s">
        <v>436</v>
      </c>
      <c r="PX1" s="2" t="s">
        <v>437</v>
      </c>
      <c r="PY1" s="2" t="s">
        <v>438</v>
      </c>
      <c r="PZ1" s="2" t="s">
        <v>439</v>
      </c>
      <c r="QA1" s="2" t="s">
        <v>440</v>
      </c>
      <c r="QB1" s="2" t="s">
        <v>441</v>
      </c>
      <c r="QC1" s="2" t="s">
        <v>442</v>
      </c>
      <c r="QD1" s="2" t="s">
        <v>443</v>
      </c>
      <c r="QE1" s="2" t="s">
        <v>444</v>
      </c>
      <c r="QF1" s="2" t="s">
        <v>445</v>
      </c>
      <c r="QG1" s="2" t="s">
        <v>446</v>
      </c>
      <c r="QH1" s="2" t="s">
        <v>447</v>
      </c>
      <c r="QI1" s="2" t="s">
        <v>448</v>
      </c>
      <c r="QJ1" s="2" t="s">
        <v>449</v>
      </c>
      <c r="QK1" s="2" t="s">
        <v>450</v>
      </c>
      <c r="QL1" s="2" t="s">
        <v>451</v>
      </c>
      <c r="QM1" s="2" t="s">
        <v>452</v>
      </c>
      <c r="QN1" s="2" t="s">
        <v>453</v>
      </c>
      <c r="QO1" s="2" t="s">
        <v>454</v>
      </c>
      <c r="QP1" s="2" t="s">
        <v>455</v>
      </c>
      <c r="QQ1" s="2" t="s">
        <v>456</v>
      </c>
      <c r="QR1" s="5" t="s">
        <v>5074</v>
      </c>
      <c r="QS1" s="5" t="s">
        <v>5075</v>
      </c>
      <c r="QT1" s="5" t="s">
        <v>5076</v>
      </c>
      <c r="QU1" s="5" t="s">
        <v>5077</v>
      </c>
      <c r="QV1" s="5" t="s">
        <v>5078</v>
      </c>
      <c r="QW1" s="5" t="s">
        <v>5079</v>
      </c>
      <c r="QX1" s="5" t="s">
        <v>5080</v>
      </c>
      <c r="QY1" s="8" t="s">
        <v>5081</v>
      </c>
      <c r="QZ1" s="5" t="s">
        <v>5082</v>
      </c>
      <c r="RA1" s="5" t="s">
        <v>5083</v>
      </c>
      <c r="RB1" s="5" t="s">
        <v>5084</v>
      </c>
      <c r="RC1" s="5" t="s">
        <v>5085</v>
      </c>
      <c r="RD1" s="5" t="s">
        <v>5086</v>
      </c>
      <c r="RE1" s="5" t="s">
        <v>5087</v>
      </c>
      <c r="RF1" s="5" t="s">
        <v>5088</v>
      </c>
      <c r="RG1" s="5" t="s">
        <v>5089</v>
      </c>
      <c r="RH1" s="5" t="s">
        <v>5090</v>
      </c>
      <c r="RI1" s="5" t="s">
        <v>5091</v>
      </c>
      <c r="RJ1" s="5" t="s">
        <v>5092</v>
      </c>
      <c r="RK1" s="5" t="s">
        <v>5093</v>
      </c>
      <c r="RL1" s="5" t="s">
        <v>5108</v>
      </c>
      <c r="RM1" s="5" t="s">
        <v>5094</v>
      </c>
      <c r="RN1" s="5" t="s">
        <v>5095</v>
      </c>
      <c r="RO1" s="5" t="s">
        <v>5096</v>
      </c>
      <c r="RP1" s="1" t="s">
        <v>5097</v>
      </c>
      <c r="RQ1" s="1" t="s">
        <v>5098</v>
      </c>
      <c r="RR1" s="2" t="s">
        <v>5099</v>
      </c>
      <c r="RS1" s="1" t="s">
        <v>5105</v>
      </c>
      <c r="RT1" s="1" t="s">
        <v>5106</v>
      </c>
      <c r="RU1" s="1" t="s">
        <v>5109</v>
      </c>
    </row>
    <row r="2" spans="1:489" ht="14.25" customHeight="1" x14ac:dyDescent="0.3">
      <c r="A2" s="1" t="s">
        <v>457</v>
      </c>
      <c r="B2" s="1" t="s">
        <v>458</v>
      </c>
      <c r="C2" s="1">
        <v>44958</v>
      </c>
      <c r="D2" s="1" t="s">
        <v>459</v>
      </c>
      <c r="E2" s="1" t="s">
        <v>460</v>
      </c>
      <c r="F2" s="1" t="s">
        <v>460</v>
      </c>
      <c r="G2" s="1" t="s">
        <v>461</v>
      </c>
      <c r="H2" s="1" t="s">
        <v>462</v>
      </c>
      <c r="I2" s="1" t="s">
        <v>463</v>
      </c>
      <c r="J2" s="1" t="s">
        <v>464</v>
      </c>
      <c r="K2" s="1" t="s">
        <v>466</v>
      </c>
      <c r="L2" s="1" t="s">
        <v>465</v>
      </c>
      <c r="M2" s="1" t="str" cm="1">
        <f t="array" ref="M2">SUBSTITUTE(L2,LEFT(L2,MIN(IFERROR(FIND({0;1;2;3;4;5;6;7;8;9},L2),""))-1),"")</f>
        <v>1</v>
      </c>
      <c r="N2" s="1" t="str">
        <f>LEFT(I2,5)&amp;"_"&amp;M2</f>
        <v>kamak_1</v>
      </c>
      <c r="O2" s="1" t="s">
        <v>467</v>
      </c>
      <c r="P2" s="1">
        <v>21</v>
      </c>
      <c r="Q2" s="1">
        <v>0</v>
      </c>
      <c r="R2" s="1" t="s">
        <v>468</v>
      </c>
      <c r="S2" s="1" t="s">
        <v>464</v>
      </c>
      <c r="W2" s="1" t="s">
        <v>467</v>
      </c>
      <c r="X2" s="1" t="s">
        <v>469</v>
      </c>
      <c r="Y2" s="1" t="s">
        <v>470</v>
      </c>
      <c r="AA2" s="1" t="s">
        <v>471</v>
      </c>
      <c r="AB2" s="1">
        <v>0</v>
      </c>
      <c r="AC2" s="1">
        <v>1</v>
      </c>
      <c r="AD2" s="1">
        <v>1</v>
      </c>
      <c r="AE2" s="1">
        <v>2</v>
      </c>
      <c r="AF2" s="1">
        <v>1</v>
      </c>
      <c r="AG2" s="1">
        <v>0</v>
      </c>
      <c r="AH2" s="1">
        <v>0</v>
      </c>
      <c r="AI2" s="1">
        <v>2</v>
      </c>
      <c r="AJ2" s="1">
        <v>2</v>
      </c>
      <c r="AK2" s="1">
        <v>1</v>
      </c>
      <c r="AL2" s="1">
        <v>0</v>
      </c>
      <c r="AM2" s="1">
        <v>1</v>
      </c>
      <c r="AN2" s="1">
        <v>1</v>
      </c>
      <c r="AO2" s="1">
        <v>0</v>
      </c>
      <c r="AP2" s="1">
        <v>0</v>
      </c>
      <c r="AQ2" s="1">
        <v>0</v>
      </c>
      <c r="AR2" s="1">
        <v>12</v>
      </c>
      <c r="AS2" s="1" t="s">
        <v>464</v>
      </c>
      <c r="AT2" s="1">
        <v>1</v>
      </c>
      <c r="AU2" s="1">
        <v>0</v>
      </c>
      <c r="AV2" s="1">
        <v>0</v>
      </c>
      <c r="AW2" s="1">
        <v>0</v>
      </c>
      <c r="AX2" s="1">
        <v>0</v>
      </c>
      <c r="AY2" s="1">
        <v>0</v>
      </c>
      <c r="AZ2" s="1">
        <v>0</v>
      </c>
      <c r="BA2" s="1">
        <v>0</v>
      </c>
      <c r="BB2" s="1">
        <v>0</v>
      </c>
      <c r="BC2" s="1">
        <v>0</v>
      </c>
      <c r="BD2" s="1">
        <v>0</v>
      </c>
      <c r="BE2" s="1">
        <v>0</v>
      </c>
      <c r="BF2" s="1" t="s">
        <v>472</v>
      </c>
      <c r="BS2" s="1" t="s">
        <v>464</v>
      </c>
      <c r="BT2" s="1">
        <v>0</v>
      </c>
      <c r="BU2" s="1">
        <v>0</v>
      </c>
      <c r="BV2" s="1">
        <v>0</v>
      </c>
      <c r="BW2" s="1">
        <v>0</v>
      </c>
      <c r="BX2" s="1">
        <v>0</v>
      </c>
      <c r="BY2" s="1">
        <v>0</v>
      </c>
      <c r="BZ2" s="1">
        <v>0</v>
      </c>
      <c r="CA2" s="1">
        <v>0</v>
      </c>
      <c r="CB2" s="1">
        <v>1</v>
      </c>
      <c r="CC2" s="1">
        <v>0</v>
      </c>
      <c r="CD2" s="1">
        <v>0</v>
      </c>
      <c r="CF2" s="1" t="s">
        <v>473</v>
      </c>
      <c r="CG2" s="1" t="s">
        <v>474</v>
      </c>
      <c r="CL2" s="1" t="s">
        <v>473</v>
      </c>
      <c r="CM2" s="1" t="s">
        <v>5133</v>
      </c>
      <c r="CO2" s="1" t="s">
        <v>464</v>
      </c>
      <c r="CW2" s="1" t="s">
        <v>475</v>
      </c>
      <c r="CX2" s="1">
        <v>10</v>
      </c>
      <c r="CY2" s="1">
        <v>60</v>
      </c>
      <c r="CZ2" s="1">
        <v>10</v>
      </c>
      <c r="DA2" s="9">
        <v>80</v>
      </c>
      <c r="DE2" s="1" t="s">
        <v>464</v>
      </c>
      <c r="DF2" s="1" t="s">
        <v>5101</v>
      </c>
      <c r="EH2" s="1">
        <v>7</v>
      </c>
      <c r="EI2" s="1">
        <v>6</v>
      </c>
      <c r="EJ2" s="1">
        <v>840</v>
      </c>
      <c r="EM2" s="1">
        <v>0</v>
      </c>
      <c r="EN2" s="6">
        <v>10</v>
      </c>
      <c r="EO2" s="1" t="s">
        <v>472</v>
      </c>
      <c r="EZ2" s="1" t="s">
        <v>476</v>
      </c>
      <c r="FA2" s="1">
        <v>1</v>
      </c>
      <c r="FB2" s="1">
        <v>0</v>
      </c>
      <c r="FC2" s="1">
        <v>0</v>
      </c>
      <c r="FD2" s="1">
        <v>1</v>
      </c>
      <c r="FE2" s="1">
        <v>0</v>
      </c>
      <c r="FF2" s="1">
        <v>0</v>
      </c>
      <c r="FG2" s="1">
        <v>0</v>
      </c>
      <c r="FI2" s="1" t="s">
        <v>472</v>
      </c>
      <c r="GE2" s="1" t="s">
        <v>464</v>
      </c>
      <c r="GF2" s="1" t="s">
        <v>477</v>
      </c>
      <c r="GG2" s="1" t="s">
        <v>472</v>
      </c>
      <c r="HP2" s="1" t="s">
        <v>472</v>
      </c>
      <c r="IS2" s="1" t="s">
        <v>5183</v>
      </c>
      <c r="IT2" s="1" t="s">
        <v>472</v>
      </c>
      <c r="IU2" s="1" t="s">
        <v>5102</v>
      </c>
      <c r="IV2" s="1" t="s">
        <v>472</v>
      </c>
      <c r="IX2" s="1" t="s">
        <v>472</v>
      </c>
      <c r="IY2" s="1" t="s">
        <v>472</v>
      </c>
      <c r="KA2" s="1" t="s">
        <v>464</v>
      </c>
      <c r="KB2" s="1">
        <v>1</v>
      </c>
      <c r="KC2" s="1">
        <v>0</v>
      </c>
      <c r="KD2" s="1">
        <v>1</v>
      </c>
      <c r="KE2" s="1">
        <v>2</v>
      </c>
      <c r="KF2" s="1">
        <v>0</v>
      </c>
      <c r="KG2" s="1">
        <v>0</v>
      </c>
      <c r="KH2" s="1">
        <v>0</v>
      </c>
      <c r="KJ2" s="1">
        <v>0</v>
      </c>
      <c r="KK2" s="1">
        <v>1</v>
      </c>
      <c r="KL2" s="1">
        <v>1</v>
      </c>
      <c r="KM2" s="1">
        <v>2</v>
      </c>
      <c r="KN2" s="1">
        <v>4</v>
      </c>
      <c r="KO2" s="1" t="s">
        <v>5185</v>
      </c>
      <c r="KP2" s="1">
        <v>0</v>
      </c>
      <c r="KQ2" s="1">
        <v>0</v>
      </c>
      <c r="KR2" s="1">
        <v>0</v>
      </c>
      <c r="KT2" s="1">
        <v>1</v>
      </c>
      <c r="KU2" s="1">
        <v>0</v>
      </c>
      <c r="KV2" s="1">
        <v>0</v>
      </c>
      <c r="KW2" s="1">
        <v>0</v>
      </c>
      <c r="KX2" s="1">
        <v>0</v>
      </c>
      <c r="KY2" s="1">
        <v>0</v>
      </c>
      <c r="LA2" s="1" t="s">
        <v>464</v>
      </c>
      <c r="LB2" s="1" t="s">
        <v>478</v>
      </c>
      <c r="LC2" s="1">
        <v>1</v>
      </c>
      <c r="LD2" s="1">
        <v>0</v>
      </c>
      <c r="LE2" s="1">
        <v>0</v>
      </c>
      <c r="LF2" s="1">
        <v>0</v>
      </c>
      <c r="LH2" s="1">
        <v>0</v>
      </c>
      <c r="LI2" s="1">
        <v>1</v>
      </c>
      <c r="LJ2" s="1">
        <v>0</v>
      </c>
      <c r="LK2" s="1">
        <v>0</v>
      </c>
      <c r="LL2" s="1">
        <v>0</v>
      </c>
      <c r="LM2" s="1">
        <v>0</v>
      </c>
      <c r="LN2" s="1">
        <v>0</v>
      </c>
      <c r="LO2" s="1">
        <v>0</v>
      </c>
      <c r="LQ2" s="1" t="s">
        <v>472</v>
      </c>
      <c r="LZ2" s="1" t="s">
        <v>472</v>
      </c>
      <c r="MA2" s="1" t="s">
        <v>464</v>
      </c>
      <c r="MB2" s="1">
        <v>1</v>
      </c>
      <c r="MC2" s="1">
        <v>0</v>
      </c>
      <c r="MD2" s="1">
        <v>0</v>
      </c>
      <c r="ME2" s="1">
        <v>0</v>
      </c>
      <c r="MF2" s="1">
        <v>0</v>
      </c>
      <c r="MH2" s="1">
        <v>1</v>
      </c>
      <c r="MI2" s="1">
        <v>0</v>
      </c>
      <c r="MJ2" s="1">
        <v>0</v>
      </c>
      <c r="MK2" s="1">
        <v>0</v>
      </c>
      <c r="ML2" s="1">
        <v>0</v>
      </c>
      <c r="MM2" s="1">
        <v>0</v>
      </c>
      <c r="MN2" s="1">
        <v>0</v>
      </c>
      <c r="MO2" s="1">
        <v>0</v>
      </c>
      <c r="MQ2" s="1">
        <v>1</v>
      </c>
      <c r="MR2" s="1" t="s">
        <v>464</v>
      </c>
      <c r="MS2" s="1" t="s">
        <v>479</v>
      </c>
      <c r="MT2" s="1">
        <v>8</v>
      </c>
      <c r="MU2" s="1" t="s">
        <v>5187</v>
      </c>
      <c r="MV2" s="1">
        <v>1</v>
      </c>
      <c r="MW2" s="1">
        <v>0</v>
      </c>
      <c r="MX2" s="1">
        <v>0</v>
      </c>
      <c r="MY2" s="1">
        <v>0</v>
      </c>
      <c r="MZ2" s="1">
        <v>0</v>
      </c>
      <c r="NA2" s="1">
        <v>1</v>
      </c>
      <c r="NB2" s="1">
        <v>2</v>
      </c>
      <c r="NC2" s="1" t="s">
        <v>5190</v>
      </c>
      <c r="ND2" s="1">
        <v>0</v>
      </c>
      <c r="NE2" s="1">
        <v>0</v>
      </c>
      <c r="NF2" s="1">
        <v>0</v>
      </c>
      <c r="NH2" s="1" t="s">
        <v>472</v>
      </c>
      <c r="NI2" s="1" t="s">
        <v>480</v>
      </c>
      <c r="OD2" s="1" t="s">
        <v>481</v>
      </c>
      <c r="OE2" s="1">
        <v>0</v>
      </c>
      <c r="OF2" s="1">
        <v>1</v>
      </c>
      <c r="OG2" s="1">
        <v>0</v>
      </c>
      <c r="OH2" s="1">
        <v>0</v>
      </c>
      <c r="OI2" s="1">
        <v>0</v>
      </c>
      <c r="OJ2" s="1">
        <v>0</v>
      </c>
      <c r="OK2" s="1">
        <v>0</v>
      </c>
      <c r="OL2" s="1">
        <v>0</v>
      </c>
      <c r="OM2" s="1">
        <v>0</v>
      </c>
      <c r="ON2" s="1">
        <v>0</v>
      </c>
      <c r="OP2" s="1">
        <v>0</v>
      </c>
      <c r="OQ2" s="1">
        <v>0</v>
      </c>
      <c r="OR2" s="1">
        <v>0</v>
      </c>
      <c r="OS2" s="1">
        <v>1</v>
      </c>
      <c r="OT2" s="1">
        <v>0</v>
      </c>
      <c r="OU2" s="1">
        <v>0</v>
      </c>
      <c r="OW2" s="1" t="s">
        <v>482</v>
      </c>
      <c r="OY2" s="1" t="s">
        <v>483</v>
      </c>
      <c r="OZ2" s="1" t="s">
        <v>464</v>
      </c>
      <c r="PA2" s="1" t="s">
        <v>464</v>
      </c>
      <c r="PB2" s="1" t="s">
        <v>483</v>
      </c>
      <c r="PC2" s="1" t="s">
        <v>464</v>
      </c>
      <c r="PD2" s="1" t="s">
        <v>472</v>
      </c>
      <c r="PF2" s="1" t="s">
        <v>484</v>
      </c>
      <c r="PH2" s="1" t="s">
        <v>485</v>
      </c>
      <c r="PI2" s="1" t="s">
        <v>486</v>
      </c>
      <c r="PJ2" s="1" t="s">
        <v>487</v>
      </c>
      <c r="PK2" s="1">
        <v>0</v>
      </c>
      <c r="PL2" s="1">
        <v>1</v>
      </c>
      <c r="PM2" s="1">
        <v>0</v>
      </c>
      <c r="PN2" s="1">
        <v>0</v>
      </c>
      <c r="PO2" s="1">
        <v>0</v>
      </c>
      <c r="PP2" s="1">
        <v>0</v>
      </c>
      <c r="PQ2" s="1">
        <v>0</v>
      </c>
      <c r="PR2" s="1">
        <v>0</v>
      </c>
      <c r="PS2" s="1">
        <v>0</v>
      </c>
      <c r="PT2" s="1">
        <v>0</v>
      </c>
      <c r="PU2" s="1">
        <v>0</v>
      </c>
      <c r="PV2" s="1">
        <v>0</v>
      </c>
      <c r="PX2" s="1" t="s">
        <v>488</v>
      </c>
      <c r="PY2" s="1" t="s">
        <v>489</v>
      </c>
      <c r="PZ2" s="1" t="s">
        <v>488</v>
      </c>
      <c r="QA2" s="1" t="s">
        <v>489</v>
      </c>
      <c r="QB2" s="1" t="s">
        <v>490</v>
      </c>
      <c r="QC2" s="1" t="s">
        <v>491</v>
      </c>
      <c r="QD2" s="1" t="s">
        <v>472</v>
      </c>
      <c r="QG2" s="1">
        <v>-2.3009618999999999</v>
      </c>
      <c r="QH2" s="1">
        <v>28.8045221</v>
      </c>
      <c r="QI2" s="1">
        <v>1745.8</v>
      </c>
      <c r="QJ2" s="1">
        <v>4.8</v>
      </c>
      <c r="QK2" s="1">
        <v>12</v>
      </c>
      <c r="QL2" s="1">
        <v>44958.342060185183</v>
      </c>
      <c r="QM2" s="1">
        <v>44958.321261574078</v>
      </c>
      <c r="QN2" s="1" t="s">
        <v>492</v>
      </c>
      <c r="QO2" s="1">
        <v>44958.342118055552</v>
      </c>
      <c r="QP2" s="7" t="s">
        <v>493</v>
      </c>
      <c r="QQ2" s="1" t="s">
        <v>492</v>
      </c>
      <c r="QR2" s="1" t="s">
        <v>4751</v>
      </c>
      <c r="QS2" s="1" t="s">
        <v>4716</v>
      </c>
      <c r="QT2" s="1">
        <v>1</v>
      </c>
      <c r="QU2" s="1" t="s">
        <v>4725</v>
      </c>
      <c r="QV2" s="1">
        <v>30</v>
      </c>
      <c r="QW2" s="1">
        <v>30</v>
      </c>
      <c r="QX2" s="1">
        <v>30</v>
      </c>
      <c r="QY2" s="1">
        <v>90</v>
      </c>
      <c r="QZ2" s="1" t="s">
        <v>5101</v>
      </c>
      <c r="RA2" s="1">
        <v>14.285714285714286</v>
      </c>
      <c r="RB2" s="1" t="s">
        <v>4710</v>
      </c>
      <c r="RC2" s="1" t="s">
        <v>4711</v>
      </c>
      <c r="RD2" s="1" t="s">
        <v>4712</v>
      </c>
      <c r="RE2" s="1" t="s">
        <v>5102</v>
      </c>
      <c r="RF2" s="1">
        <v>0</v>
      </c>
      <c r="RG2" s="1">
        <v>1</v>
      </c>
      <c r="RH2" s="1">
        <v>1</v>
      </c>
      <c r="RI2" s="1">
        <v>2</v>
      </c>
      <c r="RJ2" s="1" t="s">
        <v>4721</v>
      </c>
      <c r="RK2" s="1">
        <v>0</v>
      </c>
      <c r="RL2" s="1">
        <v>3</v>
      </c>
      <c r="RM2" s="1" t="s">
        <v>4722</v>
      </c>
      <c r="RN2" s="1">
        <v>0</v>
      </c>
      <c r="RO2" s="1">
        <v>0</v>
      </c>
      <c r="RP2" s="1" t="str">
        <f>IF(QY2="","",IF(QY2&gt;DA2,"croissance",IF(QY2=DA2,"stagnation","regression")))</f>
        <v>croissance</v>
      </c>
      <c r="RQ2" s="1" t="str">
        <f>IF(OR(QZ2="",DF2="inclassable"),"",IF(DF2=QZ2,"stagnation",IF(OR(AND(QZ2="Accès basique",OR(DF2="Accès limité",DF2="Pas d'accès")),AND(QZ2="Accès limité",DF2="Ne compte pas")),"regression","croissance")))</f>
        <v>stagnation</v>
      </c>
      <c r="RR2" s="1" t="str">
        <f>IF(RE2="","",IF(RE2=IU2,"stagnation",IF(OR(AND(RE2="accès basique",OR(IU2="accès limité",IU2="pas d'accès")),AND(RE2="accès limité",IU2="pas d'accès")),"regression","croissance")))</f>
        <v>stagnation</v>
      </c>
      <c r="RS2" s="1" t="str">
        <f>IF(RA2="","",IF(RA2&gt;EN2,"croissance",IF(RA2=EN2,"stagnation","regression")))</f>
        <v>croissance</v>
      </c>
      <c r="RT2" s="1" t="str">
        <f>IF(RI2="","",IF(RI2=KN2,"stagnation",IF(RI2&gt;KNJ2,"regression","croissance")))</f>
        <v>regression</v>
      </c>
      <c r="RU2" s="1" t="str">
        <f>IF(RL2="","",IF(RL2=MT2,"stagnation",IF(RL2&gt;MT2,"regression","croissance")))</f>
        <v>croissance</v>
      </c>
    </row>
    <row r="3" spans="1:489" ht="14.25" customHeight="1" x14ac:dyDescent="0.3">
      <c r="A3" s="1" t="s">
        <v>494</v>
      </c>
      <c r="B3" s="1" t="s">
        <v>495</v>
      </c>
      <c r="C3" s="1">
        <v>44958</v>
      </c>
      <c r="D3" s="1" t="s">
        <v>459</v>
      </c>
      <c r="E3" s="1" t="s">
        <v>460</v>
      </c>
      <c r="F3" s="1" t="s">
        <v>460</v>
      </c>
      <c r="G3" s="1" t="s">
        <v>461</v>
      </c>
      <c r="H3" s="1" t="s">
        <v>462</v>
      </c>
      <c r="I3" s="1" t="s">
        <v>463</v>
      </c>
      <c r="J3" s="1" t="s">
        <v>464</v>
      </c>
      <c r="K3" s="1" t="s">
        <v>497</v>
      </c>
      <c r="L3" s="1" t="s">
        <v>496</v>
      </c>
      <c r="M3" s="1" t="str" cm="1">
        <f t="array" ref="M3">SUBSTITUTE(L3,LEFT(L3,MIN(IFERROR(FIND({0;1;2;3;4;5;6;7;8;9},L3),""))-1),"")</f>
        <v>3</v>
      </c>
      <c r="N3" s="1" t="str">
        <f t="shared" ref="N3:N66" si="0">LEFT(I3,5)&amp;"_"&amp;M3</f>
        <v>kamak_3</v>
      </c>
      <c r="O3" s="1" t="s">
        <v>467</v>
      </c>
      <c r="P3" s="1">
        <v>42</v>
      </c>
      <c r="Q3" s="1">
        <v>0</v>
      </c>
      <c r="R3" s="1" t="s">
        <v>468</v>
      </c>
      <c r="S3" s="1" t="s">
        <v>464</v>
      </c>
      <c r="W3" s="1" t="s">
        <v>467</v>
      </c>
      <c r="X3" s="1" t="s">
        <v>498</v>
      </c>
      <c r="Y3" s="1" t="s">
        <v>499</v>
      </c>
      <c r="AA3" s="1" t="s">
        <v>471</v>
      </c>
      <c r="AB3" s="1">
        <v>0</v>
      </c>
      <c r="AC3" s="1">
        <v>0</v>
      </c>
      <c r="AD3" s="1">
        <v>0</v>
      </c>
      <c r="AE3" s="1">
        <v>0</v>
      </c>
      <c r="AF3" s="1">
        <v>0</v>
      </c>
      <c r="AG3" s="1">
        <v>0</v>
      </c>
      <c r="AH3" s="1">
        <v>1</v>
      </c>
      <c r="AI3" s="1">
        <v>0</v>
      </c>
      <c r="AJ3" s="1">
        <v>0</v>
      </c>
      <c r="AK3" s="1">
        <v>0</v>
      </c>
      <c r="AL3" s="1">
        <v>0</v>
      </c>
      <c r="AM3" s="1">
        <v>0</v>
      </c>
      <c r="AN3" s="1">
        <v>0</v>
      </c>
      <c r="AO3" s="1">
        <v>1</v>
      </c>
      <c r="AP3" s="1">
        <v>0</v>
      </c>
      <c r="AQ3" s="1">
        <v>0</v>
      </c>
      <c r="AR3" s="1">
        <v>2</v>
      </c>
      <c r="AS3" s="1" t="s">
        <v>472</v>
      </c>
      <c r="AT3" s="1">
        <v>0</v>
      </c>
      <c r="AU3" s="1">
        <v>0</v>
      </c>
      <c r="AV3" s="1">
        <v>0</v>
      </c>
      <c r="AW3" s="1">
        <v>0</v>
      </c>
      <c r="AX3" s="1">
        <v>0</v>
      </c>
      <c r="AY3" s="1">
        <v>0</v>
      </c>
      <c r="AZ3" s="1">
        <v>0</v>
      </c>
      <c r="BA3" s="1">
        <v>0</v>
      </c>
      <c r="BB3" s="1">
        <v>0</v>
      </c>
      <c r="BC3" s="1">
        <v>0</v>
      </c>
      <c r="BD3" s="1">
        <v>0</v>
      </c>
      <c r="BE3" s="1">
        <v>0</v>
      </c>
      <c r="BF3" s="1" t="s">
        <v>472</v>
      </c>
      <c r="BS3" s="1" t="s">
        <v>464</v>
      </c>
      <c r="BT3" s="1">
        <v>0</v>
      </c>
      <c r="BU3" s="1">
        <v>0</v>
      </c>
      <c r="BV3" s="1">
        <v>0</v>
      </c>
      <c r="BW3" s="1">
        <v>0</v>
      </c>
      <c r="BX3" s="1">
        <v>1</v>
      </c>
      <c r="BY3" s="1">
        <v>0</v>
      </c>
      <c r="BZ3" s="1">
        <v>0</v>
      </c>
      <c r="CA3" s="1">
        <v>0</v>
      </c>
      <c r="CB3" s="1">
        <v>0</v>
      </c>
      <c r="CC3" s="1">
        <v>0</v>
      </c>
      <c r="CD3" s="1">
        <v>0</v>
      </c>
      <c r="CF3" s="1" t="s">
        <v>473</v>
      </c>
      <c r="CG3" s="1" t="s">
        <v>474</v>
      </c>
      <c r="CL3" s="1" t="s">
        <v>473</v>
      </c>
      <c r="CM3" s="1" t="s">
        <v>5133</v>
      </c>
      <c r="CO3" s="1" t="s">
        <v>464</v>
      </c>
      <c r="CW3" s="1" t="s">
        <v>475</v>
      </c>
      <c r="CX3" s="1">
        <v>20</v>
      </c>
      <c r="CY3" s="1">
        <v>50</v>
      </c>
      <c r="CZ3" s="1">
        <v>25</v>
      </c>
      <c r="DA3" s="9">
        <v>95</v>
      </c>
      <c r="DE3" s="1" t="s">
        <v>464</v>
      </c>
      <c r="DF3" s="1" t="s">
        <v>5101</v>
      </c>
      <c r="EH3" s="1">
        <v>3</v>
      </c>
      <c r="EI3" s="1">
        <v>2</v>
      </c>
      <c r="EJ3" s="1">
        <v>120</v>
      </c>
      <c r="EM3" s="1">
        <v>0</v>
      </c>
      <c r="EN3" s="6">
        <v>8.5714285714285712</v>
      </c>
      <c r="EO3" s="1" t="s">
        <v>472</v>
      </c>
      <c r="EZ3" s="1" t="s">
        <v>500</v>
      </c>
      <c r="FA3" s="1">
        <v>1</v>
      </c>
      <c r="FB3" s="1">
        <v>1</v>
      </c>
      <c r="FC3" s="1">
        <v>0</v>
      </c>
      <c r="FD3" s="1">
        <v>1</v>
      </c>
      <c r="FE3" s="1">
        <v>0</v>
      </c>
      <c r="FF3" s="1">
        <v>0</v>
      </c>
      <c r="FG3" s="1">
        <v>0</v>
      </c>
      <c r="FI3" s="1" t="s">
        <v>472</v>
      </c>
      <c r="GE3" s="1" t="s">
        <v>464</v>
      </c>
      <c r="GF3" s="1" t="s">
        <v>501</v>
      </c>
      <c r="GG3" s="1" t="s">
        <v>472</v>
      </c>
      <c r="HP3" s="1" t="s">
        <v>464</v>
      </c>
      <c r="HQ3" s="1">
        <v>0</v>
      </c>
      <c r="HR3" s="1">
        <v>0</v>
      </c>
      <c r="HS3" s="1">
        <v>0</v>
      </c>
      <c r="HT3" s="1">
        <v>0</v>
      </c>
      <c r="HU3" s="1">
        <v>0</v>
      </c>
      <c r="HV3" s="1">
        <v>0</v>
      </c>
      <c r="HW3" s="1">
        <v>1</v>
      </c>
      <c r="HX3" s="1">
        <v>0</v>
      </c>
      <c r="HY3" s="1">
        <v>0</v>
      </c>
      <c r="HZ3" s="1">
        <v>0</v>
      </c>
      <c r="IF3" s="1">
        <v>1</v>
      </c>
      <c r="IG3" s="1">
        <v>0</v>
      </c>
      <c r="IH3" s="1">
        <v>0</v>
      </c>
      <c r="II3" s="1">
        <v>0</v>
      </c>
      <c r="IJ3" s="1">
        <v>0</v>
      </c>
      <c r="IK3" s="1">
        <v>3</v>
      </c>
      <c r="IS3" s="1" t="s">
        <v>5183</v>
      </c>
      <c r="IT3" s="1" t="s">
        <v>464</v>
      </c>
      <c r="IU3" s="1" t="s">
        <v>5102</v>
      </c>
      <c r="IV3" s="1" t="s">
        <v>472</v>
      </c>
      <c r="IX3" s="1" t="s">
        <v>472</v>
      </c>
      <c r="IY3" s="1" t="s">
        <v>472</v>
      </c>
      <c r="KA3" s="1" t="s">
        <v>464</v>
      </c>
      <c r="KB3" s="1">
        <v>1</v>
      </c>
      <c r="KC3" s="1">
        <v>0</v>
      </c>
      <c r="KD3" s="1">
        <v>1</v>
      </c>
      <c r="KE3" s="1">
        <v>2</v>
      </c>
      <c r="KF3" s="1">
        <v>0</v>
      </c>
      <c r="KG3" s="1">
        <v>0</v>
      </c>
      <c r="KH3" s="1">
        <v>0</v>
      </c>
      <c r="KJ3" s="1">
        <v>0</v>
      </c>
      <c r="KK3" s="1">
        <v>1</v>
      </c>
      <c r="KL3" s="1">
        <v>1</v>
      </c>
      <c r="KM3" s="1">
        <v>2</v>
      </c>
      <c r="KN3" s="1">
        <v>4</v>
      </c>
      <c r="KO3" s="1" t="s">
        <v>5185</v>
      </c>
      <c r="KP3" s="1">
        <v>0</v>
      </c>
      <c r="KQ3" s="1">
        <v>0</v>
      </c>
      <c r="KR3" s="1">
        <v>0</v>
      </c>
      <c r="KT3" s="1">
        <v>1</v>
      </c>
      <c r="KU3" s="1">
        <v>0</v>
      </c>
      <c r="KV3" s="1">
        <v>0</v>
      </c>
      <c r="KW3" s="1">
        <v>0</v>
      </c>
      <c r="KX3" s="1">
        <v>0</v>
      </c>
      <c r="KY3" s="1">
        <v>0</v>
      </c>
      <c r="LA3" s="1" t="s">
        <v>464</v>
      </c>
      <c r="LB3" s="1" t="s">
        <v>490</v>
      </c>
      <c r="LC3" s="1">
        <v>1</v>
      </c>
      <c r="LD3" s="1">
        <v>0</v>
      </c>
      <c r="LE3" s="1">
        <v>0</v>
      </c>
      <c r="LF3" s="1">
        <v>0</v>
      </c>
      <c r="LH3" s="1">
        <v>0</v>
      </c>
      <c r="LI3" s="1">
        <v>1</v>
      </c>
      <c r="LJ3" s="1">
        <v>0</v>
      </c>
      <c r="LK3" s="1">
        <v>0</v>
      </c>
      <c r="LL3" s="1">
        <v>0</v>
      </c>
      <c r="LM3" s="1">
        <v>0</v>
      </c>
      <c r="LN3" s="1">
        <v>0</v>
      </c>
      <c r="LO3" s="1">
        <v>0</v>
      </c>
      <c r="LQ3" s="1" t="s">
        <v>472</v>
      </c>
      <c r="LZ3" s="1" t="s">
        <v>472</v>
      </c>
      <c r="MA3" s="1" t="s">
        <v>472</v>
      </c>
      <c r="MQ3" s="1">
        <v>0</v>
      </c>
      <c r="MT3" s="1">
        <v>7</v>
      </c>
      <c r="MU3" s="1" t="s">
        <v>5187</v>
      </c>
      <c r="MV3" s="1">
        <v>1</v>
      </c>
      <c r="MW3" s="1">
        <v>0</v>
      </c>
      <c r="MX3" s="1">
        <v>0</v>
      </c>
      <c r="MY3" s="1">
        <v>0</v>
      </c>
      <c r="MZ3" s="1">
        <v>0</v>
      </c>
      <c r="NA3" s="1">
        <v>1</v>
      </c>
      <c r="NB3" s="1">
        <v>1</v>
      </c>
      <c r="NC3" s="1" t="s">
        <v>5190</v>
      </c>
      <c r="ND3" s="1">
        <v>0</v>
      </c>
      <c r="NE3" s="1">
        <v>0</v>
      </c>
      <c r="NF3" s="1">
        <v>0</v>
      </c>
      <c r="NH3" s="1" t="s">
        <v>472</v>
      </c>
      <c r="NI3" s="1" t="s">
        <v>480</v>
      </c>
      <c r="OD3" s="1" t="s">
        <v>481</v>
      </c>
      <c r="OE3" s="1">
        <v>0</v>
      </c>
      <c r="OF3" s="1">
        <v>0</v>
      </c>
      <c r="OG3" s="1">
        <v>0</v>
      </c>
      <c r="OH3" s="1">
        <v>0</v>
      </c>
      <c r="OI3" s="1">
        <v>0</v>
      </c>
      <c r="OJ3" s="1">
        <v>1</v>
      </c>
      <c r="OK3" s="1">
        <v>0</v>
      </c>
      <c r="OL3" s="1">
        <v>0</v>
      </c>
      <c r="OM3" s="1">
        <v>0</v>
      </c>
      <c r="ON3" s="1">
        <v>0</v>
      </c>
      <c r="OP3" s="1">
        <v>0</v>
      </c>
      <c r="OQ3" s="1">
        <v>0</v>
      </c>
      <c r="OR3" s="1">
        <v>0</v>
      </c>
      <c r="OS3" s="1">
        <v>1</v>
      </c>
      <c r="OT3" s="1">
        <v>0</v>
      </c>
      <c r="OU3" s="1">
        <v>0</v>
      </c>
      <c r="OW3" s="1" t="s">
        <v>482</v>
      </c>
      <c r="OY3" s="1" t="s">
        <v>502</v>
      </c>
      <c r="OZ3" s="1" t="s">
        <v>464</v>
      </c>
      <c r="PA3" s="1" t="s">
        <v>464</v>
      </c>
      <c r="PB3" s="1" t="s">
        <v>502</v>
      </c>
      <c r="PC3" s="1" t="s">
        <v>464</v>
      </c>
      <c r="PD3" s="1" t="s">
        <v>472</v>
      </c>
      <c r="PF3" s="1" t="s">
        <v>484</v>
      </c>
      <c r="PH3" s="1" t="s">
        <v>485</v>
      </c>
      <c r="PI3" s="1" t="s">
        <v>503</v>
      </c>
      <c r="PJ3" s="1" t="s">
        <v>487</v>
      </c>
      <c r="PK3" s="1">
        <v>0</v>
      </c>
      <c r="PL3" s="1">
        <v>1</v>
      </c>
      <c r="PM3" s="1">
        <v>0</v>
      </c>
      <c r="PN3" s="1">
        <v>0</v>
      </c>
      <c r="PO3" s="1">
        <v>0</v>
      </c>
      <c r="PP3" s="1">
        <v>0</v>
      </c>
      <c r="PQ3" s="1">
        <v>0</v>
      </c>
      <c r="PR3" s="1">
        <v>0</v>
      </c>
      <c r="PS3" s="1">
        <v>0</v>
      </c>
      <c r="PT3" s="1">
        <v>0</v>
      </c>
      <c r="PU3" s="1">
        <v>0</v>
      </c>
      <c r="PV3" s="1">
        <v>0</v>
      </c>
      <c r="PX3" s="1" t="s">
        <v>488</v>
      </c>
      <c r="PY3" s="1" t="s">
        <v>487</v>
      </c>
      <c r="PZ3" s="1" t="s">
        <v>488</v>
      </c>
      <c r="QA3" s="1" t="s">
        <v>489</v>
      </c>
      <c r="QB3" s="1" t="s">
        <v>490</v>
      </c>
      <c r="QC3" s="1" t="s">
        <v>504</v>
      </c>
      <c r="QD3" s="1" t="s">
        <v>472</v>
      </c>
      <c r="QG3" s="1">
        <v>-2.3013810000000001</v>
      </c>
      <c r="QH3" s="1">
        <v>28.803557300000001</v>
      </c>
      <c r="QI3" s="1">
        <v>1746.7</v>
      </c>
      <c r="QJ3" s="1">
        <v>4.9400000000000004</v>
      </c>
      <c r="QK3" s="1">
        <v>2</v>
      </c>
      <c r="QL3" s="1">
        <v>44958.371030092603</v>
      </c>
      <c r="QM3" s="1">
        <v>44958.347002314818</v>
      </c>
      <c r="QN3" s="1" t="s">
        <v>492</v>
      </c>
      <c r="QO3" s="1">
        <v>44958.389548611107</v>
      </c>
      <c r="QP3" s="7" t="s">
        <v>505</v>
      </c>
      <c r="QQ3" s="1" t="s">
        <v>492</v>
      </c>
      <c r="QR3" s="1" t="s">
        <v>4707</v>
      </c>
      <c r="QS3" s="1" t="s">
        <v>4708</v>
      </c>
      <c r="QT3" s="1">
        <v>6</v>
      </c>
      <c r="QU3" s="1" t="s">
        <v>4725</v>
      </c>
      <c r="QV3" s="1">
        <v>3</v>
      </c>
      <c r="QW3" s="1">
        <v>15</v>
      </c>
      <c r="QX3" s="1">
        <v>45</v>
      </c>
      <c r="QY3" s="9">
        <v>63</v>
      </c>
      <c r="QZ3" s="1" t="s">
        <v>5101</v>
      </c>
      <c r="RA3" s="1">
        <v>4.7619047619047619</v>
      </c>
      <c r="RB3" s="1" t="s">
        <v>4710</v>
      </c>
      <c r="RC3" s="1" t="s">
        <v>4711</v>
      </c>
      <c r="RD3" s="1" t="s">
        <v>4712</v>
      </c>
      <c r="RE3" s="1" t="s">
        <v>5102</v>
      </c>
      <c r="RF3" s="1">
        <v>0</v>
      </c>
      <c r="RG3" s="1">
        <v>0</v>
      </c>
      <c r="RH3" s="1">
        <v>2</v>
      </c>
      <c r="RI3" s="1">
        <v>2</v>
      </c>
      <c r="RJ3" s="1" t="s">
        <v>4721</v>
      </c>
      <c r="RK3" s="1">
        <v>0</v>
      </c>
      <c r="RL3" s="1">
        <v>2</v>
      </c>
      <c r="RM3" s="1" t="s">
        <v>4722</v>
      </c>
      <c r="RN3" s="1">
        <v>0</v>
      </c>
      <c r="RO3" s="1">
        <v>0</v>
      </c>
      <c r="RP3" s="1" t="str">
        <f t="shared" ref="RP3:RP66" si="1">IF(QY3="","",IF(QY3&gt;DA3,"croissance",IF(QY3=DA3,"stagnation","regression")))</f>
        <v>regression</v>
      </c>
      <c r="RQ3" s="1" t="str">
        <f t="shared" ref="RQ3:RQ66" si="2">IF(OR(QZ3="",DF3="inclassable"),"",IF(DF3=QZ3,"stagnation",IF(OR(AND(QZ3="Accès basique",OR(DF3="Accès limité",DF3="Pas d'accès")),AND(QZ3="Accès limité",DF3="Ne compte pas")),"regression","croissance")))</f>
        <v>stagnation</v>
      </c>
      <c r="RR3" s="1" t="str">
        <f t="shared" ref="RR3:RR66" si="3">IF(RE3="","",IF(RE3=IU3,"stagnation",IF(OR(AND(RE3="accès basique",OR(IU3="accès limité",IU3="pas d'accès")),AND(RE3="accès limité",IU3="pas d'accès")),"regression","croissance")))</f>
        <v>stagnation</v>
      </c>
      <c r="RS3" s="1" t="str">
        <f t="shared" ref="RS3:RS66" si="4">IF(RA3="","",IF(RA3&gt;EN3,"croissance",IF(RA3=EN3,"stagnation","regression")))</f>
        <v>regression</v>
      </c>
      <c r="RT3" s="1" t="str">
        <f t="shared" ref="RT3:RT66" si="5">IF(RI3="","",IF(RI3=KN3,"stagnation",IF(RI3&gt;KNJ3,"regression","croissance")))</f>
        <v>regression</v>
      </c>
      <c r="RU3" s="1" t="str">
        <f t="shared" ref="RU3:RU66" si="6">IF(RL3="","",IF(RL3=MT3,"stagnation",IF(RL3&gt;MT3,"regression","croissance")))</f>
        <v>croissance</v>
      </c>
    </row>
    <row r="4" spans="1:489" ht="14.25" customHeight="1" x14ac:dyDescent="0.3">
      <c r="A4" s="1" t="s">
        <v>506</v>
      </c>
      <c r="B4" s="1" t="s">
        <v>507</v>
      </c>
      <c r="C4" s="1">
        <v>44958</v>
      </c>
      <c r="D4" s="1" t="s">
        <v>459</v>
      </c>
      <c r="E4" s="1" t="s">
        <v>460</v>
      </c>
      <c r="F4" s="1" t="s">
        <v>460</v>
      </c>
      <c r="G4" s="1" t="s">
        <v>461</v>
      </c>
      <c r="H4" s="1" t="s">
        <v>462</v>
      </c>
      <c r="I4" s="1" t="s">
        <v>463</v>
      </c>
      <c r="J4" s="1" t="s">
        <v>464</v>
      </c>
      <c r="K4" s="1" t="s">
        <v>509</v>
      </c>
      <c r="L4" s="1" t="s">
        <v>508</v>
      </c>
      <c r="M4" s="1" t="str" cm="1">
        <f t="array" ref="M4">SUBSTITUTE(L4,LEFT(L4,MIN(IFERROR(FIND({0;1;2;3;4;5;6;7;8;9},L4),""))-1),"")</f>
        <v>38</v>
      </c>
      <c r="N4" s="1" t="str">
        <f t="shared" si="0"/>
        <v>kamak_38</v>
      </c>
      <c r="O4" s="1" t="s">
        <v>510</v>
      </c>
      <c r="P4" s="1">
        <v>36</v>
      </c>
      <c r="Q4" s="1">
        <v>992993054</v>
      </c>
      <c r="R4" s="1" t="s">
        <v>511</v>
      </c>
      <c r="S4" s="1" t="s">
        <v>464</v>
      </c>
      <c r="W4" s="1" t="s">
        <v>510</v>
      </c>
      <c r="X4" s="1" t="s">
        <v>512</v>
      </c>
      <c r="Y4" s="1" t="s">
        <v>513</v>
      </c>
      <c r="AA4" s="1" t="s">
        <v>471</v>
      </c>
      <c r="AB4" s="1">
        <v>1</v>
      </c>
      <c r="AC4" s="1">
        <v>1</v>
      </c>
      <c r="AD4" s="1">
        <v>0</v>
      </c>
      <c r="AE4" s="1">
        <v>0</v>
      </c>
      <c r="AF4" s="1">
        <v>0</v>
      </c>
      <c r="AG4" s="1">
        <v>1</v>
      </c>
      <c r="AH4" s="1">
        <v>0</v>
      </c>
      <c r="AI4" s="1">
        <v>0</v>
      </c>
      <c r="AJ4" s="1">
        <v>0</v>
      </c>
      <c r="AK4" s="1">
        <v>2</v>
      </c>
      <c r="AL4" s="1">
        <v>0</v>
      </c>
      <c r="AM4" s="1">
        <v>0</v>
      </c>
      <c r="AN4" s="1">
        <v>0</v>
      </c>
      <c r="AO4" s="1">
        <v>0</v>
      </c>
      <c r="AP4" s="1">
        <v>1</v>
      </c>
      <c r="AQ4" s="1">
        <v>0</v>
      </c>
      <c r="AR4" s="1">
        <v>6</v>
      </c>
      <c r="AS4" s="1" t="s">
        <v>472</v>
      </c>
      <c r="AT4" s="1">
        <v>0</v>
      </c>
      <c r="AU4" s="1">
        <v>0</v>
      </c>
      <c r="AV4" s="1">
        <v>0</v>
      </c>
      <c r="AW4" s="1">
        <v>0</v>
      </c>
      <c r="AX4" s="1">
        <v>0</v>
      </c>
      <c r="AY4" s="1">
        <v>0</v>
      </c>
      <c r="AZ4" s="1">
        <v>0</v>
      </c>
      <c r="BA4" s="1">
        <v>0</v>
      </c>
      <c r="BB4" s="1">
        <v>0</v>
      </c>
      <c r="BC4" s="1">
        <v>0</v>
      </c>
      <c r="BD4" s="1">
        <v>0</v>
      </c>
      <c r="BE4" s="1">
        <v>0</v>
      </c>
      <c r="BF4" s="1" t="s">
        <v>472</v>
      </c>
      <c r="BS4" s="1" t="s">
        <v>464</v>
      </c>
      <c r="BT4" s="1">
        <v>0</v>
      </c>
      <c r="BU4" s="1">
        <v>0</v>
      </c>
      <c r="BV4" s="1">
        <v>0</v>
      </c>
      <c r="BW4" s="1">
        <v>1</v>
      </c>
      <c r="BX4" s="1">
        <v>0</v>
      </c>
      <c r="BY4" s="1">
        <v>0</v>
      </c>
      <c r="BZ4" s="1">
        <v>0</v>
      </c>
      <c r="CA4" s="1">
        <v>0</v>
      </c>
      <c r="CB4" s="1">
        <v>0</v>
      </c>
      <c r="CC4" s="1">
        <v>0</v>
      </c>
      <c r="CD4" s="1">
        <v>0</v>
      </c>
      <c r="CF4" s="1" t="s">
        <v>473</v>
      </c>
      <c r="CG4" s="1" t="s">
        <v>474</v>
      </c>
      <c r="CL4" s="1" t="s">
        <v>473</v>
      </c>
      <c r="CM4" s="1" t="s">
        <v>5133</v>
      </c>
      <c r="CO4" s="1" t="s">
        <v>464</v>
      </c>
      <c r="CW4" s="1" t="s">
        <v>475</v>
      </c>
      <c r="CX4" s="1">
        <v>20</v>
      </c>
      <c r="CY4" s="1">
        <v>30</v>
      </c>
      <c r="CZ4" s="1">
        <v>20</v>
      </c>
      <c r="DA4" s="9">
        <v>70</v>
      </c>
      <c r="DE4" s="1" t="s">
        <v>464</v>
      </c>
      <c r="DF4" s="1" t="s">
        <v>5101</v>
      </c>
      <c r="EH4" s="1">
        <v>4</v>
      </c>
      <c r="EI4" s="1">
        <v>4</v>
      </c>
      <c r="EJ4" s="1">
        <v>320</v>
      </c>
      <c r="EM4" s="1">
        <v>0</v>
      </c>
      <c r="EN4" s="6">
        <v>7.6190476190476195</v>
      </c>
      <c r="EO4" s="1" t="s">
        <v>472</v>
      </c>
      <c r="EZ4" s="1" t="s">
        <v>514</v>
      </c>
      <c r="FA4" s="1">
        <v>1</v>
      </c>
      <c r="FB4" s="1">
        <v>0</v>
      </c>
      <c r="FC4" s="1">
        <v>0</v>
      </c>
      <c r="FD4" s="1">
        <v>1</v>
      </c>
      <c r="FE4" s="1">
        <v>0</v>
      </c>
      <c r="FF4" s="1">
        <v>0</v>
      </c>
      <c r="FG4" s="1">
        <v>0</v>
      </c>
      <c r="FI4" s="1" t="s">
        <v>472</v>
      </c>
      <c r="GE4" s="1" t="s">
        <v>464</v>
      </c>
      <c r="GF4" s="1" t="s">
        <v>515</v>
      </c>
      <c r="GG4" s="1" t="s">
        <v>472</v>
      </c>
      <c r="HP4" s="1" t="s">
        <v>464</v>
      </c>
      <c r="HQ4" s="1">
        <v>0</v>
      </c>
      <c r="HR4" s="1">
        <v>0</v>
      </c>
      <c r="HS4" s="1">
        <v>0</v>
      </c>
      <c r="HT4" s="1">
        <v>0</v>
      </c>
      <c r="HU4" s="1">
        <v>0</v>
      </c>
      <c r="HV4" s="1">
        <v>0</v>
      </c>
      <c r="HW4" s="1">
        <v>1</v>
      </c>
      <c r="HX4" s="1">
        <v>0</v>
      </c>
      <c r="HY4" s="1">
        <v>0</v>
      </c>
      <c r="HZ4" s="1">
        <v>0</v>
      </c>
      <c r="IF4" s="1">
        <v>0</v>
      </c>
      <c r="IG4" s="1">
        <v>0</v>
      </c>
      <c r="IH4" s="1">
        <v>0</v>
      </c>
      <c r="II4" s="1">
        <v>1</v>
      </c>
      <c r="IJ4" s="1">
        <v>0</v>
      </c>
      <c r="IS4" s="1" t="s">
        <v>5183</v>
      </c>
      <c r="IT4" s="1" t="s">
        <v>472</v>
      </c>
      <c r="IU4" s="1" t="s">
        <v>5102</v>
      </c>
      <c r="IV4" s="1" t="s">
        <v>472</v>
      </c>
      <c r="IX4" s="1" t="s">
        <v>472</v>
      </c>
      <c r="IY4" s="1" t="s">
        <v>472</v>
      </c>
      <c r="KA4" s="1" t="s">
        <v>464</v>
      </c>
      <c r="KB4" s="1">
        <v>1</v>
      </c>
      <c r="KC4" s="1">
        <v>0</v>
      </c>
      <c r="KD4" s="1">
        <v>1</v>
      </c>
      <c r="KE4" s="1">
        <v>2</v>
      </c>
      <c r="KF4" s="1">
        <v>0</v>
      </c>
      <c r="KG4" s="1">
        <v>0</v>
      </c>
      <c r="KH4" s="1">
        <v>0</v>
      </c>
      <c r="KJ4" s="1">
        <v>0</v>
      </c>
      <c r="KK4" s="1">
        <v>1</v>
      </c>
      <c r="KL4" s="1">
        <v>1</v>
      </c>
      <c r="KM4" s="1">
        <v>2</v>
      </c>
      <c r="KN4" s="1">
        <v>4</v>
      </c>
      <c r="KO4" s="1" t="s">
        <v>5185</v>
      </c>
      <c r="KP4" s="1">
        <v>0</v>
      </c>
      <c r="KQ4" s="1">
        <v>0</v>
      </c>
      <c r="KR4" s="1">
        <v>0</v>
      </c>
      <c r="KT4" s="1">
        <v>1</v>
      </c>
      <c r="KU4" s="1">
        <v>0</v>
      </c>
      <c r="KV4" s="1">
        <v>0</v>
      </c>
      <c r="KW4" s="1">
        <v>0</v>
      </c>
      <c r="KX4" s="1">
        <v>0</v>
      </c>
      <c r="KY4" s="1">
        <v>0</v>
      </c>
      <c r="LA4" s="1" t="s">
        <v>464</v>
      </c>
      <c r="LB4" s="1" t="s">
        <v>516</v>
      </c>
      <c r="LC4" s="1">
        <v>1</v>
      </c>
      <c r="LD4" s="1">
        <v>1</v>
      </c>
      <c r="LE4" s="1">
        <v>0</v>
      </c>
      <c r="LF4" s="1">
        <v>0</v>
      </c>
      <c r="LH4" s="1">
        <v>0</v>
      </c>
      <c r="LI4" s="1">
        <v>1</v>
      </c>
      <c r="LJ4" s="1">
        <v>0</v>
      </c>
      <c r="LK4" s="1">
        <v>0</v>
      </c>
      <c r="LL4" s="1">
        <v>0</v>
      </c>
      <c r="LM4" s="1">
        <v>0</v>
      </c>
      <c r="LN4" s="1">
        <v>0</v>
      </c>
      <c r="LO4" s="1">
        <v>0</v>
      </c>
      <c r="LQ4" s="1" t="s">
        <v>472</v>
      </c>
      <c r="LZ4" s="1" t="s">
        <v>464</v>
      </c>
      <c r="MA4" s="1" t="s">
        <v>464</v>
      </c>
      <c r="MB4" s="1">
        <v>1</v>
      </c>
      <c r="MC4" s="1">
        <v>0</v>
      </c>
      <c r="MD4" s="1">
        <v>0</v>
      </c>
      <c r="ME4" s="1">
        <v>0</v>
      </c>
      <c r="MF4" s="1">
        <v>0</v>
      </c>
      <c r="MH4" s="1">
        <v>1</v>
      </c>
      <c r="MI4" s="1">
        <v>0</v>
      </c>
      <c r="MJ4" s="1">
        <v>0</v>
      </c>
      <c r="MK4" s="1">
        <v>0</v>
      </c>
      <c r="ML4" s="1">
        <v>0</v>
      </c>
      <c r="MM4" s="1">
        <v>0</v>
      </c>
      <c r="MN4" s="1">
        <v>0</v>
      </c>
      <c r="MO4" s="1">
        <v>0</v>
      </c>
      <c r="MQ4" s="1">
        <v>1</v>
      </c>
      <c r="MR4" s="1" t="s">
        <v>464</v>
      </c>
      <c r="MS4" s="1" t="s">
        <v>479</v>
      </c>
      <c r="MT4" s="1">
        <v>8</v>
      </c>
      <c r="MU4" s="1" t="s">
        <v>5187</v>
      </c>
      <c r="NA4" s="1">
        <v>0</v>
      </c>
      <c r="NB4" s="1">
        <v>1</v>
      </c>
      <c r="NC4" s="1" t="s">
        <v>5190</v>
      </c>
      <c r="NH4" s="1" t="s">
        <v>464</v>
      </c>
      <c r="NI4" s="1" t="s">
        <v>480</v>
      </c>
      <c r="OD4" s="1" t="s">
        <v>517</v>
      </c>
      <c r="OE4" s="1">
        <v>0</v>
      </c>
      <c r="OF4" s="1">
        <v>1</v>
      </c>
      <c r="OG4" s="1">
        <v>0</v>
      </c>
      <c r="OH4" s="1">
        <v>0</v>
      </c>
      <c r="OI4" s="1">
        <v>0</v>
      </c>
      <c r="OJ4" s="1">
        <v>0</v>
      </c>
      <c r="OK4" s="1">
        <v>1</v>
      </c>
      <c r="OL4" s="1">
        <v>0</v>
      </c>
      <c r="OM4" s="1">
        <v>0</v>
      </c>
      <c r="ON4" s="1">
        <v>0</v>
      </c>
      <c r="OP4" s="1">
        <v>0</v>
      </c>
      <c r="OQ4" s="1">
        <v>0</v>
      </c>
      <c r="OR4" s="1">
        <v>0</v>
      </c>
      <c r="OS4" s="1">
        <v>1</v>
      </c>
      <c r="OT4" s="1">
        <v>0</v>
      </c>
      <c r="OU4" s="1">
        <v>0</v>
      </c>
      <c r="OW4" s="1" t="s">
        <v>482</v>
      </c>
      <c r="OY4" s="1" t="s">
        <v>518</v>
      </c>
      <c r="OZ4" s="1" t="s">
        <v>464</v>
      </c>
      <c r="PA4" s="1" t="s">
        <v>464</v>
      </c>
      <c r="PB4" s="1" t="s">
        <v>518</v>
      </c>
      <c r="PC4" s="1" t="s">
        <v>464</v>
      </c>
      <c r="PD4" s="1" t="s">
        <v>472</v>
      </c>
      <c r="PF4" s="1" t="s">
        <v>484</v>
      </c>
      <c r="PH4" s="1" t="s">
        <v>485</v>
      </c>
      <c r="PI4" s="1" t="s">
        <v>503</v>
      </c>
      <c r="PJ4" s="1" t="s">
        <v>489</v>
      </c>
      <c r="PK4" s="1">
        <v>0</v>
      </c>
      <c r="PL4" s="1">
        <v>1</v>
      </c>
      <c r="PM4" s="1">
        <v>1</v>
      </c>
      <c r="PN4" s="1">
        <v>0</v>
      </c>
      <c r="PO4" s="1">
        <v>0</v>
      </c>
      <c r="PP4" s="1">
        <v>0</v>
      </c>
      <c r="PQ4" s="1">
        <v>0</v>
      </c>
      <c r="PR4" s="1">
        <v>0</v>
      </c>
      <c r="PS4" s="1">
        <v>0</v>
      </c>
      <c r="PT4" s="1">
        <v>0</v>
      </c>
      <c r="PU4" s="1">
        <v>0</v>
      </c>
      <c r="PV4" s="1">
        <v>0</v>
      </c>
      <c r="PX4" s="1" t="s">
        <v>488</v>
      </c>
      <c r="PY4" s="1" t="s">
        <v>489</v>
      </c>
      <c r="PZ4" s="1" t="s">
        <v>488</v>
      </c>
      <c r="QA4" s="1" t="s">
        <v>487</v>
      </c>
      <c r="QB4" s="1" t="s">
        <v>519</v>
      </c>
      <c r="QC4" s="1" t="s">
        <v>520</v>
      </c>
      <c r="QD4" s="1" t="s">
        <v>472</v>
      </c>
      <c r="QG4" s="1">
        <v>-2.3003517000000002</v>
      </c>
      <c r="QH4" s="1">
        <v>28.803374999999999</v>
      </c>
      <c r="QI4" s="1">
        <v>1736.4</v>
      </c>
      <c r="QJ4" s="1">
        <v>3.9</v>
      </c>
      <c r="QK4" s="1">
        <v>6</v>
      </c>
      <c r="QL4" s="1">
        <v>44958.436562499999</v>
      </c>
      <c r="QM4" s="1">
        <v>44958.409722222219</v>
      </c>
      <c r="QN4" s="1" t="s">
        <v>492</v>
      </c>
      <c r="QO4" s="1">
        <v>44958.436712962961</v>
      </c>
      <c r="QP4" s="7" t="s">
        <v>521</v>
      </c>
      <c r="QQ4" s="1" t="s">
        <v>492</v>
      </c>
      <c r="QR4" s="1" t="s">
        <v>4707</v>
      </c>
      <c r="QS4" s="1" t="s">
        <v>4716</v>
      </c>
      <c r="QT4" s="1">
        <v>2</v>
      </c>
      <c r="QU4" s="1" t="s">
        <v>4725</v>
      </c>
      <c r="QV4" s="1">
        <v>20</v>
      </c>
      <c r="QW4" s="1">
        <v>20</v>
      </c>
      <c r="QX4" s="1">
        <v>25</v>
      </c>
      <c r="QY4" s="9">
        <v>65</v>
      </c>
      <c r="QZ4" s="1" t="s">
        <v>5101</v>
      </c>
      <c r="RA4" s="1">
        <v>8.5714285714285712</v>
      </c>
      <c r="RB4" s="1" t="s">
        <v>4710</v>
      </c>
      <c r="RC4" s="1" t="s">
        <v>4711</v>
      </c>
      <c r="RD4" s="1" t="s">
        <v>4717</v>
      </c>
      <c r="RE4" s="1" t="s">
        <v>5102</v>
      </c>
      <c r="RF4" s="1">
        <v>0</v>
      </c>
      <c r="RG4" s="1">
        <v>1</v>
      </c>
      <c r="RH4" s="1">
        <v>1</v>
      </c>
      <c r="RI4" s="1">
        <v>2</v>
      </c>
      <c r="RJ4" s="1" t="s">
        <v>4721</v>
      </c>
      <c r="RK4" s="1">
        <v>0</v>
      </c>
      <c r="RL4" s="1">
        <v>4</v>
      </c>
      <c r="RM4" s="1" t="s">
        <v>4722</v>
      </c>
      <c r="RN4" s="1">
        <v>0</v>
      </c>
      <c r="RO4" s="1">
        <v>0</v>
      </c>
      <c r="RP4" s="1" t="str">
        <f t="shared" si="1"/>
        <v>regression</v>
      </c>
      <c r="RQ4" s="1" t="str">
        <f t="shared" si="2"/>
        <v>stagnation</v>
      </c>
      <c r="RR4" s="1" t="str">
        <f t="shared" si="3"/>
        <v>stagnation</v>
      </c>
      <c r="RS4" s="1" t="str">
        <f t="shared" si="4"/>
        <v>croissance</v>
      </c>
      <c r="RT4" s="1" t="str">
        <f t="shared" si="5"/>
        <v>regression</v>
      </c>
      <c r="RU4" s="1" t="str">
        <f t="shared" si="6"/>
        <v>croissance</v>
      </c>
    </row>
    <row r="5" spans="1:489" ht="14.25" customHeight="1" x14ac:dyDescent="0.3">
      <c r="A5" s="1" t="s">
        <v>522</v>
      </c>
      <c r="B5" s="1" t="s">
        <v>523</v>
      </c>
      <c r="C5" s="1">
        <v>44958</v>
      </c>
      <c r="D5" s="1" t="s">
        <v>459</v>
      </c>
      <c r="E5" s="1" t="s">
        <v>460</v>
      </c>
      <c r="F5" s="1" t="s">
        <v>460</v>
      </c>
      <c r="G5" s="1" t="s">
        <v>461</v>
      </c>
      <c r="H5" s="1" t="s">
        <v>462</v>
      </c>
      <c r="I5" s="1" t="s">
        <v>463</v>
      </c>
      <c r="J5" s="1" t="s">
        <v>464</v>
      </c>
      <c r="K5" s="1" t="s">
        <v>525</v>
      </c>
      <c r="L5" s="1" t="s">
        <v>524</v>
      </c>
      <c r="M5" s="1" t="str" cm="1">
        <f t="array" ref="M5">SUBSTITUTE(L5,LEFT(L5,MIN(IFERROR(FIND({0;1;2;3;4;5;6;7;8;9},L5),""))-1),"")</f>
        <v>13</v>
      </c>
      <c r="N5" s="1" t="str">
        <f t="shared" si="0"/>
        <v>kamak_13</v>
      </c>
      <c r="O5" s="1" t="s">
        <v>510</v>
      </c>
      <c r="P5" s="1">
        <v>20</v>
      </c>
      <c r="Q5" s="1">
        <v>0</v>
      </c>
      <c r="R5" s="1" t="s">
        <v>511</v>
      </c>
      <c r="S5" s="1" t="s">
        <v>472</v>
      </c>
      <c r="T5" s="1" t="s">
        <v>526</v>
      </c>
      <c r="V5" s="1" t="s">
        <v>510</v>
      </c>
      <c r="W5" s="1" t="s">
        <v>510</v>
      </c>
      <c r="X5" s="1" t="s">
        <v>527</v>
      </c>
      <c r="Y5" s="1" t="s">
        <v>528</v>
      </c>
      <c r="AA5" s="1" t="s">
        <v>471</v>
      </c>
      <c r="AB5" s="1">
        <v>1</v>
      </c>
      <c r="AC5" s="1">
        <v>1</v>
      </c>
      <c r="AD5" s="1">
        <v>0</v>
      </c>
      <c r="AE5" s="1">
        <v>2</v>
      </c>
      <c r="AF5" s="1">
        <v>0</v>
      </c>
      <c r="AG5" s="1">
        <v>1</v>
      </c>
      <c r="AH5" s="1">
        <v>1</v>
      </c>
      <c r="AI5" s="1">
        <v>0</v>
      </c>
      <c r="AJ5" s="1">
        <v>0</v>
      </c>
      <c r="AK5" s="1">
        <v>0</v>
      </c>
      <c r="AL5" s="1">
        <v>1</v>
      </c>
      <c r="AM5" s="1">
        <v>0</v>
      </c>
      <c r="AN5" s="1">
        <v>1</v>
      </c>
      <c r="AO5" s="1">
        <v>0</v>
      </c>
      <c r="AP5" s="1">
        <v>0</v>
      </c>
      <c r="AQ5" s="1">
        <v>1</v>
      </c>
      <c r="AR5" s="1">
        <v>9</v>
      </c>
      <c r="AS5" s="1" t="s">
        <v>464</v>
      </c>
      <c r="AT5" s="1">
        <v>0</v>
      </c>
      <c r="AU5" s="1">
        <v>0</v>
      </c>
      <c r="AV5" s="1">
        <v>0</v>
      </c>
      <c r="AW5" s="1">
        <v>1</v>
      </c>
      <c r="AX5" s="1">
        <v>0</v>
      </c>
      <c r="AY5" s="1">
        <v>0</v>
      </c>
      <c r="AZ5" s="1">
        <v>0</v>
      </c>
      <c r="BA5" s="1">
        <v>0</v>
      </c>
      <c r="BB5" s="1">
        <v>0</v>
      </c>
      <c r="BC5" s="1">
        <v>0</v>
      </c>
      <c r="BD5" s="1">
        <v>0</v>
      </c>
      <c r="BE5" s="1">
        <v>0</v>
      </c>
      <c r="BF5" s="1" t="s">
        <v>472</v>
      </c>
      <c r="BS5" s="1" t="s">
        <v>464</v>
      </c>
      <c r="BT5" s="1">
        <v>0</v>
      </c>
      <c r="BU5" s="1">
        <v>0</v>
      </c>
      <c r="BV5" s="1">
        <v>0</v>
      </c>
      <c r="BW5" s="1">
        <v>0</v>
      </c>
      <c r="BX5" s="1">
        <v>0</v>
      </c>
      <c r="BY5" s="1">
        <v>0</v>
      </c>
      <c r="BZ5" s="1">
        <v>0</v>
      </c>
      <c r="CA5" s="1">
        <v>0</v>
      </c>
      <c r="CB5" s="1">
        <v>1</v>
      </c>
      <c r="CC5" s="1">
        <v>0</v>
      </c>
      <c r="CD5" s="1">
        <v>0</v>
      </c>
      <c r="CF5" s="1" t="s">
        <v>473</v>
      </c>
      <c r="CG5" s="1" t="s">
        <v>474</v>
      </c>
      <c r="CL5" s="1" t="s">
        <v>473</v>
      </c>
      <c r="CM5" s="1" t="s">
        <v>5133</v>
      </c>
      <c r="CO5" s="1" t="s">
        <v>464</v>
      </c>
      <c r="CW5" s="1" t="s">
        <v>475</v>
      </c>
      <c r="CX5" s="1">
        <v>20</v>
      </c>
      <c r="CY5" s="1">
        <v>20</v>
      </c>
      <c r="CZ5" s="1">
        <v>20</v>
      </c>
      <c r="DA5" s="9">
        <v>60</v>
      </c>
      <c r="DE5" s="1" t="s">
        <v>464</v>
      </c>
      <c r="DF5" s="1" t="s">
        <v>5101</v>
      </c>
      <c r="EH5" s="1">
        <v>6</v>
      </c>
      <c r="EI5" s="1">
        <v>4</v>
      </c>
      <c r="EJ5" s="1">
        <v>480</v>
      </c>
      <c r="EM5" s="1">
        <v>0</v>
      </c>
      <c r="EN5" s="6">
        <v>7.6190476190476195</v>
      </c>
      <c r="EO5" s="1" t="s">
        <v>472</v>
      </c>
      <c r="EZ5" s="1" t="s">
        <v>529</v>
      </c>
      <c r="FA5" s="1">
        <v>1</v>
      </c>
      <c r="FB5" s="1">
        <v>0</v>
      </c>
      <c r="FC5" s="1">
        <v>1</v>
      </c>
      <c r="FD5" s="1">
        <v>0</v>
      </c>
      <c r="FE5" s="1">
        <v>0</v>
      </c>
      <c r="FF5" s="1">
        <v>0</v>
      </c>
      <c r="FG5" s="1">
        <v>0</v>
      </c>
      <c r="FI5" s="1" t="s">
        <v>472</v>
      </c>
      <c r="GE5" s="1" t="s">
        <v>464</v>
      </c>
      <c r="GF5" s="1" t="s">
        <v>530</v>
      </c>
      <c r="GG5" s="1" t="s">
        <v>472</v>
      </c>
      <c r="HP5" s="1" t="s">
        <v>464</v>
      </c>
      <c r="HQ5" s="1">
        <v>0</v>
      </c>
      <c r="HR5" s="1">
        <v>0</v>
      </c>
      <c r="HS5" s="1">
        <v>0</v>
      </c>
      <c r="HT5" s="1">
        <v>0</v>
      </c>
      <c r="HU5" s="1">
        <v>0</v>
      </c>
      <c r="HV5" s="1">
        <v>0</v>
      </c>
      <c r="HW5" s="1">
        <v>1</v>
      </c>
      <c r="HX5" s="1">
        <v>0</v>
      </c>
      <c r="HY5" s="1">
        <v>0</v>
      </c>
      <c r="HZ5" s="1">
        <v>0</v>
      </c>
      <c r="IF5" s="1">
        <v>0</v>
      </c>
      <c r="IG5" s="1">
        <v>0</v>
      </c>
      <c r="IH5" s="1">
        <v>0</v>
      </c>
      <c r="II5" s="1">
        <v>1</v>
      </c>
      <c r="IJ5" s="1">
        <v>0</v>
      </c>
      <c r="IS5" s="1" t="s">
        <v>5183</v>
      </c>
      <c r="IT5" s="1" t="s">
        <v>472</v>
      </c>
      <c r="IU5" s="1" t="s">
        <v>5102</v>
      </c>
      <c r="IV5" s="1" t="s">
        <v>472</v>
      </c>
      <c r="IX5" s="1" t="s">
        <v>472</v>
      </c>
      <c r="IY5" s="1" t="s">
        <v>464</v>
      </c>
      <c r="IZ5" s="1">
        <v>0</v>
      </c>
      <c r="JA5" s="1">
        <v>1</v>
      </c>
      <c r="JB5" s="1">
        <v>0</v>
      </c>
      <c r="JC5" s="1">
        <v>0</v>
      </c>
      <c r="JD5" s="1">
        <v>0</v>
      </c>
      <c r="JE5" s="1">
        <v>1</v>
      </c>
      <c r="JF5" s="1">
        <v>0</v>
      </c>
      <c r="JG5" s="1">
        <v>0</v>
      </c>
      <c r="JH5" s="1">
        <v>0</v>
      </c>
      <c r="JI5" s="1">
        <v>0</v>
      </c>
      <c r="JK5" s="1" t="s">
        <v>472</v>
      </c>
      <c r="KA5" s="1" t="s">
        <v>464</v>
      </c>
      <c r="KB5" s="1">
        <v>1</v>
      </c>
      <c r="KC5" s="1">
        <v>0</v>
      </c>
      <c r="KD5" s="1">
        <v>1</v>
      </c>
      <c r="KE5" s="1">
        <v>2</v>
      </c>
      <c r="KF5" s="1">
        <v>0</v>
      </c>
      <c r="KG5" s="1">
        <v>0</v>
      </c>
      <c r="KH5" s="1">
        <v>0</v>
      </c>
      <c r="KJ5" s="1">
        <v>0</v>
      </c>
      <c r="KK5" s="1">
        <v>1</v>
      </c>
      <c r="KL5" s="1">
        <v>1</v>
      </c>
      <c r="KM5" s="1">
        <v>2</v>
      </c>
      <c r="KN5" s="1">
        <v>4</v>
      </c>
      <c r="KO5" s="1" t="s">
        <v>5185</v>
      </c>
      <c r="KP5" s="1">
        <v>0</v>
      </c>
      <c r="KQ5" s="1">
        <v>0</v>
      </c>
      <c r="KR5" s="1">
        <v>0</v>
      </c>
      <c r="KT5" s="1">
        <v>1</v>
      </c>
      <c r="KU5" s="1">
        <v>0</v>
      </c>
      <c r="KV5" s="1">
        <v>0</v>
      </c>
      <c r="KW5" s="1">
        <v>0</v>
      </c>
      <c r="KX5" s="1">
        <v>0</v>
      </c>
      <c r="KY5" s="1">
        <v>0</v>
      </c>
      <c r="LA5" s="1" t="s">
        <v>464</v>
      </c>
      <c r="LB5" s="1" t="s">
        <v>531</v>
      </c>
      <c r="LC5" s="1">
        <v>1</v>
      </c>
      <c r="LD5" s="1">
        <v>1</v>
      </c>
      <c r="LE5" s="1">
        <v>0</v>
      </c>
      <c r="LF5" s="1">
        <v>0</v>
      </c>
      <c r="LH5" s="1">
        <v>0</v>
      </c>
      <c r="LI5" s="1">
        <v>1</v>
      </c>
      <c r="LJ5" s="1">
        <v>0</v>
      </c>
      <c r="LK5" s="1">
        <v>0</v>
      </c>
      <c r="LL5" s="1">
        <v>0</v>
      </c>
      <c r="LM5" s="1">
        <v>1</v>
      </c>
      <c r="LN5" s="1">
        <v>0</v>
      </c>
      <c r="LO5" s="1">
        <v>0</v>
      </c>
      <c r="LQ5" s="1" t="s">
        <v>472</v>
      </c>
      <c r="LZ5" s="1" t="s">
        <v>472</v>
      </c>
      <c r="MA5" s="1" t="s">
        <v>472</v>
      </c>
      <c r="MQ5" s="1">
        <v>0</v>
      </c>
      <c r="MT5" s="1">
        <v>8</v>
      </c>
      <c r="MU5" s="1" t="s">
        <v>5187</v>
      </c>
      <c r="MV5" s="1">
        <v>1</v>
      </c>
      <c r="MW5" s="1">
        <v>0</v>
      </c>
      <c r="MX5" s="1">
        <v>0</v>
      </c>
      <c r="MY5" s="1">
        <v>0</v>
      </c>
      <c r="MZ5" s="1">
        <v>0</v>
      </c>
      <c r="NA5" s="1">
        <v>1</v>
      </c>
      <c r="NB5" s="1">
        <v>1</v>
      </c>
      <c r="NC5" s="1" t="s">
        <v>5190</v>
      </c>
      <c r="ND5" s="1">
        <v>0</v>
      </c>
      <c r="NE5" s="1">
        <v>0</v>
      </c>
      <c r="NF5" s="1">
        <v>0</v>
      </c>
      <c r="NH5" s="1" t="s">
        <v>464</v>
      </c>
      <c r="NI5" s="1" t="s">
        <v>480</v>
      </c>
      <c r="OD5" s="1" t="s">
        <v>532</v>
      </c>
      <c r="OE5" s="1">
        <v>0</v>
      </c>
      <c r="OF5" s="1">
        <v>1</v>
      </c>
      <c r="OG5" s="1">
        <v>0</v>
      </c>
      <c r="OH5" s="1">
        <v>0</v>
      </c>
      <c r="OI5" s="1">
        <v>0</v>
      </c>
      <c r="OJ5" s="1">
        <v>1</v>
      </c>
      <c r="OK5" s="1">
        <v>1</v>
      </c>
      <c r="OL5" s="1">
        <v>0</v>
      </c>
      <c r="OM5" s="1">
        <v>0</v>
      </c>
      <c r="ON5" s="1">
        <v>0</v>
      </c>
      <c r="OP5" s="1">
        <v>0</v>
      </c>
      <c r="OQ5" s="1">
        <v>0</v>
      </c>
      <c r="OR5" s="1">
        <v>0</v>
      </c>
      <c r="OS5" s="1">
        <v>1</v>
      </c>
      <c r="OT5" s="1">
        <v>0</v>
      </c>
      <c r="OU5" s="1">
        <v>0</v>
      </c>
      <c r="OW5" s="1" t="s">
        <v>482</v>
      </c>
      <c r="OY5" s="1" t="s">
        <v>518</v>
      </c>
      <c r="OZ5" s="1" t="s">
        <v>464</v>
      </c>
      <c r="PA5" s="1" t="s">
        <v>464</v>
      </c>
      <c r="PB5" s="1" t="s">
        <v>533</v>
      </c>
      <c r="PC5" s="1" t="s">
        <v>464</v>
      </c>
      <c r="PD5" s="1" t="s">
        <v>472</v>
      </c>
      <c r="PF5" s="1" t="s">
        <v>484</v>
      </c>
      <c r="PH5" s="1" t="s">
        <v>485</v>
      </c>
      <c r="PI5" s="1" t="s">
        <v>534</v>
      </c>
      <c r="PJ5" s="1" t="s">
        <v>487</v>
      </c>
      <c r="PK5" s="1">
        <v>0</v>
      </c>
      <c r="PL5" s="1">
        <v>1</v>
      </c>
      <c r="PM5" s="1">
        <v>1</v>
      </c>
      <c r="PN5" s="1">
        <v>0</v>
      </c>
      <c r="PO5" s="1">
        <v>0</v>
      </c>
      <c r="PP5" s="1">
        <v>0</v>
      </c>
      <c r="PQ5" s="1">
        <v>0</v>
      </c>
      <c r="PR5" s="1">
        <v>0</v>
      </c>
      <c r="PS5" s="1">
        <v>0</v>
      </c>
      <c r="PT5" s="1">
        <v>0</v>
      </c>
      <c r="PU5" s="1">
        <v>0</v>
      </c>
      <c r="PV5" s="1">
        <v>0</v>
      </c>
      <c r="PX5" s="1" t="s">
        <v>488</v>
      </c>
      <c r="PY5" s="1" t="s">
        <v>489</v>
      </c>
      <c r="PZ5" s="1" t="s">
        <v>488</v>
      </c>
      <c r="QA5" s="1" t="s">
        <v>489</v>
      </c>
      <c r="QB5" s="1" t="s">
        <v>535</v>
      </c>
      <c r="QC5" s="1" t="s">
        <v>536</v>
      </c>
      <c r="QD5" s="1" t="s">
        <v>472</v>
      </c>
      <c r="QG5" s="1">
        <v>-2.2998142000000001</v>
      </c>
      <c r="QH5" s="1">
        <v>28.804225599999999</v>
      </c>
      <c r="QI5" s="1">
        <v>1731</v>
      </c>
      <c r="QJ5" s="1">
        <v>3.9</v>
      </c>
      <c r="QK5" s="1">
        <v>9</v>
      </c>
      <c r="QL5" s="1">
        <v>44958.494201388887</v>
      </c>
      <c r="QM5" s="1">
        <v>44958.454097222217</v>
      </c>
      <c r="QN5" s="1" t="s">
        <v>492</v>
      </c>
      <c r="QO5" s="1">
        <v>44958.494212962964</v>
      </c>
      <c r="QP5" s="7" t="s">
        <v>537</v>
      </c>
      <c r="QQ5" s="1" t="s">
        <v>492</v>
      </c>
      <c r="QR5" s="1" t="s">
        <v>4707</v>
      </c>
      <c r="QS5" s="1" t="s">
        <v>4716</v>
      </c>
      <c r="QT5" s="1">
        <v>2</v>
      </c>
      <c r="QU5" s="1" t="s">
        <v>4725</v>
      </c>
      <c r="QV5" s="1">
        <v>35</v>
      </c>
      <c r="QW5" s="1">
        <v>30</v>
      </c>
      <c r="QX5" s="1">
        <v>30</v>
      </c>
      <c r="QY5" s="9">
        <v>95</v>
      </c>
      <c r="QZ5" s="1" t="s">
        <v>5101</v>
      </c>
      <c r="RA5" s="1">
        <v>28.571428571428573</v>
      </c>
      <c r="RB5" s="1" t="s">
        <v>4710</v>
      </c>
      <c r="RC5" s="1" t="s">
        <v>4711</v>
      </c>
      <c r="RD5" s="1" t="s">
        <v>4717</v>
      </c>
      <c r="RE5" s="1" t="s">
        <v>5102</v>
      </c>
      <c r="RF5" s="1">
        <v>0</v>
      </c>
      <c r="RG5" s="1">
        <v>1</v>
      </c>
      <c r="RH5" s="1">
        <v>1</v>
      </c>
      <c r="RI5" s="1">
        <v>2</v>
      </c>
      <c r="RJ5" s="1" t="s">
        <v>4721</v>
      </c>
      <c r="RK5" s="1">
        <v>0</v>
      </c>
      <c r="RL5" s="1">
        <v>3</v>
      </c>
      <c r="RM5" s="1" t="s">
        <v>4722</v>
      </c>
      <c r="RN5" s="1">
        <v>0</v>
      </c>
      <c r="RO5" s="1">
        <v>0</v>
      </c>
      <c r="RP5" s="1" t="str">
        <f t="shared" si="1"/>
        <v>croissance</v>
      </c>
      <c r="RQ5" s="1" t="str">
        <f t="shared" si="2"/>
        <v>stagnation</v>
      </c>
      <c r="RR5" s="1" t="str">
        <f t="shared" si="3"/>
        <v>stagnation</v>
      </c>
      <c r="RS5" s="1" t="str">
        <f t="shared" si="4"/>
        <v>croissance</v>
      </c>
      <c r="RT5" s="1" t="str">
        <f t="shared" si="5"/>
        <v>regression</v>
      </c>
      <c r="RU5" s="1" t="str">
        <f t="shared" si="6"/>
        <v>croissance</v>
      </c>
    </row>
    <row r="6" spans="1:489" ht="14.25" customHeight="1" x14ac:dyDescent="0.3">
      <c r="A6" s="1" t="s">
        <v>538</v>
      </c>
      <c r="B6" s="1" t="s">
        <v>539</v>
      </c>
      <c r="C6" s="1">
        <v>44958</v>
      </c>
      <c r="D6" s="1" t="s">
        <v>459</v>
      </c>
      <c r="E6" s="1" t="s">
        <v>460</v>
      </c>
      <c r="F6" s="1" t="s">
        <v>460</v>
      </c>
      <c r="G6" s="1" t="s">
        <v>461</v>
      </c>
      <c r="H6" s="1" t="s">
        <v>462</v>
      </c>
      <c r="I6" s="1" t="s">
        <v>463</v>
      </c>
      <c r="J6" s="1" t="s">
        <v>464</v>
      </c>
      <c r="K6" s="1" t="s">
        <v>541</v>
      </c>
      <c r="L6" s="1" t="s">
        <v>540</v>
      </c>
      <c r="M6" s="1" t="str" cm="1">
        <f t="array" ref="M6">SUBSTITUTE(L6,LEFT(L6,MIN(IFERROR(FIND({0;1;2;3;4;5;6;7;8;9},L6),""))-1),"")</f>
        <v>22</v>
      </c>
      <c r="N6" s="1" t="str">
        <f t="shared" si="0"/>
        <v>kamak_22</v>
      </c>
      <c r="O6" s="1" t="s">
        <v>467</v>
      </c>
      <c r="P6" s="1">
        <v>18</v>
      </c>
      <c r="Q6" s="1">
        <v>0</v>
      </c>
      <c r="R6" s="1" t="s">
        <v>468</v>
      </c>
      <c r="S6" s="1" t="s">
        <v>472</v>
      </c>
      <c r="T6" s="1" t="s">
        <v>542</v>
      </c>
      <c r="V6" s="1" t="s">
        <v>510</v>
      </c>
      <c r="W6" s="1" t="s">
        <v>510</v>
      </c>
      <c r="Y6" s="1" t="s">
        <v>470</v>
      </c>
      <c r="AA6" s="1" t="s">
        <v>471</v>
      </c>
      <c r="AB6" s="1">
        <v>1</v>
      </c>
      <c r="AC6" s="1">
        <v>0</v>
      </c>
      <c r="AD6" s="1">
        <v>0</v>
      </c>
      <c r="AE6" s="1">
        <v>1</v>
      </c>
      <c r="AF6" s="1">
        <v>0</v>
      </c>
      <c r="AG6" s="1">
        <v>0</v>
      </c>
      <c r="AH6" s="1">
        <v>0</v>
      </c>
      <c r="AI6" s="1">
        <v>0</v>
      </c>
      <c r="AJ6" s="1">
        <v>0</v>
      </c>
      <c r="AK6" s="1">
        <v>0</v>
      </c>
      <c r="AL6" s="1">
        <v>0</v>
      </c>
      <c r="AM6" s="1">
        <v>0</v>
      </c>
      <c r="AN6" s="1">
        <v>1</v>
      </c>
      <c r="AO6" s="1">
        <v>0</v>
      </c>
      <c r="AP6" s="1">
        <v>0</v>
      </c>
      <c r="AQ6" s="1">
        <v>0</v>
      </c>
      <c r="AR6" s="1">
        <v>3</v>
      </c>
      <c r="AS6" s="1" t="s">
        <v>472</v>
      </c>
      <c r="AT6" s="1">
        <v>0</v>
      </c>
      <c r="AU6" s="1">
        <v>0</v>
      </c>
      <c r="AV6" s="1">
        <v>0</v>
      </c>
      <c r="AW6" s="1">
        <v>0</v>
      </c>
      <c r="AX6" s="1">
        <v>0</v>
      </c>
      <c r="AY6" s="1">
        <v>0</v>
      </c>
      <c r="AZ6" s="1">
        <v>0</v>
      </c>
      <c r="BA6" s="1">
        <v>0</v>
      </c>
      <c r="BB6" s="1">
        <v>0</v>
      </c>
      <c r="BC6" s="1">
        <v>0</v>
      </c>
      <c r="BD6" s="1">
        <v>0</v>
      </c>
      <c r="BE6" s="1">
        <v>0</v>
      </c>
      <c r="BF6" s="1" t="s">
        <v>472</v>
      </c>
      <c r="BS6" s="1" t="s">
        <v>464</v>
      </c>
      <c r="BT6" s="1">
        <v>0</v>
      </c>
      <c r="BU6" s="1">
        <v>0</v>
      </c>
      <c r="BV6" s="1">
        <v>0</v>
      </c>
      <c r="BW6" s="1">
        <v>0</v>
      </c>
      <c r="BX6" s="1">
        <v>1</v>
      </c>
      <c r="BY6" s="1">
        <v>0</v>
      </c>
      <c r="BZ6" s="1">
        <v>0</v>
      </c>
      <c r="CA6" s="1">
        <v>0</v>
      </c>
      <c r="CB6" s="1">
        <v>0</v>
      </c>
      <c r="CC6" s="1">
        <v>0</v>
      </c>
      <c r="CD6" s="1">
        <v>0</v>
      </c>
      <c r="CF6" s="1" t="s">
        <v>473</v>
      </c>
      <c r="CG6" s="1" t="s">
        <v>474</v>
      </c>
      <c r="CL6" s="1" t="s">
        <v>473</v>
      </c>
      <c r="CM6" s="1" t="s">
        <v>5133</v>
      </c>
      <c r="CO6" s="1" t="s">
        <v>464</v>
      </c>
      <c r="CW6" s="1" t="s">
        <v>475</v>
      </c>
      <c r="CX6" s="1">
        <v>20</v>
      </c>
      <c r="CY6" s="1">
        <v>60</v>
      </c>
      <c r="CZ6" s="1">
        <v>25</v>
      </c>
      <c r="DA6" s="9">
        <v>105</v>
      </c>
      <c r="DE6" s="1" t="s">
        <v>464</v>
      </c>
      <c r="DF6" s="1" t="s">
        <v>5101</v>
      </c>
      <c r="EH6" s="1">
        <v>6</v>
      </c>
      <c r="EI6" s="1">
        <v>2</v>
      </c>
      <c r="EJ6" s="1">
        <v>240</v>
      </c>
      <c r="EM6" s="1">
        <v>0</v>
      </c>
      <c r="EN6" s="6">
        <v>11.428571428571429</v>
      </c>
      <c r="EO6" s="1" t="s">
        <v>472</v>
      </c>
      <c r="EZ6" s="1" t="s">
        <v>529</v>
      </c>
      <c r="FA6" s="1">
        <v>1</v>
      </c>
      <c r="FB6" s="1">
        <v>0</v>
      </c>
      <c r="FC6" s="1">
        <v>0</v>
      </c>
      <c r="FD6" s="1">
        <v>0</v>
      </c>
      <c r="FE6" s="1">
        <v>0</v>
      </c>
      <c r="FF6" s="1">
        <v>0</v>
      </c>
      <c r="FG6" s="1">
        <v>0</v>
      </c>
      <c r="FI6" s="1" t="s">
        <v>472</v>
      </c>
      <c r="GE6" s="1" t="s">
        <v>464</v>
      </c>
      <c r="GF6" s="1" t="s">
        <v>543</v>
      </c>
      <c r="GG6" s="1" t="s">
        <v>472</v>
      </c>
      <c r="HP6" s="1" t="s">
        <v>464</v>
      </c>
      <c r="HQ6" s="1">
        <v>0</v>
      </c>
      <c r="HR6" s="1">
        <v>0</v>
      </c>
      <c r="HS6" s="1">
        <v>0</v>
      </c>
      <c r="HT6" s="1">
        <v>0</v>
      </c>
      <c r="HU6" s="1">
        <v>0</v>
      </c>
      <c r="HV6" s="1">
        <v>0</v>
      </c>
      <c r="HW6" s="1">
        <v>1</v>
      </c>
      <c r="HX6" s="1">
        <v>0</v>
      </c>
      <c r="HY6" s="1">
        <v>0</v>
      </c>
      <c r="HZ6" s="1">
        <v>0</v>
      </c>
      <c r="IF6" s="1">
        <v>1</v>
      </c>
      <c r="IG6" s="1">
        <v>0</v>
      </c>
      <c r="IH6" s="1">
        <v>0</v>
      </c>
      <c r="II6" s="1">
        <v>0</v>
      </c>
      <c r="IJ6" s="1">
        <v>0</v>
      </c>
      <c r="IK6" s="1">
        <v>2</v>
      </c>
      <c r="IS6" s="1" t="s">
        <v>5183</v>
      </c>
      <c r="IT6" s="1" t="s">
        <v>464</v>
      </c>
      <c r="IU6" s="1" t="s">
        <v>5102</v>
      </c>
      <c r="IV6" s="1" t="s">
        <v>472</v>
      </c>
      <c r="IX6" s="1" t="s">
        <v>472</v>
      </c>
      <c r="IY6" s="1" t="s">
        <v>472</v>
      </c>
      <c r="KA6" s="1" t="s">
        <v>464</v>
      </c>
      <c r="KB6" s="1">
        <v>1</v>
      </c>
      <c r="KC6" s="1">
        <v>0</v>
      </c>
      <c r="KD6" s="1">
        <v>1</v>
      </c>
      <c r="KE6" s="1">
        <v>2</v>
      </c>
      <c r="KF6" s="1">
        <v>0</v>
      </c>
      <c r="KG6" s="1">
        <v>0</v>
      </c>
      <c r="KH6" s="1">
        <v>0</v>
      </c>
      <c r="KJ6" s="1">
        <v>0</v>
      </c>
      <c r="KK6" s="1">
        <v>1</v>
      </c>
      <c r="KL6" s="1">
        <v>1</v>
      </c>
      <c r="KM6" s="1">
        <v>2</v>
      </c>
      <c r="KN6" s="1">
        <v>4</v>
      </c>
      <c r="KO6" s="1" t="s">
        <v>5185</v>
      </c>
      <c r="KP6" s="1">
        <v>0</v>
      </c>
      <c r="KQ6" s="1">
        <v>0</v>
      </c>
      <c r="KR6" s="1">
        <v>0</v>
      </c>
      <c r="KT6" s="1">
        <v>0</v>
      </c>
      <c r="KU6" s="1">
        <v>1</v>
      </c>
      <c r="KV6" s="1">
        <v>0</v>
      </c>
      <c r="KW6" s="1">
        <v>0</v>
      </c>
      <c r="KX6" s="1">
        <v>0</v>
      </c>
      <c r="KY6" s="1">
        <v>0</v>
      </c>
      <c r="LA6" s="1" t="s">
        <v>472</v>
      </c>
      <c r="LB6" s="1" t="s">
        <v>490</v>
      </c>
      <c r="LC6" s="1">
        <v>1</v>
      </c>
      <c r="LD6" s="1">
        <v>1</v>
      </c>
      <c r="LE6" s="1">
        <v>0</v>
      </c>
      <c r="LF6" s="1">
        <v>0</v>
      </c>
      <c r="LH6" s="1">
        <v>0</v>
      </c>
      <c r="LI6" s="1">
        <v>1</v>
      </c>
      <c r="LJ6" s="1">
        <v>0</v>
      </c>
      <c r="LK6" s="1">
        <v>0</v>
      </c>
      <c r="LL6" s="1">
        <v>0</v>
      </c>
      <c r="LM6" s="1">
        <v>0</v>
      </c>
      <c r="LN6" s="1">
        <v>0</v>
      </c>
      <c r="LO6" s="1">
        <v>0</v>
      </c>
      <c r="LQ6" s="1" t="s">
        <v>472</v>
      </c>
      <c r="LZ6" s="1" t="s">
        <v>472</v>
      </c>
      <c r="MA6" s="1" t="s">
        <v>472</v>
      </c>
      <c r="MQ6" s="1">
        <v>0</v>
      </c>
      <c r="MT6" s="1">
        <v>7</v>
      </c>
      <c r="MU6" s="1" t="s">
        <v>5187</v>
      </c>
      <c r="MV6" s="1">
        <v>1</v>
      </c>
      <c r="MW6" s="1">
        <v>0</v>
      </c>
      <c r="MX6" s="1">
        <v>0</v>
      </c>
      <c r="MY6" s="1">
        <v>0</v>
      </c>
      <c r="MZ6" s="1">
        <v>0</v>
      </c>
      <c r="NA6" s="1">
        <v>1</v>
      </c>
      <c r="NB6" s="1">
        <v>1</v>
      </c>
      <c r="NC6" s="1" t="s">
        <v>5190</v>
      </c>
      <c r="ND6" s="1">
        <v>0</v>
      </c>
      <c r="NE6" s="1">
        <v>0</v>
      </c>
      <c r="NF6" s="1">
        <v>0</v>
      </c>
      <c r="NH6" s="1" t="s">
        <v>464</v>
      </c>
      <c r="NI6" s="1" t="s">
        <v>480</v>
      </c>
      <c r="OD6" s="1" t="s">
        <v>481</v>
      </c>
      <c r="OE6" s="1">
        <v>0</v>
      </c>
      <c r="OF6" s="1">
        <v>0</v>
      </c>
      <c r="OG6" s="1">
        <v>0</v>
      </c>
      <c r="OH6" s="1">
        <v>0</v>
      </c>
      <c r="OI6" s="1">
        <v>0</v>
      </c>
      <c r="OJ6" s="1">
        <v>0</v>
      </c>
      <c r="OK6" s="1">
        <v>0</v>
      </c>
      <c r="OL6" s="1">
        <v>0</v>
      </c>
      <c r="OM6" s="1">
        <v>1</v>
      </c>
      <c r="ON6" s="1">
        <v>0</v>
      </c>
      <c r="OO6" s="1" t="s">
        <v>544</v>
      </c>
      <c r="OP6" s="1">
        <v>0</v>
      </c>
      <c r="OQ6" s="1">
        <v>0</v>
      </c>
      <c r="OR6" s="1">
        <v>0</v>
      </c>
      <c r="OS6" s="1">
        <v>0</v>
      </c>
      <c r="OT6" s="1">
        <v>1</v>
      </c>
      <c r="OU6" s="1">
        <v>0</v>
      </c>
      <c r="OV6" s="1" t="s">
        <v>545</v>
      </c>
      <c r="OW6" s="1" t="s">
        <v>546</v>
      </c>
      <c r="OY6" s="1" t="s">
        <v>518</v>
      </c>
      <c r="OZ6" s="1" t="s">
        <v>464</v>
      </c>
      <c r="PA6" s="1" t="s">
        <v>472</v>
      </c>
      <c r="PB6" s="1" t="s">
        <v>518</v>
      </c>
      <c r="PC6" s="1" t="s">
        <v>464</v>
      </c>
      <c r="PD6" s="1" t="s">
        <v>472</v>
      </c>
      <c r="PF6" s="1" t="s">
        <v>484</v>
      </c>
      <c r="PH6" s="1" t="s">
        <v>485</v>
      </c>
      <c r="PI6" s="1" t="s">
        <v>503</v>
      </c>
      <c r="PJ6" s="1" t="s">
        <v>487</v>
      </c>
      <c r="PK6" s="1">
        <v>0</v>
      </c>
      <c r="PL6" s="1">
        <v>1</v>
      </c>
      <c r="PM6" s="1">
        <v>1</v>
      </c>
      <c r="PN6" s="1">
        <v>0</v>
      </c>
      <c r="PO6" s="1">
        <v>0</v>
      </c>
      <c r="PP6" s="1">
        <v>0</v>
      </c>
      <c r="PQ6" s="1">
        <v>0</v>
      </c>
      <c r="PR6" s="1">
        <v>0</v>
      </c>
      <c r="PS6" s="1">
        <v>0</v>
      </c>
      <c r="PT6" s="1">
        <v>0</v>
      </c>
      <c r="PU6" s="1">
        <v>0</v>
      </c>
      <c r="PV6" s="1">
        <v>0</v>
      </c>
      <c r="PX6" s="1" t="s">
        <v>488</v>
      </c>
      <c r="PY6" s="1" t="s">
        <v>487</v>
      </c>
      <c r="PZ6" s="1" t="s">
        <v>488</v>
      </c>
      <c r="QA6" s="1" t="s">
        <v>487</v>
      </c>
      <c r="QB6" s="1" t="s">
        <v>490</v>
      </c>
      <c r="QC6" s="1" t="s">
        <v>547</v>
      </c>
      <c r="QD6" s="1" t="s">
        <v>472</v>
      </c>
      <c r="QG6" s="1">
        <v>-2.2983041000000002</v>
      </c>
      <c r="QH6" s="1">
        <v>28.8034909</v>
      </c>
      <c r="QI6" s="1">
        <v>1734.9</v>
      </c>
      <c r="QJ6" s="1">
        <v>4.95</v>
      </c>
      <c r="QK6" s="1">
        <v>3</v>
      </c>
      <c r="QL6" s="1">
        <v>44958.531770833331</v>
      </c>
      <c r="QM6" s="1">
        <v>44958.503784722219</v>
      </c>
      <c r="QN6" s="1" t="s">
        <v>492</v>
      </c>
      <c r="QO6" s="1">
        <v>44958.531828703701</v>
      </c>
      <c r="QP6" s="7" t="s">
        <v>548</v>
      </c>
      <c r="QQ6" s="1" t="s">
        <v>492</v>
      </c>
      <c r="QR6" s="1" t="s">
        <v>4751</v>
      </c>
      <c r="QS6" s="1" t="s">
        <v>4716</v>
      </c>
      <c r="QT6" s="1">
        <v>3</v>
      </c>
      <c r="QU6" s="1" t="s">
        <v>4725</v>
      </c>
      <c r="QV6" s="1">
        <v>35</v>
      </c>
      <c r="QW6" s="1">
        <v>30</v>
      </c>
      <c r="QX6" s="1">
        <v>20</v>
      </c>
      <c r="QY6" s="9">
        <v>85</v>
      </c>
      <c r="QZ6" s="1" t="s">
        <v>5101</v>
      </c>
      <c r="RA6" s="1">
        <v>95.238095238095241</v>
      </c>
      <c r="RB6" s="1" t="s">
        <v>4710</v>
      </c>
      <c r="RC6" s="1" t="s">
        <v>4711</v>
      </c>
      <c r="RD6" s="1" t="s">
        <v>4712</v>
      </c>
      <c r="RE6" s="1" t="s">
        <v>5102</v>
      </c>
      <c r="RF6" s="1">
        <v>0</v>
      </c>
      <c r="RG6" s="1">
        <v>1</v>
      </c>
      <c r="RH6" s="1">
        <v>0</v>
      </c>
      <c r="RI6" s="1">
        <v>1</v>
      </c>
      <c r="RJ6" s="1" t="s">
        <v>4721</v>
      </c>
      <c r="RK6" s="1">
        <v>0</v>
      </c>
      <c r="RL6" s="1">
        <v>3</v>
      </c>
      <c r="RM6" s="1" t="s">
        <v>4722</v>
      </c>
      <c r="RN6" s="1">
        <v>0</v>
      </c>
      <c r="RO6" s="1">
        <v>0</v>
      </c>
      <c r="RP6" s="1" t="str">
        <f t="shared" si="1"/>
        <v>regression</v>
      </c>
      <c r="RQ6" s="1" t="str">
        <f t="shared" si="2"/>
        <v>stagnation</v>
      </c>
      <c r="RR6" s="1" t="str">
        <f t="shared" si="3"/>
        <v>stagnation</v>
      </c>
      <c r="RS6" s="1" t="str">
        <f t="shared" si="4"/>
        <v>croissance</v>
      </c>
      <c r="RT6" s="1" t="str">
        <f t="shared" si="5"/>
        <v>regression</v>
      </c>
      <c r="RU6" s="1" t="str">
        <f t="shared" si="6"/>
        <v>croissance</v>
      </c>
    </row>
    <row r="7" spans="1:489" ht="14.25" customHeight="1" x14ac:dyDescent="0.3">
      <c r="A7" s="1" t="s">
        <v>549</v>
      </c>
      <c r="B7" s="1" t="s">
        <v>550</v>
      </c>
      <c r="C7" s="1">
        <v>44958</v>
      </c>
      <c r="D7" s="1" t="s">
        <v>459</v>
      </c>
      <c r="E7" s="1" t="s">
        <v>460</v>
      </c>
      <c r="F7" s="1" t="s">
        <v>460</v>
      </c>
      <c r="G7" s="1" t="s">
        <v>461</v>
      </c>
      <c r="H7" s="1" t="s">
        <v>462</v>
      </c>
      <c r="I7" s="1" t="s">
        <v>463</v>
      </c>
      <c r="J7" s="1" t="s">
        <v>464</v>
      </c>
      <c r="K7" s="1" t="s">
        <v>552</v>
      </c>
      <c r="L7" s="1" t="s">
        <v>551</v>
      </c>
      <c r="M7" s="1" t="str" cm="1">
        <f t="array" ref="M7">SUBSTITUTE(L7,LEFT(L7,MIN(IFERROR(FIND({0;1;2;3;4;5;6;7;8;9},L7),""))-1),"")</f>
        <v>35</v>
      </c>
      <c r="N7" s="1" t="str">
        <f t="shared" si="0"/>
        <v>kamak_35</v>
      </c>
      <c r="O7" s="1" t="s">
        <v>467</v>
      </c>
      <c r="P7" s="1">
        <v>23</v>
      </c>
      <c r="Q7" s="1">
        <v>0</v>
      </c>
      <c r="R7" s="1" t="s">
        <v>553</v>
      </c>
      <c r="S7" s="1" t="s">
        <v>472</v>
      </c>
      <c r="T7" s="1" t="s">
        <v>542</v>
      </c>
      <c r="V7" s="1" t="s">
        <v>510</v>
      </c>
      <c r="W7" s="1" t="s">
        <v>510</v>
      </c>
      <c r="Y7" s="1" t="s">
        <v>499</v>
      </c>
      <c r="AA7" s="1" t="s">
        <v>471</v>
      </c>
      <c r="AB7" s="1">
        <v>3</v>
      </c>
      <c r="AC7" s="1">
        <v>0</v>
      </c>
      <c r="AD7" s="1">
        <v>0</v>
      </c>
      <c r="AE7" s="1">
        <v>0</v>
      </c>
      <c r="AF7" s="1">
        <v>1</v>
      </c>
      <c r="AG7" s="1">
        <v>0</v>
      </c>
      <c r="AH7" s="1">
        <v>0</v>
      </c>
      <c r="AI7" s="1">
        <v>0</v>
      </c>
      <c r="AJ7" s="1">
        <v>0</v>
      </c>
      <c r="AK7" s="1">
        <v>0</v>
      </c>
      <c r="AL7" s="1">
        <v>0</v>
      </c>
      <c r="AM7" s="1">
        <v>0</v>
      </c>
      <c r="AN7" s="1">
        <v>0</v>
      </c>
      <c r="AO7" s="1">
        <v>0</v>
      </c>
      <c r="AP7" s="1">
        <v>1</v>
      </c>
      <c r="AQ7" s="1">
        <v>0</v>
      </c>
      <c r="AR7" s="1">
        <v>5</v>
      </c>
      <c r="AS7" s="1" t="s">
        <v>472</v>
      </c>
      <c r="AT7" s="1">
        <v>0</v>
      </c>
      <c r="AU7" s="1">
        <v>0</v>
      </c>
      <c r="AV7" s="1">
        <v>0</v>
      </c>
      <c r="AW7" s="1">
        <v>0</v>
      </c>
      <c r="AX7" s="1">
        <v>0</v>
      </c>
      <c r="AY7" s="1">
        <v>0</v>
      </c>
      <c r="AZ7" s="1">
        <v>0</v>
      </c>
      <c r="BA7" s="1">
        <v>0</v>
      </c>
      <c r="BB7" s="1">
        <v>0</v>
      </c>
      <c r="BC7" s="1">
        <v>0</v>
      </c>
      <c r="BD7" s="1">
        <v>0</v>
      </c>
      <c r="BE7" s="1">
        <v>0</v>
      </c>
      <c r="BF7" s="1" t="s">
        <v>464</v>
      </c>
      <c r="BG7" s="1">
        <v>1</v>
      </c>
      <c r="BH7" s="1">
        <v>0</v>
      </c>
      <c r="BI7" s="1">
        <v>0</v>
      </c>
      <c r="BJ7" s="1">
        <v>0</v>
      </c>
      <c r="BK7" s="1">
        <v>0</v>
      </c>
      <c r="BL7" s="1">
        <v>0</v>
      </c>
      <c r="BM7" s="1">
        <v>0</v>
      </c>
      <c r="BN7" s="1">
        <v>0</v>
      </c>
      <c r="BO7" s="1">
        <v>0</v>
      </c>
      <c r="BP7" s="1">
        <v>0</v>
      </c>
      <c r="BQ7" s="1">
        <v>0</v>
      </c>
      <c r="BS7" s="1" t="s">
        <v>464</v>
      </c>
      <c r="BT7" s="1">
        <v>0</v>
      </c>
      <c r="BU7" s="1">
        <v>0</v>
      </c>
      <c r="BV7" s="1">
        <v>0</v>
      </c>
      <c r="BW7" s="1">
        <v>1</v>
      </c>
      <c r="BX7" s="1">
        <v>0</v>
      </c>
      <c r="BY7" s="1">
        <v>1</v>
      </c>
      <c r="BZ7" s="1">
        <v>0</v>
      </c>
      <c r="CA7" s="1">
        <v>0</v>
      </c>
      <c r="CB7" s="1">
        <v>0</v>
      </c>
      <c r="CC7" s="1">
        <v>0</v>
      </c>
      <c r="CD7" s="1">
        <v>0</v>
      </c>
      <c r="CF7" s="1" t="s">
        <v>473</v>
      </c>
      <c r="CG7" s="1" t="s">
        <v>474</v>
      </c>
      <c r="CL7" s="1" t="s">
        <v>473</v>
      </c>
      <c r="CM7" s="1" t="s">
        <v>5133</v>
      </c>
      <c r="CO7" s="1" t="s">
        <v>464</v>
      </c>
      <c r="CW7" s="1" t="s">
        <v>554</v>
      </c>
      <c r="CX7" s="1">
        <v>3</v>
      </c>
      <c r="CY7" s="1">
        <v>5</v>
      </c>
      <c r="CZ7" s="1">
        <v>3</v>
      </c>
      <c r="DA7" s="9">
        <v>11</v>
      </c>
      <c r="DE7" s="1" t="s">
        <v>464</v>
      </c>
      <c r="DF7" s="1" t="s">
        <v>5100</v>
      </c>
      <c r="EH7" s="1">
        <v>7</v>
      </c>
      <c r="EI7" s="1">
        <v>2</v>
      </c>
      <c r="EJ7" s="1">
        <v>280</v>
      </c>
      <c r="EM7" s="1">
        <v>0</v>
      </c>
      <c r="EN7" s="6">
        <v>8</v>
      </c>
      <c r="EO7" s="1" t="s">
        <v>472</v>
      </c>
      <c r="EZ7" s="1" t="s">
        <v>555</v>
      </c>
      <c r="FA7" s="1">
        <v>0</v>
      </c>
      <c r="FB7" s="1">
        <v>0</v>
      </c>
      <c r="FC7" s="1">
        <v>0</v>
      </c>
      <c r="FD7" s="1">
        <v>0</v>
      </c>
      <c r="FE7" s="1">
        <v>1</v>
      </c>
      <c r="FF7" s="1">
        <v>0</v>
      </c>
      <c r="FG7" s="1">
        <v>0</v>
      </c>
      <c r="FI7" s="1" t="s">
        <v>472</v>
      </c>
      <c r="GE7" s="1" t="s">
        <v>464</v>
      </c>
      <c r="GF7" s="1" t="s">
        <v>556</v>
      </c>
      <c r="GG7" s="1" t="s">
        <v>472</v>
      </c>
      <c r="HP7" s="1" t="s">
        <v>464</v>
      </c>
      <c r="HQ7" s="1">
        <v>0</v>
      </c>
      <c r="HR7" s="1">
        <v>0</v>
      </c>
      <c r="HS7" s="1">
        <v>0</v>
      </c>
      <c r="HT7" s="1">
        <v>0</v>
      </c>
      <c r="HU7" s="1">
        <v>0</v>
      </c>
      <c r="HV7" s="1">
        <v>0</v>
      </c>
      <c r="HW7" s="1">
        <v>1</v>
      </c>
      <c r="HX7" s="1">
        <v>0</v>
      </c>
      <c r="HY7" s="1">
        <v>0</v>
      </c>
      <c r="HZ7" s="1">
        <v>0</v>
      </c>
      <c r="IF7" s="1">
        <v>1</v>
      </c>
      <c r="IG7" s="1">
        <v>0</v>
      </c>
      <c r="IH7" s="1">
        <v>0</v>
      </c>
      <c r="II7" s="1">
        <v>0</v>
      </c>
      <c r="IJ7" s="1">
        <v>0</v>
      </c>
      <c r="IK7" s="1">
        <v>3</v>
      </c>
      <c r="IS7" s="1" t="s">
        <v>5183</v>
      </c>
      <c r="IT7" s="1" t="s">
        <v>464</v>
      </c>
      <c r="IU7" s="1" t="s">
        <v>5102</v>
      </c>
      <c r="IV7" s="1" t="s">
        <v>472</v>
      </c>
      <c r="IX7" s="1" t="s">
        <v>472</v>
      </c>
      <c r="IY7" s="1" t="s">
        <v>472</v>
      </c>
      <c r="KA7" s="1" t="s">
        <v>464</v>
      </c>
      <c r="KB7" s="1">
        <v>1</v>
      </c>
      <c r="KC7" s="1">
        <v>0</v>
      </c>
      <c r="KD7" s="1">
        <v>0</v>
      </c>
      <c r="KE7" s="1">
        <v>1</v>
      </c>
      <c r="KF7" s="1">
        <v>0</v>
      </c>
      <c r="KG7" s="1">
        <v>0</v>
      </c>
      <c r="KH7" s="1">
        <v>0</v>
      </c>
      <c r="KJ7" s="1">
        <v>0</v>
      </c>
      <c r="KK7" s="1">
        <v>1</v>
      </c>
      <c r="KL7" s="1">
        <v>0</v>
      </c>
      <c r="KM7" s="1">
        <v>1</v>
      </c>
      <c r="KN7" s="1">
        <v>2</v>
      </c>
      <c r="KO7" s="1" t="s">
        <v>5186</v>
      </c>
      <c r="KP7" s="1">
        <v>0</v>
      </c>
      <c r="KQ7" s="1">
        <v>0</v>
      </c>
      <c r="KR7" s="1">
        <v>0</v>
      </c>
      <c r="KT7" s="1">
        <v>0</v>
      </c>
      <c r="KU7" s="1">
        <v>1</v>
      </c>
      <c r="KV7" s="1">
        <v>0</v>
      </c>
      <c r="KW7" s="1">
        <v>0</v>
      </c>
      <c r="KX7" s="1">
        <v>0</v>
      </c>
      <c r="KY7" s="1">
        <v>0</v>
      </c>
      <c r="LA7" s="1" t="s">
        <v>472</v>
      </c>
      <c r="LB7" s="1" t="s">
        <v>557</v>
      </c>
      <c r="LC7" s="1">
        <v>1</v>
      </c>
      <c r="LD7" s="1">
        <v>0</v>
      </c>
      <c r="LE7" s="1">
        <v>0</v>
      </c>
      <c r="LF7" s="1">
        <v>0</v>
      </c>
      <c r="LH7" s="1">
        <v>0</v>
      </c>
      <c r="LI7" s="1">
        <v>0</v>
      </c>
      <c r="LJ7" s="1">
        <v>0</v>
      </c>
      <c r="LK7" s="1">
        <v>0</v>
      </c>
      <c r="LL7" s="1">
        <v>0</v>
      </c>
      <c r="LM7" s="1">
        <v>0</v>
      </c>
      <c r="LN7" s="1">
        <v>1</v>
      </c>
      <c r="LO7" s="1">
        <v>0</v>
      </c>
      <c r="LP7" s="1" t="s">
        <v>558</v>
      </c>
      <c r="LQ7" s="1" t="s">
        <v>464</v>
      </c>
      <c r="LR7" s="1" t="s">
        <v>559</v>
      </c>
      <c r="LS7" s="1">
        <v>0</v>
      </c>
      <c r="LT7" s="1">
        <v>1</v>
      </c>
      <c r="LU7" s="1">
        <v>0</v>
      </c>
      <c r="LV7" s="1">
        <v>0</v>
      </c>
      <c r="LW7" s="1">
        <v>0</v>
      </c>
      <c r="LX7" s="1">
        <v>0</v>
      </c>
      <c r="LY7" s="1" t="s">
        <v>560</v>
      </c>
      <c r="LZ7" s="1" t="s">
        <v>472</v>
      </c>
      <c r="MA7" s="1" t="s">
        <v>472</v>
      </c>
      <c r="MQ7" s="1">
        <v>0</v>
      </c>
      <c r="MT7" s="1">
        <v>3</v>
      </c>
      <c r="MU7" s="1" t="s">
        <v>5188</v>
      </c>
      <c r="MV7" s="1">
        <v>1</v>
      </c>
      <c r="MW7" s="1">
        <v>1</v>
      </c>
      <c r="MX7" s="1">
        <v>0</v>
      </c>
      <c r="MY7" s="1">
        <v>0</v>
      </c>
      <c r="MZ7" s="1">
        <v>0</v>
      </c>
      <c r="NA7" s="1">
        <v>2</v>
      </c>
      <c r="NB7" s="1">
        <v>2</v>
      </c>
      <c r="NC7" s="1" t="s">
        <v>5190</v>
      </c>
      <c r="ND7" s="1">
        <v>0</v>
      </c>
      <c r="NE7" s="1">
        <v>0</v>
      </c>
      <c r="NF7" s="1">
        <v>0</v>
      </c>
      <c r="NH7" s="1" t="s">
        <v>472</v>
      </c>
      <c r="NI7" s="1" t="s">
        <v>480</v>
      </c>
      <c r="OD7" s="1" t="s">
        <v>561</v>
      </c>
      <c r="OE7" s="1">
        <v>0</v>
      </c>
      <c r="OF7" s="1">
        <v>0</v>
      </c>
      <c r="OG7" s="1">
        <v>0</v>
      </c>
      <c r="OH7" s="1">
        <v>0</v>
      </c>
      <c r="OI7" s="1">
        <v>0</v>
      </c>
      <c r="OJ7" s="1">
        <v>0</v>
      </c>
      <c r="OK7" s="1">
        <v>0</v>
      </c>
      <c r="OL7" s="1">
        <v>0</v>
      </c>
      <c r="OM7" s="1">
        <v>1</v>
      </c>
      <c r="ON7" s="1">
        <v>0</v>
      </c>
      <c r="OO7" s="1" t="s">
        <v>562</v>
      </c>
      <c r="OP7" s="1">
        <v>0</v>
      </c>
      <c r="OQ7" s="1">
        <v>0</v>
      </c>
      <c r="OR7" s="1">
        <v>0</v>
      </c>
      <c r="OS7" s="1">
        <v>0</v>
      </c>
      <c r="OT7" s="1">
        <v>1</v>
      </c>
      <c r="OU7" s="1">
        <v>0</v>
      </c>
      <c r="OV7" s="1" t="s">
        <v>563</v>
      </c>
      <c r="OW7" s="1" t="s">
        <v>482</v>
      </c>
      <c r="OY7" s="1" t="s">
        <v>533</v>
      </c>
      <c r="OZ7" s="1" t="s">
        <v>472</v>
      </c>
      <c r="PA7" s="1" t="s">
        <v>472</v>
      </c>
      <c r="PB7" s="1" t="s">
        <v>533</v>
      </c>
      <c r="PC7" s="1" t="s">
        <v>472</v>
      </c>
      <c r="PI7" s="1" t="s">
        <v>503</v>
      </c>
      <c r="PJ7" s="1" t="s">
        <v>472</v>
      </c>
      <c r="PZ7" s="1" t="s">
        <v>564</v>
      </c>
      <c r="QA7" s="1" t="s">
        <v>565</v>
      </c>
      <c r="QB7" s="1" t="s">
        <v>566</v>
      </c>
      <c r="QC7" s="1" t="s">
        <v>567</v>
      </c>
      <c r="QD7" s="1" t="s">
        <v>472</v>
      </c>
      <c r="QG7" s="1">
        <v>-2.2924628999999999</v>
      </c>
      <c r="QH7" s="1">
        <v>28.791362100000001</v>
      </c>
      <c r="QI7" s="1">
        <v>1813.2</v>
      </c>
      <c r="QJ7" s="1">
        <v>8.94</v>
      </c>
      <c r="QK7" s="1">
        <v>5</v>
      </c>
      <c r="QL7" s="1">
        <v>44958.348194444443</v>
      </c>
      <c r="QM7" s="1">
        <v>44958.318449074082</v>
      </c>
      <c r="QN7" s="1" t="s">
        <v>568</v>
      </c>
      <c r="QO7" s="1">
        <v>44958.590520833342</v>
      </c>
      <c r="QP7" s="7" t="s">
        <v>569</v>
      </c>
      <c r="QQ7" s="1" t="s">
        <v>568</v>
      </c>
      <c r="QR7" s="1" t="s">
        <v>4707</v>
      </c>
      <c r="QS7" s="1" t="s">
        <v>4716</v>
      </c>
      <c r="QT7" s="1">
        <v>6</v>
      </c>
      <c r="QU7" s="1" t="s">
        <v>4709</v>
      </c>
      <c r="QV7" s="1">
        <v>30</v>
      </c>
      <c r="QW7" s="1">
        <v>2</v>
      </c>
      <c r="QX7" s="1">
        <v>30</v>
      </c>
      <c r="QY7" s="9">
        <v>62</v>
      </c>
      <c r="QZ7" s="1" t="s">
        <v>5102</v>
      </c>
      <c r="RA7" s="1">
        <v>13.333333333333334</v>
      </c>
      <c r="RB7" s="1" t="s">
        <v>4710</v>
      </c>
      <c r="RC7" s="1" t="s">
        <v>4711</v>
      </c>
      <c r="RD7" s="1" t="s">
        <v>4712</v>
      </c>
      <c r="RE7" s="1" t="s">
        <v>5102</v>
      </c>
      <c r="RF7" s="1">
        <v>0</v>
      </c>
      <c r="RG7" s="1">
        <v>1</v>
      </c>
      <c r="RH7" s="1">
        <v>1</v>
      </c>
      <c r="RI7" s="1">
        <v>2</v>
      </c>
      <c r="RJ7" s="1" t="s">
        <v>4721</v>
      </c>
      <c r="RK7" s="1">
        <v>0</v>
      </c>
      <c r="RL7" s="1">
        <v>5</v>
      </c>
      <c r="RM7" s="1" t="s">
        <v>4714</v>
      </c>
      <c r="RN7" s="1">
        <v>0</v>
      </c>
      <c r="RO7" s="1">
        <v>0</v>
      </c>
      <c r="RP7" s="1" t="str">
        <f t="shared" si="1"/>
        <v>croissance</v>
      </c>
      <c r="RQ7" s="1" t="str">
        <f t="shared" si="2"/>
        <v>croissance</v>
      </c>
      <c r="RR7" s="1" t="str">
        <f t="shared" si="3"/>
        <v>stagnation</v>
      </c>
      <c r="RS7" s="1" t="str">
        <f t="shared" si="4"/>
        <v>croissance</v>
      </c>
      <c r="RT7" s="1" t="str">
        <f t="shared" si="5"/>
        <v>stagnation</v>
      </c>
      <c r="RU7" s="1" t="str">
        <f t="shared" si="6"/>
        <v>regression</v>
      </c>
    </row>
    <row r="8" spans="1:489" ht="14.25" customHeight="1" x14ac:dyDescent="0.3">
      <c r="A8" s="1" t="s">
        <v>570</v>
      </c>
      <c r="B8" s="1" t="s">
        <v>571</v>
      </c>
      <c r="C8" s="1">
        <v>44958</v>
      </c>
      <c r="D8" s="1" t="s">
        <v>459</v>
      </c>
      <c r="E8" s="1" t="s">
        <v>460</v>
      </c>
      <c r="F8" s="1" t="s">
        <v>460</v>
      </c>
      <c r="G8" s="1" t="s">
        <v>461</v>
      </c>
      <c r="H8" s="1" t="s">
        <v>462</v>
      </c>
      <c r="I8" s="1" t="s">
        <v>463</v>
      </c>
      <c r="J8" s="1" t="s">
        <v>472</v>
      </c>
      <c r="K8" s="1" t="s">
        <v>573</v>
      </c>
      <c r="L8" s="1" t="s">
        <v>572</v>
      </c>
      <c r="M8" s="1" t="str" cm="1">
        <f t="array" ref="M8">SUBSTITUTE(L8,LEFT(L8,MIN(IFERROR(FIND({0;1;2;3;4;5;6;7;8;9},L8),""))-1),"")</f>
        <v>51</v>
      </c>
      <c r="N8" s="1" t="str">
        <f t="shared" si="0"/>
        <v>kamak_51</v>
      </c>
      <c r="O8" s="1" t="s">
        <v>467</v>
      </c>
      <c r="P8" s="1">
        <v>61</v>
      </c>
      <c r="Q8" s="1">
        <v>0</v>
      </c>
      <c r="R8" s="1" t="s">
        <v>553</v>
      </c>
      <c r="S8" s="1" t="s">
        <v>464</v>
      </c>
      <c r="W8" s="1" t="s">
        <v>467</v>
      </c>
      <c r="X8" s="1" t="s">
        <v>574</v>
      </c>
      <c r="Y8" s="1" t="s">
        <v>575</v>
      </c>
      <c r="AA8" s="1" t="s">
        <v>471</v>
      </c>
      <c r="AB8" s="1">
        <v>0</v>
      </c>
      <c r="AC8" s="1">
        <v>1</v>
      </c>
      <c r="AD8" s="1">
        <v>0</v>
      </c>
      <c r="AE8" s="1">
        <v>0</v>
      </c>
      <c r="AF8" s="1">
        <v>0</v>
      </c>
      <c r="AG8" s="1">
        <v>0</v>
      </c>
      <c r="AH8" s="1">
        <v>0</v>
      </c>
      <c r="AI8" s="1">
        <v>1</v>
      </c>
      <c r="AJ8" s="1">
        <v>0</v>
      </c>
      <c r="AK8" s="1">
        <v>0</v>
      </c>
      <c r="AL8" s="1">
        <v>1</v>
      </c>
      <c r="AM8" s="1">
        <v>0</v>
      </c>
      <c r="AN8" s="1">
        <v>0</v>
      </c>
      <c r="AO8" s="1">
        <v>0</v>
      </c>
      <c r="AP8" s="1">
        <v>0</v>
      </c>
      <c r="AQ8" s="1">
        <v>0</v>
      </c>
      <c r="AR8" s="1">
        <v>3</v>
      </c>
      <c r="AS8" s="1" t="s">
        <v>472</v>
      </c>
      <c r="AT8" s="1">
        <v>0</v>
      </c>
      <c r="AU8" s="1">
        <v>0</v>
      </c>
      <c r="AV8" s="1">
        <v>0</v>
      </c>
      <c r="AW8" s="1">
        <v>0</v>
      </c>
      <c r="AX8" s="1">
        <v>0</v>
      </c>
      <c r="AY8" s="1">
        <v>0</v>
      </c>
      <c r="AZ8" s="1">
        <v>0</v>
      </c>
      <c r="BA8" s="1">
        <v>0</v>
      </c>
      <c r="BB8" s="1">
        <v>0</v>
      </c>
      <c r="BC8" s="1">
        <v>0</v>
      </c>
      <c r="BD8" s="1">
        <v>0</v>
      </c>
      <c r="BE8" s="1">
        <v>0</v>
      </c>
      <c r="BF8" s="1" t="s">
        <v>472</v>
      </c>
      <c r="BS8" s="1" t="s">
        <v>464</v>
      </c>
      <c r="BT8" s="1">
        <v>1</v>
      </c>
      <c r="BU8" s="1">
        <v>0</v>
      </c>
      <c r="BV8" s="1">
        <v>0</v>
      </c>
      <c r="BW8" s="1">
        <v>0</v>
      </c>
      <c r="BX8" s="1">
        <v>1</v>
      </c>
      <c r="BY8" s="1">
        <v>0</v>
      </c>
      <c r="BZ8" s="1">
        <v>0</v>
      </c>
      <c r="CA8" s="1">
        <v>0</v>
      </c>
      <c r="CB8" s="1">
        <v>0</v>
      </c>
      <c r="CC8" s="1">
        <v>0</v>
      </c>
      <c r="CD8" s="1">
        <v>0</v>
      </c>
      <c r="CF8" s="1" t="s">
        <v>473</v>
      </c>
      <c r="CG8" s="1" t="s">
        <v>474</v>
      </c>
      <c r="CL8" s="1" t="s">
        <v>473</v>
      </c>
      <c r="CM8" s="1" t="s">
        <v>5133</v>
      </c>
      <c r="CO8" s="1" t="s">
        <v>464</v>
      </c>
      <c r="CW8" s="1" t="s">
        <v>475</v>
      </c>
      <c r="CX8" s="1">
        <v>20</v>
      </c>
      <c r="CY8" s="1">
        <v>60</v>
      </c>
      <c r="CZ8" s="1">
        <v>25</v>
      </c>
      <c r="DA8" s="9">
        <v>105</v>
      </c>
      <c r="DE8" s="1" t="s">
        <v>464</v>
      </c>
      <c r="DF8" s="1" t="s">
        <v>5101</v>
      </c>
      <c r="EH8" s="1">
        <v>7</v>
      </c>
      <c r="EI8" s="1">
        <v>2</v>
      </c>
      <c r="EJ8" s="1">
        <v>280</v>
      </c>
      <c r="EM8" s="1">
        <v>0</v>
      </c>
      <c r="EN8" s="6">
        <v>13.333333333333332</v>
      </c>
      <c r="EO8" s="1" t="s">
        <v>472</v>
      </c>
      <c r="EZ8" s="1" t="s">
        <v>576</v>
      </c>
      <c r="FA8" s="1">
        <v>0</v>
      </c>
      <c r="FB8" s="1">
        <v>0</v>
      </c>
      <c r="FC8" s="1">
        <v>0</v>
      </c>
      <c r="FD8" s="1">
        <v>0</v>
      </c>
      <c r="FE8" s="1">
        <v>1</v>
      </c>
      <c r="FF8" s="1">
        <v>0</v>
      </c>
      <c r="FG8" s="1">
        <v>0</v>
      </c>
      <c r="FI8" s="1" t="s">
        <v>464</v>
      </c>
      <c r="FJ8" s="1" t="s">
        <v>577</v>
      </c>
      <c r="FK8" s="1" t="s">
        <v>578</v>
      </c>
      <c r="GE8" s="1" t="s">
        <v>464</v>
      </c>
      <c r="GF8" s="1" t="s">
        <v>579</v>
      </c>
      <c r="GG8" s="1" t="s">
        <v>472</v>
      </c>
      <c r="HP8" s="1" t="s">
        <v>464</v>
      </c>
      <c r="HQ8" s="1">
        <v>0</v>
      </c>
      <c r="HR8" s="1">
        <v>0</v>
      </c>
      <c r="HS8" s="1">
        <v>0</v>
      </c>
      <c r="HT8" s="1">
        <v>0</v>
      </c>
      <c r="HU8" s="1">
        <v>0</v>
      </c>
      <c r="HV8" s="1">
        <v>0</v>
      </c>
      <c r="HW8" s="1">
        <v>1</v>
      </c>
      <c r="HX8" s="1">
        <v>0</v>
      </c>
      <c r="HY8" s="1">
        <v>0</v>
      </c>
      <c r="HZ8" s="1">
        <v>0</v>
      </c>
      <c r="IF8" s="1">
        <v>1</v>
      </c>
      <c r="IG8" s="1">
        <v>0</v>
      </c>
      <c r="IH8" s="1">
        <v>0</v>
      </c>
      <c r="II8" s="1">
        <v>0</v>
      </c>
      <c r="IJ8" s="1">
        <v>0</v>
      </c>
      <c r="IK8" s="1">
        <v>1</v>
      </c>
      <c r="IS8" s="1" t="s">
        <v>5183</v>
      </c>
      <c r="IT8" s="1" t="s">
        <v>464</v>
      </c>
      <c r="IU8" s="1" t="s">
        <v>5102</v>
      </c>
      <c r="IV8" s="1" t="s">
        <v>472</v>
      </c>
      <c r="IX8" s="1" t="s">
        <v>472</v>
      </c>
      <c r="IY8" s="1" t="s">
        <v>472</v>
      </c>
      <c r="KA8" s="1" t="s">
        <v>472</v>
      </c>
      <c r="KE8" s="1">
        <v>0</v>
      </c>
      <c r="KM8" s="1">
        <v>0</v>
      </c>
      <c r="KN8" s="1">
        <v>0</v>
      </c>
      <c r="KO8" s="1" t="s">
        <v>5186</v>
      </c>
      <c r="KT8" s="1">
        <v>0</v>
      </c>
      <c r="KU8" s="1">
        <v>1</v>
      </c>
      <c r="KV8" s="1">
        <v>0</v>
      </c>
      <c r="KW8" s="1">
        <v>0</v>
      </c>
      <c r="KX8" s="1">
        <v>0</v>
      </c>
      <c r="KY8" s="1">
        <v>0</v>
      </c>
      <c r="LA8" s="1" t="s">
        <v>472</v>
      </c>
      <c r="LB8" s="1" t="s">
        <v>580</v>
      </c>
      <c r="LC8" s="1">
        <v>0</v>
      </c>
      <c r="LD8" s="1">
        <v>1</v>
      </c>
      <c r="LE8" s="1">
        <v>0</v>
      </c>
      <c r="LF8" s="1">
        <v>0</v>
      </c>
      <c r="LH8" s="1">
        <v>0</v>
      </c>
      <c r="LI8" s="1">
        <v>0</v>
      </c>
      <c r="LJ8" s="1">
        <v>0</v>
      </c>
      <c r="LK8" s="1">
        <v>1</v>
      </c>
      <c r="LL8" s="1">
        <v>0</v>
      </c>
      <c r="LM8" s="1">
        <v>0</v>
      </c>
      <c r="LN8" s="1">
        <v>1</v>
      </c>
      <c r="LO8" s="1">
        <v>0</v>
      </c>
      <c r="LP8" s="1" t="s">
        <v>581</v>
      </c>
      <c r="LQ8" s="1" t="s">
        <v>464</v>
      </c>
      <c r="LR8" s="1" t="s">
        <v>582</v>
      </c>
      <c r="LS8" s="1">
        <v>0</v>
      </c>
      <c r="LT8" s="1">
        <v>1</v>
      </c>
      <c r="LU8" s="1">
        <v>0</v>
      </c>
      <c r="LV8" s="1">
        <v>0</v>
      </c>
      <c r="LW8" s="1">
        <v>0</v>
      </c>
      <c r="LX8" s="1">
        <v>0</v>
      </c>
      <c r="LY8" s="1" t="s">
        <v>564</v>
      </c>
      <c r="LZ8" s="1" t="s">
        <v>464</v>
      </c>
      <c r="MA8" s="1" t="s">
        <v>472</v>
      </c>
      <c r="MB8" s="1">
        <v>1</v>
      </c>
      <c r="MC8" s="1">
        <v>0</v>
      </c>
      <c r="MD8" s="1">
        <v>0</v>
      </c>
      <c r="ME8" s="1">
        <v>0</v>
      </c>
      <c r="MF8" s="1">
        <v>0</v>
      </c>
      <c r="MH8" s="1">
        <v>1</v>
      </c>
      <c r="MI8" s="1">
        <v>0</v>
      </c>
      <c r="MJ8" s="1">
        <v>0</v>
      </c>
      <c r="MK8" s="1">
        <v>0</v>
      </c>
      <c r="ML8" s="1">
        <v>0</v>
      </c>
      <c r="MM8" s="1">
        <v>0</v>
      </c>
      <c r="MN8" s="1">
        <v>0</v>
      </c>
      <c r="MO8" s="1">
        <v>0</v>
      </c>
      <c r="MQ8" s="1">
        <v>1</v>
      </c>
      <c r="MT8" s="1">
        <v>7</v>
      </c>
      <c r="MU8" s="1" t="s">
        <v>5187</v>
      </c>
      <c r="MV8" s="1">
        <v>1</v>
      </c>
      <c r="MW8" s="1">
        <v>0</v>
      </c>
      <c r="MX8" s="1">
        <v>0</v>
      </c>
      <c r="MY8" s="1">
        <v>0</v>
      </c>
      <c r="MZ8" s="1">
        <v>0</v>
      </c>
      <c r="NA8" s="1">
        <v>1</v>
      </c>
      <c r="NB8" s="1">
        <v>2</v>
      </c>
      <c r="NC8" s="1" t="s">
        <v>5190</v>
      </c>
      <c r="ND8" s="1">
        <v>0</v>
      </c>
      <c r="NE8" s="1">
        <v>0</v>
      </c>
      <c r="NF8" s="1">
        <v>0</v>
      </c>
      <c r="NH8" s="1" t="s">
        <v>472</v>
      </c>
      <c r="NI8" s="1" t="s">
        <v>480</v>
      </c>
      <c r="OD8" s="1" t="s">
        <v>583</v>
      </c>
      <c r="OE8" s="1">
        <v>0</v>
      </c>
      <c r="OF8" s="1">
        <v>0</v>
      </c>
      <c r="OG8" s="1">
        <v>0</v>
      </c>
      <c r="OH8" s="1">
        <v>0</v>
      </c>
      <c r="OI8" s="1">
        <v>0</v>
      </c>
      <c r="OJ8" s="1">
        <v>0</v>
      </c>
      <c r="OK8" s="1">
        <v>0</v>
      </c>
      <c r="OL8" s="1">
        <v>0</v>
      </c>
      <c r="OM8" s="1">
        <v>1</v>
      </c>
      <c r="ON8" s="1">
        <v>0</v>
      </c>
      <c r="OO8" s="1" t="s">
        <v>584</v>
      </c>
      <c r="OP8" s="1">
        <v>0</v>
      </c>
      <c r="OQ8" s="1">
        <v>0</v>
      </c>
      <c r="OR8" s="1">
        <v>0</v>
      </c>
      <c r="OS8" s="1">
        <v>0</v>
      </c>
      <c r="OT8" s="1">
        <v>1</v>
      </c>
      <c r="OU8" s="1">
        <v>0</v>
      </c>
      <c r="OV8" s="1" t="s">
        <v>585</v>
      </c>
      <c r="OW8" s="1" t="s">
        <v>546</v>
      </c>
      <c r="OY8" s="1" t="s">
        <v>533</v>
      </c>
      <c r="OZ8" s="1" t="s">
        <v>464</v>
      </c>
      <c r="PA8" s="1" t="s">
        <v>464</v>
      </c>
      <c r="PB8" s="1" t="s">
        <v>533</v>
      </c>
      <c r="PC8" s="1" t="s">
        <v>464</v>
      </c>
      <c r="PD8" s="1" t="s">
        <v>472</v>
      </c>
      <c r="PF8" s="1" t="s">
        <v>484</v>
      </c>
      <c r="PH8" s="1" t="s">
        <v>586</v>
      </c>
      <c r="PI8" s="1" t="s">
        <v>534</v>
      </c>
      <c r="PJ8" s="1" t="s">
        <v>565</v>
      </c>
      <c r="PK8" s="1">
        <v>0</v>
      </c>
      <c r="PL8" s="1">
        <v>1</v>
      </c>
      <c r="PM8" s="1">
        <v>0</v>
      </c>
      <c r="PN8" s="1">
        <v>0</v>
      </c>
      <c r="PO8" s="1">
        <v>1</v>
      </c>
      <c r="PP8" s="1">
        <v>0</v>
      </c>
      <c r="PQ8" s="1">
        <v>0</v>
      </c>
      <c r="PR8" s="1">
        <v>0</v>
      </c>
      <c r="PS8" s="1">
        <v>0</v>
      </c>
      <c r="PT8" s="1">
        <v>0</v>
      </c>
      <c r="PU8" s="1">
        <v>0</v>
      </c>
      <c r="PV8" s="1">
        <v>0</v>
      </c>
      <c r="PX8" s="1" t="s">
        <v>587</v>
      </c>
      <c r="PY8" s="1" t="s">
        <v>565</v>
      </c>
      <c r="PZ8" s="1" t="s">
        <v>588</v>
      </c>
      <c r="QA8" s="1" t="s">
        <v>565</v>
      </c>
      <c r="QB8" s="1" t="s">
        <v>589</v>
      </c>
      <c r="QC8" s="1" t="s">
        <v>590</v>
      </c>
      <c r="QD8" s="1" t="s">
        <v>472</v>
      </c>
      <c r="QG8" s="1">
        <v>-2.2936095999999999</v>
      </c>
      <c r="QH8" s="1">
        <v>28.791452199999998</v>
      </c>
      <c r="QI8" s="1">
        <v>1819.5</v>
      </c>
      <c r="QJ8" s="1">
        <v>6.38</v>
      </c>
      <c r="QK8" s="1">
        <v>3</v>
      </c>
      <c r="QL8" s="1">
        <v>44958.400578703702</v>
      </c>
      <c r="QM8" s="1">
        <v>44958.371145833327</v>
      </c>
      <c r="QN8" s="1" t="s">
        <v>568</v>
      </c>
      <c r="QO8" s="1">
        <v>44958.590555555558</v>
      </c>
      <c r="QP8" s="7" t="s">
        <v>591</v>
      </c>
      <c r="QQ8" s="1" t="s">
        <v>568</v>
      </c>
      <c r="QR8" s="1" t="s">
        <v>4752</v>
      </c>
      <c r="QS8" s="1" t="s">
        <v>4752</v>
      </c>
      <c r="QT8" s="1" t="s">
        <v>4752</v>
      </c>
      <c r="QU8" s="1" t="s">
        <v>4752</v>
      </c>
      <c r="QV8" s="1" t="s">
        <v>4752</v>
      </c>
      <c r="QW8" s="1" t="s">
        <v>4752</v>
      </c>
      <c r="QX8" s="1" t="s">
        <v>4752</v>
      </c>
      <c r="QY8" s="9" t="s">
        <v>4752</v>
      </c>
      <c r="QZ8" s="1" t="s">
        <v>4752</v>
      </c>
      <c r="RA8" s="1" t="s">
        <v>4752</v>
      </c>
      <c r="RB8" s="1" t="s">
        <v>4752</v>
      </c>
      <c r="RC8" s="1" t="s">
        <v>4752</v>
      </c>
      <c r="RD8" s="1" t="s">
        <v>4752</v>
      </c>
      <c r="RE8" s="1" t="s">
        <v>4752</v>
      </c>
      <c r="RF8" s="1" t="s">
        <v>4752</v>
      </c>
      <c r="RG8" s="1" t="s">
        <v>4752</v>
      </c>
      <c r="RH8" s="1" t="s">
        <v>4752</v>
      </c>
      <c r="RI8" s="1" t="s">
        <v>4752</v>
      </c>
      <c r="RJ8" s="1" t="s">
        <v>4752</v>
      </c>
      <c r="RK8" s="1" t="s">
        <v>4752</v>
      </c>
      <c r="RL8" s="1" t="s">
        <v>4752</v>
      </c>
      <c r="RM8" s="1" t="s">
        <v>4752</v>
      </c>
      <c r="RN8" s="1" t="s">
        <v>4752</v>
      </c>
      <c r="RO8" s="1" t="s">
        <v>4752</v>
      </c>
      <c r="RP8" s="1" t="str">
        <f t="shared" si="1"/>
        <v/>
      </c>
      <c r="RQ8" s="1" t="str">
        <f t="shared" si="2"/>
        <v/>
      </c>
      <c r="RR8" s="1" t="str">
        <f t="shared" si="3"/>
        <v/>
      </c>
      <c r="RS8" s="1" t="str">
        <f t="shared" si="4"/>
        <v/>
      </c>
      <c r="RT8" s="1" t="str">
        <f t="shared" si="5"/>
        <v/>
      </c>
      <c r="RU8" s="1" t="str">
        <f t="shared" si="6"/>
        <v/>
      </c>
    </row>
    <row r="9" spans="1:489" ht="14.25" customHeight="1" x14ac:dyDescent="0.3">
      <c r="A9" s="1" t="s">
        <v>592</v>
      </c>
      <c r="B9" s="1" t="s">
        <v>593</v>
      </c>
      <c r="C9" s="1">
        <v>44958</v>
      </c>
      <c r="D9" s="1" t="s">
        <v>459</v>
      </c>
      <c r="E9" s="1" t="s">
        <v>460</v>
      </c>
      <c r="F9" s="1" t="s">
        <v>460</v>
      </c>
      <c r="G9" s="1" t="s">
        <v>461</v>
      </c>
      <c r="H9" s="1" t="s">
        <v>462</v>
      </c>
      <c r="I9" s="1" t="s">
        <v>463</v>
      </c>
      <c r="J9" s="1" t="s">
        <v>472</v>
      </c>
      <c r="K9" s="1" t="s">
        <v>595</v>
      </c>
      <c r="L9" s="1" t="s">
        <v>594</v>
      </c>
      <c r="M9" s="1" t="str" cm="1">
        <f t="array" ref="M9">SUBSTITUTE(L9,LEFT(L9,MIN(IFERROR(FIND({0;1;2;3;4;5;6;7;8;9},L9),""))-1),"")</f>
        <v>57</v>
      </c>
      <c r="N9" s="1" t="str">
        <f t="shared" si="0"/>
        <v>kamak_57</v>
      </c>
      <c r="O9" s="1" t="s">
        <v>467</v>
      </c>
      <c r="P9" s="1">
        <v>25</v>
      </c>
      <c r="Q9" s="1">
        <v>0</v>
      </c>
      <c r="R9" s="1" t="s">
        <v>511</v>
      </c>
      <c r="S9" s="1" t="s">
        <v>472</v>
      </c>
      <c r="T9" s="1" t="s">
        <v>542</v>
      </c>
      <c r="V9" s="1" t="s">
        <v>510</v>
      </c>
      <c r="W9" s="1" t="s">
        <v>510</v>
      </c>
      <c r="Y9" s="1" t="s">
        <v>513</v>
      </c>
      <c r="AA9" s="1" t="s">
        <v>596</v>
      </c>
      <c r="AB9" s="1">
        <v>0</v>
      </c>
      <c r="AC9" s="1">
        <v>0</v>
      </c>
      <c r="AD9" s="1">
        <v>0</v>
      </c>
      <c r="AE9" s="1">
        <v>0</v>
      </c>
      <c r="AF9" s="1">
        <v>0</v>
      </c>
      <c r="AG9" s="1">
        <v>1</v>
      </c>
      <c r="AH9" s="1">
        <v>0</v>
      </c>
      <c r="AI9" s="1">
        <v>0</v>
      </c>
      <c r="AJ9" s="1">
        <v>1</v>
      </c>
      <c r="AK9" s="1">
        <v>2</v>
      </c>
      <c r="AL9" s="1">
        <v>0</v>
      </c>
      <c r="AM9" s="1">
        <v>2</v>
      </c>
      <c r="AN9" s="1">
        <v>0</v>
      </c>
      <c r="AO9" s="1">
        <v>1</v>
      </c>
      <c r="AP9" s="1">
        <v>0</v>
      </c>
      <c r="AQ9" s="1">
        <v>0</v>
      </c>
      <c r="AR9" s="1">
        <v>7</v>
      </c>
      <c r="AS9" s="1" t="s">
        <v>472</v>
      </c>
      <c r="AT9" s="1">
        <v>0</v>
      </c>
      <c r="AU9" s="1">
        <v>0</v>
      </c>
      <c r="AV9" s="1">
        <v>0</v>
      </c>
      <c r="AW9" s="1">
        <v>0</v>
      </c>
      <c r="AX9" s="1">
        <v>0</v>
      </c>
      <c r="AY9" s="1">
        <v>0</v>
      </c>
      <c r="AZ9" s="1">
        <v>0</v>
      </c>
      <c r="BA9" s="1">
        <v>0</v>
      </c>
      <c r="BB9" s="1">
        <v>0</v>
      </c>
      <c r="BC9" s="1">
        <v>0</v>
      </c>
      <c r="BD9" s="1">
        <v>0</v>
      </c>
      <c r="BE9" s="1">
        <v>0</v>
      </c>
      <c r="BF9" s="1" t="s">
        <v>472</v>
      </c>
      <c r="BS9" s="1" t="s">
        <v>464</v>
      </c>
      <c r="BT9" s="1">
        <v>0</v>
      </c>
      <c r="BU9" s="1">
        <v>0</v>
      </c>
      <c r="BV9" s="1">
        <v>1</v>
      </c>
      <c r="BW9" s="1">
        <v>1</v>
      </c>
      <c r="BX9" s="1">
        <v>1</v>
      </c>
      <c r="BY9" s="1">
        <v>1</v>
      </c>
      <c r="BZ9" s="1">
        <v>0</v>
      </c>
      <c r="CA9" s="1">
        <v>0</v>
      </c>
      <c r="CB9" s="1">
        <v>0</v>
      </c>
      <c r="CC9" s="1">
        <v>0</v>
      </c>
      <c r="CD9" s="1">
        <v>0</v>
      </c>
      <c r="CF9" s="1" t="s">
        <v>473</v>
      </c>
      <c r="CG9" s="1" t="s">
        <v>474</v>
      </c>
      <c r="CL9" s="1" t="s">
        <v>473</v>
      </c>
      <c r="CM9" s="1" t="s">
        <v>5133</v>
      </c>
      <c r="CO9" s="1" t="s">
        <v>464</v>
      </c>
      <c r="CW9" s="1" t="s">
        <v>475</v>
      </c>
      <c r="CX9" s="1">
        <v>10</v>
      </c>
      <c r="CY9" s="1">
        <v>20</v>
      </c>
      <c r="CZ9" s="1">
        <v>12</v>
      </c>
      <c r="DA9" s="9">
        <v>42</v>
      </c>
      <c r="DE9" s="1" t="s">
        <v>464</v>
      </c>
      <c r="DF9" s="1" t="s">
        <v>5101</v>
      </c>
      <c r="EH9" s="1">
        <v>7</v>
      </c>
      <c r="EI9" s="1">
        <v>4</v>
      </c>
      <c r="EJ9" s="1">
        <v>560</v>
      </c>
      <c r="EM9" s="1">
        <v>0</v>
      </c>
      <c r="EN9" s="6">
        <v>11.428571428571429</v>
      </c>
      <c r="EO9" s="1" t="s">
        <v>472</v>
      </c>
      <c r="EZ9" s="1" t="s">
        <v>597</v>
      </c>
      <c r="FA9" s="1">
        <v>0</v>
      </c>
      <c r="FB9" s="1">
        <v>0</v>
      </c>
      <c r="FC9" s="1">
        <v>0</v>
      </c>
      <c r="FD9" s="1">
        <v>0</v>
      </c>
      <c r="FE9" s="1">
        <v>1</v>
      </c>
      <c r="FF9" s="1">
        <v>0</v>
      </c>
      <c r="FG9" s="1">
        <v>0</v>
      </c>
      <c r="FI9" s="1" t="s">
        <v>464</v>
      </c>
      <c r="FJ9" s="1" t="s">
        <v>598</v>
      </c>
      <c r="FM9" s="1">
        <v>500</v>
      </c>
      <c r="GE9" s="1" t="s">
        <v>464</v>
      </c>
      <c r="GF9" s="1" t="s">
        <v>599</v>
      </c>
      <c r="GG9" s="1" t="s">
        <v>472</v>
      </c>
      <c r="HP9" s="1" t="s">
        <v>464</v>
      </c>
      <c r="HQ9" s="1">
        <v>0</v>
      </c>
      <c r="HR9" s="1">
        <v>0</v>
      </c>
      <c r="HS9" s="1">
        <v>0</v>
      </c>
      <c r="HT9" s="1">
        <v>0</v>
      </c>
      <c r="HU9" s="1">
        <v>0</v>
      </c>
      <c r="HV9" s="1">
        <v>0</v>
      </c>
      <c r="HW9" s="1">
        <v>1</v>
      </c>
      <c r="HX9" s="1">
        <v>0</v>
      </c>
      <c r="HY9" s="1">
        <v>0</v>
      </c>
      <c r="HZ9" s="1">
        <v>0</v>
      </c>
      <c r="IF9" s="1">
        <v>0</v>
      </c>
      <c r="IG9" s="1">
        <v>0</v>
      </c>
      <c r="IH9" s="1">
        <v>0</v>
      </c>
      <c r="II9" s="1">
        <v>1</v>
      </c>
      <c r="IJ9" s="1">
        <v>0</v>
      </c>
      <c r="IS9" s="1" t="s">
        <v>5183</v>
      </c>
      <c r="IT9" s="1" t="s">
        <v>472</v>
      </c>
      <c r="IU9" s="1" t="s">
        <v>5102</v>
      </c>
      <c r="IV9" s="1" t="s">
        <v>472</v>
      </c>
      <c r="IX9" s="1" t="s">
        <v>472</v>
      </c>
      <c r="IY9" s="1" t="s">
        <v>464</v>
      </c>
      <c r="IZ9" s="1">
        <v>0</v>
      </c>
      <c r="JA9" s="1">
        <v>1</v>
      </c>
      <c r="JB9" s="1">
        <v>0</v>
      </c>
      <c r="JC9" s="1">
        <v>0</v>
      </c>
      <c r="JD9" s="1">
        <v>0</v>
      </c>
      <c r="JE9" s="1">
        <v>1</v>
      </c>
      <c r="JF9" s="1">
        <v>0</v>
      </c>
      <c r="JG9" s="1">
        <v>0</v>
      </c>
      <c r="JH9" s="1">
        <v>0</v>
      </c>
      <c r="JI9" s="1">
        <v>0</v>
      </c>
      <c r="JK9" s="1" t="s">
        <v>472</v>
      </c>
      <c r="KA9" s="1" t="s">
        <v>464</v>
      </c>
      <c r="KB9" s="1">
        <v>1</v>
      </c>
      <c r="KC9" s="1">
        <v>0</v>
      </c>
      <c r="KD9" s="1">
        <v>0</v>
      </c>
      <c r="KE9" s="1">
        <v>1</v>
      </c>
      <c r="KF9" s="1">
        <v>0</v>
      </c>
      <c r="KG9" s="1">
        <v>0</v>
      </c>
      <c r="KH9" s="1">
        <v>0</v>
      </c>
      <c r="KJ9" s="1">
        <v>1</v>
      </c>
      <c r="KK9" s="1">
        <v>1</v>
      </c>
      <c r="KL9" s="1">
        <v>0</v>
      </c>
      <c r="KM9" s="1">
        <v>2</v>
      </c>
      <c r="KN9" s="1">
        <v>3</v>
      </c>
      <c r="KO9" s="1" t="s">
        <v>5185</v>
      </c>
      <c r="KP9" s="1">
        <v>0</v>
      </c>
      <c r="KQ9" s="1">
        <v>0</v>
      </c>
      <c r="KR9" s="1">
        <v>0</v>
      </c>
      <c r="KT9" s="1">
        <v>0</v>
      </c>
      <c r="KU9" s="1">
        <v>1</v>
      </c>
      <c r="KV9" s="1">
        <v>0</v>
      </c>
      <c r="KW9" s="1">
        <v>0</v>
      </c>
      <c r="KX9" s="1">
        <v>0</v>
      </c>
      <c r="KY9" s="1">
        <v>0</v>
      </c>
      <c r="LA9" s="1" t="s">
        <v>472</v>
      </c>
      <c r="LB9" s="1" t="s">
        <v>600</v>
      </c>
      <c r="LC9" s="1">
        <v>0</v>
      </c>
      <c r="LD9" s="1">
        <v>1</v>
      </c>
      <c r="LE9" s="1">
        <v>0</v>
      </c>
      <c r="LF9" s="1">
        <v>0</v>
      </c>
      <c r="LH9" s="1">
        <v>0</v>
      </c>
      <c r="LI9" s="1">
        <v>0</v>
      </c>
      <c r="LJ9" s="1">
        <v>0</v>
      </c>
      <c r="LK9" s="1">
        <v>0</v>
      </c>
      <c r="LL9" s="1">
        <v>0</v>
      </c>
      <c r="LM9" s="1">
        <v>0</v>
      </c>
      <c r="LN9" s="1">
        <v>1</v>
      </c>
      <c r="LO9" s="1">
        <v>0</v>
      </c>
      <c r="LP9" s="1" t="s">
        <v>601</v>
      </c>
      <c r="LQ9" s="1" t="s">
        <v>464</v>
      </c>
      <c r="LR9" s="1" t="s">
        <v>602</v>
      </c>
      <c r="LS9" s="1">
        <v>0</v>
      </c>
      <c r="LT9" s="1">
        <v>1</v>
      </c>
      <c r="LU9" s="1">
        <v>1</v>
      </c>
      <c r="LV9" s="1">
        <v>0</v>
      </c>
      <c r="LW9" s="1">
        <v>0</v>
      </c>
      <c r="LX9" s="1">
        <v>0</v>
      </c>
      <c r="LY9" s="1" t="s">
        <v>564</v>
      </c>
      <c r="LZ9" s="1" t="s">
        <v>472</v>
      </c>
      <c r="MA9" s="1" t="s">
        <v>472</v>
      </c>
      <c r="MQ9" s="1">
        <v>0</v>
      </c>
      <c r="MT9" s="1">
        <v>5</v>
      </c>
      <c r="MU9" s="1" t="s">
        <v>5189</v>
      </c>
      <c r="MV9" s="1">
        <v>1</v>
      </c>
      <c r="MW9" s="1">
        <v>0</v>
      </c>
      <c r="MX9" s="1">
        <v>1</v>
      </c>
      <c r="MY9" s="1">
        <v>0</v>
      </c>
      <c r="MZ9" s="1">
        <v>0</v>
      </c>
      <c r="NA9" s="1">
        <v>2</v>
      </c>
      <c r="NB9" s="1">
        <v>2</v>
      </c>
      <c r="NC9" s="1" t="s">
        <v>5190</v>
      </c>
      <c r="ND9" s="1">
        <v>0</v>
      </c>
      <c r="NE9" s="1">
        <v>0</v>
      </c>
      <c r="NF9" s="1">
        <v>0</v>
      </c>
      <c r="NH9" s="1" t="s">
        <v>472</v>
      </c>
      <c r="NI9" s="1" t="s">
        <v>480</v>
      </c>
      <c r="OD9" s="1" t="s">
        <v>603</v>
      </c>
      <c r="OE9" s="1">
        <v>0</v>
      </c>
      <c r="OF9" s="1">
        <v>0</v>
      </c>
      <c r="OG9" s="1">
        <v>0</v>
      </c>
      <c r="OH9" s="1">
        <v>0</v>
      </c>
      <c r="OI9" s="1">
        <v>0</v>
      </c>
      <c r="OJ9" s="1">
        <v>0</v>
      </c>
      <c r="OK9" s="1">
        <v>0</v>
      </c>
      <c r="OL9" s="1">
        <v>0</v>
      </c>
      <c r="OM9" s="1">
        <v>1</v>
      </c>
      <c r="ON9" s="1">
        <v>0</v>
      </c>
      <c r="OO9" s="1" t="s">
        <v>604</v>
      </c>
      <c r="OP9" s="1">
        <v>0</v>
      </c>
      <c r="OQ9" s="1">
        <v>0</v>
      </c>
      <c r="OR9" s="1">
        <v>0</v>
      </c>
      <c r="OS9" s="1">
        <v>1</v>
      </c>
      <c r="OT9" s="1">
        <v>0</v>
      </c>
      <c r="OU9" s="1">
        <v>0</v>
      </c>
      <c r="OW9" s="1" t="s">
        <v>546</v>
      </c>
      <c r="OY9" s="1" t="s">
        <v>518</v>
      </c>
      <c r="OZ9" s="1" t="s">
        <v>472</v>
      </c>
      <c r="PA9" s="1" t="s">
        <v>472</v>
      </c>
      <c r="PB9" s="1" t="s">
        <v>502</v>
      </c>
      <c r="PC9" s="1" t="s">
        <v>464</v>
      </c>
      <c r="PD9" s="1" t="s">
        <v>472</v>
      </c>
      <c r="PF9" s="1" t="s">
        <v>484</v>
      </c>
      <c r="PH9" s="1" t="s">
        <v>586</v>
      </c>
      <c r="PI9" s="1" t="s">
        <v>605</v>
      </c>
      <c r="PJ9" s="1" t="s">
        <v>487</v>
      </c>
      <c r="PK9" s="1">
        <v>0</v>
      </c>
      <c r="PL9" s="1">
        <v>1</v>
      </c>
      <c r="PM9" s="1">
        <v>0</v>
      </c>
      <c r="PN9" s="1">
        <v>0</v>
      </c>
      <c r="PO9" s="1">
        <v>1</v>
      </c>
      <c r="PP9" s="1">
        <v>0</v>
      </c>
      <c r="PQ9" s="1">
        <v>0</v>
      </c>
      <c r="PR9" s="1">
        <v>0</v>
      </c>
      <c r="PS9" s="1">
        <v>0</v>
      </c>
      <c r="PT9" s="1">
        <v>0</v>
      </c>
      <c r="PU9" s="1">
        <v>0</v>
      </c>
      <c r="PV9" s="1">
        <v>0</v>
      </c>
      <c r="PX9" s="1" t="s">
        <v>606</v>
      </c>
      <c r="PY9" s="1" t="s">
        <v>565</v>
      </c>
      <c r="PZ9" s="1" t="s">
        <v>607</v>
      </c>
      <c r="QA9" s="1" t="s">
        <v>489</v>
      </c>
      <c r="QB9" s="1" t="s">
        <v>564</v>
      </c>
      <c r="QC9" s="1" t="s">
        <v>608</v>
      </c>
      <c r="QD9" s="1" t="s">
        <v>472</v>
      </c>
      <c r="QG9" s="1">
        <v>-2.2943783</v>
      </c>
      <c r="QH9" s="1">
        <v>28.79121</v>
      </c>
      <c r="QI9" s="1">
        <v>1838.2</v>
      </c>
      <c r="QJ9" s="1">
        <v>3.9</v>
      </c>
      <c r="QK9" s="1">
        <v>7</v>
      </c>
      <c r="QL9" s="1">
        <v>44958.447731481479</v>
      </c>
      <c r="QM9" s="1">
        <v>44958.422118055547</v>
      </c>
      <c r="QN9" s="1" t="s">
        <v>568</v>
      </c>
      <c r="QO9" s="1">
        <v>44958.590578703697</v>
      </c>
      <c r="QP9" s="7" t="s">
        <v>609</v>
      </c>
      <c r="QQ9" s="1" t="s">
        <v>568</v>
      </c>
      <c r="QR9" s="1" t="s">
        <v>4752</v>
      </c>
      <c r="QS9" s="1" t="s">
        <v>4752</v>
      </c>
      <c r="QT9" s="1" t="s">
        <v>4752</v>
      </c>
      <c r="QU9" s="1" t="s">
        <v>4752</v>
      </c>
      <c r="QV9" s="1" t="s">
        <v>4752</v>
      </c>
      <c r="QW9" s="1" t="s">
        <v>4752</v>
      </c>
      <c r="QX9" s="1" t="s">
        <v>4752</v>
      </c>
      <c r="QY9" s="9" t="s">
        <v>4752</v>
      </c>
      <c r="QZ9" s="1" t="s">
        <v>4752</v>
      </c>
      <c r="RA9" s="1" t="s">
        <v>4752</v>
      </c>
      <c r="RB9" s="1" t="s">
        <v>4752</v>
      </c>
      <c r="RC9" s="1" t="s">
        <v>4752</v>
      </c>
      <c r="RD9" s="1" t="s">
        <v>4752</v>
      </c>
      <c r="RE9" s="1" t="s">
        <v>4752</v>
      </c>
      <c r="RF9" s="1" t="s">
        <v>4752</v>
      </c>
      <c r="RG9" s="1" t="s">
        <v>4752</v>
      </c>
      <c r="RH9" s="1" t="s">
        <v>4752</v>
      </c>
      <c r="RI9" s="1" t="s">
        <v>4752</v>
      </c>
      <c r="RJ9" s="1" t="s">
        <v>4752</v>
      </c>
      <c r="RK9" s="1" t="s">
        <v>4752</v>
      </c>
      <c r="RL9" s="1" t="s">
        <v>4752</v>
      </c>
      <c r="RM9" s="1" t="s">
        <v>4752</v>
      </c>
      <c r="RN9" s="1" t="s">
        <v>4752</v>
      </c>
      <c r="RO9" s="1" t="s">
        <v>4752</v>
      </c>
      <c r="RP9" s="1" t="str">
        <f t="shared" si="1"/>
        <v/>
      </c>
      <c r="RQ9" s="1" t="str">
        <f t="shared" si="2"/>
        <v/>
      </c>
      <c r="RR9" s="1" t="str">
        <f t="shared" si="3"/>
        <v/>
      </c>
      <c r="RS9" s="1" t="str">
        <f t="shared" si="4"/>
        <v/>
      </c>
      <c r="RT9" s="1" t="str">
        <f t="shared" si="5"/>
        <v/>
      </c>
      <c r="RU9" s="1" t="str">
        <f t="shared" si="6"/>
        <v/>
      </c>
    </row>
    <row r="10" spans="1:489" ht="14.25" customHeight="1" x14ac:dyDescent="0.3">
      <c r="A10" s="1" t="s">
        <v>610</v>
      </c>
      <c r="B10" s="1" t="s">
        <v>611</v>
      </c>
      <c r="C10" s="1">
        <v>44958</v>
      </c>
      <c r="D10" s="1" t="s">
        <v>459</v>
      </c>
      <c r="E10" s="1" t="s">
        <v>460</v>
      </c>
      <c r="F10" s="1" t="s">
        <v>460</v>
      </c>
      <c r="G10" s="1" t="s">
        <v>461</v>
      </c>
      <c r="H10" s="1" t="s">
        <v>462</v>
      </c>
      <c r="I10" s="1" t="s">
        <v>463</v>
      </c>
      <c r="J10" s="1" t="s">
        <v>464</v>
      </c>
      <c r="K10" s="1" t="s">
        <v>613</v>
      </c>
      <c r="L10" s="1" t="s">
        <v>612</v>
      </c>
      <c r="M10" s="1" t="str" cm="1">
        <f t="array" ref="M10">SUBSTITUTE(L10,LEFT(L10,MIN(IFERROR(FIND({0;1;2;3;4;5;6;7;8;9},L10),""))-1),"")</f>
        <v>60</v>
      </c>
      <c r="N10" s="1" t="str">
        <f t="shared" si="0"/>
        <v>kamak_60</v>
      </c>
      <c r="O10" s="1" t="s">
        <v>510</v>
      </c>
      <c r="P10" s="1">
        <v>18</v>
      </c>
      <c r="Q10" s="1">
        <v>976995493</v>
      </c>
      <c r="R10" s="1" t="s">
        <v>614</v>
      </c>
      <c r="S10" s="1" t="s">
        <v>472</v>
      </c>
      <c r="T10" s="1" t="s">
        <v>526</v>
      </c>
      <c r="V10" s="1" t="s">
        <v>510</v>
      </c>
      <c r="W10" s="1" t="s">
        <v>510</v>
      </c>
      <c r="X10" s="1" t="s">
        <v>615</v>
      </c>
      <c r="Y10" s="1" t="s">
        <v>470</v>
      </c>
      <c r="AA10" s="1" t="s">
        <v>471</v>
      </c>
      <c r="AB10" s="1">
        <v>0</v>
      </c>
      <c r="AC10" s="1">
        <v>0</v>
      </c>
      <c r="AD10" s="1">
        <v>1</v>
      </c>
      <c r="AE10" s="1">
        <v>0</v>
      </c>
      <c r="AF10" s="1">
        <v>1</v>
      </c>
      <c r="AG10" s="1">
        <v>0</v>
      </c>
      <c r="AH10" s="1">
        <v>1</v>
      </c>
      <c r="AI10" s="1">
        <v>0</v>
      </c>
      <c r="AJ10" s="1">
        <v>0</v>
      </c>
      <c r="AK10" s="1">
        <v>0</v>
      </c>
      <c r="AL10" s="1">
        <v>2</v>
      </c>
      <c r="AM10" s="1">
        <v>1</v>
      </c>
      <c r="AN10" s="1">
        <v>1</v>
      </c>
      <c r="AO10" s="1">
        <v>1</v>
      </c>
      <c r="AP10" s="1">
        <v>0</v>
      </c>
      <c r="AQ10" s="1">
        <v>1</v>
      </c>
      <c r="AR10" s="1">
        <v>9</v>
      </c>
      <c r="AS10" s="1" t="s">
        <v>472</v>
      </c>
      <c r="AT10" s="1">
        <v>0</v>
      </c>
      <c r="AU10" s="1">
        <v>0</v>
      </c>
      <c r="AV10" s="1">
        <v>0</v>
      </c>
      <c r="AW10" s="1">
        <v>0</v>
      </c>
      <c r="AX10" s="1">
        <v>0</v>
      </c>
      <c r="AY10" s="1">
        <v>0</v>
      </c>
      <c r="AZ10" s="1">
        <v>0</v>
      </c>
      <c r="BA10" s="1">
        <v>0</v>
      </c>
      <c r="BB10" s="1">
        <v>0</v>
      </c>
      <c r="BC10" s="1">
        <v>0</v>
      </c>
      <c r="BD10" s="1">
        <v>0</v>
      </c>
      <c r="BE10" s="1">
        <v>0</v>
      </c>
      <c r="BF10" s="1" t="s">
        <v>472</v>
      </c>
      <c r="BS10" s="1" t="s">
        <v>464</v>
      </c>
      <c r="BT10" s="1">
        <v>0</v>
      </c>
      <c r="BU10" s="1">
        <v>1</v>
      </c>
      <c r="BV10" s="1">
        <v>0</v>
      </c>
      <c r="BW10" s="1">
        <v>0</v>
      </c>
      <c r="BX10" s="1">
        <v>0</v>
      </c>
      <c r="BY10" s="1">
        <v>1</v>
      </c>
      <c r="BZ10" s="1">
        <v>0</v>
      </c>
      <c r="CA10" s="1">
        <v>0</v>
      </c>
      <c r="CB10" s="1">
        <v>0</v>
      </c>
      <c r="CC10" s="1">
        <v>0</v>
      </c>
      <c r="CD10" s="1">
        <v>0</v>
      </c>
      <c r="CF10" s="1" t="s">
        <v>473</v>
      </c>
      <c r="CG10" s="1" t="s">
        <v>474</v>
      </c>
      <c r="CL10" s="1" t="s">
        <v>473</v>
      </c>
      <c r="CM10" s="1" t="s">
        <v>5133</v>
      </c>
      <c r="CO10" s="1" t="s">
        <v>464</v>
      </c>
      <c r="CW10" s="1" t="s">
        <v>475</v>
      </c>
      <c r="CX10" s="1">
        <v>10</v>
      </c>
      <c r="CY10" s="1">
        <v>60</v>
      </c>
      <c r="CZ10" s="1">
        <v>15</v>
      </c>
      <c r="DA10" s="9">
        <v>85</v>
      </c>
      <c r="DE10" s="1" t="s">
        <v>472</v>
      </c>
      <c r="DF10" s="1" t="s">
        <v>5102</v>
      </c>
      <c r="DG10" s="1">
        <v>0</v>
      </c>
      <c r="DH10" s="1">
        <v>0</v>
      </c>
      <c r="DI10" s="1">
        <v>0</v>
      </c>
      <c r="DJ10" s="1">
        <v>0</v>
      </c>
      <c r="DK10" s="1">
        <v>0</v>
      </c>
      <c r="DL10" s="1">
        <v>1</v>
      </c>
      <c r="DM10" s="1">
        <v>1</v>
      </c>
      <c r="DN10" s="1">
        <v>1</v>
      </c>
      <c r="DO10" s="1">
        <v>0</v>
      </c>
      <c r="DP10" s="1">
        <v>0</v>
      </c>
      <c r="DQ10" s="1">
        <v>0</v>
      </c>
      <c r="DR10" s="1">
        <v>0</v>
      </c>
      <c r="DS10" s="1">
        <v>0</v>
      </c>
      <c r="EH10" s="1">
        <v>7</v>
      </c>
      <c r="EI10" s="1">
        <v>5</v>
      </c>
      <c r="EJ10" s="1">
        <v>700</v>
      </c>
      <c r="EM10" s="1">
        <v>0</v>
      </c>
      <c r="EN10" s="6">
        <v>11.111111111111111</v>
      </c>
      <c r="EO10" s="1" t="s">
        <v>472</v>
      </c>
      <c r="EZ10" s="1" t="s">
        <v>576</v>
      </c>
      <c r="FA10" s="1">
        <v>0</v>
      </c>
      <c r="FB10" s="1">
        <v>0</v>
      </c>
      <c r="FC10" s="1">
        <v>0</v>
      </c>
      <c r="FD10" s="1">
        <v>0</v>
      </c>
      <c r="FE10" s="1">
        <v>1</v>
      </c>
      <c r="FF10" s="1">
        <v>0</v>
      </c>
      <c r="FG10" s="1">
        <v>0</v>
      </c>
      <c r="FI10" s="1" t="s">
        <v>464</v>
      </c>
      <c r="FJ10" s="1" t="s">
        <v>598</v>
      </c>
      <c r="FM10" s="1">
        <v>500</v>
      </c>
      <c r="GE10" s="1" t="s">
        <v>464</v>
      </c>
      <c r="GF10" s="1" t="s">
        <v>616</v>
      </c>
      <c r="GG10" s="1" t="s">
        <v>472</v>
      </c>
      <c r="HP10" s="1" t="s">
        <v>464</v>
      </c>
      <c r="HQ10" s="1">
        <v>0</v>
      </c>
      <c r="HR10" s="1">
        <v>0</v>
      </c>
      <c r="HS10" s="1">
        <v>0</v>
      </c>
      <c r="HT10" s="1">
        <v>0</v>
      </c>
      <c r="HU10" s="1">
        <v>0</v>
      </c>
      <c r="HV10" s="1">
        <v>0</v>
      </c>
      <c r="HW10" s="1">
        <v>1</v>
      </c>
      <c r="HX10" s="1">
        <v>0</v>
      </c>
      <c r="HY10" s="1">
        <v>0</v>
      </c>
      <c r="HZ10" s="1">
        <v>0</v>
      </c>
      <c r="IF10" s="1">
        <v>1</v>
      </c>
      <c r="IG10" s="1">
        <v>0</v>
      </c>
      <c r="IH10" s="1">
        <v>0</v>
      </c>
      <c r="II10" s="1">
        <v>0</v>
      </c>
      <c r="IJ10" s="1">
        <v>0</v>
      </c>
      <c r="IK10" s="1">
        <v>1</v>
      </c>
      <c r="IS10" s="1" t="s">
        <v>5183</v>
      </c>
      <c r="IT10" s="1" t="s">
        <v>464</v>
      </c>
      <c r="IU10" s="1" t="s">
        <v>5102</v>
      </c>
      <c r="IV10" s="1" t="s">
        <v>472</v>
      </c>
      <c r="IX10" s="1" t="s">
        <v>472</v>
      </c>
      <c r="IY10" s="1" t="s">
        <v>464</v>
      </c>
      <c r="IZ10" s="1">
        <v>0</v>
      </c>
      <c r="JA10" s="1">
        <v>1</v>
      </c>
      <c r="JB10" s="1">
        <v>0</v>
      </c>
      <c r="JC10" s="1">
        <v>0</v>
      </c>
      <c r="JD10" s="1">
        <v>0</v>
      </c>
      <c r="JE10" s="1">
        <v>0</v>
      </c>
      <c r="JF10" s="1">
        <v>0</v>
      </c>
      <c r="JG10" s="1">
        <v>1</v>
      </c>
      <c r="JH10" s="1">
        <v>0</v>
      </c>
      <c r="JI10" s="1">
        <v>0</v>
      </c>
      <c r="JK10" s="1" t="s">
        <v>472</v>
      </c>
      <c r="KA10" s="1" t="s">
        <v>464</v>
      </c>
      <c r="KB10" s="1">
        <v>1</v>
      </c>
      <c r="KC10" s="1">
        <v>0</v>
      </c>
      <c r="KD10" s="1">
        <v>1</v>
      </c>
      <c r="KE10" s="1">
        <v>2</v>
      </c>
      <c r="KF10" s="1">
        <v>0</v>
      </c>
      <c r="KG10" s="1">
        <v>0</v>
      </c>
      <c r="KH10" s="1">
        <v>0</v>
      </c>
      <c r="KJ10" s="1">
        <v>1</v>
      </c>
      <c r="KK10" s="1">
        <v>1</v>
      </c>
      <c r="KL10" s="1">
        <v>1</v>
      </c>
      <c r="KM10" s="1">
        <v>3</v>
      </c>
      <c r="KN10" s="1">
        <v>5</v>
      </c>
      <c r="KO10" s="1" t="s">
        <v>5185</v>
      </c>
      <c r="KP10" s="1">
        <v>0</v>
      </c>
      <c r="KQ10" s="1">
        <v>0</v>
      </c>
      <c r="KR10" s="1">
        <v>0</v>
      </c>
      <c r="KT10" s="1">
        <v>0</v>
      </c>
      <c r="KU10" s="1">
        <v>1</v>
      </c>
      <c r="KV10" s="1">
        <v>0</v>
      </c>
      <c r="KW10" s="1">
        <v>0</v>
      </c>
      <c r="KX10" s="1">
        <v>0</v>
      </c>
      <c r="KY10" s="1">
        <v>0</v>
      </c>
      <c r="LA10" s="1" t="s">
        <v>472</v>
      </c>
      <c r="LB10" s="1" t="s">
        <v>617</v>
      </c>
      <c r="LC10" s="1">
        <v>0</v>
      </c>
      <c r="LD10" s="1">
        <v>1</v>
      </c>
      <c r="LE10" s="1">
        <v>0</v>
      </c>
      <c r="LF10" s="1">
        <v>0</v>
      </c>
      <c r="LH10" s="1">
        <v>0</v>
      </c>
      <c r="LI10" s="1">
        <v>0</v>
      </c>
      <c r="LJ10" s="1">
        <v>0</v>
      </c>
      <c r="LK10" s="1">
        <v>0</v>
      </c>
      <c r="LL10" s="1">
        <v>0</v>
      </c>
      <c r="LM10" s="1">
        <v>0</v>
      </c>
      <c r="LN10" s="1">
        <v>1</v>
      </c>
      <c r="LO10" s="1">
        <v>0</v>
      </c>
      <c r="LP10" s="1" t="s">
        <v>618</v>
      </c>
      <c r="LQ10" s="1" t="s">
        <v>472</v>
      </c>
      <c r="LZ10" s="1" t="s">
        <v>472</v>
      </c>
      <c r="MA10" s="1" t="s">
        <v>472</v>
      </c>
      <c r="MQ10" s="1">
        <v>0</v>
      </c>
      <c r="MT10" s="1">
        <v>5</v>
      </c>
      <c r="MU10" s="1" t="s">
        <v>5189</v>
      </c>
      <c r="MV10" s="1">
        <v>1</v>
      </c>
      <c r="MW10" s="1">
        <v>0</v>
      </c>
      <c r="MX10" s="1">
        <v>0</v>
      </c>
      <c r="MY10" s="1">
        <v>0</v>
      </c>
      <c r="MZ10" s="1">
        <v>0</v>
      </c>
      <c r="NA10" s="1">
        <v>1</v>
      </c>
      <c r="NB10" s="1">
        <v>1</v>
      </c>
      <c r="NC10" s="1" t="s">
        <v>5190</v>
      </c>
      <c r="ND10" s="1">
        <v>0</v>
      </c>
      <c r="NE10" s="1">
        <v>0</v>
      </c>
      <c r="NF10" s="1">
        <v>0</v>
      </c>
      <c r="NH10" s="1" t="s">
        <v>464</v>
      </c>
      <c r="NI10" s="1" t="s">
        <v>480</v>
      </c>
      <c r="OD10" s="1" t="s">
        <v>619</v>
      </c>
      <c r="OE10" s="1">
        <v>0</v>
      </c>
      <c r="OF10" s="1">
        <v>1</v>
      </c>
      <c r="OG10" s="1">
        <v>1</v>
      </c>
      <c r="OH10" s="1">
        <v>0</v>
      </c>
      <c r="OI10" s="1">
        <v>0</v>
      </c>
      <c r="OJ10" s="1">
        <v>1</v>
      </c>
      <c r="OK10" s="1">
        <v>1</v>
      </c>
      <c r="OL10" s="1">
        <v>1</v>
      </c>
      <c r="OM10" s="1">
        <v>1</v>
      </c>
      <c r="ON10" s="1">
        <v>0</v>
      </c>
      <c r="OO10" s="1" t="s">
        <v>620</v>
      </c>
      <c r="OP10" s="1">
        <v>0</v>
      </c>
      <c r="OQ10" s="1">
        <v>0</v>
      </c>
      <c r="OR10" s="1">
        <v>0</v>
      </c>
      <c r="OS10" s="1">
        <v>0</v>
      </c>
      <c r="OT10" s="1">
        <v>1</v>
      </c>
      <c r="OU10" s="1">
        <v>0</v>
      </c>
      <c r="OV10" s="1" t="s">
        <v>621</v>
      </c>
      <c r="OW10" s="1" t="s">
        <v>546</v>
      </c>
      <c r="OY10" s="1" t="s">
        <v>518</v>
      </c>
      <c r="OZ10" s="1" t="s">
        <v>472</v>
      </c>
      <c r="PA10" s="1" t="s">
        <v>472</v>
      </c>
      <c r="PB10" s="1" t="s">
        <v>533</v>
      </c>
      <c r="PC10" s="1" t="s">
        <v>464</v>
      </c>
      <c r="PD10" s="1" t="s">
        <v>472</v>
      </c>
      <c r="PF10" s="1" t="s">
        <v>622</v>
      </c>
      <c r="PH10" s="1" t="s">
        <v>586</v>
      </c>
      <c r="PI10" s="1" t="s">
        <v>534</v>
      </c>
      <c r="PJ10" s="1" t="s">
        <v>487</v>
      </c>
      <c r="PK10" s="1">
        <v>0</v>
      </c>
      <c r="PL10" s="1">
        <v>1</v>
      </c>
      <c r="PM10" s="1">
        <v>0</v>
      </c>
      <c r="PN10" s="1">
        <v>0</v>
      </c>
      <c r="PO10" s="1">
        <v>0</v>
      </c>
      <c r="PP10" s="1">
        <v>0</v>
      </c>
      <c r="PQ10" s="1">
        <v>0</v>
      </c>
      <c r="PR10" s="1">
        <v>0</v>
      </c>
      <c r="PS10" s="1">
        <v>0</v>
      </c>
      <c r="PT10" s="1">
        <v>0</v>
      </c>
      <c r="PU10" s="1">
        <v>0</v>
      </c>
      <c r="PV10" s="1">
        <v>0</v>
      </c>
      <c r="PX10" s="1" t="s">
        <v>623</v>
      </c>
      <c r="PY10" s="1" t="s">
        <v>487</v>
      </c>
      <c r="PZ10" s="1" t="s">
        <v>624</v>
      </c>
      <c r="QA10" s="1" t="s">
        <v>487</v>
      </c>
      <c r="QB10" s="1" t="s">
        <v>625</v>
      </c>
      <c r="QC10" s="1" t="s">
        <v>626</v>
      </c>
      <c r="QD10" s="1" t="s">
        <v>472</v>
      </c>
      <c r="QG10" s="1">
        <v>-2.2946404</v>
      </c>
      <c r="QH10" s="1">
        <v>28.791415300000001</v>
      </c>
      <c r="QI10" s="1">
        <v>1803.5</v>
      </c>
      <c r="QJ10" s="1">
        <v>4.18</v>
      </c>
      <c r="QK10" s="1">
        <v>9</v>
      </c>
      <c r="QL10" s="1">
        <v>44958.49</v>
      </c>
      <c r="QM10" s="1">
        <v>44958.468668981477</v>
      </c>
      <c r="QN10" s="1" t="s">
        <v>568</v>
      </c>
      <c r="QO10" s="1">
        <v>44958.590601851851</v>
      </c>
      <c r="QP10" s="7" t="s">
        <v>627</v>
      </c>
      <c r="QQ10" s="1" t="s">
        <v>568</v>
      </c>
      <c r="QR10" s="1" t="s">
        <v>4707</v>
      </c>
      <c r="QS10" s="1" t="s">
        <v>4708</v>
      </c>
      <c r="QT10" s="1">
        <v>5</v>
      </c>
      <c r="QU10" s="1" t="s">
        <v>4725</v>
      </c>
      <c r="QV10" s="1">
        <v>30</v>
      </c>
      <c r="QW10" s="1">
        <v>30</v>
      </c>
      <c r="QX10" s="1">
        <v>30</v>
      </c>
      <c r="QY10" s="9">
        <v>90</v>
      </c>
      <c r="QZ10" s="1" t="s">
        <v>5102</v>
      </c>
      <c r="RA10" s="1">
        <v>20</v>
      </c>
      <c r="RB10" s="1" t="s">
        <v>4720</v>
      </c>
      <c r="RC10" s="1" t="s">
        <v>4711</v>
      </c>
      <c r="RD10" s="1" t="s">
        <v>4712</v>
      </c>
      <c r="RE10" s="1" t="s">
        <v>5102</v>
      </c>
      <c r="RF10" s="1">
        <v>0</v>
      </c>
      <c r="RG10" s="1">
        <v>1</v>
      </c>
      <c r="RH10" s="1">
        <v>2</v>
      </c>
      <c r="RI10" s="1">
        <v>3</v>
      </c>
      <c r="RJ10" s="1" t="s">
        <v>4713</v>
      </c>
      <c r="RK10" s="1">
        <v>0</v>
      </c>
      <c r="RL10" s="1">
        <v>6</v>
      </c>
      <c r="RM10" s="1" t="s">
        <v>4718</v>
      </c>
      <c r="RN10" s="1">
        <v>0</v>
      </c>
      <c r="RO10" s="1">
        <v>0</v>
      </c>
      <c r="RP10" s="1" t="str">
        <f t="shared" si="1"/>
        <v>croissance</v>
      </c>
      <c r="RQ10" s="1" t="str">
        <f t="shared" si="2"/>
        <v>stagnation</v>
      </c>
      <c r="RR10" s="1" t="str">
        <f t="shared" si="3"/>
        <v>stagnation</v>
      </c>
      <c r="RS10" s="1" t="str">
        <f t="shared" si="4"/>
        <v>croissance</v>
      </c>
      <c r="RT10" s="1" t="str">
        <f t="shared" si="5"/>
        <v>regression</v>
      </c>
      <c r="RU10" s="1" t="str">
        <f t="shared" si="6"/>
        <v>regression</v>
      </c>
    </row>
    <row r="11" spans="1:489" ht="14.25" customHeight="1" x14ac:dyDescent="0.3">
      <c r="A11" s="1" t="s">
        <v>628</v>
      </c>
      <c r="B11" s="1" t="s">
        <v>629</v>
      </c>
      <c r="C11" s="1">
        <v>44958</v>
      </c>
      <c r="D11" s="1" t="s">
        <v>459</v>
      </c>
      <c r="E11" s="1" t="s">
        <v>460</v>
      </c>
      <c r="F11" s="1" t="s">
        <v>460</v>
      </c>
      <c r="G11" s="1" t="s">
        <v>461</v>
      </c>
      <c r="H11" s="1" t="s">
        <v>462</v>
      </c>
      <c r="I11" s="1" t="s">
        <v>463</v>
      </c>
      <c r="J11" s="1" t="s">
        <v>464</v>
      </c>
      <c r="K11" s="1" t="s">
        <v>631</v>
      </c>
      <c r="L11" s="1" t="s">
        <v>630</v>
      </c>
      <c r="M11" s="1" t="str" cm="1">
        <f t="array" ref="M11">SUBSTITUTE(L11,LEFT(L11,MIN(IFERROR(FIND({0;1;2;3;4;5;6;7;8;9},L11),""))-1),"")</f>
        <v>63</v>
      </c>
      <c r="N11" s="1" t="str">
        <f t="shared" si="0"/>
        <v>kamak_63</v>
      </c>
      <c r="O11" s="1" t="s">
        <v>510</v>
      </c>
      <c r="P11" s="1">
        <v>63</v>
      </c>
      <c r="Q11" s="1">
        <v>0</v>
      </c>
      <c r="R11" s="1" t="s">
        <v>511</v>
      </c>
      <c r="S11" s="1" t="s">
        <v>464</v>
      </c>
      <c r="W11" s="1" t="s">
        <v>510</v>
      </c>
      <c r="X11" s="1" t="s">
        <v>632</v>
      </c>
      <c r="Y11" s="1" t="s">
        <v>575</v>
      </c>
      <c r="AA11" s="1" t="s">
        <v>596</v>
      </c>
      <c r="AB11" s="1">
        <v>0</v>
      </c>
      <c r="AC11" s="1">
        <v>0</v>
      </c>
      <c r="AD11" s="1">
        <v>0</v>
      </c>
      <c r="AE11" s="1">
        <v>1</v>
      </c>
      <c r="AF11" s="1">
        <v>0</v>
      </c>
      <c r="AG11" s="1">
        <v>0</v>
      </c>
      <c r="AH11" s="1">
        <v>0</v>
      </c>
      <c r="AI11" s="1">
        <v>1</v>
      </c>
      <c r="AJ11" s="1">
        <v>2</v>
      </c>
      <c r="AK11" s="1">
        <v>1</v>
      </c>
      <c r="AL11" s="1">
        <v>3</v>
      </c>
      <c r="AM11" s="1">
        <v>0</v>
      </c>
      <c r="AN11" s="1">
        <v>0</v>
      </c>
      <c r="AO11" s="1">
        <v>0</v>
      </c>
      <c r="AP11" s="1">
        <v>0</v>
      </c>
      <c r="AQ11" s="1">
        <v>1</v>
      </c>
      <c r="AR11" s="1">
        <v>9</v>
      </c>
      <c r="AS11" s="1" t="s">
        <v>472</v>
      </c>
      <c r="AT11" s="1">
        <v>0</v>
      </c>
      <c r="AU11" s="1">
        <v>0</v>
      </c>
      <c r="AV11" s="1">
        <v>0</v>
      </c>
      <c r="AW11" s="1">
        <v>0</v>
      </c>
      <c r="AX11" s="1">
        <v>0</v>
      </c>
      <c r="AY11" s="1">
        <v>0</v>
      </c>
      <c r="AZ11" s="1">
        <v>0</v>
      </c>
      <c r="BA11" s="1">
        <v>0</v>
      </c>
      <c r="BB11" s="1">
        <v>0</v>
      </c>
      <c r="BC11" s="1">
        <v>0</v>
      </c>
      <c r="BD11" s="1">
        <v>0</v>
      </c>
      <c r="BE11" s="1">
        <v>0</v>
      </c>
      <c r="BF11" s="1" t="s">
        <v>464</v>
      </c>
      <c r="BG11" s="1">
        <v>1</v>
      </c>
      <c r="BH11" s="1">
        <v>0</v>
      </c>
      <c r="BI11" s="1">
        <v>0</v>
      </c>
      <c r="BJ11" s="1">
        <v>0</v>
      </c>
      <c r="BK11" s="1">
        <v>0</v>
      </c>
      <c r="BL11" s="1">
        <v>0</v>
      </c>
      <c r="BM11" s="1">
        <v>0</v>
      </c>
      <c r="BN11" s="1">
        <v>0</v>
      </c>
      <c r="BO11" s="1">
        <v>0</v>
      </c>
      <c r="BP11" s="1">
        <v>0</v>
      </c>
      <c r="BQ11" s="1">
        <v>0</v>
      </c>
      <c r="BS11" s="1" t="s">
        <v>464</v>
      </c>
      <c r="BT11" s="1">
        <v>0</v>
      </c>
      <c r="BU11" s="1">
        <v>0</v>
      </c>
      <c r="BV11" s="1">
        <v>0</v>
      </c>
      <c r="BW11" s="1">
        <v>1</v>
      </c>
      <c r="BX11" s="1">
        <v>0</v>
      </c>
      <c r="BY11" s="1">
        <v>0</v>
      </c>
      <c r="BZ11" s="1">
        <v>0</v>
      </c>
      <c r="CA11" s="1">
        <v>0</v>
      </c>
      <c r="CB11" s="1">
        <v>0</v>
      </c>
      <c r="CC11" s="1">
        <v>1</v>
      </c>
      <c r="CD11" s="1">
        <v>0</v>
      </c>
      <c r="CE11" s="1" t="s">
        <v>633</v>
      </c>
      <c r="CF11" s="1" t="s">
        <v>473</v>
      </c>
      <c r="CG11" s="1" t="s">
        <v>474</v>
      </c>
      <c r="CL11" s="1" t="s">
        <v>473</v>
      </c>
      <c r="CM11" s="1" t="s">
        <v>5133</v>
      </c>
      <c r="CO11" s="1" t="s">
        <v>464</v>
      </c>
      <c r="CW11" s="1" t="s">
        <v>475</v>
      </c>
      <c r="CX11" s="1">
        <v>1</v>
      </c>
      <c r="CY11" s="1">
        <v>60</v>
      </c>
      <c r="CZ11" s="1">
        <v>3</v>
      </c>
      <c r="DA11" s="9">
        <v>64</v>
      </c>
      <c r="DE11" s="1" t="s">
        <v>472</v>
      </c>
      <c r="DF11" s="1" t="s">
        <v>5102</v>
      </c>
      <c r="DG11" s="1">
        <v>0</v>
      </c>
      <c r="DH11" s="1">
        <v>0</v>
      </c>
      <c r="DI11" s="1">
        <v>0</v>
      </c>
      <c r="DJ11" s="1">
        <v>0</v>
      </c>
      <c r="DK11" s="1">
        <v>0</v>
      </c>
      <c r="DL11" s="1">
        <v>1</v>
      </c>
      <c r="DM11" s="1">
        <v>1</v>
      </c>
      <c r="DN11" s="1">
        <v>0</v>
      </c>
      <c r="DO11" s="1">
        <v>0</v>
      </c>
      <c r="DP11" s="1">
        <v>0</v>
      </c>
      <c r="DQ11" s="1">
        <v>0</v>
      </c>
      <c r="DR11" s="1">
        <v>0</v>
      </c>
      <c r="DS11" s="1">
        <v>0</v>
      </c>
      <c r="EH11" s="1">
        <v>7</v>
      </c>
      <c r="EI11" s="1">
        <v>6</v>
      </c>
      <c r="EJ11" s="1">
        <v>840</v>
      </c>
      <c r="EM11" s="1">
        <v>0</v>
      </c>
      <c r="EN11" s="6">
        <v>13.333333333333332</v>
      </c>
      <c r="EO11" s="1" t="s">
        <v>472</v>
      </c>
      <c r="EZ11" s="1" t="s">
        <v>576</v>
      </c>
      <c r="FA11" s="1">
        <v>0</v>
      </c>
      <c r="FB11" s="1">
        <v>0</v>
      </c>
      <c r="FC11" s="1">
        <v>0</v>
      </c>
      <c r="FD11" s="1">
        <v>0</v>
      </c>
      <c r="FE11" s="1">
        <v>1</v>
      </c>
      <c r="FF11" s="1">
        <v>0</v>
      </c>
      <c r="FG11" s="1">
        <v>0</v>
      </c>
      <c r="FI11" s="1" t="s">
        <v>472</v>
      </c>
      <c r="GE11" s="1" t="s">
        <v>464</v>
      </c>
      <c r="GF11" s="1" t="s">
        <v>634</v>
      </c>
      <c r="GG11" s="1" t="s">
        <v>472</v>
      </c>
      <c r="HP11" s="1" t="s">
        <v>464</v>
      </c>
      <c r="HQ11" s="1">
        <v>0</v>
      </c>
      <c r="HR11" s="1">
        <v>0</v>
      </c>
      <c r="HS11" s="1">
        <v>0</v>
      </c>
      <c r="HT11" s="1">
        <v>0</v>
      </c>
      <c r="HU11" s="1">
        <v>0</v>
      </c>
      <c r="HV11" s="1">
        <v>0</v>
      </c>
      <c r="HW11" s="1">
        <v>1</v>
      </c>
      <c r="HX11" s="1">
        <v>0</v>
      </c>
      <c r="HY11" s="1">
        <v>0</v>
      </c>
      <c r="HZ11" s="1">
        <v>0</v>
      </c>
      <c r="IF11" s="1">
        <v>0</v>
      </c>
      <c r="IG11" s="1">
        <v>0</v>
      </c>
      <c r="IH11" s="1">
        <v>0</v>
      </c>
      <c r="II11" s="1">
        <v>1</v>
      </c>
      <c r="IJ11" s="1">
        <v>0</v>
      </c>
      <c r="IS11" s="1" t="s">
        <v>5183</v>
      </c>
      <c r="IT11" s="1" t="s">
        <v>472</v>
      </c>
      <c r="IU11" s="1" t="s">
        <v>5102</v>
      </c>
      <c r="IV11" s="1" t="s">
        <v>472</v>
      </c>
      <c r="IX11" s="1" t="s">
        <v>472</v>
      </c>
      <c r="IY11" s="1" t="s">
        <v>472</v>
      </c>
      <c r="KA11" s="1" t="s">
        <v>464</v>
      </c>
      <c r="KB11" s="1">
        <v>1</v>
      </c>
      <c r="KC11" s="1">
        <v>0</v>
      </c>
      <c r="KD11" s="1">
        <v>0</v>
      </c>
      <c r="KE11" s="1">
        <v>1</v>
      </c>
      <c r="KF11" s="1">
        <v>0</v>
      </c>
      <c r="KG11" s="1">
        <v>1</v>
      </c>
      <c r="KH11" s="1">
        <v>0</v>
      </c>
      <c r="KI11" s="1" t="s">
        <v>635</v>
      </c>
      <c r="KJ11" s="1">
        <v>1</v>
      </c>
      <c r="KK11" s="1">
        <v>1</v>
      </c>
      <c r="KL11" s="1">
        <v>0</v>
      </c>
      <c r="KM11" s="1">
        <v>2</v>
      </c>
      <c r="KN11" s="1">
        <v>3</v>
      </c>
      <c r="KO11" s="1" t="s">
        <v>5185</v>
      </c>
      <c r="KP11" s="1">
        <v>0</v>
      </c>
      <c r="KQ11" s="1">
        <v>0</v>
      </c>
      <c r="KR11" s="1">
        <v>0</v>
      </c>
      <c r="KT11" s="1">
        <v>0</v>
      </c>
      <c r="KU11" s="1">
        <v>1</v>
      </c>
      <c r="KV11" s="1">
        <v>0</v>
      </c>
      <c r="KW11" s="1">
        <v>0</v>
      </c>
      <c r="KX11" s="1">
        <v>0</v>
      </c>
      <c r="KY11" s="1">
        <v>0</v>
      </c>
      <c r="LA11" s="1" t="s">
        <v>472</v>
      </c>
      <c r="LB11" s="1" t="s">
        <v>636</v>
      </c>
      <c r="LC11" s="1">
        <v>0</v>
      </c>
      <c r="LD11" s="1">
        <v>1</v>
      </c>
      <c r="LE11" s="1">
        <v>0</v>
      </c>
      <c r="LF11" s="1">
        <v>0</v>
      </c>
      <c r="LH11" s="1">
        <v>0</v>
      </c>
      <c r="LI11" s="1">
        <v>0</v>
      </c>
      <c r="LJ11" s="1">
        <v>0</v>
      </c>
      <c r="LK11" s="1">
        <v>0</v>
      </c>
      <c r="LL11" s="1">
        <v>0</v>
      </c>
      <c r="LM11" s="1">
        <v>0</v>
      </c>
      <c r="LN11" s="1">
        <v>1</v>
      </c>
      <c r="LO11" s="1">
        <v>0</v>
      </c>
      <c r="LP11" s="1" t="s">
        <v>637</v>
      </c>
      <c r="LQ11" s="1" t="s">
        <v>464</v>
      </c>
      <c r="LR11" s="1" t="s">
        <v>638</v>
      </c>
      <c r="LS11" s="1">
        <v>0</v>
      </c>
      <c r="LT11" s="1">
        <v>1</v>
      </c>
      <c r="LU11" s="1">
        <v>0</v>
      </c>
      <c r="LV11" s="1">
        <v>0</v>
      </c>
      <c r="LW11" s="1">
        <v>0</v>
      </c>
      <c r="LX11" s="1">
        <v>0</v>
      </c>
      <c r="LY11" s="1" t="s">
        <v>639</v>
      </c>
      <c r="LZ11" s="1" t="s">
        <v>472</v>
      </c>
      <c r="MA11" s="1" t="s">
        <v>472</v>
      </c>
      <c r="MQ11" s="1">
        <v>0</v>
      </c>
      <c r="MT11" s="1">
        <v>7</v>
      </c>
      <c r="MU11" s="1" t="s">
        <v>5187</v>
      </c>
      <c r="MV11" s="1">
        <v>1</v>
      </c>
      <c r="MW11" s="1">
        <v>0</v>
      </c>
      <c r="MX11" s="1">
        <v>0</v>
      </c>
      <c r="MY11" s="1">
        <v>0</v>
      </c>
      <c r="MZ11" s="1">
        <v>0</v>
      </c>
      <c r="NA11" s="1">
        <v>1</v>
      </c>
      <c r="NB11" s="1">
        <v>1</v>
      </c>
      <c r="NC11" s="1" t="s">
        <v>5190</v>
      </c>
      <c r="ND11" s="1">
        <v>0</v>
      </c>
      <c r="NE11" s="1">
        <v>0</v>
      </c>
      <c r="NF11" s="1">
        <v>0</v>
      </c>
      <c r="NH11" s="1" t="s">
        <v>464</v>
      </c>
      <c r="NI11" s="1" t="s">
        <v>480</v>
      </c>
      <c r="OD11" s="1" t="s">
        <v>640</v>
      </c>
      <c r="OE11" s="1">
        <v>0</v>
      </c>
      <c r="OF11" s="1">
        <v>0</v>
      </c>
      <c r="OG11" s="1">
        <v>1</v>
      </c>
      <c r="OH11" s="1">
        <v>0</v>
      </c>
      <c r="OI11" s="1">
        <v>0</v>
      </c>
      <c r="OJ11" s="1">
        <v>0</v>
      </c>
      <c r="OK11" s="1">
        <v>1</v>
      </c>
      <c r="OL11" s="1">
        <v>0</v>
      </c>
      <c r="OM11" s="1">
        <v>1</v>
      </c>
      <c r="ON11" s="1">
        <v>0</v>
      </c>
      <c r="OO11" s="1" t="s">
        <v>620</v>
      </c>
      <c r="OP11" s="1">
        <v>0</v>
      </c>
      <c r="OQ11" s="1">
        <v>0</v>
      </c>
      <c r="OR11" s="1">
        <v>0</v>
      </c>
      <c r="OS11" s="1">
        <v>0</v>
      </c>
      <c r="OT11" s="1">
        <v>1</v>
      </c>
      <c r="OU11" s="1">
        <v>0</v>
      </c>
      <c r="OV11" s="1" t="s">
        <v>641</v>
      </c>
      <c r="OW11" s="1" t="s">
        <v>546</v>
      </c>
      <c r="OY11" s="1" t="s">
        <v>518</v>
      </c>
      <c r="OZ11" s="1" t="s">
        <v>464</v>
      </c>
      <c r="PA11" s="1" t="s">
        <v>464</v>
      </c>
      <c r="PB11" s="1" t="s">
        <v>518</v>
      </c>
      <c r="PC11" s="1" t="s">
        <v>464</v>
      </c>
      <c r="PD11" s="1" t="s">
        <v>472</v>
      </c>
      <c r="PF11" s="1" t="s">
        <v>622</v>
      </c>
      <c r="PH11" s="1" t="s">
        <v>586</v>
      </c>
      <c r="PI11" s="1" t="s">
        <v>534</v>
      </c>
      <c r="PJ11" s="1" t="s">
        <v>472</v>
      </c>
      <c r="PZ11" s="1" t="s">
        <v>564</v>
      </c>
      <c r="QA11" s="1" t="s">
        <v>472</v>
      </c>
      <c r="QB11" s="1" t="s">
        <v>642</v>
      </c>
      <c r="QC11" s="1" t="s">
        <v>643</v>
      </c>
      <c r="QD11" s="1" t="s">
        <v>472</v>
      </c>
      <c r="QG11" s="1">
        <v>-2.2958232999999999</v>
      </c>
      <c r="QH11" s="1">
        <v>28.7920683</v>
      </c>
      <c r="QI11" s="1">
        <v>1748</v>
      </c>
      <c r="QJ11" s="1">
        <v>4.9000000000000004</v>
      </c>
      <c r="QK11" s="1">
        <v>9</v>
      </c>
      <c r="QL11" s="1">
        <v>44958.53334490741</v>
      </c>
      <c r="QM11" s="1">
        <v>44958.510324074072</v>
      </c>
      <c r="QN11" s="1" t="s">
        <v>568</v>
      </c>
      <c r="QO11" s="1">
        <v>44958.590717592589</v>
      </c>
      <c r="QP11" s="7" t="s">
        <v>644</v>
      </c>
      <c r="QQ11" s="1" t="s">
        <v>568</v>
      </c>
      <c r="QR11" s="1" t="s">
        <v>4707</v>
      </c>
      <c r="QS11" s="1" t="s">
        <v>4716</v>
      </c>
      <c r="QT11" s="1">
        <v>6</v>
      </c>
      <c r="QU11" s="1" t="s">
        <v>4725</v>
      </c>
      <c r="QV11" s="1">
        <v>30</v>
      </c>
      <c r="QW11" s="1">
        <v>120</v>
      </c>
      <c r="QX11" s="1">
        <v>30</v>
      </c>
      <c r="QY11" s="9">
        <v>180</v>
      </c>
      <c r="QZ11" s="1" t="s">
        <v>5102</v>
      </c>
      <c r="RA11" s="1">
        <v>6.666666666666667</v>
      </c>
      <c r="RB11" s="1" t="s">
        <v>4720</v>
      </c>
      <c r="RC11" s="1" t="s">
        <v>4711</v>
      </c>
      <c r="RD11" s="1" t="s">
        <v>4712</v>
      </c>
      <c r="RE11" s="1" t="s">
        <v>5102</v>
      </c>
      <c r="RF11" s="1">
        <v>0</v>
      </c>
      <c r="RG11" s="1">
        <v>1</v>
      </c>
      <c r="RH11" s="1">
        <v>1</v>
      </c>
      <c r="RI11" s="1">
        <v>2</v>
      </c>
      <c r="RJ11" s="1" t="s">
        <v>4721</v>
      </c>
      <c r="RK11" s="1">
        <v>0</v>
      </c>
      <c r="RL11" s="1">
        <v>5</v>
      </c>
      <c r="RM11" s="1" t="s">
        <v>4714</v>
      </c>
      <c r="RN11" s="1">
        <v>0</v>
      </c>
      <c r="RO11" s="1">
        <v>0</v>
      </c>
      <c r="RP11" s="1" t="str">
        <f t="shared" si="1"/>
        <v>croissance</v>
      </c>
      <c r="RQ11" s="1" t="str">
        <f t="shared" si="2"/>
        <v>stagnation</v>
      </c>
      <c r="RR11" s="1" t="str">
        <f t="shared" si="3"/>
        <v>stagnation</v>
      </c>
      <c r="RS11" s="1" t="str">
        <f t="shared" si="4"/>
        <v>regression</v>
      </c>
      <c r="RT11" s="1" t="str">
        <f t="shared" si="5"/>
        <v>regression</v>
      </c>
      <c r="RU11" s="1" t="str">
        <f t="shared" si="6"/>
        <v>croissance</v>
      </c>
    </row>
    <row r="12" spans="1:489" ht="14.25" customHeight="1" x14ac:dyDescent="0.3">
      <c r="A12" s="1" t="s">
        <v>645</v>
      </c>
      <c r="B12" s="1" t="s">
        <v>646</v>
      </c>
      <c r="C12" s="1">
        <v>44958</v>
      </c>
      <c r="D12" s="1" t="s">
        <v>459</v>
      </c>
      <c r="E12" s="1" t="s">
        <v>460</v>
      </c>
      <c r="F12" s="1" t="s">
        <v>460</v>
      </c>
      <c r="G12" s="1" t="s">
        <v>461</v>
      </c>
      <c r="H12" s="1" t="s">
        <v>462</v>
      </c>
      <c r="I12" s="1" t="s">
        <v>463</v>
      </c>
      <c r="J12" s="1" t="s">
        <v>464</v>
      </c>
      <c r="K12" s="1" t="s">
        <v>648</v>
      </c>
      <c r="L12" s="1" t="s">
        <v>647</v>
      </c>
      <c r="M12" s="1" t="str" cm="1">
        <f t="array" ref="M12">SUBSTITUTE(L12,LEFT(L12,MIN(IFERROR(FIND({0;1;2;3;4;5;6;7;8;9},L12),""))-1),"")</f>
        <v>70</v>
      </c>
      <c r="N12" s="1" t="str">
        <f t="shared" si="0"/>
        <v>kamak_70</v>
      </c>
      <c r="O12" s="1" t="s">
        <v>467</v>
      </c>
      <c r="P12" s="1">
        <v>20</v>
      </c>
      <c r="Q12" s="1">
        <v>998683842</v>
      </c>
      <c r="R12" s="1" t="s">
        <v>511</v>
      </c>
      <c r="S12" s="1" t="s">
        <v>472</v>
      </c>
      <c r="T12" s="1" t="s">
        <v>542</v>
      </c>
      <c r="V12" s="1" t="s">
        <v>510</v>
      </c>
      <c r="W12" s="1" t="s">
        <v>510</v>
      </c>
      <c r="Y12" s="1" t="s">
        <v>577</v>
      </c>
      <c r="Z12" s="1" t="s">
        <v>649</v>
      </c>
      <c r="AA12" s="1" t="s">
        <v>471</v>
      </c>
      <c r="AB12" s="1">
        <v>2</v>
      </c>
      <c r="AC12" s="1">
        <v>0</v>
      </c>
      <c r="AD12" s="1">
        <v>0</v>
      </c>
      <c r="AE12" s="1">
        <v>0</v>
      </c>
      <c r="AF12" s="1">
        <v>1</v>
      </c>
      <c r="AG12" s="1">
        <v>0</v>
      </c>
      <c r="AH12" s="1">
        <v>0</v>
      </c>
      <c r="AI12" s="1">
        <v>0</v>
      </c>
      <c r="AJ12" s="1">
        <v>0</v>
      </c>
      <c r="AK12" s="1">
        <v>0</v>
      </c>
      <c r="AL12" s="1">
        <v>0</v>
      </c>
      <c r="AM12" s="1">
        <v>0</v>
      </c>
      <c r="AN12" s="1">
        <v>0</v>
      </c>
      <c r="AO12" s="1">
        <v>1</v>
      </c>
      <c r="AP12" s="1">
        <v>0</v>
      </c>
      <c r="AQ12" s="1">
        <v>0</v>
      </c>
      <c r="AR12" s="1">
        <v>4</v>
      </c>
      <c r="AS12" s="1" t="s">
        <v>472</v>
      </c>
      <c r="AT12" s="1">
        <v>0</v>
      </c>
      <c r="AU12" s="1">
        <v>0</v>
      </c>
      <c r="AV12" s="1">
        <v>0</v>
      </c>
      <c r="AW12" s="1">
        <v>0</v>
      </c>
      <c r="AX12" s="1">
        <v>0</v>
      </c>
      <c r="AY12" s="1">
        <v>0</v>
      </c>
      <c r="AZ12" s="1">
        <v>0</v>
      </c>
      <c r="BA12" s="1">
        <v>0</v>
      </c>
      <c r="BB12" s="1">
        <v>0</v>
      </c>
      <c r="BC12" s="1">
        <v>0</v>
      </c>
      <c r="BD12" s="1">
        <v>0</v>
      </c>
      <c r="BE12" s="1">
        <v>0</v>
      </c>
      <c r="BF12" s="1" t="s">
        <v>464</v>
      </c>
      <c r="BG12" s="1">
        <v>1</v>
      </c>
      <c r="BH12" s="1">
        <v>0</v>
      </c>
      <c r="BI12" s="1">
        <v>0</v>
      </c>
      <c r="BJ12" s="1">
        <v>0</v>
      </c>
      <c r="BK12" s="1">
        <v>1</v>
      </c>
      <c r="BL12" s="1">
        <v>0</v>
      </c>
      <c r="BM12" s="1">
        <v>0</v>
      </c>
      <c r="BN12" s="1">
        <v>0</v>
      </c>
      <c r="BO12" s="1">
        <v>0</v>
      </c>
      <c r="BP12" s="1">
        <v>0</v>
      </c>
      <c r="BQ12" s="1">
        <v>0</v>
      </c>
      <c r="BS12" s="1" t="s">
        <v>472</v>
      </c>
      <c r="CF12" s="1" t="s">
        <v>650</v>
      </c>
      <c r="CI12" s="1" t="s">
        <v>651</v>
      </c>
      <c r="CL12" s="1" t="s">
        <v>651</v>
      </c>
      <c r="CM12" s="1" t="s">
        <v>5133</v>
      </c>
      <c r="CO12" s="1" t="s">
        <v>464</v>
      </c>
      <c r="CW12" s="1" t="s">
        <v>475</v>
      </c>
      <c r="CX12" s="1">
        <v>3</v>
      </c>
      <c r="CY12" s="1">
        <v>3</v>
      </c>
      <c r="CZ12" s="1">
        <v>5</v>
      </c>
      <c r="DA12" s="9">
        <v>11</v>
      </c>
      <c r="DE12" s="1" t="s">
        <v>464</v>
      </c>
      <c r="DF12" s="1" t="s">
        <v>5100</v>
      </c>
      <c r="EH12" s="1">
        <v>7</v>
      </c>
      <c r="EI12" s="1">
        <v>2</v>
      </c>
      <c r="EJ12" s="1">
        <v>280</v>
      </c>
      <c r="EM12" s="1">
        <v>0</v>
      </c>
      <c r="EN12" s="6">
        <v>10</v>
      </c>
      <c r="EO12" s="1" t="s">
        <v>464</v>
      </c>
      <c r="EP12" s="1">
        <v>1</v>
      </c>
      <c r="EQ12" s="1">
        <v>0</v>
      </c>
      <c r="ER12" s="1">
        <v>0</v>
      </c>
      <c r="ES12" s="1">
        <v>0</v>
      </c>
      <c r="ET12" s="1">
        <v>0</v>
      </c>
      <c r="EU12" s="1">
        <v>0</v>
      </c>
      <c r="EV12" s="1">
        <v>0</v>
      </c>
      <c r="EW12" s="1">
        <v>0</v>
      </c>
      <c r="EX12" s="1">
        <v>0</v>
      </c>
      <c r="EZ12" s="1" t="s">
        <v>500</v>
      </c>
      <c r="FA12" s="1">
        <v>0</v>
      </c>
      <c r="FB12" s="1">
        <v>0</v>
      </c>
      <c r="FC12" s="1">
        <v>0</v>
      </c>
      <c r="FD12" s="1">
        <v>0</v>
      </c>
      <c r="FE12" s="1">
        <v>1</v>
      </c>
      <c r="FF12" s="1">
        <v>0</v>
      </c>
      <c r="FG12" s="1">
        <v>0</v>
      </c>
      <c r="FI12" s="1" t="s">
        <v>472</v>
      </c>
      <c r="GE12" s="1" t="s">
        <v>472</v>
      </c>
      <c r="GF12" s="1" t="s">
        <v>652</v>
      </c>
      <c r="GG12" s="1" t="s">
        <v>472</v>
      </c>
      <c r="HP12" s="1" t="s">
        <v>464</v>
      </c>
      <c r="HQ12" s="1">
        <v>0</v>
      </c>
      <c r="HR12" s="1">
        <v>0</v>
      </c>
      <c r="HS12" s="1">
        <v>0</v>
      </c>
      <c r="HT12" s="1">
        <v>0</v>
      </c>
      <c r="HU12" s="1">
        <v>0</v>
      </c>
      <c r="HV12" s="1">
        <v>0</v>
      </c>
      <c r="HW12" s="1">
        <v>1</v>
      </c>
      <c r="HX12" s="1">
        <v>0</v>
      </c>
      <c r="HY12" s="1">
        <v>0</v>
      </c>
      <c r="HZ12" s="1">
        <v>0</v>
      </c>
      <c r="IF12" s="1">
        <v>0</v>
      </c>
      <c r="IG12" s="1">
        <v>0</v>
      </c>
      <c r="IH12" s="1">
        <v>0</v>
      </c>
      <c r="II12" s="1">
        <v>1</v>
      </c>
      <c r="IJ12" s="1">
        <v>0</v>
      </c>
      <c r="IS12" s="1" t="s">
        <v>5183</v>
      </c>
      <c r="IT12" s="1" t="s">
        <v>472</v>
      </c>
      <c r="IU12" s="1" t="s">
        <v>5102</v>
      </c>
      <c r="IV12" s="1" t="s">
        <v>472</v>
      </c>
      <c r="IX12" s="1" t="s">
        <v>472</v>
      </c>
      <c r="IY12" s="1" t="s">
        <v>472</v>
      </c>
      <c r="KA12" s="1" t="s">
        <v>464</v>
      </c>
      <c r="KB12" s="1">
        <v>1</v>
      </c>
      <c r="KC12" s="1">
        <v>0</v>
      </c>
      <c r="KD12" s="1">
        <v>0</v>
      </c>
      <c r="KE12" s="1">
        <v>1</v>
      </c>
      <c r="KF12" s="1">
        <v>0</v>
      </c>
      <c r="KG12" s="1">
        <v>0</v>
      </c>
      <c r="KH12" s="1">
        <v>0</v>
      </c>
      <c r="KJ12" s="1">
        <v>0</v>
      </c>
      <c r="KK12" s="1">
        <v>1</v>
      </c>
      <c r="KL12" s="1">
        <v>1</v>
      </c>
      <c r="KM12" s="1">
        <v>2</v>
      </c>
      <c r="KN12" s="1">
        <v>3</v>
      </c>
      <c r="KO12" s="1" t="s">
        <v>5185</v>
      </c>
      <c r="KP12" s="1">
        <v>0</v>
      </c>
      <c r="KQ12" s="1">
        <v>0</v>
      </c>
      <c r="KR12" s="1">
        <v>0</v>
      </c>
      <c r="KT12" s="1">
        <v>0</v>
      </c>
      <c r="KU12" s="1">
        <v>1</v>
      </c>
      <c r="KV12" s="1">
        <v>0</v>
      </c>
      <c r="KW12" s="1">
        <v>0</v>
      </c>
      <c r="KX12" s="1">
        <v>0</v>
      </c>
      <c r="KY12" s="1">
        <v>0</v>
      </c>
      <c r="LA12" s="1" t="s">
        <v>464</v>
      </c>
      <c r="LC12" s="1">
        <v>1</v>
      </c>
      <c r="LD12" s="1">
        <v>0</v>
      </c>
      <c r="LE12" s="1">
        <v>0</v>
      </c>
      <c r="LF12" s="1">
        <v>0</v>
      </c>
      <c r="LH12" s="1">
        <v>1</v>
      </c>
      <c r="LI12" s="1">
        <v>0</v>
      </c>
      <c r="LJ12" s="1">
        <v>0</v>
      </c>
      <c r="LK12" s="1">
        <v>0</v>
      </c>
      <c r="LL12" s="1">
        <v>0</v>
      </c>
      <c r="LM12" s="1">
        <v>0</v>
      </c>
      <c r="LN12" s="1">
        <v>1</v>
      </c>
      <c r="LO12" s="1">
        <v>0</v>
      </c>
      <c r="LP12" s="1" t="s">
        <v>653</v>
      </c>
      <c r="LQ12" s="1" t="s">
        <v>464</v>
      </c>
      <c r="LR12" s="1" t="s">
        <v>654</v>
      </c>
      <c r="LS12" s="1">
        <v>0</v>
      </c>
      <c r="LT12" s="1">
        <v>1</v>
      </c>
      <c r="LU12" s="1">
        <v>0</v>
      </c>
      <c r="LV12" s="1">
        <v>0</v>
      </c>
      <c r="LW12" s="1">
        <v>0</v>
      </c>
      <c r="LX12" s="1">
        <v>0</v>
      </c>
      <c r="LY12" s="1" t="s">
        <v>639</v>
      </c>
      <c r="LZ12" s="1" t="s">
        <v>472</v>
      </c>
      <c r="MA12" s="1" t="s">
        <v>472</v>
      </c>
      <c r="MQ12" s="1">
        <v>0</v>
      </c>
      <c r="MT12" s="1">
        <v>5</v>
      </c>
      <c r="MU12" s="1" t="s">
        <v>5189</v>
      </c>
      <c r="MV12" s="1">
        <v>1</v>
      </c>
      <c r="MW12" s="1">
        <v>0</v>
      </c>
      <c r="MX12" s="1">
        <v>0</v>
      </c>
      <c r="MY12" s="1">
        <v>0</v>
      </c>
      <c r="MZ12" s="1">
        <v>0</v>
      </c>
      <c r="NA12" s="1">
        <v>1</v>
      </c>
      <c r="NB12" s="1">
        <v>1</v>
      </c>
      <c r="NC12" s="1" t="s">
        <v>5190</v>
      </c>
      <c r="ND12" s="1">
        <v>0</v>
      </c>
      <c r="NE12" s="1">
        <v>0</v>
      </c>
      <c r="NF12" s="1">
        <v>0</v>
      </c>
      <c r="NH12" s="1" t="s">
        <v>464</v>
      </c>
      <c r="NI12" s="1" t="s">
        <v>480</v>
      </c>
      <c r="OD12" s="1" t="s">
        <v>655</v>
      </c>
      <c r="OE12" s="1">
        <v>0</v>
      </c>
      <c r="OF12" s="1">
        <v>0</v>
      </c>
      <c r="OG12" s="1">
        <v>0</v>
      </c>
      <c r="OH12" s="1">
        <v>0</v>
      </c>
      <c r="OI12" s="1">
        <v>0</v>
      </c>
      <c r="OJ12" s="1">
        <v>1</v>
      </c>
      <c r="OK12" s="1">
        <v>0</v>
      </c>
      <c r="OL12" s="1">
        <v>0</v>
      </c>
      <c r="OM12" s="1">
        <v>1</v>
      </c>
      <c r="ON12" s="1">
        <v>0</v>
      </c>
      <c r="OO12" s="1" t="s">
        <v>562</v>
      </c>
      <c r="OP12" s="1">
        <v>0</v>
      </c>
      <c r="OQ12" s="1">
        <v>0</v>
      </c>
      <c r="OR12" s="1">
        <v>0</v>
      </c>
      <c r="OS12" s="1">
        <v>0</v>
      </c>
      <c r="OT12" s="1">
        <v>1</v>
      </c>
      <c r="OU12" s="1">
        <v>0</v>
      </c>
      <c r="OV12" s="1" t="s">
        <v>656</v>
      </c>
      <c r="OW12" s="1" t="s">
        <v>546</v>
      </c>
      <c r="OY12" s="1" t="s">
        <v>518</v>
      </c>
      <c r="OZ12" s="1" t="s">
        <v>464</v>
      </c>
      <c r="PA12" s="1" t="s">
        <v>472</v>
      </c>
      <c r="PB12" s="1" t="s">
        <v>533</v>
      </c>
      <c r="PC12" s="1" t="s">
        <v>472</v>
      </c>
      <c r="PI12" s="1" t="s">
        <v>534</v>
      </c>
      <c r="PJ12" s="1" t="s">
        <v>472</v>
      </c>
      <c r="PZ12" s="1" t="s">
        <v>639</v>
      </c>
      <c r="QA12" s="1" t="s">
        <v>472</v>
      </c>
      <c r="QB12" s="1" t="s">
        <v>657</v>
      </c>
      <c r="QC12" s="1" t="s">
        <v>564</v>
      </c>
      <c r="QD12" s="1" t="s">
        <v>472</v>
      </c>
      <c r="QG12" s="1">
        <v>-2.2880750000000001</v>
      </c>
      <c r="QH12" s="1">
        <v>28.7953194</v>
      </c>
      <c r="QI12" s="1">
        <v>1786.7</v>
      </c>
      <c r="QJ12" s="1">
        <v>4.92</v>
      </c>
      <c r="QK12" s="1">
        <v>4</v>
      </c>
      <c r="QL12" s="1">
        <v>44958.338379629633</v>
      </c>
      <c r="QM12" s="1">
        <v>44958.280949074076</v>
      </c>
      <c r="QN12" s="1" t="s">
        <v>658</v>
      </c>
      <c r="QO12" s="1">
        <v>44958.60019675926</v>
      </c>
      <c r="QP12" s="7" t="s">
        <v>659</v>
      </c>
      <c r="QQ12" s="1" t="s">
        <v>658</v>
      </c>
      <c r="QR12" s="1" t="s">
        <v>4707</v>
      </c>
      <c r="QS12" s="1" t="s">
        <v>4716</v>
      </c>
      <c r="QT12" s="1">
        <v>3</v>
      </c>
      <c r="QU12" s="1" t="s">
        <v>4725</v>
      </c>
      <c r="QV12" s="1">
        <v>5</v>
      </c>
      <c r="QW12" s="1">
        <v>15</v>
      </c>
      <c r="QX12" s="1">
        <v>10</v>
      </c>
      <c r="QY12" s="9">
        <v>30</v>
      </c>
      <c r="QZ12" s="1" t="s">
        <v>5100</v>
      </c>
      <c r="RA12" s="1">
        <v>19.047619047619047</v>
      </c>
      <c r="RB12" s="1" t="s">
        <v>4710</v>
      </c>
      <c r="RC12" s="1" t="s">
        <v>4711</v>
      </c>
      <c r="RD12" s="1" t="s">
        <v>4712</v>
      </c>
      <c r="RE12" s="1" t="s">
        <v>5102</v>
      </c>
      <c r="RF12" s="1">
        <v>0</v>
      </c>
      <c r="RG12" s="1">
        <v>3</v>
      </c>
      <c r="RH12" s="1">
        <v>2</v>
      </c>
      <c r="RI12" s="1">
        <v>6</v>
      </c>
      <c r="RJ12" s="1" t="s">
        <v>4748</v>
      </c>
      <c r="RK12" s="1">
        <v>0</v>
      </c>
      <c r="RL12" s="1">
        <v>5</v>
      </c>
      <c r="RM12" s="1" t="s">
        <v>4714</v>
      </c>
      <c r="RN12" s="1">
        <v>0</v>
      </c>
      <c r="RO12" s="1">
        <v>0</v>
      </c>
      <c r="RP12" s="1" t="str">
        <f t="shared" si="1"/>
        <v>croissance</v>
      </c>
      <c r="RQ12" s="1" t="str">
        <f t="shared" si="2"/>
        <v>stagnation</v>
      </c>
      <c r="RR12" s="1" t="str">
        <f t="shared" si="3"/>
        <v>stagnation</v>
      </c>
      <c r="RS12" s="1" t="str">
        <f t="shared" si="4"/>
        <v>croissance</v>
      </c>
      <c r="RT12" s="1" t="str">
        <f t="shared" si="5"/>
        <v>regression</v>
      </c>
      <c r="RU12" s="1" t="str">
        <f t="shared" si="6"/>
        <v>stagnation</v>
      </c>
    </row>
    <row r="13" spans="1:489" ht="14.25" customHeight="1" x14ac:dyDescent="0.3">
      <c r="A13" s="1" t="s">
        <v>660</v>
      </c>
      <c r="B13" s="1" t="s">
        <v>661</v>
      </c>
      <c r="C13" s="1">
        <v>44958</v>
      </c>
      <c r="D13" s="1" t="s">
        <v>459</v>
      </c>
      <c r="E13" s="1" t="s">
        <v>460</v>
      </c>
      <c r="F13" s="1" t="s">
        <v>460</v>
      </c>
      <c r="G13" s="1" t="s">
        <v>461</v>
      </c>
      <c r="H13" s="1" t="s">
        <v>462</v>
      </c>
      <c r="I13" s="1" t="s">
        <v>463</v>
      </c>
      <c r="J13" s="1" t="s">
        <v>472</v>
      </c>
      <c r="K13" s="1" t="s">
        <v>663</v>
      </c>
      <c r="L13" s="1" t="s">
        <v>662</v>
      </c>
      <c r="M13" s="1" t="str" cm="1">
        <f t="array" ref="M13">SUBSTITUTE(L13,LEFT(L13,MIN(IFERROR(FIND({0;1;2;3;4;5;6;7;8;9},L13),""))-1),"")</f>
        <v>26</v>
      </c>
      <c r="N13" s="1" t="str">
        <f t="shared" si="0"/>
        <v>kamak_26</v>
      </c>
      <c r="O13" s="1" t="s">
        <v>467</v>
      </c>
      <c r="P13" s="1">
        <v>27</v>
      </c>
      <c r="Q13" s="1">
        <v>0</v>
      </c>
      <c r="R13" s="1" t="s">
        <v>553</v>
      </c>
      <c r="S13" s="1" t="s">
        <v>472</v>
      </c>
      <c r="T13" s="1" t="s">
        <v>526</v>
      </c>
      <c r="V13" s="1" t="s">
        <v>510</v>
      </c>
      <c r="W13" s="1" t="s">
        <v>510</v>
      </c>
      <c r="X13" s="1" t="s">
        <v>664</v>
      </c>
      <c r="Y13" s="1" t="s">
        <v>499</v>
      </c>
      <c r="AA13" s="1" t="s">
        <v>596</v>
      </c>
      <c r="AB13" s="1">
        <v>0</v>
      </c>
      <c r="AC13" s="1">
        <v>0</v>
      </c>
      <c r="AD13" s="1">
        <v>0</v>
      </c>
      <c r="AE13" s="1">
        <v>1</v>
      </c>
      <c r="AF13" s="1">
        <v>0</v>
      </c>
      <c r="AG13" s="1">
        <v>1</v>
      </c>
      <c r="AH13" s="1">
        <v>0</v>
      </c>
      <c r="AI13" s="1">
        <v>0</v>
      </c>
      <c r="AJ13" s="1">
        <v>0</v>
      </c>
      <c r="AK13" s="1">
        <v>0</v>
      </c>
      <c r="AL13" s="1">
        <v>2</v>
      </c>
      <c r="AM13" s="1">
        <v>0</v>
      </c>
      <c r="AN13" s="1">
        <v>0</v>
      </c>
      <c r="AO13" s="1">
        <v>0</v>
      </c>
      <c r="AP13" s="1">
        <v>1</v>
      </c>
      <c r="AQ13" s="1">
        <v>0</v>
      </c>
      <c r="AR13" s="1">
        <v>5</v>
      </c>
      <c r="AS13" s="1" t="s">
        <v>472</v>
      </c>
      <c r="AT13" s="1">
        <v>0</v>
      </c>
      <c r="AU13" s="1">
        <v>0</v>
      </c>
      <c r="AV13" s="1">
        <v>0</v>
      </c>
      <c r="AW13" s="1">
        <v>0</v>
      </c>
      <c r="AX13" s="1">
        <v>0</v>
      </c>
      <c r="AY13" s="1">
        <v>0</v>
      </c>
      <c r="AZ13" s="1">
        <v>0</v>
      </c>
      <c r="BA13" s="1">
        <v>0</v>
      </c>
      <c r="BB13" s="1">
        <v>0</v>
      </c>
      <c r="BC13" s="1">
        <v>0</v>
      </c>
      <c r="BD13" s="1">
        <v>0</v>
      </c>
      <c r="BE13" s="1">
        <v>0</v>
      </c>
      <c r="BF13" s="1" t="s">
        <v>464</v>
      </c>
      <c r="BG13" s="1">
        <v>1</v>
      </c>
      <c r="BH13" s="1">
        <v>0</v>
      </c>
      <c r="BI13" s="1">
        <v>0</v>
      </c>
      <c r="BJ13" s="1">
        <v>0</v>
      </c>
      <c r="BK13" s="1">
        <v>1</v>
      </c>
      <c r="BL13" s="1">
        <v>0</v>
      </c>
      <c r="BM13" s="1">
        <v>0</v>
      </c>
      <c r="BN13" s="1">
        <v>0</v>
      </c>
      <c r="BO13" s="1">
        <v>0</v>
      </c>
      <c r="BP13" s="1">
        <v>0</v>
      </c>
      <c r="BQ13" s="1">
        <v>0</v>
      </c>
      <c r="BS13" s="1" t="s">
        <v>464</v>
      </c>
      <c r="BT13" s="1">
        <v>0</v>
      </c>
      <c r="BU13" s="1">
        <v>0</v>
      </c>
      <c r="BV13" s="1">
        <v>1</v>
      </c>
      <c r="BW13" s="1">
        <v>1</v>
      </c>
      <c r="BX13" s="1">
        <v>0</v>
      </c>
      <c r="BY13" s="1">
        <v>1</v>
      </c>
      <c r="BZ13" s="1">
        <v>0</v>
      </c>
      <c r="CA13" s="1">
        <v>0</v>
      </c>
      <c r="CB13" s="1">
        <v>0</v>
      </c>
      <c r="CC13" s="1">
        <v>0</v>
      </c>
      <c r="CD13" s="1">
        <v>0</v>
      </c>
      <c r="CF13" s="1" t="s">
        <v>650</v>
      </c>
      <c r="CI13" s="1" t="s">
        <v>651</v>
      </c>
      <c r="CL13" s="1" t="s">
        <v>651</v>
      </c>
      <c r="CM13" s="1" t="s">
        <v>5133</v>
      </c>
      <c r="CO13" s="1" t="s">
        <v>464</v>
      </c>
      <c r="CW13" s="1" t="s">
        <v>475</v>
      </c>
      <c r="CX13" s="1">
        <v>2</v>
      </c>
      <c r="CY13" s="1">
        <v>5</v>
      </c>
      <c r="CZ13" s="1">
        <v>5</v>
      </c>
      <c r="DA13" s="9">
        <v>12</v>
      </c>
      <c r="DE13" s="1" t="s">
        <v>464</v>
      </c>
      <c r="DF13" s="1" t="s">
        <v>5100</v>
      </c>
      <c r="EH13" s="1">
        <v>7</v>
      </c>
      <c r="EI13" s="1">
        <v>2</v>
      </c>
      <c r="EJ13" s="1">
        <v>280</v>
      </c>
      <c r="EM13" s="1">
        <v>0</v>
      </c>
      <c r="EN13" s="6">
        <v>8</v>
      </c>
      <c r="EO13" s="1" t="s">
        <v>472</v>
      </c>
      <c r="EZ13" s="1" t="s">
        <v>514</v>
      </c>
      <c r="FA13" s="1">
        <v>0</v>
      </c>
      <c r="FB13" s="1">
        <v>0</v>
      </c>
      <c r="FC13" s="1">
        <v>0</v>
      </c>
      <c r="FD13" s="1">
        <v>0</v>
      </c>
      <c r="FE13" s="1">
        <v>1</v>
      </c>
      <c r="FF13" s="1">
        <v>0</v>
      </c>
      <c r="FG13" s="1">
        <v>0</v>
      </c>
      <c r="FI13" s="1" t="s">
        <v>464</v>
      </c>
      <c r="FJ13" s="1" t="s">
        <v>577</v>
      </c>
      <c r="FK13" s="1" t="s">
        <v>665</v>
      </c>
      <c r="GE13" s="1" t="s">
        <v>464</v>
      </c>
      <c r="GF13" s="1" t="s">
        <v>666</v>
      </c>
      <c r="GG13" s="1" t="s">
        <v>472</v>
      </c>
      <c r="HP13" s="1" t="s">
        <v>464</v>
      </c>
      <c r="HQ13" s="1">
        <v>0</v>
      </c>
      <c r="HR13" s="1">
        <v>0</v>
      </c>
      <c r="HS13" s="1">
        <v>0</v>
      </c>
      <c r="HT13" s="1">
        <v>0</v>
      </c>
      <c r="HU13" s="1">
        <v>0</v>
      </c>
      <c r="HV13" s="1">
        <v>0</v>
      </c>
      <c r="HW13" s="1">
        <v>1</v>
      </c>
      <c r="HX13" s="1">
        <v>0</v>
      </c>
      <c r="HY13" s="1">
        <v>0</v>
      </c>
      <c r="HZ13" s="1">
        <v>0</v>
      </c>
      <c r="IF13" s="1">
        <v>0</v>
      </c>
      <c r="IG13" s="1">
        <v>0</v>
      </c>
      <c r="IH13" s="1">
        <v>0</v>
      </c>
      <c r="II13" s="1">
        <v>1</v>
      </c>
      <c r="IJ13" s="1">
        <v>0</v>
      </c>
      <c r="IS13" s="1" t="s">
        <v>5183</v>
      </c>
      <c r="IT13" s="1" t="s">
        <v>472</v>
      </c>
      <c r="IU13" s="1" t="s">
        <v>5102</v>
      </c>
      <c r="IV13" s="1" t="s">
        <v>472</v>
      </c>
      <c r="IX13" s="1" t="s">
        <v>472</v>
      </c>
      <c r="IY13" s="1" t="s">
        <v>472</v>
      </c>
      <c r="KA13" s="1" t="s">
        <v>464</v>
      </c>
      <c r="KB13" s="1">
        <v>1</v>
      </c>
      <c r="KC13" s="1">
        <v>0</v>
      </c>
      <c r="KD13" s="1">
        <v>0</v>
      </c>
      <c r="KE13" s="1">
        <v>1</v>
      </c>
      <c r="KF13" s="1">
        <v>0</v>
      </c>
      <c r="KG13" s="1">
        <v>0</v>
      </c>
      <c r="KH13" s="1">
        <v>0</v>
      </c>
      <c r="KJ13" s="1">
        <v>0</v>
      </c>
      <c r="KK13" s="1">
        <v>1</v>
      </c>
      <c r="KL13" s="1">
        <v>1</v>
      </c>
      <c r="KM13" s="1">
        <v>2</v>
      </c>
      <c r="KN13" s="1">
        <v>3</v>
      </c>
      <c r="KO13" s="1" t="s">
        <v>5185</v>
      </c>
      <c r="KP13" s="1">
        <v>0</v>
      </c>
      <c r="KQ13" s="1">
        <v>0</v>
      </c>
      <c r="KR13" s="1">
        <v>0</v>
      </c>
      <c r="KT13" s="1">
        <v>0</v>
      </c>
      <c r="KU13" s="1">
        <v>0</v>
      </c>
      <c r="KV13" s="1">
        <v>0</v>
      </c>
      <c r="KW13" s="1">
        <v>0</v>
      </c>
      <c r="KX13" s="1">
        <v>1</v>
      </c>
      <c r="KY13" s="1">
        <v>0</v>
      </c>
      <c r="KZ13" s="1" t="s">
        <v>667</v>
      </c>
      <c r="LA13" s="1" t="s">
        <v>472</v>
      </c>
      <c r="LC13" s="1">
        <v>1</v>
      </c>
      <c r="LD13" s="1">
        <v>1</v>
      </c>
      <c r="LE13" s="1">
        <v>0</v>
      </c>
      <c r="LF13" s="1">
        <v>0</v>
      </c>
      <c r="LH13" s="1">
        <v>1</v>
      </c>
      <c r="LI13" s="1">
        <v>0</v>
      </c>
      <c r="LJ13" s="1">
        <v>0</v>
      </c>
      <c r="LK13" s="1">
        <v>0</v>
      </c>
      <c r="LL13" s="1">
        <v>0</v>
      </c>
      <c r="LM13" s="1">
        <v>0</v>
      </c>
      <c r="LN13" s="1">
        <v>0</v>
      </c>
      <c r="LO13" s="1">
        <v>0</v>
      </c>
      <c r="LQ13" s="1" t="s">
        <v>464</v>
      </c>
      <c r="LR13" s="1" t="s">
        <v>668</v>
      </c>
      <c r="LS13" s="1">
        <v>0</v>
      </c>
      <c r="LT13" s="1">
        <v>1</v>
      </c>
      <c r="LU13" s="1">
        <v>0</v>
      </c>
      <c r="LV13" s="1">
        <v>0</v>
      </c>
      <c r="LW13" s="1">
        <v>0</v>
      </c>
      <c r="LX13" s="1">
        <v>0</v>
      </c>
      <c r="LY13" s="1" t="s">
        <v>564</v>
      </c>
      <c r="LZ13" s="1" t="s">
        <v>472</v>
      </c>
      <c r="MA13" s="1" t="s">
        <v>472</v>
      </c>
      <c r="MQ13" s="1">
        <v>0</v>
      </c>
      <c r="MT13" s="1">
        <v>4</v>
      </c>
      <c r="MU13" s="1" t="s">
        <v>5188</v>
      </c>
      <c r="MV13" s="1">
        <v>1</v>
      </c>
      <c r="MW13" s="1">
        <v>0</v>
      </c>
      <c r="MX13" s="1">
        <v>0</v>
      </c>
      <c r="MY13" s="1">
        <v>0</v>
      </c>
      <c r="MZ13" s="1">
        <v>0</v>
      </c>
      <c r="NA13" s="1">
        <v>1</v>
      </c>
      <c r="NB13" s="1">
        <v>1</v>
      </c>
      <c r="NC13" s="1" t="s">
        <v>5190</v>
      </c>
      <c r="ND13" s="1">
        <v>0</v>
      </c>
      <c r="NE13" s="1">
        <v>0</v>
      </c>
      <c r="NF13" s="1">
        <v>0</v>
      </c>
      <c r="NH13" s="1" t="s">
        <v>472</v>
      </c>
      <c r="NI13" s="1" t="s">
        <v>480</v>
      </c>
      <c r="OD13" s="1" t="s">
        <v>669</v>
      </c>
      <c r="OE13" s="1">
        <v>0</v>
      </c>
      <c r="OF13" s="1">
        <v>0</v>
      </c>
      <c r="OG13" s="1">
        <v>0</v>
      </c>
      <c r="OH13" s="1">
        <v>0</v>
      </c>
      <c r="OI13" s="1">
        <v>0</v>
      </c>
      <c r="OJ13" s="1">
        <v>0</v>
      </c>
      <c r="OK13" s="1">
        <v>0</v>
      </c>
      <c r="OL13" s="1">
        <v>0</v>
      </c>
      <c r="OM13" s="1">
        <v>0</v>
      </c>
      <c r="ON13" s="1">
        <v>0</v>
      </c>
      <c r="OP13" s="1">
        <v>0</v>
      </c>
      <c r="OQ13" s="1">
        <v>0</v>
      </c>
      <c r="OR13" s="1">
        <v>0</v>
      </c>
      <c r="OS13" s="1">
        <v>0</v>
      </c>
      <c r="OT13" s="1">
        <v>1</v>
      </c>
      <c r="OU13" s="1">
        <v>0</v>
      </c>
      <c r="OV13" s="1" t="s">
        <v>670</v>
      </c>
      <c r="OW13" s="1" t="s">
        <v>546</v>
      </c>
      <c r="OY13" s="1" t="s">
        <v>518</v>
      </c>
      <c r="OZ13" s="1" t="s">
        <v>472</v>
      </c>
      <c r="PA13" s="1" t="s">
        <v>472</v>
      </c>
      <c r="PB13" s="1" t="s">
        <v>518</v>
      </c>
      <c r="PC13" s="1" t="s">
        <v>464</v>
      </c>
      <c r="PD13" s="1" t="s">
        <v>472</v>
      </c>
      <c r="PF13" s="1" t="s">
        <v>622</v>
      </c>
      <c r="PH13" s="1" t="s">
        <v>671</v>
      </c>
      <c r="PI13" s="1" t="s">
        <v>605</v>
      </c>
      <c r="PJ13" s="1" t="s">
        <v>472</v>
      </c>
      <c r="PZ13" s="1" t="s">
        <v>672</v>
      </c>
      <c r="QA13" s="1" t="s">
        <v>472</v>
      </c>
      <c r="QB13" s="1" t="s">
        <v>564</v>
      </c>
      <c r="QC13" s="1" t="s">
        <v>673</v>
      </c>
      <c r="QD13" s="1" t="s">
        <v>472</v>
      </c>
      <c r="QG13" s="1">
        <v>-2.2882804999999999</v>
      </c>
      <c r="QH13" s="1">
        <v>28.794776500000001</v>
      </c>
      <c r="QI13" s="1">
        <v>1802.4</v>
      </c>
      <c r="QJ13" s="1">
        <v>4.26</v>
      </c>
      <c r="QK13" s="1">
        <v>5</v>
      </c>
      <c r="QL13" s="1">
        <v>44958.37059027778</v>
      </c>
      <c r="QM13" s="1">
        <v>44958.343171296299</v>
      </c>
      <c r="QN13" s="1" t="s">
        <v>658</v>
      </c>
      <c r="QO13" s="1">
        <v>44958.600266203714</v>
      </c>
      <c r="QP13" s="7" t="s">
        <v>674</v>
      </c>
      <c r="QQ13" s="1" t="s">
        <v>658</v>
      </c>
      <c r="QR13" s="1" t="s">
        <v>4752</v>
      </c>
      <c r="QS13" s="1" t="s">
        <v>4752</v>
      </c>
      <c r="QT13" s="1" t="s">
        <v>4752</v>
      </c>
      <c r="QU13" s="1" t="s">
        <v>4752</v>
      </c>
      <c r="QV13" s="1" t="s">
        <v>4752</v>
      </c>
      <c r="QW13" s="1" t="s">
        <v>4752</v>
      </c>
      <c r="QX13" s="1" t="s">
        <v>4752</v>
      </c>
      <c r="QY13" s="9" t="s">
        <v>4752</v>
      </c>
      <c r="QZ13" s="1" t="s">
        <v>4752</v>
      </c>
      <c r="RA13" s="1" t="s">
        <v>4752</v>
      </c>
      <c r="RB13" s="1" t="s">
        <v>4752</v>
      </c>
      <c r="RC13" s="1" t="s">
        <v>4752</v>
      </c>
      <c r="RD13" s="1" t="s">
        <v>4752</v>
      </c>
      <c r="RE13" s="1" t="s">
        <v>4752</v>
      </c>
      <c r="RF13" s="1" t="s">
        <v>4752</v>
      </c>
      <c r="RG13" s="1" t="s">
        <v>4752</v>
      </c>
      <c r="RH13" s="1" t="s">
        <v>4752</v>
      </c>
      <c r="RI13" s="1" t="s">
        <v>4752</v>
      </c>
      <c r="RJ13" s="1" t="s">
        <v>4752</v>
      </c>
      <c r="RK13" s="1" t="s">
        <v>4752</v>
      </c>
      <c r="RL13" s="1" t="s">
        <v>4752</v>
      </c>
      <c r="RM13" s="1" t="s">
        <v>4752</v>
      </c>
      <c r="RN13" s="1" t="s">
        <v>4752</v>
      </c>
      <c r="RO13" s="1" t="s">
        <v>4752</v>
      </c>
      <c r="RP13" s="1" t="str">
        <f t="shared" si="1"/>
        <v/>
      </c>
      <c r="RQ13" s="1" t="str">
        <f t="shared" si="2"/>
        <v/>
      </c>
      <c r="RR13" s="1" t="str">
        <f t="shared" si="3"/>
        <v/>
      </c>
      <c r="RS13" s="1" t="str">
        <f t="shared" si="4"/>
        <v/>
      </c>
      <c r="RT13" s="1" t="str">
        <f t="shared" si="5"/>
        <v/>
      </c>
      <c r="RU13" s="1" t="str">
        <f t="shared" si="6"/>
        <v/>
      </c>
    </row>
    <row r="14" spans="1:489" ht="14.25" customHeight="1" x14ac:dyDescent="0.3">
      <c r="A14" s="1" t="s">
        <v>675</v>
      </c>
      <c r="B14" s="1" t="s">
        <v>676</v>
      </c>
      <c r="C14" s="1">
        <v>44958</v>
      </c>
      <c r="D14" s="1" t="s">
        <v>459</v>
      </c>
      <c r="E14" s="1" t="s">
        <v>460</v>
      </c>
      <c r="F14" s="1" t="s">
        <v>460</v>
      </c>
      <c r="G14" s="1" t="s">
        <v>461</v>
      </c>
      <c r="H14" s="1" t="s">
        <v>462</v>
      </c>
      <c r="I14" s="1" t="s">
        <v>463</v>
      </c>
      <c r="J14" s="1" t="s">
        <v>464</v>
      </c>
      <c r="K14" s="1" t="s">
        <v>678</v>
      </c>
      <c r="L14" s="1" t="s">
        <v>677</v>
      </c>
      <c r="M14" s="1" t="str" cm="1">
        <f t="array" ref="M14">SUBSTITUTE(L14,LEFT(L14,MIN(IFERROR(FIND({0;1;2;3;4;5;6;7;8;9},L14),""))-1),"")</f>
        <v>16</v>
      </c>
      <c r="N14" s="1" t="str">
        <f t="shared" si="0"/>
        <v>kamak_16</v>
      </c>
      <c r="O14" s="1" t="s">
        <v>467</v>
      </c>
      <c r="P14" s="1">
        <v>20</v>
      </c>
      <c r="Q14" s="1">
        <v>0</v>
      </c>
      <c r="R14" s="1" t="s">
        <v>553</v>
      </c>
      <c r="S14" s="1" t="s">
        <v>472</v>
      </c>
      <c r="T14" s="1" t="s">
        <v>542</v>
      </c>
      <c r="V14" s="1" t="s">
        <v>510</v>
      </c>
      <c r="W14" s="1" t="s">
        <v>510</v>
      </c>
      <c r="Y14" s="1" t="s">
        <v>575</v>
      </c>
      <c r="AA14" s="1" t="s">
        <v>471</v>
      </c>
      <c r="AB14" s="1">
        <v>1</v>
      </c>
      <c r="AC14" s="1">
        <v>0</v>
      </c>
      <c r="AD14" s="1">
        <v>0</v>
      </c>
      <c r="AE14" s="1">
        <v>0</v>
      </c>
      <c r="AF14" s="1">
        <v>1</v>
      </c>
      <c r="AG14" s="1">
        <v>0</v>
      </c>
      <c r="AH14" s="1">
        <v>0</v>
      </c>
      <c r="AI14" s="1">
        <v>0</v>
      </c>
      <c r="AJ14" s="1">
        <v>0</v>
      </c>
      <c r="AK14" s="1">
        <v>0</v>
      </c>
      <c r="AL14" s="1">
        <v>0</v>
      </c>
      <c r="AM14" s="1">
        <v>0</v>
      </c>
      <c r="AN14" s="1">
        <v>1</v>
      </c>
      <c r="AO14" s="1">
        <v>0</v>
      </c>
      <c r="AP14" s="1">
        <v>0</v>
      </c>
      <c r="AQ14" s="1">
        <v>0</v>
      </c>
      <c r="AR14" s="1">
        <v>3</v>
      </c>
      <c r="AS14" s="1" t="s">
        <v>472</v>
      </c>
      <c r="AT14" s="1">
        <v>0</v>
      </c>
      <c r="AU14" s="1">
        <v>0</v>
      </c>
      <c r="AV14" s="1">
        <v>0</v>
      </c>
      <c r="AW14" s="1">
        <v>0</v>
      </c>
      <c r="AX14" s="1">
        <v>0</v>
      </c>
      <c r="AY14" s="1">
        <v>0</v>
      </c>
      <c r="AZ14" s="1">
        <v>0</v>
      </c>
      <c r="BA14" s="1">
        <v>0</v>
      </c>
      <c r="BB14" s="1">
        <v>0</v>
      </c>
      <c r="BC14" s="1">
        <v>0</v>
      </c>
      <c r="BD14" s="1">
        <v>0</v>
      </c>
      <c r="BE14" s="1">
        <v>0</v>
      </c>
      <c r="BF14" s="1" t="s">
        <v>472</v>
      </c>
      <c r="BS14" s="1" t="s">
        <v>464</v>
      </c>
      <c r="BT14" s="1">
        <v>0</v>
      </c>
      <c r="BU14" s="1">
        <v>0</v>
      </c>
      <c r="BV14" s="1">
        <v>1</v>
      </c>
      <c r="BW14" s="1">
        <v>1</v>
      </c>
      <c r="BX14" s="1">
        <v>1</v>
      </c>
      <c r="BY14" s="1">
        <v>1</v>
      </c>
      <c r="BZ14" s="1">
        <v>0</v>
      </c>
      <c r="CA14" s="1">
        <v>0</v>
      </c>
      <c r="CB14" s="1">
        <v>0</v>
      </c>
      <c r="CC14" s="1">
        <v>0</v>
      </c>
      <c r="CD14" s="1">
        <v>0</v>
      </c>
      <c r="CF14" s="1" t="s">
        <v>650</v>
      </c>
      <c r="CI14" s="1" t="s">
        <v>651</v>
      </c>
      <c r="CL14" s="1" t="s">
        <v>651</v>
      </c>
      <c r="CM14" s="1" t="s">
        <v>5133</v>
      </c>
      <c r="CO14" s="1" t="s">
        <v>464</v>
      </c>
      <c r="CW14" s="1" t="s">
        <v>475</v>
      </c>
      <c r="CX14" s="1">
        <v>10</v>
      </c>
      <c r="CY14" s="1">
        <v>5</v>
      </c>
      <c r="CZ14" s="1">
        <v>13</v>
      </c>
      <c r="DA14" s="9">
        <v>28</v>
      </c>
      <c r="DE14" s="1" t="s">
        <v>464</v>
      </c>
      <c r="DF14" s="1" t="s">
        <v>5100</v>
      </c>
      <c r="EH14" s="1">
        <v>5</v>
      </c>
      <c r="EI14" s="1">
        <v>2</v>
      </c>
      <c r="EJ14" s="1">
        <v>200</v>
      </c>
      <c r="EM14" s="1">
        <v>0</v>
      </c>
      <c r="EN14" s="6">
        <v>9.5238095238095237</v>
      </c>
      <c r="EO14" s="1" t="s">
        <v>472</v>
      </c>
      <c r="EZ14" s="1" t="s">
        <v>555</v>
      </c>
      <c r="FA14" s="1">
        <v>0</v>
      </c>
      <c r="FB14" s="1">
        <v>0</v>
      </c>
      <c r="FC14" s="1">
        <v>0</v>
      </c>
      <c r="FD14" s="1">
        <v>0</v>
      </c>
      <c r="FE14" s="1">
        <v>1</v>
      </c>
      <c r="FF14" s="1">
        <v>0</v>
      </c>
      <c r="FG14" s="1">
        <v>0</v>
      </c>
      <c r="FI14" s="1" t="s">
        <v>472</v>
      </c>
      <c r="GE14" s="1" t="s">
        <v>464</v>
      </c>
      <c r="GF14" s="1" t="s">
        <v>679</v>
      </c>
      <c r="GG14" s="1" t="s">
        <v>472</v>
      </c>
      <c r="HP14" s="1" t="s">
        <v>472</v>
      </c>
      <c r="IS14" s="1" t="s">
        <v>5183</v>
      </c>
      <c r="IT14" s="1" t="s">
        <v>472</v>
      </c>
      <c r="IU14" s="1" t="s">
        <v>5102</v>
      </c>
      <c r="IV14" s="1" t="s">
        <v>472</v>
      </c>
      <c r="IX14" s="1" t="s">
        <v>472</v>
      </c>
      <c r="IY14" s="1" t="s">
        <v>472</v>
      </c>
      <c r="KA14" s="1" t="s">
        <v>472</v>
      </c>
      <c r="KE14" s="1">
        <v>0</v>
      </c>
      <c r="KM14" s="1">
        <v>0</v>
      </c>
      <c r="KN14" s="1">
        <v>0</v>
      </c>
      <c r="KO14" s="1" t="s">
        <v>5186</v>
      </c>
      <c r="KT14" s="1">
        <v>0</v>
      </c>
      <c r="KU14" s="1">
        <v>0</v>
      </c>
      <c r="KV14" s="1">
        <v>0</v>
      </c>
      <c r="KW14" s="1">
        <v>1</v>
      </c>
      <c r="KX14" s="1">
        <v>0</v>
      </c>
      <c r="KY14" s="1">
        <v>0</v>
      </c>
      <c r="LA14" s="1" t="s">
        <v>472</v>
      </c>
      <c r="LC14" s="1">
        <v>1</v>
      </c>
      <c r="LD14" s="1">
        <v>0</v>
      </c>
      <c r="LE14" s="1">
        <v>0</v>
      </c>
      <c r="LF14" s="1">
        <v>0</v>
      </c>
      <c r="LH14" s="1">
        <v>1</v>
      </c>
      <c r="LI14" s="1">
        <v>0</v>
      </c>
      <c r="LJ14" s="1">
        <v>0</v>
      </c>
      <c r="LK14" s="1">
        <v>0</v>
      </c>
      <c r="LL14" s="1">
        <v>0</v>
      </c>
      <c r="LM14" s="1">
        <v>0</v>
      </c>
      <c r="LN14" s="1">
        <v>0</v>
      </c>
      <c r="LO14" s="1">
        <v>0</v>
      </c>
      <c r="LQ14" s="1" t="s">
        <v>464</v>
      </c>
      <c r="LR14" s="1" t="s">
        <v>680</v>
      </c>
      <c r="LS14" s="1">
        <v>0</v>
      </c>
      <c r="LT14" s="1">
        <v>1</v>
      </c>
      <c r="LU14" s="1">
        <v>0</v>
      </c>
      <c r="LV14" s="1">
        <v>0</v>
      </c>
      <c r="LW14" s="1">
        <v>0</v>
      </c>
      <c r="LX14" s="1">
        <v>0</v>
      </c>
      <c r="LY14" s="1" t="s">
        <v>681</v>
      </c>
      <c r="LZ14" s="1" t="s">
        <v>472</v>
      </c>
      <c r="MA14" s="1" t="s">
        <v>472</v>
      </c>
      <c r="MQ14" s="1">
        <v>0</v>
      </c>
      <c r="MT14" s="1">
        <v>5</v>
      </c>
      <c r="MU14" s="1" t="s">
        <v>5189</v>
      </c>
      <c r="MV14" s="1">
        <v>0</v>
      </c>
      <c r="MW14" s="1">
        <v>0</v>
      </c>
      <c r="MX14" s="1">
        <v>0</v>
      </c>
      <c r="MY14" s="1">
        <v>0</v>
      </c>
      <c r="MZ14" s="1">
        <v>0</v>
      </c>
      <c r="NA14" s="1">
        <v>0</v>
      </c>
      <c r="NB14" s="1">
        <v>0</v>
      </c>
      <c r="NC14" s="1" t="s">
        <v>1580</v>
      </c>
      <c r="ND14" s="1">
        <v>1</v>
      </c>
      <c r="NE14" s="1">
        <v>0</v>
      </c>
      <c r="NF14" s="1">
        <v>0</v>
      </c>
      <c r="NH14" s="1" t="s">
        <v>472</v>
      </c>
      <c r="NI14" s="1" t="s">
        <v>480</v>
      </c>
      <c r="OD14" s="1" t="s">
        <v>682</v>
      </c>
      <c r="OE14" s="1">
        <v>0</v>
      </c>
      <c r="OF14" s="1">
        <v>0</v>
      </c>
      <c r="OG14" s="1">
        <v>0</v>
      </c>
      <c r="OH14" s="1">
        <v>0</v>
      </c>
      <c r="OI14" s="1">
        <v>0</v>
      </c>
      <c r="OJ14" s="1">
        <v>0</v>
      </c>
      <c r="OK14" s="1">
        <v>1</v>
      </c>
      <c r="OL14" s="1">
        <v>0</v>
      </c>
      <c r="OM14" s="1">
        <v>1</v>
      </c>
      <c r="ON14" s="1">
        <v>0</v>
      </c>
      <c r="OO14" s="1" t="s">
        <v>562</v>
      </c>
      <c r="OP14" s="1">
        <v>0</v>
      </c>
      <c r="OQ14" s="1">
        <v>0</v>
      </c>
      <c r="OR14" s="1">
        <v>0</v>
      </c>
      <c r="OS14" s="1">
        <v>0</v>
      </c>
      <c r="OT14" s="1">
        <v>1</v>
      </c>
      <c r="OU14" s="1">
        <v>0</v>
      </c>
      <c r="OV14" s="1" t="s">
        <v>683</v>
      </c>
      <c r="OW14" s="1" t="s">
        <v>546</v>
      </c>
      <c r="OY14" s="1" t="s">
        <v>533</v>
      </c>
      <c r="OZ14" s="1" t="s">
        <v>472</v>
      </c>
      <c r="PA14" s="1" t="s">
        <v>472</v>
      </c>
      <c r="PB14" s="1" t="s">
        <v>518</v>
      </c>
      <c r="PC14" s="1" t="s">
        <v>464</v>
      </c>
      <c r="PD14" s="1" t="s">
        <v>472</v>
      </c>
      <c r="PF14" s="1" t="s">
        <v>684</v>
      </c>
      <c r="PH14" s="1" t="s">
        <v>671</v>
      </c>
      <c r="PI14" s="1" t="s">
        <v>534</v>
      </c>
      <c r="PJ14" s="1" t="s">
        <v>472</v>
      </c>
      <c r="PZ14" s="1" t="s">
        <v>685</v>
      </c>
      <c r="QA14" s="1" t="s">
        <v>472</v>
      </c>
      <c r="QB14" s="1" t="s">
        <v>686</v>
      </c>
      <c r="QC14" s="1" t="s">
        <v>687</v>
      </c>
      <c r="QD14" s="1" t="s">
        <v>472</v>
      </c>
      <c r="QG14" s="1">
        <v>-2.2883200000000001</v>
      </c>
      <c r="QH14" s="1">
        <v>28.793759999999999</v>
      </c>
      <c r="QI14" s="1">
        <v>1797.7</v>
      </c>
      <c r="QJ14" s="1">
        <v>3.9</v>
      </c>
      <c r="QK14" s="1">
        <v>3</v>
      </c>
      <c r="QL14" s="1">
        <v>44958.395787037043</v>
      </c>
      <c r="QM14" s="1">
        <v>44958.374409722222</v>
      </c>
      <c r="QN14" s="1" t="s">
        <v>658</v>
      </c>
      <c r="QO14" s="1">
        <v>44958.600300925929</v>
      </c>
      <c r="QP14" s="7" t="s">
        <v>688</v>
      </c>
      <c r="QQ14" s="1" t="s">
        <v>658</v>
      </c>
      <c r="QR14" s="1" t="s">
        <v>4751</v>
      </c>
      <c r="QS14" s="1" t="s">
        <v>4716</v>
      </c>
      <c r="QT14" s="1">
        <v>6</v>
      </c>
      <c r="QU14" s="1" t="s">
        <v>4725</v>
      </c>
      <c r="QV14" s="1">
        <v>15</v>
      </c>
      <c r="QW14" s="1">
        <v>17</v>
      </c>
      <c r="QX14" s="1">
        <v>20</v>
      </c>
      <c r="QY14" s="9">
        <v>52</v>
      </c>
      <c r="QZ14" s="1" t="s">
        <v>5101</v>
      </c>
      <c r="RA14" s="1">
        <v>7.1428571428571423</v>
      </c>
      <c r="RB14" s="1" t="s">
        <v>4710</v>
      </c>
      <c r="RC14" s="1" t="s">
        <v>4711</v>
      </c>
      <c r="RD14" s="1" t="s">
        <v>4712</v>
      </c>
      <c r="RE14" s="1" t="s">
        <v>5102</v>
      </c>
      <c r="RF14" s="1">
        <v>0</v>
      </c>
      <c r="RG14" s="1">
        <v>1</v>
      </c>
      <c r="RH14" s="1">
        <v>1</v>
      </c>
      <c r="RI14" s="1">
        <v>2</v>
      </c>
      <c r="RJ14" s="1" t="s">
        <v>4721</v>
      </c>
      <c r="RK14" s="1">
        <v>1</v>
      </c>
      <c r="RL14" s="1">
        <v>9</v>
      </c>
      <c r="RM14" s="1" t="s">
        <v>4718</v>
      </c>
      <c r="RN14" s="1">
        <v>1</v>
      </c>
      <c r="RO14" s="1">
        <v>1</v>
      </c>
      <c r="RP14" s="1" t="str">
        <f t="shared" si="1"/>
        <v>croissance</v>
      </c>
      <c r="RQ14" s="1" t="str">
        <f t="shared" si="2"/>
        <v>croissance</v>
      </c>
      <c r="RR14" s="1" t="str">
        <f t="shared" si="3"/>
        <v>stagnation</v>
      </c>
      <c r="RS14" s="1" t="str">
        <f t="shared" si="4"/>
        <v>regression</v>
      </c>
      <c r="RT14" s="1" t="str">
        <f t="shared" si="5"/>
        <v>regression</v>
      </c>
      <c r="RU14" s="1" t="str">
        <f t="shared" si="6"/>
        <v>regression</v>
      </c>
    </row>
    <row r="15" spans="1:489" ht="14.25" customHeight="1" x14ac:dyDescent="0.3">
      <c r="A15" s="1" t="s">
        <v>689</v>
      </c>
      <c r="B15" s="1" t="s">
        <v>690</v>
      </c>
      <c r="C15" s="1">
        <v>44958</v>
      </c>
      <c r="D15" s="1" t="s">
        <v>459</v>
      </c>
      <c r="E15" s="1" t="s">
        <v>460</v>
      </c>
      <c r="F15" s="1" t="s">
        <v>460</v>
      </c>
      <c r="G15" s="1" t="s">
        <v>461</v>
      </c>
      <c r="H15" s="1" t="s">
        <v>462</v>
      </c>
      <c r="I15" s="1" t="s">
        <v>463</v>
      </c>
      <c r="J15" s="1" t="s">
        <v>464</v>
      </c>
      <c r="K15" s="1" t="s">
        <v>692</v>
      </c>
      <c r="L15" s="1" t="s">
        <v>691</v>
      </c>
      <c r="M15" s="1" t="str" cm="1">
        <f t="array" ref="M15">SUBSTITUTE(L15,LEFT(L15,MIN(IFERROR(FIND({0;1;2;3;4;5;6;7;8;9},L15),""))-1),"")</f>
        <v>31</v>
      </c>
      <c r="N15" s="1" t="str">
        <f t="shared" si="0"/>
        <v>kamak_31</v>
      </c>
      <c r="O15" s="1" t="s">
        <v>510</v>
      </c>
      <c r="P15" s="1">
        <v>29</v>
      </c>
      <c r="Q15" s="1">
        <v>973861214</v>
      </c>
      <c r="R15" s="1" t="s">
        <v>693</v>
      </c>
      <c r="S15" s="1" t="s">
        <v>464</v>
      </c>
      <c r="W15" s="1" t="s">
        <v>510</v>
      </c>
      <c r="X15" s="1" t="s">
        <v>692</v>
      </c>
      <c r="Y15" s="1" t="s">
        <v>577</v>
      </c>
      <c r="Z15" s="1" t="s">
        <v>694</v>
      </c>
      <c r="AA15" s="1" t="s">
        <v>471</v>
      </c>
      <c r="AB15" s="1">
        <v>2</v>
      </c>
      <c r="AC15" s="1">
        <v>1</v>
      </c>
      <c r="AD15" s="1">
        <v>0</v>
      </c>
      <c r="AE15" s="1">
        <v>0</v>
      </c>
      <c r="AF15" s="1">
        <v>1</v>
      </c>
      <c r="AG15" s="1">
        <v>0</v>
      </c>
      <c r="AH15" s="1">
        <v>0</v>
      </c>
      <c r="AI15" s="1">
        <v>0</v>
      </c>
      <c r="AJ15" s="1">
        <v>0</v>
      </c>
      <c r="AK15" s="1">
        <v>0</v>
      </c>
      <c r="AL15" s="1">
        <v>0</v>
      </c>
      <c r="AM15" s="1">
        <v>0</v>
      </c>
      <c r="AN15" s="1">
        <v>0</v>
      </c>
      <c r="AO15" s="1">
        <v>1</v>
      </c>
      <c r="AP15" s="1">
        <v>0</v>
      </c>
      <c r="AQ15" s="1">
        <v>0</v>
      </c>
      <c r="AR15" s="1">
        <v>5</v>
      </c>
      <c r="AS15" s="1" t="s">
        <v>472</v>
      </c>
      <c r="AT15" s="1">
        <v>0</v>
      </c>
      <c r="AU15" s="1">
        <v>0</v>
      </c>
      <c r="AV15" s="1">
        <v>0</v>
      </c>
      <c r="AW15" s="1">
        <v>0</v>
      </c>
      <c r="AX15" s="1">
        <v>0</v>
      </c>
      <c r="AY15" s="1">
        <v>0</v>
      </c>
      <c r="AZ15" s="1">
        <v>0</v>
      </c>
      <c r="BA15" s="1">
        <v>0</v>
      </c>
      <c r="BB15" s="1">
        <v>0</v>
      </c>
      <c r="BC15" s="1">
        <v>0</v>
      </c>
      <c r="BD15" s="1">
        <v>0</v>
      </c>
      <c r="BE15" s="1">
        <v>0</v>
      </c>
      <c r="BF15" s="1" t="s">
        <v>464</v>
      </c>
      <c r="BG15" s="1">
        <v>0</v>
      </c>
      <c r="BH15" s="1">
        <v>0</v>
      </c>
      <c r="BI15" s="1">
        <v>0</v>
      </c>
      <c r="BJ15" s="1">
        <v>0</v>
      </c>
      <c r="BK15" s="1">
        <v>1</v>
      </c>
      <c r="BL15" s="1">
        <v>1</v>
      </c>
      <c r="BM15" s="1">
        <v>0</v>
      </c>
      <c r="BN15" s="1">
        <v>0</v>
      </c>
      <c r="BO15" s="1">
        <v>0</v>
      </c>
      <c r="BP15" s="1">
        <v>0</v>
      </c>
      <c r="BQ15" s="1">
        <v>0</v>
      </c>
      <c r="BS15" s="1" t="s">
        <v>464</v>
      </c>
      <c r="BT15" s="1">
        <v>0</v>
      </c>
      <c r="BU15" s="1">
        <v>0</v>
      </c>
      <c r="BV15" s="1">
        <v>0</v>
      </c>
      <c r="BW15" s="1">
        <v>1</v>
      </c>
      <c r="BX15" s="1">
        <v>1</v>
      </c>
      <c r="BY15" s="1">
        <v>0</v>
      </c>
      <c r="BZ15" s="1">
        <v>0</v>
      </c>
      <c r="CA15" s="1">
        <v>0</v>
      </c>
      <c r="CB15" s="1">
        <v>0</v>
      </c>
      <c r="CC15" s="1">
        <v>0</v>
      </c>
      <c r="CD15" s="1">
        <v>0</v>
      </c>
      <c r="CF15" s="1" t="s">
        <v>650</v>
      </c>
      <c r="CI15" s="1" t="s">
        <v>651</v>
      </c>
      <c r="CL15" s="1" t="s">
        <v>651</v>
      </c>
      <c r="CM15" s="1" t="s">
        <v>5133</v>
      </c>
      <c r="CO15" s="1" t="s">
        <v>464</v>
      </c>
      <c r="CW15" s="1" t="s">
        <v>475</v>
      </c>
      <c r="CX15" s="1">
        <v>2</v>
      </c>
      <c r="CY15" s="1">
        <v>30</v>
      </c>
      <c r="CZ15" s="1">
        <v>3</v>
      </c>
      <c r="DA15" s="9">
        <v>35</v>
      </c>
      <c r="DE15" s="1" t="s">
        <v>464</v>
      </c>
      <c r="DF15" s="1" t="s">
        <v>5101</v>
      </c>
      <c r="EH15" s="1">
        <v>7</v>
      </c>
      <c r="EI15" s="1">
        <v>5</v>
      </c>
      <c r="EJ15" s="1">
        <v>700</v>
      </c>
      <c r="EM15" s="1">
        <v>0</v>
      </c>
      <c r="EN15" s="6">
        <v>20</v>
      </c>
      <c r="EO15" s="1" t="s">
        <v>472</v>
      </c>
      <c r="EZ15" s="1" t="s">
        <v>555</v>
      </c>
      <c r="FA15" s="1">
        <v>0</v>
      </c>
      <c r="FB15" s="1">
        <v>0</v>
      </c>
      <c r="FC15" s="1">
        <v>0</v>
      </c>
      <c r="FD15" s="1">
        <v>0</v>
      </c>
      <c r="FE15" s="1">
        <v>1</v>
      </c>
      <c r="FF15" s="1">
        <v>0</v>
      </c>
      <c r="FG15" s="1">
        <v>0</v>
      </c>
      <c r="FI15" s="1" t="s">
        <v>464</v>
      </c>
      <c r="FJ15" s="1" t="s">
        <v>577</v>
      </c>
      <c r="FK15" s="1" t="s">
        <v>695</v>
      </c>
      <c r="GE15" s="1" t="s">
        <v>464</v>
      </c>
      <c r="GF15" s="1" t="s">
        <v>696</v>
      </c>
      <c r="GG15" s="1" t="s">
        <v>472</v>
      </c>
      <c r="HP15" s="1" t="s">
        <v>464</v>
      </c>
      <c r="HQ15" s="1">
        <v>0</v>
      </c>
      <c r="HR15" s="1">
        <v>0</v>
      </c>
      <c r="HS15" s="1">
        <v>0</v>
      </c>
      <c r="HT15" s="1">
        <v>0</v>
      </c>
      <c r="HU15" s="1">
        <v>0</v>
      </c>
      <c r="HV15" s="1">
        <v>0</v>
      </c>
      <c r="HW15" s="1">
        <v>1</v>
      </c>
      <c r="HX15" s="1">
        <v>0</v>
      </c>
      <c r="HY15" s="1">
        <v>0</v>
      </c>
      <c r="HZ15" s="1">
        <v>0</v>
      </c>
      <c r="IF15" s="1">
        <v>0</v>
      </c>
      <c r="IG15" s="1">
        <v>0</v>
      </c>
      <c r="IH15" s="1">
        <v>0</v>
      </c>
      <c r="II15" s="1">
        <v>1</v>
      </c>
      <c r="IJ15" s="1">
        <v>0</v>
      </c>
      <c r="IS15" s="1" t="s">
        <v>5183</v>
      </c>
      <c r="IT15" s="1" t="s">
        <v>472</v>
      </c>
      <c r="IU15" s="1" t="s">
        <v>5102</v>
      </c>
      <c r="IV15" s="1" t="s">
        <v>472</v>
      </c>
      <c r="IX15" s="1" t="s">
        <v>472</v>
      </c>
      <c r="IY15" s="1" t="s">
        <v>472</v>
      </c>
      <c r="KA15" s="1" t="s">
        <v>464</v>
      </c>
      <c r="KB15" s="1">
        <v>1</v>
      </c>
      <c r="KC15" s="1">
        <v>0</v>
      </c>
      <c r="KD15" s="1">
        <v>0</v>
      </c>
      <c r="KE15" s="1">
        <v>1</v>
      </c>
      <c r="KF15" s="1">
        <v>0</v>
      </c>
      <c r="KG15" s="1">
        <v>1</v>
      </c>
      <c r="KH15" s="1">
        <v>0</v>
      </c>
      <c r="KI15" s="1" t="s">
        <v>697</v>
      </c>
      <c r="KJ15" s="1">
        <v>0</v>
      </c>
      <c r="KK15" s="1">
        <v>1</v>
      </c>
      <c r="KL15" s="1">
        <v>0</v>
      </c>
      <c r="KM15" s="1">
        <v>1</v>
      </c>
      <c r="KN15" s="1">
        <v>2</v>
      </c>
      <c r="KO15" s="1" t="s">
        <v>5186</v>
      </c>
      <c r="KP15" s="1">
        <v>0</v>
      </c>
      <c r="KQ15" s="1">
        <v>0</v>
      </c>
      <c r="KR15" s="1">
        <v>0</v>
      </c>
      <c r="KT15" s="1">
        <v>0</v>
      </c>
      <c r="KU15" s="1">
        <v>1</v>
      </c>
      <c r="KV15" s="1">
        <v>0</v>
      </c>
      <c r="KW15" s="1">
        <v>0</v>
      </c>
      <c r="KX15" s="1">
        <v>0</v>
      </c>
      <c r="KY15" s="1">
        <v>0</v>
      </c>
      <c r="LA15" s="1" t="s">
        <v>464</v>
      </c>
      <c r="LC15" s="1">
        <v>1</v>
      </c>
      <c r="LD15" s="1">
        <v>0</v>
      </c>
      <c r="LE15" s="1">
        <v>0</v>
      </c>
      <c r="LF15" s="1">
        <v>0</v>
      </c>
      <c r="LH15" s="1">
        <v>0</v>
      </c>
      <c r="LI15" s="1">
        <v>0</v>
      </c>
      <c r="LJ15" s="1">
        <v>0</v>
      </c>
      <c r="LK15" s="1">
        <v>0</v>
      </c>
      <c r="LL15" s="1">
        <v>0</v>
      </c>
      <c r="LM15" s="1">
        <v>0</v>
      </c>
      <c r="LN15" s="1">
        <v>1</v>
      </c>
      <c r="LO15" s="1">
        <v>0</v>
      </c>
      <c r="LP15" s="1" t="s">
        <v>698</v>
      </c>
      <c r="LQ15" s="1" t="s">
        <v>472</v>
      </c>
      <c r="LZ15" s="1" t="s">
        <v>464</v>
      </c>
      <c r="MA15" s="1" t="s">
        <v>464</v>
      </c>
      <c r="MB15" s="1">
        <v>1</v>
      </c>
      <c r="MC15" s="1">
        <v>0</v>
      </c>
      <c r="MD15" s="1">
        <v>0</v>
      </c>
      <c r="ME15" s="1">
        <v>0</v>
      </c>
      <c r="MF15" s="1">
        <v>0</v>
      </c>
      <c r="MH15" s="1">
        <v>1</v>
      </c>
      <c r="MI15" s="1">
        <v>0</v>
      </c>
      <c r="MJ15" s="1">
        <v>0</v>
      </c>
      <c r="MK15" s="1">
        <v>0</v>
      </c>
      <c r="ML15" s="1">
        <v>0</v>
      </c>
      <c r="MM15" s="1">
        <v>0</v>
      </c>
      <c r="MN15" s="1">
        <v>0</v>
      </c>
      <c r="MO15" s="1">
        <v>0</v>
      </c>
      <c r="MQ15" s="1">
        <v>1</v>
      </c>
      <c r="MR15" s="1" t="s">
        <v>464</v>
      </c>
      <c r="MS15" s="1" t="s">
        <v>479</v>
      </c>
      <c r="MT15" s="1">
        <v>9</v>
      </c>
      <c r="MU15" s="1" t="s">
        <v>5187</v>
      </c>
      <c r="NA15" s="1">
        <v>0</v>
      </c>
      <c r="NB15" s="1">
        <v>1</v>
      </c>
      <c r="NC15" s="1" t="s">
        <v>5190</v>
      </c>
      <c r="NH15" s="1" t="s">
        <v>464</v>
      </c>
      <c r="NI15" s="1" t="s">
        <v>480</v>
      </c>
      <c r="OD15" s="1" t="s">
        <v>699</v>
      </c>
      <c r="OE15" s="1">
        <v>0</v>
      </c>
      <c r="OF15" s="1">
        <v>0</v>
      </c>
      <c r="OG15" s="1">
        <v>0</v>
      </c>
      <c r="OH15" s="1">
        <v>0</v>
      </c>
      <c r="OI15" s="1">
        <v>0</v>
      </c>
      <c r="OJ15" s="1">
        <v>1</v>
      </c>
      <c r="OK15" s="1">
        <v>0</v>
      </c>
      <c r="OL15" s="1">
        <v>0</v>
      </c>
      <c r="OM15" s="1">
        <v>1</v>
      </c>
      <c r="ON15" s="1">
        <v>0</v>
      </c>
      <c r="OO15" s="1" t="s">
        <v>700</v>
      </c>
      <c r="OP15" s="1">
        <v>0</v>
      </c>
      <c r="OQ15" s="1">
        <v>0</v>
      </c>
      <c r="OR15" s="1">
        <v>0</v>
      </c>
      <c r="OS15" s="1">
        <v>0</v>
      </c>
      <c r="OT15" s="1">
        <v>1</v>
      </c>
      <c r="OU15" s="1">
        <v>0</v>
      </c>
      <c r="OV15" s="1" t="s">
        <v>701</v>
      </c>
      <c r="OW15" s="1" t="s">
        <v>702</v>
      </c>
      <c r="OY15" s="1" t="s">
        <v>502</v>
      </c>
      <c r="OZ15" s="1" t="s">
        <v>472</v>
      </c>
      <c r="PA15" s="1" t="s">
        <v>472</v>
      </c>
      <c r="PB15" s="1" t="s">
        <v>518</v>
      </c>
      <c r="PC15" s="1" t="s">
        <v>472</v>
      </c>
      <c r="PI15" s="1" t="s">
        <v>605</v>
      </c>
      <c r="PJ15" s="1" t="s">
        <v>489</v>
      </c>
      <c r="PK15" s="1">
        <v>0</v>
      </c>
      <c r="PL15" s="1">
        <v>1</v>
      </c>
      <c r="PM15" s="1">
        <v>0</v>
      </c>
      <c r="PN15" s="1">
        <v>0</v>
      </c>
      <c r="PO15" s="1">
        <v>0</v>
      </c>
      <c r="PP15" s="1">
        <v>1</v>
      </c>
      <c r="PQ15" s="1">
        <v>1</v>
      </c>
      <c r="PR15" s="1">
        <v>0</v>
      </c>
      <c r="PS15" s="1">
        <v>0</v>
      </c>
      <c r="PT15" s="1">
        <v>0</v>
      </c>
      <c r="PU15" s="1">
        <v>0</v>
      </c>
      <c r="PV15" s="1">
        <v>0</v>
      </c>
      <c r="PX15" s="1" t="s">
        <v>703</v>
      </c>
      <c r="PY15" s="1" t="s">
        <v>487</v>
      </c>
      <c r="PZ15" s="1" t="s">
        <v>704</v>
      </c>
      <c r="QA15" s="1" t="s">
        <v>487</v>
      </c>
      <c r="QB15" s="1" t="s">
        <v>705</v>
      </c>
      <c r="QC15" s="1" t="s">
        <v>706</v>
      </c>
      <c r="QD15" s="1" t="s">
        <v>472</v>
      </c>
      <c r="QG15" s="1">
        <v>-2.2891054999999998</v>
      </c>
      <c r="QH15" s="1">
        <v>28.793938600000001</v>
      </c>
      <c r="QI15" s="1">
        <v>1794.7</v>
      </c>
      <c r="QJ15" s="1">
        <v>4.09</v>
      </c>
      <c r="QK15" s="1">
        <v>5</v>
      </c>
      <c r="QL15" s="1">
        <v>44958.429305555554</v>
      </c>
      <c r="QM15" s="1">
        <v>44958.400127314817</v>
      </c>
      <c r="QN15" s="1" t="s">
        <v>658</v>
      </c>
      <c r="QO15" s="1">
        <v>44958.600312499999</v>
      </c>
      <c r="QP15" s="7" t="s">
        <v>707</v>
      </c>
      <c r="QQ15" s="1" t="s">
        <v>658</v>
      </c>
      <c r="QR15" s="1" t="s">
        <v>4707</v>
      </c>
      <c r="QS15" s="1" t="s">
        <v>4716</v>
      </c>
      <c r="QT15" s="1">
        <v>15</v>
      </c>
      <c r="QU15" s="1" t="s">
        <v>4725</v>
      </c>
      <c r="QV15" s="1">
        <v>5</v>
      </c>
      <c r="QW15" s="1">
        <v>15</v>
      </c>
      <c r="QX15" s="1">
        <v>10</v>
      </c>
      <c r="QY15" s="9">
        <v>30</v>
      </c>
      <c r="QZ15" s="1" t="s">
        <v>5100</v>
      </c>
      <c r="RA15" s="1">
        <v>1.9047619047619049</v>
      </c>
      <c r="RB15" s="1" t="s">
        <v>4710</v>
      </c>
      <c r="RC15" s="1" t="s">
        <v>4711</v>
      </c>
      <c r="RD15" s="1" t="s">
        <v>4712</v>
      </c>
      <c r="RE15" s="1" t="s">
        <v>5102</v>
      </c>
      <c r="RF15" s="1">
        <v>0</v>
      </c>
      <c r="RG15" s="1">
        <v>1</v>
      </c>
      <c r="RH15" s="1">
        <v>2</v>
      </c>
      <c r="RI15" s="1">
        <v>4</v>
      </c>
      <c r="RJ15" s="1" t="s">
        <v>4713</v>
      </c>
      <c r="RK15" s="1">
        <v>1</v>
      </c>
      <c r="RL15" s="1">
        <v>4</v>
      </c>
      <c r="RM15" s="1" t="s">
        <v>4722</v>
      </c>
      <c r="RN15" s="1">
        <v>2</v>
      </c>
      <c r="RO15" s="1">
        <v>2</v>
      </c>
      <c r="RP15" s="1" t="str">
        <f t="shared" si="1"/>
        <v>regression</v>
      </c>
      <c r="RQ15" s="1" t="str">
        <f t="shared" si="2"/>
        <v>regression</v>
      </c>
      <c r="RR15" s="1" t="str">
        <f t="shared" si="3"/>
        <v>stagnation</v>
      </c>
      <c r="RS15" s="1" t="str">
        <f t="shared" si="4"/>
        <v>regression</v>
      </c>
      <c r="RT15" s="1" t="str">
        <f t="shared" si="5"/>
        <v>regression</v>
      </c>
      <c r="RU15" s="1" t="str">
        <f t="shared" si="6"/>
        <v>croissance</v>
      </c>
    </row>
    <row r="16" spans="1:489" ht="14.25" customHeight="1" x14ac:dyDescent="0.3">
      <c r="A16" s="1" t="s">
        <v>708</v>
      </c>
      <c r="B16" s="1" t="s">
        <v>709</v>
      </c>
      <c r="C16" s="1">
        <v>44958</v>
      </c>
      <c r="D16" s="1" t="s">
        <v>459</v>
      </c>
      <c r="E16" s="1" t="s">
        <v>460</v>
      </c>
      <c r="F16" s="1" t="s">
        <v>460</v>
      </c>
      <c r="G16" s="1" t="s">
        <v>461</v>
      </c>
      <c r="H16" s="1" t="s">
        <v>462</v>
      </c>
      <c r="I16" s="1" t="s">
        <v>463</v>
      </c>
      <c r="J16" s="1" t="s">
        <v>464</v>
      </c>
      <c r="K16" s="1" t="s">
        <v>711</v>
      </c>
      <c r="L16" s="1" t="s">
        <v>710</v>
      </c>
      <c r="M16" s="1" t="str" cm="1">
        <f t="array" ref="M16">SUBSTITUTE(L16,LEFT(L16,MIN(IFERROR(FIND({0;1;2;3;4;5;6;7;8;9},L16),""))-1),"")</f>
        <v>54</v>
      </c>
      <c r="N16" s="1" t="str">
        <f t="shared" si="0"/>
        <v>kamak_54</v>
      </c>
      <c r="O16" s="1" t="s">
        <v>467</v>
      </c>
      <c r="P16" s="1">
        <v>22</v>
      </c>
      <c r="Q16" s="1">
        <v>990915366</v>
      </c>
      <c r="R16" s="1" t="s">
        <v>614</v>
      </c>
      <c r="S16" s="1" t="s">
        <v>472</v>
      </c>
      <c r="T16" s="1" t="s">
        <v>526</v>
      </c>
      <c r="V16" s="1" t="s">
        <v>510</v>
      </c>
      <c r="W16" s="1" t="s">
        <v>510</v>
      </c>
      <c r="X16" s="1" t="s">
        <v>712</v>
      </c>
      <c r="Y16" s="1" t="s">
        <v>575</v>
      </c>
      <c r="AA16" s="1" t="s">
        <v>471</v>
      </c>
      <c r="AB16" s="1">
        <v>0</v>
      </c>
      <c r="AC16" s="1">
        <v>3</v>
      </c>
      <c r="AD16" s="1">
        <v>0</v>
      </c>
      <c r="AE16" s="1">
        <v>0</v>
      </c>
      <c r="AF16" s="1">
        <v>2</v>
      </c>
      <c r="AG16" s="1">
        <v>0</v>
      </c>
      <c r="AH16" s="1">
        <v>1</v>
      </c>
      <c r="AI16" s="1">
        <v>0</v>
      </c>
      <c r="AJ16" s="1">
        <v>0</v>
      </c>
      <c r="AK16" s="1">
        <v>0</v>
      </c>
      <c r="AL16" s="1">
        <v>0</v>
      </c>
      <c r="AM16" s="1">
        <v>1</v>
      </c>
      <c r="AN16" s="1">
        <v>1</v>
      </c>
      <c r="AO16" s="1">
        <v>3</v>
      </c>
      <c r="AP16" s="1">
        <v>0</v>
      </c>
      <c r="AQ16" s="1">
        <v>1</v>
      </c>
      <c r="AR16" s="1">
        <v>12</v>
      </c>
      <c r="AS16" s="1" t="s">
        <v>464</v>
      </c>
      <c r="AT16" s="1">
        <v>0</v>
      </c>
      <c r="AU16" s="1">
        <v>0</v>
      </c>
      <c r="AV16" s="1">
        <v>0</v>
      </c>
      <c r="AW16" s="1">
        <v>1</v>
      </c>
      <c r="AX16" s="1">
        <v>0</v>
      </c>
      <c r="AY16" s="1">
        <v>0</v>
      </c>
      <c r="AZ16" s="1">
        <v>0</v>
      </c>
      <c r="BA16" s="1">
        <v>0</v>
      </c>
      <c r="BB16" s="1">
        <v>0</v>
      </c>
      <c r="BC16" s="1">
        <v>1</v>
      </c>
      <c r="BD16" s="1">
        <v>0</v>
      </c>
      <c r="BE16" s="1" t="s">
        <v>713</v>
      </c>
      <c r="BF16" s="1" t="s">
        <v>472</v>
      </c>
      <c r="BS16" s="1" t="s">
        <v>464</v>
      </c>
      <c r="BT16" s="1">
        <v>0</v>
      </c>
      <c r="BU16" s="1">
        <v>0</v>
      </c>
      <c r="BV16" s="1">
        <v>0</v>
      </c>
      <c r="BW16" s="1">
        <v>1</v>
      </c>
      <c r="BX16" s="1">
        <v>0</v>
      </c>
      <c r="BY16" s="1">
        <v>0</v>
      </c>
      <c r="BZ16" s="1">
        <v>0</v>
      </c>
      <c r="CA16" s="1">
        <v>0</v>
      </c>
      <c r="CB16" s="1">
        <v>0</v>
      </c>
      <c r="CC16" s="1">
        <v>0</v>
      </c>
      <c r="CD16" s="1">
        <v>0</v>
      </c>
      <c r="CF16" s="1" t="s">
        <v>650</v>
      </c>
      <c r="CI16" s="1" t="s">
        <v>714</v>
      </c>
      <c r="CL16" s="1" t="s">
        <v>714</v>
      </c>
      <c r="CM16" s="1" t="s">
        <v>5132</v>
      </c>
      <c r="CO16" s="1" t="s">
        <v>464</v>
      </c>
      <c r="CW16" s="1" t="s">
        <v>475</v>
      </c>
      <c r="CX16" s="1">
        <v>5</v>
      </c>
      <c r="CY16" s="1">
        <v>10</v>
      </c>
      <c r="CZ16" s="1">
        <v>5</v>
      </c>
      <c r="DA16" s="9">
        <v>20</v>
      </c>
      <c r="DE16" s="1" t="s">
        <v>464</v>
      </c>
      <c r="DF16" s="1" t="s">
        <v>5102</v>
      </c>
      <c r="EH16" s="1">
        <v>7</v>
      </c>
      <c r="EI16" s="1">
        <v>8</v>
      </c>
      <c r="EJ16" s="1">
        <v>1120</v>
      </c>
      <c r="EM16" s="1">
        <v>0</v>
      </c>
      <c r="EN16" s="6">
        <v>13.333333333333332</v>
      </c>
      <c r="EO16" s="1" t="s">
        <v>472</v>
      </c>
      <c r="EZ16" s="1" t="s">
        <v>555</v>
      </c>
      <c r="FA16" s="1">
        <v>0</v>
      </c>
      <c r="FB16" s="1">
        <v>0</v>
      </c>
      <c r="FC16" s="1">
        <v>0</v>
      </c>
      <c r="FD16" s="1">
        <v>0</v>
      </c>
      <c r="FE16" s="1">
        <v>1</v>
      </c>
      <c r="FF16" s="1">
        <v>0</v>
      </c>
      <c r="FG16" s="1">
        <v>0</v>
      </c>
      <c r="FI16" s="1" t="s">
        <v>464</v>
      </c>
      <c r="FJ16" s="1" t="s">
        <v>577</v>
      </c>
      <c r="FK16" s="1" t="s">
        <v>715</v>
      </c>
      <c r="GE16" s="1" t="s">
        <v>472</v>
      </c>
      <c r="GF16" s="1" t="s">
        <v>716</v>
      </c>
      <c r="GG16" s="1" t="s">
        <v>472</v>
      </c>
      <c r="HP16" s="1" t="s">
        <v>464</v>
      </c>
      <c r="HQ16" s="1">
        <v>0</v>
      </c>
      <c r="HR16" s="1">
        <v>0</v>
      </c>
      <c r="HS16" s="1">
        <v>0</v>
      </c>
      <c r="HT16" s="1">
        <v>0</v>
      </c>
      <c r="HU16" s="1">
        <v>0</v>
      </c>
      <c r="HV16" s="1">
        <v>0</v>
      </c>
      <c r="HW16" s="1">
        <v>1</v>
      </c>
      <c r="HX16" s="1">
        <v>0</v>
      </c>
      <c r="HY16" s="1">
        <v>0</v>
      </c>
      <c r="HZ16" s="1">
        <v>0</v>
      </c>
      <c r="IF16" s="1">
        <v>0</v>
      </c>
      <c r="IG16" s="1">
        <v>0</v>
      </c>
      <c r="IH16" s="1">
        <v>0</v>
      </c>
      <c r="II16" s="1">
        <v>1</v>
      </c>
      <c r="IJ16" s="1">
        <v>0</v>
      </c>
      <c r="IS16" s="1" t="s">
        <v>5183</v>
      </c>
      <c r="IT16" s="1" t="s">
        <v>472</v>
      </c>
      <c r="IU16" s="1" t="s">
        <v>5102</v>
      </c>
      <c r="IV16" s="1" t="s">
        <v>472</v>
      </c>
      <c r="IX16" s="1" t="s">
        <v>472</v>
      </c>
      <c r="IY16" s="1" t="s">
        <v>472</v>
      </c>
      <c r="KA16" s="1" t="s">
        <v>464</v>
      </c>
      <c r="KB16" s="1">
        <v>1</v>
      </c>
      <c r="KC16" s="1">
        <v>0</v>
      </c>
      <c r="KD16" s="1">
        <v>0</v>
      </c>
      <c r="KE16" s="1">
        <v>1</v>
      </c>
      <c r="KF16" s="1">
        <v>0</v>
      </c>
      <c r="KG16" s="1">
        <v>0</v>
      </c>
      <c r="KH16" s="1">
        <v>0</v>
      </c>
      <c r="KJ16" s="1">
        <v>0</v>
      </c>
      <c r="KK16" s="1">
        <v>1</v>
      </c>
      <c r="KL16" s="1">
        <v>0</v>
      </c>
      <c r="KM16" s="1">
        <v>1</v>
      </c>
      <c r="KN16" s="1">
        <v>2</v>
      </c>
      <c r="KO16" s="1" t="s">
        <v>5186</v>
      </c>
      <c r="KP16" s="1">
        <v>0</v>
      </c>
      <c r="KQ16" s="1">
        <v>0</v>
      </c>
      <c r="KR16" s="1">
        <v>0</v>
      </c>
      <c r="KT16" s="1">
        <v>0</v>
      </c>
      <c r="KU16" s="1">
        <v>1</v>
      </c>
      <c r="KV16" s="1">
        <v>0</v>
      </c>
      <c r="KW16" s="1">
        <v>0</v>
      </c>
      <c r="KX16" s="1">
        <v>0</v>
      </c>
      <c r="KY16" s="1">
        <v>0</v>
      </c>
      <c r="LA16" s="1" t="s">
        <v>472</v>
      </c>
      <c r="LC16" s="1">
        <v>1</v>
      </c>
      <c r="LD16" s="1">
        <v>0</v>
      </c>
      <c r="LE16" s="1">
        <v>0</v>
      </c>
      <c r="LF16" s="1">
        <v>0</v>
      </c>
      <c r="LH16" s="1">
        <v>0</v>
      </c>
      <c r="LI16" s="1">
        <v>0</v>
      </c>
      <c r="LJ16" s="1">
        <v>0</v>
      </c>
      <c r="LK16" s="1">
        <v>0</v>
      </c>
      <c r="LL16" s="1">
        <v>1</v>
      </c>
      <c r="LM16" s="1">
        <v>0</v>
      </c>
      <c r="LN16" s="1">
        <v>0</v>
      </c>
      <c r="LO16" s="1">
        <v>0</v>
      </c>
      <c r="LQ16" s="1" t="s">
        <v>472</v>
      </c>
      <c r="LZ16" s="1" t="s">
        <v>472</v>
      </c>
      <c r="MA16" s="1" t="s">
        <v>472</v>
      </c>
      <c r="MQ16" s="1">
        <v>0</v>
      </c>
      <c r="MT16" s="1">
        <v>6</v>
      </c>
      <c r="MU16" s="1" t="s">
        <v>5187</v>
      </c>
      <c r="MV16" s="1">
        <v>0</v>
      </c>
      <c r="MW16" s="1">
        <v>0</v>
      </c>
      <c r="MX16" s="1">
        <v>0</v>
      </c>
      <c r="MY16" s="1">
        <v>0</v>
      </c>
      <c r="MZ16" s="1">
        <v>0</v>
      </c>
      <c r="NA16" s="1">
        <v>0</v>
      </c>
      <c r="NB16" s="1">
        <v>0</v>
      </c>
      <c r="NC16" s="1" t="s">
        <v>1580</v>
      </c>
      <c r="ND16" s="1">
        <v>0</v>
      </c>
      <c r="NE16" s="1">
        <v>1</v>
      </c>
      <c r="NF16" s="1">
        <v>0</v>
      </c>
      <c r="NG16" s="1" t="s">
        <v>701</v>
      </c>
      <c r="NH16" s="1" t="s">
        <v>464</v>
      </c>
      <c r="NI16" s="1" t="s">
        <v>480</v>
      </c>
      <c r="OD16" s="1" t="s">
        <v>583</v>
      </c>
      <c r="OE16" s="1">
        <v>0</v>
      </c>
      <c r="OF16" s="1">
        <v>0</v>
      </c>
      <c r="OG16" s="1">
        <v>0</v>
      </c>
      <c r="OH16" s="1">
        <v>0</v>
      </c>
      <c r="OI16" s="1">
        <v>0</v>
      </c>
      <c r="OJ16" s="1">
        <v>0</v>
      </c>
      <c r="OK16" s="1">
        <v>1</v>
      </c>
      <c r="OL16" s="1">
        <v>0</v>
      </c>
      <c r="OM16" s="1">
        <v>0</v>
      </c>
      <c r="ON16" s="1">
        <v>0</v>
      </c>
      <c r="OP16" s="1">
        <v>0</v>
      </c>
      <c r="OQ16" s="1">
        <v>0</v>
      </c>
      <c r="OR16" s="1">
        <v>0</v>
      </c>
      <c r="OS16" s="1">
        <v>0</v>
      </c>
      <c r="OT16" s="1">
        <v>1</v>
      </c>
      <c r="OU16" s="1">
        <v>0</v>
      </c>
      <c r="OV16" s="1" t="s">
        <v>583</v>
      </c>
      <c r="OW16" s="1" t="s">
        <v>546</v>
      </c>
      <c r="OY16" s="1" t="s">
        <v>518</v>
      </c>
      <c r="OZ16" s="1" t="s">
        <v>464</v>
      </c>
      <c r="PA16" s="1" t="s">
        <v>464</v>
      </c>
      <c r="PB16" s="1" t="s">
        <v>518</v>
      </c>
      <c r="PC16" s="1" t="s">
        <v>464</v>
      </c>
      <c r="PD16" s="1" t="s">
        <v>472</v>
      </c>
      <c r="PF16" s="1" t="s">
        <v>684</v>
      </c>
      <c r="PH16" s="1" t="s">
        <v>485</v>
      </c>
      <c r="PI16" s="1" t="s">
        <v>605</v>
      </c>
      <c r="PJ16" s="1" t="s">
        <v>472</v>
      </c>
      <c r="PZ16" s="1" t="s">
        <v>639</v>
      </c>
      <c r="QA16" s="1" t="s">
        <v>472</v>
      </c>
      <c r="QB16" s="1" t="s">
        <v>717</v>
      </c>
      <c r="QC16" s="1" t="s">
        <v>718</v>
      </c>
      <c r="QD16" s="1" t="s">
        <v>472</v>
      </c>
      <c r="QG16" s="1">
        <v>-2.2889178000000001</v>
      </c>
      <c r="QH16" s="1">
        <v>28.795691300000001</v>
      </c>
      <c r="QI16" s="1">
        <v>1781.3</v>
      </c>
      <c r="QJ16" s="1">
        <v>3.8</v>
      </c>
      <c r="QK16" s="1">
        <v>12</v>
      </c>
      <c r="QL16" s="1">
        <v>44958.464826388888</v>
      </c>
      <c r="QM16" s="1">
        <v>44958.434965277767</v>
      </c>
      <c r="QN16" s="1" t="s">
        <v>658</v>
      </c>
      <c r="QO16" s="1">
        <v>44958.600324074083</v>
      </c>
      <c r="QP16" s="7" t="s">
        <v>719</v>
      </c>
      <c r="QQ16" s="1" t="s">
        <v>658</v>
      </c>
      <c r="QR16" s="1" t="s">
        <v>4707</v>
      </c>
      <c r="QS16" s="1" t="s">
        <v>4716</v>
      </c>
      <c r="QT16" s="1">
        <v>7</v>
      </c>
      <c r="QU16" s="1" t="s">
        <v>4725</v>
      </c>
      <c r="QV16" s="1">
        <v>4</v>
      </c>
      <c r="QW16" s="1">
        <v>35</v>
      </c>
      <c r="QX16" s="1">
        <v>8</v>
      </c>
      <c r="QY16" s="9">
        <v>47</v>
      </c>
      <c r="QZ16" s="1" t="s">
        <v>5101</v>
      </c>
      <c r="RA16" s="1">
        <v>7.3469387755102042</v>
      </c>
      <c r="RB16" s="1" t="s">
        <v>4710</v>
      </c>
      <c r="RC16" s="1" t="s">
        <v>4711</v>
      </c>
      <c r="RD16" s="1" t="s">
        <v>4717</v>
      </c>
      <c r="RE16" s="1" t="s">
        <v>5102</v>
      </c>
      <c r="RF16" s="1">
        <v>0</v>
      </c>
      <c r="RG16" s="1">
        <v>3</v>
      </c>
      <c r="RH16" s="1">
        <v>2</v>
      </c>
      <c r="RI16" s="1">
        <v>6</v>
      </c>
      <c r="RJ16" s="1" t="s">
        <v>4748</v>
      </c>
      <c r="RK16" s="1">
        <v>1</v>
      </c>
      <c r="RL16" s="1">
        <v>2</v>
      </c>
      <c r="RM16" s="1" t="s">
        <v>4722</v>
      </c>
      <c r="RN16" s="1">
        <v>1</v>
      </c>
      <c r="RO16" s="1">
        <v>1</v>
      </c>
      <c r="RP16" s="1" t="str">
        <f t="shared" si="1"/>
        <v>croissance</v>
      </c>
      <c r="RQ16" s="1" t="str">
        <f t="shared" si="2"/>
        <v>croissance</v>
      </c>
      <c r="RR16" s="1" t="str">
        <f t="shared" si="3"/>
        <v>stagnation</v>
      </c>
      <c r="RS16" s="1" t="str">
        <f t="shared" si="4"/>
        <v>regression</v>
      </c>
      <c r="RT16" s="1" t="str">
        <f t="shared" si="5"/>
        <v>regression</v>
      </c>
      <c r="RU16" s="1" t="str">
        <f t="shared" si="6"/>
        <v>croissance</v>
      </c>
    </row>
    <row r="17" spans="1:489" ht="14.25" customHeight="1" x14ac:dyDescent="0.3">
      <c r="A17" s="1" t="s">
        <v>720</v>
      </c>
      <c r="B17" s="1" t="s">
        <v>721</v>
      </c>
      <c r="C17" s="1">
        <v>44958</v>
      </c>
      <c r="D17" s="1" t="s">
        <v>459</v>
      </c>
      <c r="E17" s="1" t="s">
        <v>460</v>
      </c>
      <c r="F17" s="1" t="s">
        <v>460</v>
      </c>
      <c r="G17" s="1" t="s">
        <v>461</v>
      </c>
      <c r="H17" s="1" t="s">
        <v>462</v>
      </c>
      <c r="I17" s="1" t="s">
        <v>463</v>
      </c>
      <c r="J17" s="1" t="s">
        <v>464</v>
      </c>
      <c r="K17" s="1" t="s">
        <v>723</v>
      </c>
      <c r="L17" s="1" t="s">
        <v>722</v>
      </c>
      <c r="M17" s="1" t="str" cm="1">
        <f t="array" ref="M17">SUBSTITUTE(L17,LEFT(L17,MIN(IFERROR(FIND({0;1;2;3;4;5;6;7;8;9},L17),""))-1),"")</f>
        <v>15</v>
      </c>
      <c r="N17" s="1" t="str">
        <f t="shared" si="0"/>
        <v>kamak_15</v>
      </c>
      <c r="O17" s="1" t="s">
        <v>467</v>
      </c>
      <c r="P17" s="1">
        <v>21</v>
      </c>
      <c r="Q17" s="1">
        <v>0</v>
      </c>
      <c r="R17" s="1" t="s">
        <v>511</v>
      </c>
      <c r="S17" s="1" t="s">
        <v>472</v>
      </c>
      <c r="T17" s="1" t="s">
        <v>542</v>
      </c>
      <c r="V17" s="1" t="s">
        <v>510</v>
      </c>
      <c r="W17" s="1" t="s">
        <v>510</v>
      </c>
      <c r="Y17" s="1" t="s">
        <v>575</v>
      </c>
      <c r="AA17" s="1" t="s">
        <v>471</v>
      </c>
      <c r="AB17" s="1">
        <v>2</v>
      </c>
      <c r="AC17" s="1">
        <v>0</v>
      </c>
      <c r="AD17" s="1">
        <v>0</v>
      </c>
      <c r="AE17" s="1">
        <v>0</v>
      </c>
      <c r="AF17" s="1">
        <v>1</v>
      </c>
      <c r="AG17" s="1">
        <v>0</v>
      </c>
      <c r="AH17" s="1">
        <v>0</v>
      </c>
      <c r="AI17" s="1">
        <v>0</v>
      </c>
      <c r="AJ17" s="1">
        <v>0</v>
      </c>
      <c r="AK17" s="1">
        <v>0</v>
      </c>
      <c r="AL17" s="1">
        <v>0</v>
      </c>
      <c r="AM17" s="1">
        <v>0</v>
      </c>
      <c r="AN17" s="1">
        <v>1</v>
      </c>
      <c r="AO17" s="1">
        <v>0</v>
      </c>
      <c r="AP17" s="1">
        <v>0</v>
      </c>
      <c r="AQ17" s="1">
        <v>0</v>
      </c>
      <c r="AR17" s="1">
        <v>4</v>
      </c>
      <c r="AS17" s="1" t="s">
        <v>472</v>
      </c>
      <c r="AT17" s="1">
        <v>0</v>
      </c>
      <c r="AU17" s="1">
        <v>0</v>
      </c>
      <c r="AV17" s="1">
        <v>0</v>
      </c>
      <c r="AW17" s="1">
        <v>0</v>
      </c>
      <c r="AX17" s="1">
        <v>0</v>
      </c>
      <c r="AY17" s="1">
        <v>0</v>
      </c>
      <c r="AZ17" s="1">
        <v>0</v>
      </c>
      <c r="BA17" s="1">
        <v>0</v>
      </c>
      <c r="BB17" s="1">
        <v>0</v>
      </c>
      <c r="BC17" s="1">
        <v>0</v>
      </c>
      <c r="BD17" s="1">
        <v>0</v>
      </c>
      <c r="BE17" s="1">
        <v>0</v>
      </c>
      <c r="BF17" s="1" t="s">
        <v>472</v>
      </c>
      <c r="BS17" s="1" t="s">
        <v>464</v>
      </c>
      <c r="BT17" s="1">
        <v>1</v>
      </c>
      <c r="BU17" s="1">
        <v>0</v>
      </c>
      <c r="BV17" s="1">
        <v>0</v>
      </c>
      <c r="BW17" s="1">
        <v>0</v>
      </c>
      <c r="BX17" s="1">
        <v>0</v>
      </c>
      <c r="BY17" s="1">
        <v>0</v>
      </c>
      <c r="BZ17" s="1">
        <v>0</v>
      </c>
      <c r="CA17" s="1">
        <v>0</v>
      </c>
      <c r="CB17" s="1">
        <v>0</v>
      </c>
      <c r="CC17" s="1">
        <v>0</v>
      </c>
      <c r="CD17" s="1">
        <v>0</v>
      </c>
      <c r="CF17" s="1" t="s">
        <v>650</v>
      </c>
      <c r="CI17" s="1" t="s">
        <v>651</v>
      </c>
      <c r="CL17" s="1" t="s">
        <v>651</v>
      </c>
      <c r="CM17" s="1" t="s">
        <v>5133</v>
      </c>
      <c r="CO17" s="1" t="s">
        <v>464</v>
      </c>
      <c r="CW17" s="1" t="s">
        <v>475</v>
      </c>
      <c r="CX17" s="1">
        <v>3</v>
      </c>
      <c r="CY17" s="1">
        <v>5</v>
      </c>
      <c r="CZ17" s="1">
        <v>2</v>
      </c>
      <c r="DA17" s="9">
        <v>10</v>
      </c>
      <c r="DE17" s="1" t="s">
        <v>464</v>
      </c>
      <c r="DF17" s="1" t="s">
        <v>5100</v>
      </c>
      <c r="EH17" s="1">
        <v>7</v>
      </c>
      <c r="EI17" s="1">
        <v>3</v>
      </c>
      <c r="EJ17" s="1">
        <v>420</v>
      </c>
      <c r="EM17" s="1">
        <v>0</v>
      </c>
      <c r="EN17" s="6">
        <v>15</v>
      </c>
      <c r="EO17" s="1" t="s">
        <v>472</v>
      </c>
      <c r="EZ17" s="1" t="s">
        <v>555</v>
      </c>
      <c r="FA17" s="1">
        <v>0</v>
      </c>
      <c r="FB17" s="1">
        <v>0</v>
      </c>
      <c r="FC17" s="1">
        <v>0</v>
      </c>
      <c r="FD17" s="1">
        <v>0</v>
      </c>
      <c r="FE17" s="1">
        <v>1</v>
      </c>
      <c r="FF17" s="1">
        <v>0</v>
      </c>
      <c r="FG17" s="1">
        <v>0</v>
      </c>
      <c r="FI17" s="1" t="s">
        <v>472</v>
      </c>
      <c r="GE17" s="1" t="s">
        <v>472</v>
      </c>
      <c r="GF17" s="1" t="s">
        <v>724</v>
      </c>
      <c r="GG17" s="1" t="s">
        <v>472</v>
      </c>
      <c r="HP17" s="1" t="s">
        <v>464</v>
      </c>
      <c r="HQ17" s="1">
        <v>0</v>
      </c>
      <c r="HR17" s="1">
        <v>0</v>
      </c>
      <c r="HS17" s="1">
        <v>0</v>
      </c>
      <c r="HT17" s="1">
        <v>0</v>
      </c>
      <c r="HU17" s="1">
        <v>0</v>
      </c>
      <c r="HV17" s="1">
        <v>0</v>
      </c>
      <c r="HW17" s="1">
        <v>1</v>
      </c>
      <c r="HX17" s="1">
        <v>0</v>
      </c>
      <c r="HY17" s="1">
        <v>0</v>
      </c>
      <c r="HZ17" s="1">
        <v>0</v>
      </c>
      <c r="IF17" s="1">
        <v>0</v>
      </c>
      <c r="IG17" s="1">
        <v>1</v>
      </c>
      <c r="IH17" s="1">
        <v>0</v>
      </c>
      <c r="II17" s="1">
        <v>0</v>
      </c>
      <c r="IJ17" s="1">
        <v>0</v>
      </c>
      <c r="IK17" s="1">
        <v>3</v>
      </c>
      <c r="IS17" s="1" t="s">
        <v>5183</v>
      </c>
      <c r="IT17" s="1" t="s">
        <v>464</v>
      </c>
      <c r="IU17" s="1" t="s">
        <v>5102</v>
      </c>
      <c r="IV17" s="1" t="s">
        <v>472</v>
      </c>
      <c r="IX17" s="1" t="s">
        <v>472</v>
      </c>
      <c r="IY17" s="1" t="s">
        <v>472</v>
      </c>
      <c r="KA17" s="1" t="s">
        <v>464</v>
      </c>
      <c r="KB17" s="1">
        <v>1</v>
      </c>
      <c r="KC17" s="1">
        <v>0</v>
      </c>
      <c r="KD17" s="1">
        <v>0</v>
      </c>
      <c r="KE17" s="1">
        <v>1</v>
      </c>
      <c r="KF17" s="1">
        <v>0</v>
      </c>
      <c r="KG17" s="1">
        <v>0</v>
      </c>
      <c r="KH17" s="1">
        <v>0</v>
      </c>
      <c r="KJ17" s="1">
        <v>0</v>
      </c>
      <c r="KK17" s="1">
        <v>1</v>
      </c>
      <c r="KL17" s="1">
        <v>1</v>
      </c>
      <c r="KM17" s="1">
        <v>2</v>
      </c>
      <c r="KN17" s="1">
        <v>3</v>
      </c>
      <c r="KO17" s="1" t="s">
        <v>5185</v>
      </c>
      <c r="KP17" s="1">
        <v>0</v>
      </c>
      <c r="KQ17" s="1">
        <v>0</v>
      </c>
      <c r="KR17" s="1">
        <v>0</v>
      </c>
      <c r="KT17" s="1">
        <v>0</v>
      </c>
      <c r="KU17" s="1">
        <v>0</v>
      </c>
      <c r="KV17" s="1">
        <v>0</v>
      </c>
      <c r="KW17" s="1">
        <v>1</v>
      </c>
      <c r="KX17" s="1">
        <v>0</v>
      </c>
      <c r="KY17" s="1">
        <v>0</v>
      </c>
      <c r="LA17" s="1" t="s">
        <v>472</v>
      </c>
      <c r="LC17" s="1">
        <v>1</v>
      </c>
      <c r="LD17" s="1">
        <v>0</v>
      </c>
      <c r="LE17" s="1">
        <v>0</v>
      </c>
      <c r="LF17" s="1">
        <v>0</v>
      </c>
      <c r="LH17" s="1">
        <v>0</v>
      </c>
      <c r="LI17" s="1">
        <v>0</v>
      </c>
      <c r="LJ17" s="1">
        <v>0</v>
      </c>
      <c r="LK17" s="1">
        <v>0</v>
      </c>
      <c r="LL17" s="1">
        <v>0</v>
      </c>
      <c r="LM17" s="1">
        <v>0</v>
      </c>
      <c r="LN17" s="1">
        <v>1</v>
      </c>
      <c r="LO17" s="1">
        <v>0</v>
      </c>
      <c r="LP17" s="1" t="s">
        <v>725</v>
      </c>
      <c r="LQ17" s="1" t="s">
        <v>472</v>
      </c>
      <c r="LZ17" s="1" t="s">
        <v>472</v>
      </c>
      <c r="MA17" s="1" t="s">
        <v>472</v>
      </c>
      <c r="MQ17" s="1">
        <v>0</v>
      </c>
      <c r="MT17" s="1">
        <v>7</v>
      </c>
      <c r="MU17" s="1" t="s">
        <v>5187</v>
      </c>
      <c r="MV17" s="1">
        <v>0</v>
      </c>
      <c r="MW17" s="1">
        <v>0</v>
      </c>
      <c r="MX17" s="1">
        <v>0</v>
      </c>
      <c r="MY17" s="1">
        <v>0</v>
      </c>
      <c r="MZ17" s="1">
        <v>0</v>
      </c>
      <c r="NA17" s="1">
        <v>0</v>
      </c>
      <c r="NB17" s="1">
        <v>0</v>
      </c>
      <c r="NC17" s="1" t="s">
        <v>1580</v>
      </c>
      <c r="ND17" s="1">
        <v>1</v>
      </c>
      <c r="NE17" s="1">
        <v>0</v>
      </c>
      <c r="NF17" s="1">
        <v>0</v>
      </c>
      <c r="NH17" s="1" t="s">
        <v>472</v>
      </c>
      <c r="NI17" s="1" t="s">
        <v>480</v>
      </c>
      <c r="OD17" s="1" t="s">
        <v>726</v>
      </c>
      <c r="OE17" s="1">
        <v>0</v>
      </c>
      <c r="OF17" s="1">
        <v>0</v>
      </c>
      <c r="OG17" s="1">
        <v>0</v>
      </c>
      <c r="OH17" s="1">
        <v>0</v>
      </c>
      <c r="OI17" s="1">
        <v>0</v>
      </c>
      <c r="OJ17" s="1">
        <v>1</v>
      </c>
      <c r="OK17" s="1">
        <v>1</v>
      </c>
      <c r="OL17" s="1">
        <v>0</v>
      </c>
      <c r="OM17" s="1">
        <v>1</v>
      </c>
      <c r="ON17" s="1">
        <v>0</v>
      </c>
      <c r="OO17" s="1" t="s">
        <v>562</v>
      </c>
      <c r="OP17" s="1">
        <v>0</v>
      </c>
      <c r="OQ17" s="1">
        <v>0</v>
      </c>
      <c r="OR17" s="1">
        <v>0</v>
      </c>
      <c r="OS17" s="1">
        <v>0</v>
      </c>
      <c r="OT17" s="1">
        <v>1</v>
      </c>
      <c r="OU17" s="1">
        <v>0</v>
      </c>
      <c r="OV17" s="1" t="s">
        <v>727</v>
      </c>
      <c r="OW17" s="1" t="s">
        <v>546</v>
      </c>
      <c r="OY17" s="1" t="s">
        <v>533</v>
      </c>
      <c r="OZ17" s="1" t="s">
        <v>472</v>
      </c>
      <c r="PA17" s="1" t="s">
        <v>472</v>
      </c>
      <c r="PB17" s="1" t="s">
        <v>518</v>
      </c>
      <c r="PC17" s="1" t="s">
        <v>464</v>
      </c>
      <c r="PD17" s="1" t="s">
        <v>472</v>
      </c>
      <c r="PF17" s="1" t="s">
        <v>684</v>
      </c>
      <c r="PH17" s="1" t="s">
        <v>586</v>
      </c>
      <c r="PI17" s="1" t="s">
        <v>503</v>
      </c>
      <c r="PJ17" s="1" t="s">
        <v>472</v>
      </c>
      <c r="PZ17" s="1" t="s">
        <v>564</v>
      </c>
      <c r="QA17" s="1" t="s">
        <v>472</v>
      </c>
      <c r="QB17" s="1" t="s">
        <v>564</v>
      </c>
      <c r="QC17" s="1" t="s">
        <v>728</v>
      </c>
      <c r="QD17" s="1" t="s">
        <v>472</v>
      </c>
      <c r="QG17" s="1">
        <v>-2.2889827</v>
      </c>
      <c r="QH17" s="1">
        <v>28.7953914</v>
      </c>
      <c r="QI17" s="1">
        <v>1795.7</v>
      </c>
      <c r="QJ17" s="1">
        <v>4.2300000000000004</v>
      </c>
      <c r="QK17" s="1">
        <v>4</v>
      </c>
      <c r="QL17" s="1">
        <v>44958.49417824074</v>
      </c>
      <c r="QM17" s="1">
        <v>44958.469930555562</v>
      </c>
      <c r="QN17" s="1" t="s">
        <v>658</v>
      </c>
      <c r="QO17" s="1">
        <v>44958.600347222222</v>
      </c>
      <c r="QP17" s="7" t="s">
        <v>729</v>
      </c>
      <c r="QQ17" s="1" t="s">
        <v>658</v>
      </c>
      <c r="QR17" s="1" t="s">
        <v>4707</v>
      </c>
      <c r="QS17" s="1" t="s">
        <v>4716</v>
      </c>
      <c r="QT17" s="1">
        <v>9</v>
      </c>
      <c r="QU17" s="1" t="s">
        <v>4725</v>
      </c>
      <c r="QV17" s="1">
        <v>5</v>
      </c>
      <c r="QW17" s="1">
        <v>10</v>
      </c>
      <c r="QX17" s="1">
        <v>10</v>
      </c>
      <c r="QY17" s="9">
        <v>25</v>
      </c>
      <c r="QZ17" s="1" t="s">
        <v>5100</v>
      </c>
      <c r="RA17" s="1">
        <v>3.1746031746031749</v>
      </c>
      <c r="RB17" s="1" t="s">
        <v>4710</v>
      </c>
      <c r="RC17" s="1" t="s">
        <v>4711</v>
      </c>
      <c r="RD17" s="1" t="s">
        <v>4717</v>
      </c>
      <c r="RE17" s="1" t="s">
        <v>5102</v>
      </c>
      <c r="RF17" s="1">
        <v>0</v>
      </c>
      <c r="RG17" s="1">
        <v>2</v>
      </c>
      <c r="RH17" s="1">
        <v>2</v>
      </c>
      <c r="RI17" s="1">
        <v>5</v>
      </c>
      <c r="RJ17" s="1" t="s">
        <v>4748</v>
      </c>
      <c r="RK17" s="1">
        <v>0</v>
      </c>
      <c r="RL17" s="1">
        <v>7</v>
      </c>
      <c r="RM17" s="1" t="s">
        <v>4718</v>
      </c>
      <c r="RN17" s="1">
        <v>0</v>
      </c>
      <c r="RO17" s="1">
        <v>0</v>
      </c>
      <c r="RP17" s="1" t="str">
        <f t="shared" si="1"/>
        <v>croissance</v>
      </c>
      <c r="RQ17" s="1" t="str">
        <f t="shared" si="2"/>
        <v>stagnation</v>
      </c>
      <c r="RR17" s="1" t="str">
        <f t="shared" si="3"/>
        <v>stagnation</v>
      </c>
      <c r="RS17" s="1" t="str">
        <f t="shared" si="4"/>
        <v>regression</v>
      </c>
      <c r="RT17" s="1" t="str">
        <f t="shared" si="5"/>
        <v>regression</v>
      </c>
      <c r="RU17" s="1" t="str">
        <f t="shared" si="6"/>
        <v>stagnation</v>
      </c>
    </row>
    <row r="18" spans="1:489" ht="14.25" customHeight="1" x14ac:dyDescent="0.3">
      <c r="A18" s="1" t="s">
        <v>730</v>
      </c>
      <c r="B18" s="1" t="s">
        <v>731</v>
      </c>
      <c r="C18" s="1">
        <v>44958</v>
      </c>
      <c r="D18" s="1" t="s">
        <v>459</v>
      </c>
      <c r="E18" s="1" t="s">
        <v>460</v>
      </c>
      <c r="F18" s="1" t="s">
        <v>460</v>
      </c>
      <c r="G18" s="1" t="s">
        <v>461</v>
      </c>
      <c r="H18" s="1" t="s">
        <v>462</v>
      </c>
      <c r="I18" s="1" t="s">
        <v>732</v>
      </c>
      <c r="J18" s="1" t="s">
        <v>464</v>
      </c>
      <c r="K18" s="1" t="s">
        <v>734</v>
      </c>
      <c r="L18" s="1" t="s">
        <v>733</v>
      </c>
      <c r="M18" s="1" t="str" cm="1">
        <f t="array" ref="M18">SUBSTITUTE(L18,LEFT(L18,MIN(IFERROR(FIND({0;1;2;3;4;5;6;7;8;9},L18),""))-1),"")</f>
        <v>16</v>
      </c>
      <c r="N18" s="1" t="str">
        <f t="shared" si="0"/>
        <v>nyama_16</v>
      </c>
      <c r="O18" s="1" t="s">
        <v>467</v>
      </c>
      <c r="P18" s="1">
        <v>46</v>
      </c>
      <c r="Q18" s="1">
        <v>9971750424</v>
      </c>
      <c r="R18" s="1" t="s">
        <v>614</v>
      </c>
      <c r="S18" s="1" t="s">
        <v>464</v>
      </c>
      <c r="W18" s="1" t="s">
        <v>467</v>
      </c>
      <c r="X18" s="1" t="s">
        <v>735</v>
      </c>
      <c r="Y18" s="1" t="s">
        <v>513</v>
      </c>
      <c r="AA18" s="1" t="s">
        <v>471</v>
      </c>
      <c r="AB18" s="1">
        <v>2</v>
      </c>
      <c r="AC18" s="1">
        <v>0</v>
      </c>
      <c r="AD18" s="1">
        <v>1</v>
      </c>
      <c r="AE18" s="1">
        <v>2</v>
      </c>
      <c r="AF18" s="1">
        <v>3</v>
      </c>
      <c r="AG18" s="1">
        <v>0</v>
      </c>
      <c r="AH18" s="1">
        <v>1</v>
      </c>
      <c r="AI18" s="1">
        <v>0</v>
      </c>
      <c r="AJ18" s="1">
        <v>0</v>
      </c>
      <c r="AK18" s="1">
        <v>1</v>
      </c>
      <c r="AL18" s="1">
        <v>1</v>
      </c>
      <c r="AM18" s="1">
        <v>0</v>
      </c>
      <c r="AN18" s="1">
        <v>2</v>
      </c>
      <c r="AO18" s="1">
        <v>1</v>
      </c>
      <c r="AP18" s="1">
        <v>0</v>
      </c>
      <c r="AQ18" s="1">
        <v>1</v>
      </c>
      <c r="AR18" s="1">
        <v>15</v>
      </c>
      <c r="AS18" s="1" t="s">
        <v>464</v>
      </c>
      <c r="AT18" s="1">
        <v>0</v>
      </c>
      <c r="AU18" s="1">
        <v>0</v>
      </c>
      <c r="AV18" s="1">
        <v>0</v>
      </c>
      <c r="AW18" s="1">
        <v>0</v>
      </c>
      <c r="AX18" s="1">
        <v>1</v>
      </c>
      <c r="AY18" s="1">
        <v>0</v>
      </c>
      <c r="AZ18" s="1">
        <v>0</v>
      </c>
      <c r="BA18" s="1">
        <v>0</v>
      </c>
      <c r="BB18" s="1">
        <v>0</v>
      </c>
      <c r="BC18" s="1">
        <v>0</v>
      </c>
      <c r="BD18" s="1">
        <v>0</v>
      </c>
      <c r="BE18" s="1">
        <v>0</v>
      </c>
      <c r="BF18" s="1" t="s">
        <v>464</v>
      </c>
      <c r="BG18" s="1">
        <v>0</v>
      </c>
      <c r="BH18" s="1">
        <v>0</v>
      </c>
      <c r="BI18" s="1">
        <v>0</v>
      </c>
      <c r="BJ18" s="1">
        <v>0</v>
      </c>
      <c r="BK18" s="1">
        <v>0</v>
      </c>
      <c r="BL18" s="1">
        <v>0</v>
      </c>
      <c r="BM18" s="1">
        <v>0</v>
      </c>
      <c r="BN18" s="1">
        <v>1</v>
      </c>
      <c r="BO18" s="1">
        <v>0</v>
      </c>
      <c r="BP18" s="1">
        <v>0</v>
      </c>
      <c r="BQ18" s="1">
        <v>0</v>
      </c>
      <c r="BS18" s="1" t="s">
        <v>464</v>
      </c>
      <c r="BT18" s="1">
        <v>0</v>
      </c>
      <c r="BU18" s="1">
        <v>0</v>
      </c>
      <c r="BV18" s="1">
        <v>0</v>
      </c>
      <c r="BW18" s="1">
        <v>0</v>
      </c>
      <c r="BX18" s="1">
        <v>0</v>
      </c>
      <c r="BY18" s="1">
        <v>0</v>
      </c>
      <c r="BZ18" s="1">
        <v>0</v>
      </c>
      <c r="CA18" s="1">
        <v>0</v>
      </c>
      <c r="CB18" s="1">
        <v>1</v>
      </c>
      <c r="CC18" s="1">
        <v>0</v>
      </c>
      <c r="CD18" s="1">
        <v>0</v>
      </c>
      <c r="CF18" s="1" t="s">
        <v>473</v>
      </c>
      <c r="CG18" s="1" t="s">
        <v>474</v>
      </c>
      <c r="CL18" s="1" t="s">
        <v>473</v>
      </c>
      <c r="CM18" s="1" t="s">
        <v>5133</v>
      </c>
      <c r="CO18" s="1" t="s">
        <v>464</v>
      </c>
      <c r="CW18" s="1" t="s">
        <v>475</v>
      </c>
      <c r="CX18" s="1">
        <v>5</v>
      </c>
      <c r="CY18" s="1">
        <v>30</v>
      </c>
      <c r="CZ18" s="1">
        <v>7</v>
      </c>
      <c r="DA18" s="9">
        <v>42</v>
      </c>
      <c r="DE18" s="1" t="s">
        <v>464</v>
      </c>
      <c r="DF18" s="1" t="s">
        <v>5101</v>
      </c>
      <c r="EH18" s="1">
        <v>7</v>
      </c>
      <c r="EI18" s="1">
        <v>3</v>
      </c>
      <c r="EJ18" s="1">
        <v>420</v>
      </c>
      <c r="EM18" s="1">
        <v>0</v>
      </c>
      <c r="EN18" s="6">
        <v>4</v>
      </c>
      <c r="EO18" s="1" t="s">
        <v>472</v>
      </c>
      <c r="EZ18" s="1" t="s">
        <v>476</v>
      </c>
      <c r="FA18" s="1">
        <v>0</v>
      </c>
      <c r="FB18" s="1">
        <v>0</v>
      </c>
      <c r="FC18" s="1">
        <v>0</v>
      </c>
      <c r="FD18" s="1">
        <v>1</v>
      </c>
      <c r="FE18" s="1">
        <v>0</v>
      </c>
      <c r="FF18" s="1">
        <v>0</v>
      </c>
      <c r="FG18" s="1">
        <v>0</v>
      </c>
      <c r="FI18" s="1" t="s">
        <v>464</v>
      </c>
      <c r="FJ18" s="1" t="s">
        <v>598</v>
      </c>
      <c r="FM18" s="1">
        <v>2000</v>
      </c>
      <c r="GE18" s="1" t="s">
        <v>472</v>
      </c>
      <c r="GF18" s="1" t="s">
        <v>736</v>
      </c>
      <c r="GG18" s="1" t="s">
        <v>464</v>
      </c>
      <c r="GH18" s="1">
        <v>0</v>
      </c>
      <c r="GI18" s="1">
        <v>0</v>
      </c>
      <c r="GJ18" s="1">
        <v>0</v>
      </c>
      <c r="GK18" s="1">
        <v>0</v>
      </c>
      <c r="GL18" s="1">
        <v>1</v>
      </c>
      <c r="GM18" s="1">
        <v>0</v>
      </c>
      <c r="GN18" s="1">
        <v>0</v>
      </c>
      <c r="GY18" s="1">
        <v>0</v>
      </c>
      <c r="GZ18" s="1">
        <v>1</v>
      </c>
      <c r="HA18" s="1">
        <v>1</v>
      </c>
      <c r="HB18" s="1">
        <v>0</v>
      </c>
      <c r="HC18" s="1">
        <v>0</v>
      </c>
      <c r="HD18" s="1">
        <v>0</v>
      </c>
      <c r="HE18" s="1">
        <v>0</v>
      </c>
      <c r="HF18" s="1">
        <v>0</v>
      </c>
      <c r="HG18" s="1">
        <v>0</v>
      </c>
      <c r="HH18" s="1">
        <v>0</v>
      </c>
      <c r="HI18" s="1">
        <v>0</v>
      </c>
      <c r="HJ18" s="1">
        <v>0</v>
      </c>
      <c r="HK18" s="1">
        <v>0</v>
      </c>
      <c r="HL18" s="1">
        <v>0</v>
      </c>
      <c r="HM18" s="1">
        <v>0</v>
      </c>
      <c r="HN18" s="1">
        <v>0</v>
      </c>
      <c r="HO18" s="1">
        <v>0</v>
      </c>
      <c r="HP18" s="1" t="s">
        <v>464</v>
      </c>
      <c r="HQ18" s="1">
        <v>0</v>
      </c>
      <c r="HR18" s="1">
        <v>0</v>
      </c>
      <c r="HS18" s="1">
        <v>1</v>
      </c>
      <c r="HT18" s="1">
        <v>0</v>
      </c>
      <c r="HU18" s="1">
        <v>0</v>
      </c>
      <c r="HV18" s="1">
        <v>0</v>
      </c>
      <c r="HW18" s="1">
        <v>0</v>
      </c>
      <c r="HX18" s="1">
        <v>0</v>
      </c>
      <c r="HY18" s="1">
        <v>0</v>
      </c>
      <c r="HZ18" s="1">
        <v>0</v>
      </c>
      <c r="IC18" s="1" t="s">
        <v>737</v>
      </c>
      <c r="IF18" s="1">
        <v>0</v>
      </c>
      <c r="IG18" s="1">
        <v>0</v>
      </c>
      <c r="IH18" s="1">
        <v>0</v>
      </c>
      <c r="II18" s="1">
        <v>1</v>
      </c>
      <c r="IJ18" s="1">
        <v>0</v>
      </c>
      <c r="IL18" s="1">
        <v>0</v>
      </c>
      <c r="IM18" s="1">
        <v>1</v>
      </c>
      <c r="IN18" s="1">
        <v>0</v>
      </c>
      <c r="IS18" s="1" t="s">
        <v>5183</v>
      </c>
      <c r="IT18" s="1" t="s">
        <v>472</v>
      </c>
      <c r="IU18" s="1" t="s">
        <v>5102</v>
      </c>
      <c r="IV18" s="1" t="s">
        <v>472</v>
      </c>
      <c r="IX18" s="1" t="s">
        <v>472</v>
      </c>
      <c r="IY18" s="1" t="s">
        <v>472</v>
      </c>
      <c r="KA18" s="1" t="s">
        <v>464</v>
      </c>
      <c r="KB18" s="1">
        <v>0</v>
      </c>
      <c r="KC18" s="1">
        <v>1</v>
      </c>
      <c r="KD18" s="1">
        <v>1</v>
      </c>
      <c r="KE18" s="1">
        <v>2</v>
      </c>
      <c r="KF18" s="1">
        <v>0</v>
      </c>
      <c r="KG18" s="1">
        <v>0</v>
      </c>
      <c r="KH18" s="1">
        <v>0</v>
      </c>
      <c r="KJ18" s="1">
        <v>0</v>
      </c>
      <c r="KK18" s="1">
        <v>1</v>
      </c>
      <c r="KL18" s="1">
        <v>0</v>
      </c>
      <c r="KM18" s="1">
        <v>1</v>
      </c>
      <c r="KN18" s="1">
        <v>3</v>
      </c>
      <c r="KO18" s="1" t="s">
        <v>5185</v>
      </c>
      <c r="KP18" s="1">
        <v>0</v>
      </c>
      <c r="KQ18" s="1">
        <v>0</v>
      </c>
      <c r="KR18" s="1">
        <v>0</v>
      </c>
      <c r="KT18" s="1">
        <v>0</v>
      </c>
      <c r="KU18" s="1">
        <v>1</v>
      </c>
      <c r="KV18" s="1">
        <v>0</v>
      </c>
      <c r="KW18" s="1">
        <v>0</v>
      </c>
      <c r="KX18" s="1">
        <v>0</v>
      </c>
      <c r="KY18" s="1">
        <v>0</v>
      </c>
      <c r="LA18" s="1" t="s">
        <v>472</v>
      </c>
      <c r="LB18" s="1" t="s">
        <v>738</v>
      </c>
      <c r="LC18" s="1">
        <v>1</v>
      </c>
      <c r="LD18" s="1">
        <v>0</v>
      </c>
      <c r="LE18" s="1">
        <v>0</v>
      </c>
      <c r="LF18" s="1">
        <v>0</v>
      </c>
      <c r="LH18" s="1">
        <v>0</v>
      </c>
      <c r="LI18" s="1">
        <v>0</v>
      </c>
      <c r="LJ18" s="1">
        <v>1</v>
      </c>
      <c r="LK18" s="1">
        <v>0</v>
      </c>
      <c r="LL18" s="1">
        <v>0</v>
      </c>
      <c r="LM18" s="1">
        <v>0</v>
      </c>
      <c r="LN18" s="1">
        <v>0</v>
      </c>
      <c r="LO18" s="1">
        <v>0</v>
      </c>
      <c r="LQ18" s="1" t="s">
        <v>464</v>
      </c>
      <c r="LR18" s="1" t="s">
        <v>739</v>
      </c>
      <c r="LS18" s="1">
        <v>0</v>
      </c>
      <c r="LT18" s="1">
        <v>1</v>
      </c>
      <c r="LU18" s="1">
        <v>0</v>
      </c>
      <c r="LV18" s="1">
        <v>0</v>
      </c>
      <c r="LW18" s="1">
        <v>0</v>
      </c>
      <c r="LX18" s="1">
        <v>0</v>
      </c>
      <c r="LY18" s="1" t="s">
        <v>740</v>
      </c>
      <c r="LZ18" s="1" t="s">
        <v>472</v>
      </c>
      <c r="MA18" s="1" t="s">
        <v>472</v>
      </c>
      <c r="MQ18" s="1">
        <v>0</v>
      </c>
      <c r="MT18" s="1">
        <v>5</v>
      </c>
      <c r="MU18" s="1" t="s">
        <v>5189</v>
      </c>
      <c r="MV18" s="1">
        <v>1</v>
      </c>
      <c r="MW18" s="1">
        <v>0</v>
      </c>
      <c r="MX18" s="1">
        <v>0</v>
      </c>
      <c r="MY18" s="1">
        <v>0</v>
      </c>
      <c r="MZ18" s="1">
        <v>0</v>
      </c>
      <c r="NA18" s="1">
        <v>1</v>
      </c>
      <c r="NB18" s="1">
        <v>1</v>
      </c>
      <c r="NC18" s="1" t="s">
        <v>5190</v>
      </c>
      <c r="ND18" s="1">
        <v>0</v>
      </c>
      <c r="NE18" s="1">
        <v>0</v>
      </c>
      <c r="NF18" s="1">
        <v>0</v>
      </c>
      <c r="NH18" s="1" t="s">
        <v>464</v>
      </c>
      <c r="NI18" s="1" t="s">
        <v>464</v>
      </c>
      <c r="NJ18" s="1" t="s">
        <v>741</v>
      </c>
      <c r="OD18" s="1" t="s">
        <v>742</v>
      </c>
      <c r="OE18" s="1">
        <v>0</v>
      </c>
      <c r="OF18" s="1">
        <v>0</v>
      </c>
      <c r="OG18" s="1">
        <v>0</v>
      </c>
      <c r="OH18" s="1">
        <v>0</v>
      </c>
      <c r="OI18" s="1">
        <v>0</v>
      </c>
      <c r="OJ18" s="1">
        <v>1</v>
      </c>
      <c r="OK18" s="1">
        <v>0</v>
      </c>
      <c r="OL18" s="1">
        <v>0</v>
      </c>
      <c r="OM18" s="1">
        <v>0</v>
      </c>
      <c r="ON18" s="1">
        <v>0</v>
      </c>
      <c r="OP18" s="1">
        <v>1</v>
      </c>
      <c r="OQ18" s="1">
        <v>0</v>
      </c>
      <c r="OR18" s="1">
        <v>0</v>
      </c>
      <c r="OS18" s="1">
        <v>0</v>
      </c>
      <c r="OT18" s="1">
        <v>0</v>
      </c>
      <c r="OU18" s="1">
        <v>0</v>
      </c>
      <c r="OW18" s="1" t="s">
        <v>546</v>
      </c>
      <c r="OY18" s="1" t="s">
        <v>533</v>
      </c>
      <c r="OZ18" s="1" t="s">
        <v>464</v>
      </c>
      <c r="PA18" s="1" t="s">
        <v>472</v>
      </c>
      <c r="PB18" s="1" t="s">
        <v>743</v>
      </c>
      <c r="PC18" s="1" t="s">
        <v>472</v>
      </c>
      <c r="PI18" s="1" t="s">
        <v>534</v>
      </c>
      <c r="PJ18" s="1" t="s">
        <v>472</v>
      </c>
      <c r="PZ18" s="1" t="s">
        <v>744</v>
      </c>
      <c r="QA18" s="1" t="s">
        <v>472</v>
      </c>
      <c r="QB18" s="1" t="s">
        <v>745</v>
      </c>
      <c r="QC18" s="1" t="s">
        <v>746</v>
      </c>
      <c r="QD18" s="1" t="s">
        <v>472</v>
      </c>
      <c r="QG18" s="1">
        <v>-2.2844795000000002</v>
      </c>
      <c r="QH18" s="1">
        <v>28.808698700000001</v>
      </c>
      <c r="QI18" s="1">
        <v>1732.9</v>
      </c>
      <c r="QJ18" s="1">
        <v>4.92</v>
      </c>
      <c r="QK18" s="1">
        <v>15</v>
      </c>
      <c r="QL18" s="1">
        <v>44958.33048611111</v>
      </c>
      <c r="QM18" s="1">
        <v>44958.278067129628</v>
      </c>
      <c r="QN18" s="1" t="s">
        <v>747</v>
      </c>
      <c r="QO18" s="1">
        <v>44958.600983796299</v>
      </c>
      <c r="QP18" s="7" t="s">
        <v>748</v>
      </c>
      <c r="QQ18" s="1" t="s">
        <v>747</v>
      </c>
      <c r="QR18" s="1" t="s">
        <v>4752</v>
      </c>
      <c r="QS18" s="1" t="s">
        <v>4752</v>
      </c>
      <c r="QT18" s="1" t="s">
        <v>4752</v>
      </c>
      <c r="QU18" s="1" t="s">
        <v>4752</v>
      </c>
      <c r="QV18" s="1" t="s">
        <v>4752</v>
      </c>
      <c r="QW18" s="1" t="s">
        <v>4752</v>
      </c>
      <c r="QX18" s="1" t="s">
        <v>4752</v>
      </c>
      <c r="QY18" s="9" t="s">
        <v>4752</v>
      </c>
      <c r="QZ18" s="1" t="s">
        <v>4752</v>
      </c>
      <c r="RA18" s="1" t="s">
        <v>4752</v>
      </c>
      <c r="RB18" s="1" t="s">
        <v>4752</v>
      </c>
      <c r="RC18" s="1" t="s">
        <v>4752</v>
      </c>
      <c r="RD18" s="1" t="s">
        <v>4752</v>
      </c>
      <c r="RE18" s="1" t="s">
        <v>4752</v>
      </c>
      <c r="RF18" s="1" t="s">
        <v>4752</v>
      </c>
      <c r="RG18" s="1" t="s">
        <v>4752</v>
      </c>
      <c r="RH18" s="1" t="s">
        <v>4752</v>
      </c>
      <c r="RI18" s="1" t="s">
        <v>4752</v>
      </c>
      <c r="RJ18" s="1" t="s">
        <v>4752</v>
      </c>
      <c r="RK18" s="1" t="s">
        <v>4752</v>
      </c>
      <c r="RL18" s="1" t="s">
        <v>4752</v>
      </c>
      <c r="RM18" s="1" t="s">
        <v>4752</v>
      </c>
      <c r="RN18" s="1" t="s">
        <v>4752</v>
      </c>
      <c r="RO18" s="1" t="s">
        <v>4752</v>
      </c>
      <c r="RP18" s="1" t="str">
        <f t="shared" si="1"/>
        <v/>
      </c>
      <c r="RQ18" s="1" t="str">
        <f t="shared" si="2"/>
        <v/>
      </c>
      <c r="RR18" s="1" t="str">
        <f t="shared" si="3"/>
        <v/>
      </c>
      <c r="RS18" s="1" t="str">
        <f t="shared" si="4"/>
        <v/>
      </c>
      <c r="RT18" s="1" t="str">
        <f t="shared" si="5"/>
        <v/>
      </c>
      <c r="RU18" s="1" t="str">
        <f t="shared" si="6"/>
        <v/>
      </c>
    </row>
    <row r="19" spans="1:489" ht="14.25" customHeight="1" x14ac:dyDescent="0.3">
      <c r="A19" s="1" t="s">
        <v>749</v>
      </c>
      <c r="B19" s="1" t="s">
        <v>750</v>
      </c>
      <c r="C19" s="1">
        <v>44958</v>
      </c>
      <c r="D19" s="1" t="s">
        <v>459</v>
      </c>
      <c r="E19" s="1" t="s">
        <v>460</v>
      </c>
      <c r="F19" s="1" t="s">
        <v>460</v>
      </c>
      <c r="G19" s="1" t="s">
        <v>461</v>
      </c>
      <c r="H19" s="1" t="s">
        <v>462</v>
      </c>
      <c r="I19" s="1" t="s">
        <v>732</v>
      </c>
      <c r="J19" s="1" t="s">
        <v>464</v>
      </c>
      <c r="K19" s="1" t="s">
        <v>752</v>
      </c>
      <c r="L19" s="1" t="s">
        <v>751</v>
      </c>
      <c r="M19" s="1" t="str" cm="1">
        <f t="array" ref="M19">SUBSTITUTE(L19,LEFT(L19,MIN(IFERROR(FIND({0;1;2;3;4;5;6;7;8;9},L19),""))-1),"")</f>
        <v>32</v>
      </c>
      <c r="N19" s="1" t="str">
        <f t="shared" si="0"/>
        <v>nyama_32</v>
      </c>
      <c r="O19" s="1" t="s">
        <v>467</v>
      </c>
      <c r="P19" s="1">
        <v>30</v>
      </c>
      <c r="Q19" s="1">
        <v>0</v>
      </c>
      <c r="R19" s="1" t="s">
        <v>553</v>
      </c>
      <c r="S19" s="1" t="s">
        <v>472</v>
      </c>
      <c r="T19" s="1" t="s">
        <v>542</v>
      </c>
      <c r="V19" s="1" t="s">
        <v>510</v>
      </c>
      <c r="W19" s="1" t="s">
        <v>510</v>
      </c>
      <c r="Y19" s="1" t="s">
        <v>575</v>
      </c>
      <c r="AA19" s="1" t="s">
        <v>471</v>
      </c>
      <c r="AB19" s="1">
        <v>2</v>
      </c>
      <c r="AC19" s="1">
        <v>2</v>
      </c>
      <c r="AD19" s="1">
        <v>0</v>
      </c>
      <c r="AE19" s="1">
        <v>0</v>
      </c>
      <c r="AF19" s="1">
        <v>0</v>
      </c>
      <c r="AG19" s="1">
        <v>1</v>
      </c>
      <c r="AH19" s="1">
        <v>0</v>
      </c>
      <c r="AI19" s="1">
        <v>0</v>
      </c>
      <c r="AJ19" s="1">
        <v>0</v>
      </c>
      <c r="AK19" s="1">
        <v>1</v>
      </c>
      <c r="AL19" s="1">
        <v>1</v>
      </c>
      <c r="AM19" s="1">
        <v>0</v>
      </c>
      <c r="AN19" s="1">
        <v>0</v>
      </c>
      <c r="AO19" s="1">
        <v>0</v>
      </c>
      <c r="AP19" s="1">
        <v>1</v>
      </c>
      <c r="AQ19" s="1">
        <v>0</v>
      </c>
      <c r="AR19" s="1">
        <v>8</v>
      </c>
      <c r="AS19" s="1" t="s">
        <v>464</v>
      </c>
      <c r="AT19" s="1">
        <v>0</v>
      </c>
      <c r="AU19" s="1">
        <v>0</v>
      </c>
      <c r="AV19" s="1">
        <v>0</v>
      </c>
      <c r="AW19" s="1">
        <v>0</v>
      </c>
      <c r="AX19" s="1">
        <v>1</v>
      </c>
      <c r="AY19" s="1">
        <v>0</v>
      </c>
      <c r="AZ19" s="1">
        <v>0</v>
      </c>
      <c r="BA19" s="1">
        <v>0</v>
      </c>
      <c r="BB19" s="1">
        <v>0</v>
      </c>
      <c r="BC19" s="1">
        <v>0</v>
      </c>
      <c r="BD19" s="1">
        <v>0</v>
      </c>
      <c r="BE19" s="1">
        <v>0</v>
      </c>
      <c r="BF19" s="1" t="s">
        <v>464</v>
      </c>
      <c r="BG19" s="1">
        <v>1</v>
      </c>
      <c r="BH19" s="1">
        <v>0</v>
      </c>
      <c r="BI19" s="1">
        <v>0</v>
      </c>
      <c r="BJ19" s="1">
        <v>0</v>
      </c>
      <c r="BK19" s="1">
        <v>0</v>
      </c>
      <c r="BL19" s="1">
        <v>0</v>
      </c>
      <c r="BM19" s="1">
        <v>0</v>
      </c>
      <c r="BN19" s="1">
        <v>0</v>
      </c>
      <c r="BO19" s="1">
        <v>0</v>
      </c>
      <c r="BP19" s="1">
        <v>0</v>
      </c>
      <c r="BQ19" s="1">
        <v>0</v>
      </c>
      <c r="BS19" s="1" t="s">
        <v>464</v>
      </c>
      <c r="BT19" s="1">
        <v>0</v>
      </c>
      <c r="BU19" s="1">
        <v>0</v>
      </c>
      <c r="BV19" s="1">
        <v>0</v>
      </c>
      <c r="BW19" s="1">
        <v>1</v>
      </c>
      <c r="BX19" s="1">
        <v>0</v>
      </c>
      <c r="BY19" s="1">
        <v>0</v>
      </c>
      <c r="BZ19" s="1">
        <v>0</v>
      </c>
      <c r="CA19" s="1">
        <v>0</v>
      </c>
      <c r="CB19" s="1">
        <v>0</v>
      </c>
      <c r="CC19" s="1">
        <v>0</v>
      </c>
      <c r="CD19" s="1">
        <v>0</v>
      </c>
      <c r="CF19" s="1" t="s">
        <v>753</v>
      </c>
      <c r="CK19" s="1" t="s">
        <v>754</v>
      </c>
      <c r="CL19" s="1" t="s">
        <v>754</v>
      </c>
      <c r="CM19" s="1" t="s">
        <v>5133</v>
      </c>
      <c r="CO19" s="1" t="s">
        <v>464</v>
      </c>
      <c r="CW19" s="1" t="s">
        <v>554</v>
      </c>
      <c r="CX19" s="1">
        <v>5</v>
      </c>
      <c r="CY19" s="1">
        <v>10</v>
      </c>
      <c r="CZ19" s="1">
        <v>7</v>
      </c>
      <c r="DA19" s="9">
        <v>22</v>
      </c>
      <c r="DE19" s="1" t="s">
        <v>464</v>
      </c>
      <c r="DF19" s="1" t="s">
        <v>5100</v>
      </c>
      <c r="EH19" s="1">
        <v>3</v>
      </c>
      <c r="EI19" s="1">
        <v>3</v>
      </c>
      <c r="EJ19" s="1">
        <v>180</v>
      </c>
      <c r="EM19" s="1">
        <v>0</v>
      </c>
      <c r="EN19" s="6">
        <v>3.2142857142857144</v>
      </c>
      <c r="EO19" s="1" t="s">
        <v>472</v>
      </c>
      <c r="EZ19" s="1" t="s">
        <v>476</v>
      </c>
      <c r="FA19" s="1">
        <v>0</v>
      </c>
      <c r="FB19" s="1">
        <v>0</v>
      </c>
      <c r="FC19" s="1">
        <v>0</v>
      </c>
      <c r="FD19" s="1">
        <v>1</v>
      </c>
      <c r="FE19" s="1">
        <v>0</v>
      </c>
      <c r="FF19" s="1">
        <v>0</v>
      </c>
      <c r="FG19" s="1">
        <v>0</v>
      </c>
      <c r="FI19" s="1" t="s">
        <v>464</v>
      </c>
      <c r="FJ19" s="1" t="s">
        <v>598</v>
      </c>
      <c r="FM19" s="1">
        <v>500</v>
      </c>
      <c r="GE19" s="1" t="s">
        <v>464</v>
      </c>
      <c r="GF19" s="1" t="s">
        <v>755</v>
      </c>
      <c r="GG19" s="1" t="s">
        <v>472</v>
      </c>
      <c r="HP19" s="1" t="s">
        <v>464</v>
      </c>
      <c r="HQ19" s="1">
        <v>0</v>
      </c>
      <c r="HR19" s="1">
        <v>0</v>
      </c>
      <c r="HS19" s="1">
        <v>1</v>
      </c>
      <c r="HT19" s="1">
        <v>0</v>
      </c>
      <c r="HU19" s="1">
        <v>0</v>
      </c>
      <c r="HV19" s="1">
        <v>0</v>
      </c>
      <c r="HW19" s="1">
        <v>0</v>
      </c>
      <c r="HX19" s="1">
        <v>0</v>
      </c>
      <c r="HY19" s="1">
        <v>0</v>
      </c>
      <c r="HZ19" s="1">
        <v>0</v>
      </c>
      <c r="IC19" s="1" t="s">
        <v>737</v>
      </c>
      <c r="IF19" s="1">
        <v>0</v>
      </c>
      <c r="IG19" s="1">
        <v>0</v>
      </c>
      <c r="IH19" s="1">
        <v>0</v>
      </c>
      <c r="II19" s="1">
        <v>1</v>
      </c>
      <c r="IJ19" s="1">
        <v>0</v>
      </c>
      <c r="IL19" s="1">
        <v>1</v>
      </c>
      <c r="IM19" s="1">
        <v>0</v>
      </c>
      <c r="IN19" s="1">
        <v>0</v>
      </c>
      <c r="IO19" s="1" t="s">
        <v>756</v>
      </c>
      <c r="IQ19" s="1" t="s">
        <v>757</v>
      </c>
      <c r="IS19" s="1" t="s">
        <v>5183</v>
      </c>
      <c r="IT19" s="1" t="s">
        <v>472</v>
      </c>
      <c r="IU19" s="1" t="s">
        <v>5102</v>
      </c>
      <c r="IV19" s="1" t="s">
        <v>472</v>
      </c>
      <c r="IX19" s="1" t="s">
        <v>472</v>
      </c>
      <c r="IY19" s="1" t="s">
        <v>472</v>
      </c>
      <c r="KA19" s="1" t="s">
        <v>464</v>
      </c>
      <c r="KB19" s="1">
        <v>0</v>
      </c>
      <c r="KC19" s="1">
        <v>1</v>
      </c>
      <c r="KD19" s="1">
        <v>1</v>
      </c>
      <c r="KE19" s="1">
        <v>2</v>
      </c>
      <c r="KF19" s="1">
        <v>0</v>
      </c>
      <c r="KG19" s="1">
        <v>0</v>
      </c>
      <c r="KH19" s="1">
        <v>0</v>
      </c>
      <c r="KJ19" s="1">
        <v>0</v>
      </c>
      <c r="KK19" s="1">
        <v>1</v>
      </c>
      <c r="KL19" s="1">
        <v>1</v>
      </c>
      <c r="KM19" s="1">
        <v>2</v>
      </c>
      <c r="KN19" s="1">
        <v>4</v>
      </c>
      <c r="KO19" s="1" t="s">
        <v>5185</v>
      </c>
      <c r="KP19" s="1">
        <v>0</v>
      </c>
      <c r="KQ19" s="1">
        <v>0</v>
      </c>
      <c r="KR19" s="1">
        <v>0</v>
      </c>
      <c r="KT19" s="1">
        <v>1</v>
      </c>
      <c r="KU19" s="1">
        <v>1</v>
      </c>
      <c r="KV19" s="1">
        <v>0</v>
      </c>
      <c r="KW19" s="1">
        <v>0</v>
      </c>
      <c r="KX19" s="1">
        <v>0</v>
      </c>
      <c r="KY19" s="1">
        <v>0</v>
      </c>
      <c r="LA19" s="1" t="s">
        <v>464</v>
      </c>
      <c r="LC19" s="1">
        <v>1</v>
      </c>
      <c r="LD19" s="1">
        <v>0</v>
      </c>
      <c r="LE19" s="1">
        <v>0</v>
      </c>
      <c r="LF19" s="1">
        <v>0</v>
      </c>
      <c r="LH19" s="1">
        <v>0</v>
      </c>
      <c r="LI19" s="1">
        <v>0</v>
      </c>
      <c r="LJ19" s="1">
        <v>1</v>
      </c>
      <c r="LK19" s="1">
        <v>0</v>
      </c>
      <c r="LL19" s="1">
        <v>0</v>
      </c>
      <c r="LM19" s="1">
        <v>0</v>
      </c>
      <c r="LN19" s="1">
        <v>0</v>
      </c>
      <c r="LO19" s="1">
        <v>0</v>
      </c>
      <c r="LQ19" s="1" t="s">
        <v>464</v>
      </c>
      <c r="LR19" s="1" t="s">
        <v>758</v>
      </c>
      <c r="LS19" s="1">
        <v>0</v>
      </c>
      <c r="LT19" s="1">
        <v>1</v>
      </c>
      <c r="LU19" s="1">
        <v>1</v>
      </c>
      <c r="LV19" s="1">
        <v>0</v>
      </c>
      <c r="LW19" s="1">
        <v>0</v>
      </c>
      <c r="LX19" s="1">
        <v>0</v>
      </c>
      <c r="LY19" s="1" t="s">
        <v>759</v>
      </c>
      <c r="LZ19" s="1" t="s">
        <v>472</v>
      </c>
      <c r="MA19" s="1" t="s">
        <v>472</v>
      </c>
      <c r="MQ19" s="1">
        <v>0</v>
      </c>
      <c r="MT19" s="1">
        <v>2</v>
      </c>
      <c r="MU19" s="1" t="s">
        <v>5188</v>
      </c>
      <c r="MV19" s="1">
        <v>1</v>
      </c>
      <c r="MW19" s="1">
        <v>0</v>
      </c>
      <c r="MX19" s="1">
        <v>0</v>
      </c>
      <c r="MY19" s="1">
        <v>0</v>
      </c>
      <c r="MZ19" s="1">
        <v>0</v>
      </c>
      <c r="NA19" s="1">
        <v>1</v>
      </c>
      <c r="NB19" s="1">
        <v>1</v>
      </c>
      <c r="NC19" s="1" t="s">
        <v>5190</v>
      </c>
      <c r="ND19" s="1">
        <v>0</v>
      </c>
      <c r="NE19" s="1">
        <v>0</v>
      </c>
      <c r="NF19" s="1">
        <v>0</v>
      </c>
      <c r="NH19" s="1" t="s">
        <v>464</v>
      </c>
      <c r="NI19" s="1" t="s">
        <v>480</v>
      </c>
      <c r="OD19" s="1" t="s">
        <v>760</v>
      </c>
      <c r="OE19" s="1">
        <v>0</v>
      </c>
      <c r="OF19" s="1">
        <v>0</v>
      </c>
      <c r="OG19" s="1">
        <v>0</v>
      </c>
      <c r="OH19" s="1">
        <v>0</v>
      </c>
      <c r="OI19" s="1">
        <v>0</v>
      </c>
      <c r="OJ19" s="1">
        <v>1</v>
      </c>
      <c r="OK19" s="1">
        <v>0</v>
      </c>
      <c r="OL19" s="1">
        <v>0</v>
      </c>
      <c r="OM19" s="1">
        <v>0</v>
      </c>
      <c r="ON19" s="1">
        <v>0</v>
      </c>
      <c r="OP19" s="1">
        <v>1</v>
      </c>
      <c r="OQ19" s="1">
        <v>0</v>
      </c>
      <c r="OR19" s="1">
        <v>0</v>
      </c>
      <c r="OS19" s="1">
        <v>0</v>
      </c>
      <c r="OT19" s="1">
        <v>0</v>
      </c>
      <c r="OU19" s="1">
        <v>0</v>
      </c>
      <c r="OW19" s="1" t="s">
        <v>761</v>
      </c>
      <c r="OY19" s="1" t="s">
        <v>502</v>
      </c>
      <c r="OZ19" s="1" t="s">
        <v>464</v>
      </c>
      <c r="PA19" s="1" t="s">
        <v>464</v>
      </c>
      <c r="PB19" s="1" t="s">
        <v>502</v>
      </c>
      <c r="PC19" s="1" t="s">
        <v>464</v>
      </c>
      <c r="PD19" s="1" t="s">
        <v>472</v>
      </c>
      <c r="PF19" s="1" t="s">
        <v>622</v>
      </c>
      <c r="PH19" s="1" t="s">
        <v>485</v>
      </c>
      <c r="PI19" s="1" t="s">
        <v>605</v>
      </c>
      <c r="PJ19" s="1" t="s">
        <v>487</v>
      </c>
      <c r="PK19" s="1">
        <v>0</v>
      </c>
      <c r="PL19" s="1">
        <v>0</v>
      </c>
      <c r="PM19" s="1">
        <v>1</v>
      </c>
      <c r="PN19" s="1">
        <v>0</v>
      </c>
      <c r="PO19" s="1">
        <v>0</v>
      </c>
      <c r="PP19" s="1">
        <v>0</v>
      </c>
      <c r="PQ19" s="1">
        <v>0</v>
      </c>
      <c r="PR19" s="1">
        <v>0</v>
      </c>
      <c r="PS19" s="1">
        <v>0</v>
      </c>
      <c r="PT19" s="1">
        <v>0</v>
      </c>
      <c r="PU19" s="1">
        <v>0</v>
      </c>
      <c r="PV19" s="1">
        <v>0</v>
      </c>
      <c r="PX19" s="1" t="s">
        <v>762</v>
      </c>
      <c r="PY19" s="1" t="s">
        <v>487</v>
      </c>
      <c r="PZ19" s="1" t="s">
        <v>763</v>
      </c>
      <c r="QA19" s="1" t="s">
        <v>489</v>
      </c>
      <c r="QB19" s="1" t="s">
        <v>764</v>
      </c>
      <c r="QC19" s="1" t="s">
        <v>765</v>
      </c>
      <c r="QD19" s="1" t="s">
        <v>464</v>
      </c>
      <c r="QE19" s="1" t="s">
        <v>766</v>
      </c>
      <c r="QF19" s="1" t="s">
        <v>472</v>
      </c>
      <c r="QG19" s="1">
        <v>-2.2838512999999998</v>
      </c>
      <c r="QH19" s="1">
        <v>28.810322500000002</v>
      </c>
      <c r="QI19" s="1">
        <v>1714.1</v>
      </c>
      <c r="QJ19" s="1">
        <v>6.38</v>
      </c>
      <c r="QK19" s="1">
        <v>8</v>
      </c>
      <c r="QL19" s="1">
        <v>44958.387719907398</v>
      </c>
      <c r="QM19" s="1">
        <v>44958.349340277768</v>
      </c>
      <c r="QN19" s="1" t="s">
        <v>747</v>
      </c>
      <c r="QO19" s="1">
        <v>44958.601006944453</v>
      </c>
      <c r="QP19" s="7" t="s">
        <v>767</v>
      </c>
      <c r="QQ19" s="1" t="s">
        <v>747</v>
      </c>
      <c r="QR19" s="1" t="s">
        <v>4707</v>
      </c>
      <c r="QS19" s="1" t="s">
        <v>4716</v>
      </c>
      <c r="QT19" s="1">
        <v>4</v>
      </c>
      <c r="QU19" s="1" t="s">
        <v>4725</v>
      </c>
      <c r="QV19" s="1">
        <v>2</v>
      </c>
      <c r="QW19" s="1">
        <v>3</v>
      </c>
      <c r="QX19" s="1">
        <v>2</v>
      </c>
      <c r="QY19" s="9">
        <v>7</v>
      </c>
      <c r="QZ19" s="1" t="s">
        <v>5100</v>
      </c>
      <c r="RA19" s="1">
        <v>25</v>
      </c>
      <c r="RB19" s="1" t="s">
        <v>4710</v>
      </c>
      <c r="RC19" s="1" t="s">
        <v>4711</v>
      </c>
      <c r="RD19" s="1" t="s">
        <v>4712</v>
      </c>
      <c r="RE19" s="1" t="s">
        <v>5102</v>
      </c>
      <c r="RF19" s="1">
        <v>0</v>
      </c>
      <c r="RG19" s="1">
        <v>1</v>
      </c>
      <c r="RH19" s="1">
        <v>1</v>
      </c>
      <c r="RI19" s="1">
        <v>2</v>
      </c>
      <c r="RJ19" s="1" t="s">
        <v>4721</v>
      </c>
      <c r="RK19" s="1">
        <v>1</v>
      </c>
      <c r="RL19" s="1">
        <v>8</v>
      </c>
      <c r="RM19" s="1" t="s">
        <v>4718</v>
      </c>
      <c r="RN19" s="1">
        <v>1</v>
      </c>
      <c r="RO19" s="1">
        <v>1</v>
      </c>
      <c r="RP19" s="1" t="str">
        <f t="shared" si="1"/>
        <v>regression</v>
      </c>
      <c r="RQ19" s="1" t="str">
        <f t="shared" si="2"/>
        <v>stagnation</v>
      </c>
      <c r="RR19" s="1" t="str">
        <f t="shared" si="3"/>
        <v>stagnation</v>
      </c>
      <c r="RS19" s="1" t="str">
        <f t="shared" si="4"/>
        <v>croissance</v>
      </c>
      <c r="RT19" s="1" t="str">
        <f t="shared" si="5"/>
        <v>regression</v>
      </c>
      <c r="RU19" s="1" t="str">
        <f t="shared" si="6"/>
        <v>regression</v>
      </c>
    </row>
    <row r="20" spans="1:489" ht="14.25" customHeight="1" x14ac:dyDescent="0.3">
      <c r="A20" s="1" t="s">
        <v>768</v>
      </c>
      <c r="B20" s="1" t="s">
        <v>769</v>
      </c>
      <c r="C20" s="1">
        <v>44958</v>
      </c>
      <c r="D20" s="1" t="s">
        <v>459</v>
      </c>
      <c r="E20" s="1" t="s">
        <v>460</v>
      </c>
      <c r="F20" s="1" t="s">
        <v>460</v>
      </c>
      <c r="G20" s="1" t="s">
        <v>461</v>
      </c>
      <c r="H20" s="1" t="s">
        <v>462</v>
      </c>
      <c r="I20" s="1" t="s">
        <v>732</v>
      </c>
      <c r="J20" s="1" t="s">
        <v>464</v>
      </c>
      <c r="K20" s="1" t="s">
        <v>771</v>
      </c>
      <c r="L20" s="1" t="s">
        <v>770</v>
      </c>
      <c r="M20" s="1" t="str" cm="1">
        <f t="array" ref="M20">SUBSTITUTE(L20,LEFT(L20,MIN(IFERROR(FIND({0;1;2;3;4;5;6;7;8;9},L20),""))-1),"")</f>
        <v>38</v>
      </c>
      <c r="N20" s="1" t="str">
        <f t="shared" si="0"/>
        <v>nyama_38</v>
      </c>
      <c r="O20" s="1" t="s">
        <v>467</v>
      </c>
      <c r="P20" s="1">
        <v>30</v>
      </c>
      <c r="Q20" s="1">
        <v>854560668</v>
      </c>
      <c r="R20" s="1" t="s">
        <v>614</v>
      </c>
      <c r="S20" s="1" t="s">
        <v>472</v>
      </c>
      <c r="T20" s="1" t="s">
        <v>542</v>
      </c>
      <c r="V20" s="1" t="s">
        <v>510</v>
      </c>
      <c r="W20" s="1" t="s">
        <v>510</v>
      </c>
      <c r="Y20" s="1" t="s">
        <v>528</v>
      </c>
      <c r="AA20" s="1" t="s">
        <v>471</v>
      </c>
      <c r="AB20" s="1">
        <v>1</v>
      </c>
      <c r="AC20" s="1">
        <v>0</v>
      </c>
      <c r="AD20" s="1">
        <v>0</v>
      </c>
      <c r="AE20" s="1">
        <v>0</v>
      </c>
      <c r="AF20" s="1">
        <v>0</v>
      </c>
      <c r="AG20" s="1">
        <v>1</v>
      </c>
      <c r="AH20" s="1">
        <v>0</v>
      </c>
      <c r="AI20" s="1">
        <v>0</v>
      </c>
      <c r="AJ20" s="1">
        <v>2</v>
      </c>
      <c r="AK20" s="1">
        <v>1</v>
      </c>
      <c r="AL20" s="1">
        <v>0</v>
      </c>
      <c r="AM20" s="1">
        <v>0</v>
      </c>
      <c r="AN20" s="1">
        <v>0</v>
      </c>
      <c r="AO20" s="1">
        <v>1</v>
      </c>
      <c r="AP20" s="1">
        <v>0</v>
      </c>
      <c r="AQ20" s="1">
        <v>0</v>
      </c>
      <c r="AR20" s="1">
        <v>6</v>
      </c>
      <c r="AS20" s="1" t="s">
        <v>464</v>
      </c>
      <c r="AT20" s="1">
        <v>0</v>
      </c>
      <c r="AU20" s="1">
        <v>0</v>
      </c>
      <c r="AV20" s="1">
        <v>0</v>
      </c>
      <c r="AW20" s="1">
        <v>0</v>
      </c>
      <c r="AX20" s="1">
        <v>1</v>
      </c>
      <c r="AY20" s="1">
        <v>0</v>
      </c>
      <c r="AZ20" s="1">
        <v>0</v>
      </c>
      <c r="BA20" s="1">
        <v>0</v>
      </c>
      <c r="BB20" s="1">
        <v>0</v>
      </c>
      <c r="BC20" s="1">
        <v>0</v>
      </c>
      <c r="BD20" s="1">
        <v>0</v>
      </c>
      <c r="BE20" s="1">
        <v>0</v>
      </c>
      <c r="BF20" s="1" t="s">
        <v>464</v>
      </c>
      <c r="BG20" s="1">
        <v>1</v>
      </c>
      <c r="BH20" s="1">
        <v>0</v>
      </c>
      <c r="BI20" s="1">
        <v>0</v>
      </c>
      <c r="BJ20" s="1">
        <v>0</v>
      </c>
      <c r="BK20" s="1">
        <v>0</v>
      </c>
      <c r="BL20" s="1">
        <v>0</v>
      </c>
      <c r="BM20" s="1">
        <v>0</v>
      </c>
      <c r="BN20" s="1">
        <v>0</v>
      </c>
      <c r="BO20" s="1">
        <v>0</v>
      </c>
      <c r="BP20" s="1">
        <v>0</v>
      </c>
      <c r="BQ20" s="1">
        <v>0</v>
      </c>
      <c r="BS20" s="1" t="s">
        <v>464</v>
      </c>
      <c r="BT20" s="1">
        <v>0</v>
      </c>
      <c r="BU20" s="1">
        <v>0</v>
      </c>
      <c r="BV20" s="1">
        <v>0</v>
      </c>
      <c r="BW20" s="1">
        <v>1</v>
      </c>
      <c r="BX20" s="1">
        <v>0</v>
      </c>
      <c r="BY20" s="1">
        <v>0</v>
      </c>
      <c r="BZ20" s="1">
        <v>0</v>
      </c>
      <c r="CA20" s="1">
        <v>0</v>
      </c>
      <c r="CB20" s="1">
        <v>0</v>
      </c>
      <c r="CC20" s="1">
        <v>0</v>
      </c>
      <c r="CD20" s="1">
        <v>0</v>
      </c>
      <c r="CF20" s="1" t="s">
        <v>753</v>
      </c>
      <c r="CK20" s="1" t="s">
        <v>754</v>
      </c>
      <c r="CL20" s="1" t="s">
        <v>754</v>
      </c>
      <c r="CM20" s="1" t="s">
        <v>5133</v>
      </c>
      <c r="CO20" s="1" t="s">
        <v>464</v>
      </c>
      <c r="CW20" s="1" t="s">
        <v>475</v>
      </c>
      <c r="CX20" s="1">
        <v>5</v>
      </c>
      <c r="CY20" s="1">
        <v>2</v>
      </c>
      <c r="CZ20" s="1">
        <v>7</v>
      </c>
      <c r="DA20" s="9">
        <v>14</v>
      </c>
      <c r="DE20" s="1" t="s">
        <v>464</v>
      </c>
      <c r="DF20" s="1" t="s">
        <v>5100</v>
      </c>
      <c r="EH20" s="1">
        <v>7</v>
      </c>
      <c r="EI20" s="1">
        <v>2</v>
      </c>
      <c r="EJ20" s="1">
        <v>280</v>
      </c>
      <c r="EM20" s="1">
        <v>0</v>
      </c>
      <c r="EN20" s="6">
        <v>6.6666666666666661</v>
      </c>
      <c r="EO20" s="1" t="s">
        <v>472</v>
      </c>
      <c r="EZ20" s="1" t="s">
        <v>514</v>
      </c>
      <c r="FA20" s="1">
        <v>0</v>
      </c>
      <c r="FB20" s="1">
        <v>0</v>
      </c>
      <c r="FC20" s="1">
        <v>0</v>
      </c>
      <c r="FD20" s="1">
        <v>1</v>
      </c>
      <c r="FE20" s="1">
        <v>0</v>
      </c>
      <c r="FF20" s="1">
        <v>0</v>
      </c>
      <c r="FG20" s="1">
        <v>0</v>
      </c>
      <c r="FI20" s="1" t="s">
        <v>472</v>
      </c>
      <c r="GE20" s="1" t="s">
        <v>464</v>
      </c>
      <c r="GF20" s="1" t="s">
        <v>772</v>
      </c>
      <c r="GG20" s="1" t="s">
        <v>472</v>
      </c>
      <c r="HP20" s="1" t="s">
        <v>464</v>
      </c>
      <c r="HQ20" s="1">
        <v>0</v>
      </c>
      <c r="HR20" s="1">
        <v>0</v>
      </c>
      <c r="HS20" s="1">
        <v>1</v>
      </c>
      <c r="HT20" s="1">
        <v>0</v>
      </c>
      <c r="HU20" s="1">
        <v>0</v>
      </c>
      <c r="HV20" s="1">
        <v>0</v>
      </c>
      <c r="HW20" s="1">
        <v>0</v>
      </c>
      <c r="HX20" s="1">
        <v>0</v>
      </c>
      <c r="HY20" s="1">
        <v>0</v>
      </c>
      <c r="HZ20" s="1">
        <v>0</v>
      </c>
      <c r="IC20" s="1" t="s">
        <v>737</v>
      </c>
      <c r="IF20" s="1">
        <v>0</v>
      </c>
      <c r="IG20" s="1">
        <v>0</v>
      </c>
      <c r="IH20" s="1">
        <v>0</v>
      </c>
      <c r="II20" s="1">
        <v>1</v>
      </c>
      <c r="IJ20" s="1">
        <v>0</v>
      </c>
      <c r="IL20" s="1">
        <v>0</v>
      </c>
      <c r="IM20" s="1">
        <v>1</v>
      </c>
      <c r="IN20" s="1">
        <v>0</v>
      </c>
      <c r="IS20" s="1" t="s">
        <v>5183</v>
      </c>
      <c r="IT20" s="1" t="s">
        <v>472</v>
      </c>
      <c r="IU20" s="1" t="s">
        <v>5102</v>
      </c>
      <c r="IV20" s="1" t="s">
        <v>472</v>
      </c>
      <c r="IX20" s="1" t="s">
        <v>472</v>
      </c>
      <c r="IY20" s="1" t="s">
        <v>472</v>
      </c>
      <c r="KA20" s="1" t="s">
        <v>464</v>
      </c>
      <c r="KB20" s="1">
        <v>0</v>
      </c>
      <c r="KC20" s="1">
        <v>1</v>
      </c>
      <c r="KD20" s="1">
        <v>1</v>
      </c>
      <c r="KE20" s="1">
        <v>2</v>
      </c>
      <c r="KF20" s="1">
        <v>0</v>
      </c>
      <c r="KG20" s="1">
        <v>0</v>
      </c>
      <c r="KH20" s="1">
        <v>0</v>
      </c>
      <c r="KJ20" s="1">
        <v>1</v>
      </c>
      <c r="KK20" s="1">
        <v>1</v>
      </c>
      <c r="KL20" s="1">
        <v>1</v>
      </c>
      <c r="KM20" s="1">
        <v>3</v>
      </c>
      <c r="KN20" s="1">
        <v>5</v>
      </c>
      <c r="KO20" s="1" t="s">
        <v>5185</v>
      </c>
      <c r="KP20" s="1">
        <v>0</v>
      </c>
      <c r="KQ20" s="1">
        <v>0</v>
      </c>
      <c r="KR20" s="1">
        <v>0</v>
      </c>
      <c r="KT20" s="1">
        <v>1</v>
      </c>
      <c r="KU20" s="1">
        <v>1</v>
      </c>
      <c r="KV20" s="1">
        <v>0</v>
      </c>
      <c r="KW20" s="1">
        <v>0</v>
      </c>
      <c r="KX20" s="1">
        <v>0</v>
      </c>
      <c r="KY20" s="1">
        <v>0</v>
      </c>
      <c r="LA20" s="1" t="s">
        <v>464</v>
      </c>
      <c r="LC20" s="1">
        <v>1</v>
      </c>
      <c r="LD20" s="1">
        <v>1</v>
      </c>
      <c r="LE20" s="1">
        <v>0</v>
      </c>
      <c r="LF20" s="1">
        <v>0</v>
      </c>
      <c r="LH20" s="1">
        <v>0</v>
      </c>
      <c r="LI20" s="1">
        <v>0</v>
      </c>
      <c r="LJ20" s="1">
        <v>1</v>
      </c>
      <c r="LK20" s="1">
        <v>0</v>
      </c>
      <c r="LL20" s="1">
        <v>0</v>
      </c>
      <c r="LM20" s="1">
        <v>0</v>
      </c>
      <c r="LN20" s="1">
        <v>0</v>
      </c>
      <c r="LO20" s="1">
        <v>0</v>
      </c>
      <c r="LQ20" s="1" t="s">
        <v>464</v>
      </c>
      <c r="LR20" s="1" t="s">
        <v>773</v>
      </c>
      <c r="LS20" s="1">
        <v>0</v>
      </c>
      <c r="LT20" s="1">
        <v>1</v>
      </c>
      <c r="LU20" s="1">
        <v>0</v>
      </c>
      <c r="LV20" s="1">
        <v>0</v>
      </c>
      <c r="LW20" s="1">
        <v>0</v>
      </c>
      <c r="LX20" s="1">
        <v>0</v>
      </c>
      <c r="LY20" s="1" t="s">
        <v>774</v>
      </c>
      <c r="LZ20" s="1" t="s">
        <v>464</v>
      </c>
      <c r="MA20" s="1" t="s">
        <v>464</v>
      </c>
      <c r="MB20" s="1">
        <v>1</v>
      </c>
      <c r="MC20" s="1">
        <v>0</v>
      </c>
      <c r="MD20" s="1">
        <v>0</v>
      </c>
      <c r="ME20" s="1">
        <v>0</v>
      </c>
      <c r="MF20" s="1">
        <v>0</v>
      </c>
      <c r="MH20" s="1">
        <v>1</v>
      </c>
      <c r="MI20" s="1">
        <v>0</v>
      </c>
      <c r="MJ20" s="1">
        <v>0</v>
      </c>
      <c r="MK20" s="1">
        <v>0</v>
      </c>
      <c r="ML20" s="1">
        <v>0</v>
      </c>
      <c r="MM20" s="1">
        <v>0</v>
      </c>
      <c r="MN20" s="1">
        <v>0</v>
      </c>
      <c r="MO20" s="1">
        <v>0</v>
      </c>
      <c r="MQ20" s="1">
        <v>1</v>
      </c>
      <c r="MR20" s="1" t="s">
        <v>464</v>
      </c>
      <c r="MS20" s="1" t="s">
        <v>479</v>
      </c>
      <c r="MT20" s="1">
        <v>7</v>
      </c>
      <c r="MU20" s="1" t="s">
        <v>5187</v>
      </c>
      <c r="NA20" s="1">
        <v>0</v>
      </c>
      <c r="NB20" s="1">
        <v>1</v>
      </c>
      <c r="NC20" s="1" t="s">
        <v>5190</v>
      </c>
      <c r="NH20" s="1" t="s">
        <v>464</v>
      </c>
      <c r="NI20" s="1" t="s">
        <v>464</v>
      </c>
      <c r="NJ20" s="1" t="s">
        <v>741</v>
      </c>
      <c r="OD20" s="1" t="s">
        <v>742</v>
      </c>
      <c r="OE20" s="1">
        <v>0</v>
      </c>
      <c r="OF20" s="1">
        <v>0</v>
      </c>
      <c r="OG20" s="1">
        <v>0</v>
      </c>
      <c r="OH20" s="1">
        <v>0</v>
      </c>
      <c r="OI20" s="1">
        <v>0</v>
      </c>
      <c r="OJ20" s="1">
        <v>1</v>
      </c>
      <c r="OK20" s="1">
        <v>1</v>
      </c>
      <c r="OL20" s="1">
        <v>1</v>
      </c>
      <c r="OM20" s="1">
        <v>0</v>
      </c>
      <c r="ON20" s="1">
        <v>0</v>
      </c>
      <c r="OP20" s="1">
        <v>0</v>
      </c>
      <c r="OQ20" s="1">
        <v>0</v>
      </c>
      <c r="OR20" s="1">
        <v>0</v>
      </c>
      <c r="OS20" s="1">
        <v>0</v>
      </c>
      <c r="OT20" s="1">
        <v>1</v>
      </c>
      <c r="OU20" s="1">
        <v>0</v>
      </c>
      <c r="OV20" s="1" t="s">
        <v>775</v>
      </c>
      <c r="OW20" s="1" t="s">
        <v>546</v>
      </c>
      <c r="OY20" s="1" t="s">
        <v>533</v>
      </c>
      <c r="OZ20" s="1" t="s">
        <v>472</v>
      </c>
      <c r="PA20" s="1" t="s">
        <v>464</v>
      </c>
      <c r="PB20" s="1" t="s">
        <v>776</v>
      </c>
      <c r="PC20" s="1" t="s">
        <v>464</v>
      </c>
      <c r="PD20" s="1" t="s">
        <v>472</v>
      </c>
      <c r="PF20" s="1" t="s">
        <v>484</v>
      </c>
      <c r="PH20" s="1" t="s">
        <v>485</v>
      </c>
      <c r="PI20" s="1" t="s">
        <v>605</v>
      </c>
      <c r="PJ20" s="1" t="s">
        <v>487</v>
      </c>
      <c r="PK20" s="1">
        <v>0</v>
      </c>
      <c r="PL20" s="1">
        <v>0</v>
      </c>
      <c r="PM20" s="1">
        <v>0</v>
      </c>
      <c r="PN20" s="1">
        <v>0</v>
      </c>
      <c r="PO20" s="1">
        <v>0</v>
      </c>
      <c r="PP20" s="1">
        <v>1</v>
      </c>
      <c r="PQ20" s="1">
        <v>0</v>
      </c>
      <c r="PR20" s="1">
        <v>0</v>
      </c>
      <c r="PS20" s="1">
        <v>0</v>
      </c>
      <c r="PT20" s="1">
        <v>0</v>
      </c>
      <c r="PU20" s="1">
        <v>0</v>
      </c>
      <c r="PV20" s="1">
        <v>0</v>
      </c>
      <c r="PX20" s="1" t="s">
        <v>762</v>
      </c>
      <c r="PY20" s="1" t="s">
        <v>487</v>
      </c>
      <c r="PZ20" s="1" t="s">
        <v>777</v>
      </c>
      <c r="QA20" s="1" t="s">
        <v>472</v>
      </c>
      <c r="QB20" s="1" t="s">
        <v>777</v>
      </c>
      <c r="QC20" s="1" t="s">
        <v>778</v>
      </c>
      <c r="QD20" s="1" t="s">
        <v>464</v>
      </c>
      <c r="QE20" s="1" t="s">
        <v>779</v>
      </c>
      <c r="QF20" s="1" t="s">
        <v>472</v>
      </c>
      <c r="QG20" s="1">
        <v>-2.2830764000000001</v>
      </c>
      <c r="QH20" s="1">
        <v>28.8098381</v>
      </c>
      <c r="QI20" s="1">
        <v>1719.3</v>
      </c>
      <c r="QJ20" s="1">
        <v>3.9</v>
      </c>
      <c r="QK20" s="1">
        <v>6</v>
      </c>
      <c r="QL20" s="1">
        <v>44958.412002314813</v>
      </c>
      <c r="QM20" s="1">
        <v>44958.388668981483</v>
      </c>
      <c r="QN20" s="1" t="s">
        <v>747</v>
      </c>
      <c r="QO20" s="1">
        <v>44958.601006944453</v>
      </c>
      <c r="QP20" s="7" t="s">
        <v>780</v>
      </c>
      <c r="QQ20" s="1" t="s">
        <v>747</v>
      </c>
      <c r="QR20" s="1" t="s">
        <v>4707</v>
      </c>
      <c r="QS20" s="1" t="s">
        <v>4716</v>
      </c>
      <c r="QT20" s="1">
        <v>3</v>
      </c>
      <c r="QU20" s="1" t="s">
        <v>4725</v>
      </c>
      <c r="QV20" s="1">
        <v>2</v>
      </c>
      <c r="QW20" s="1">
        <v>10</v>
      </c>
      <c r="QX20" s="1">
        <v>2</v>
      </c>
      <c r="QY20" s="9">
        <v>14</v>
      </c>
      <c r="QZ20" s="1" t="s">
        <v>5100</v>
      </c>
      <c r="RA20" s="1">
        <v>6.666666666666667</v>
      </c>
      <c r="RB20" s="1" t="s">
        <v>4710</v>
      </c>
      <c r="RC20" s="1" t="s">
        <v>4711</v>
      </c>
      <c r="RD20" s="1" t="s">
        <v>4712</v>
      </c>
      <c r="RE20" s="1" t="s">
        <v>5102</v>
      </c>
      <c r="RF20" s="1">
        <v>0</v>
      </c>
      <c r="RG20" s="1">
        <v>1</v>
      </c>
      <c r="RH20" s="1">
        <v>2</v>
      </c>
      <c r="RI20" s="1">
        <v>4</v>
      </c>
      <c r="RJ20" s="1" t="s">
        <v>4713</v>
      </c>
      <c r="RK20" s="1">
        <v>0</v>
      </c>
      <c r="RL20" s="1">
        <v>5</v>
      </c>
      <c r="RM20" s="1" t="s">
        <v>4714</v>
      </c>
      <c r="RN20" s="1">
        <v>0</v>
      </c>
      <c r="RO20" s="1">
        <v>0</v>
      </c>
      <c r="RP20" s="1" t="str">
        <f t="shared" si="1"/>
        <v>stagnation</v>
      </c>
      <c r="RQ20" s="1" t="str">
        <f t="shared" si="2"/>
        <v>stagnation</v>
      </c>
      <c r="RR20" s="1" t="str">
        <f t="shared" si="3"/>
        <v>stagnation</v>
      </c>
      <c r="RS20" s="1" t="str">
        <f t="shared" si="4"/>
        <v>stagnation</v>
      </c>
      <c r="RT20" s="1" t="str">
        <f t="shared" si="5"/>
        <v>regression</v>
      </c>
      <c r="RU20" s="1" t="str">
        <f t="shared" si="6"/>
        <v>croissance</v>
      </c>
    </row>
    <row r="21" spans="1:489" ht="14.25" customHeight="1" x14ac:dyDescent="0.3">
      <c r="A21" s="1" t="s">
        <v>781</v>
      </c>
      <c r="B21" s="1" t="s">
        <v>782</v>
      </c>
      <c r="C21" s="1">
        <v>44958</v>
      </c>
      <c r="D21" s="1" t="s">
        <v>459</v>
      </c>
      <c r="E21" s="1" t="s">
        <v>460</v>
      </c>
      <c r="F21" s="1" t="s">
        <v>460</v>
      </c>
      <c r="G21" s="1" t="s">
        <v>461</v>
      </c>
      <c r="H21" s="1" t="s">
        <v>462</v>
      </c>
      <c r="I21" s="1" t="s">
        <v>732</v>
      </c>
      <c r="J21" s="1" t="s">
        <v>464</v>
      </c>
      <c r="K21" s="1" t="s">
        <v>784</v>
      </c>
      <c r="L21" s="1" t="s">
        <v>783</v>
      </c>
      <c r="M21" s="1" t="str" cm="1">
        <f t="array" ref="M21">SUBSTITUTE(L21,LEFT(L21,MIN(IFERROR(FIND({0;1;2;3;4;5;6;7;8;9},L21),""))-1),"")</f>
        <v>65</v>
      </c>
      <c r="N21" s="1" t="str">
        <f t="shared" si="0"/>
        <v>nyama_65</v>
      </c>
      <c r="O21" s="1" t="s">
        <v>467</v>
      </c>
      <c r="P21" s="1">
        <v>25</v>
      </c>
      <c r="Q21" s="1">
        <v>0</v>
      </c>
      <c r="R21" s="1" t="s">
        <v>693</v>
      </c>
      <c r="S21" s="1" t="s">
        <v>472</v>
      </c>
      <c r="T21" s="1" t="s">
        <v>542</v>
      </c>
      <c r="V21" s="1" t="s">
        <v>510</v>
      </c>
      <c r="W21" s="1" t="s">
        <v>510</v>
      </c>
      <c r="Y21" s="1" t="s">
        <v>575</v>
      </c>
      <c r="AA21" s="1" t="s">
        <v>471</v>
      </c>
      <c r="AB21" s="1">
        <v>2</v>
      </c>
      <c r="AC21" s="1">
        <v>0</v>
      </c>
      <c r="AD21" s="1">
        <v>0</v>
      </c>
      <c r="AE21" s="1">
        <v>0</v>
      </c>
      <c r="AF21" s="1">
        <v>0</v>
      </c>
      <c r="AG21" s="1">
        <v>1</v>
      </c>
      <c r="AH21" s="1">
        <v>0</v>
      </c>
      <c r="AI21" s="1">
        <v>0</v>
      </c>
      <c r="AJ21" s="1">
        <v>1</v>
      </c>
      <c r="AK21" s="1">
        <v>0</v>
      </c>
      <c r="AL21" s="1">
        <v>0</v>
      </c>
      <c r="AM21" s="1">
        <v>0</v>
      </c>
      <c r="AN21" s="1">
        <v>0</v>
      </c>
      <c r="AO21" s="1">
        <v>1</v>
      </c>
      <c r="AP21" s="1">
        <v>0</v>
      </c>
      <c r="AQ21" s="1">
        <v>0</v>
      </c>
      <c r="AR21" s="1">
        <v>5</v>
      </c>
      <c r="AS21" s="1" t="s">
        <v>472</v>
      </c>
      <c r="AT21" s="1">
        <v>0</v>
      </c>
      <c r="AU21" s="1">
        <v>0</v>
      </c>
      <c r="AV21" s="1">
        <v>0</v>
      </c>
      <c r="AW21" s="1">
        <v>0</v>
      </c>
      <c r="AX21" s="1">
        <v>0</v>
      </c>
      <c r="AY21" s="1">
        <v>0</v>
      </c>
      <c r="AZ21" s="1">
        <v>0</v>
      </c>
      <c r="BA21" s="1">
        <v>0</v>
      </c>
      <c r="BB21" s="1">
        <v>0</v>
      </c>
      <c r="BC21" s="1">
        <v>0</v>
      </c>
      <c r="BD21" s="1">
        <v>0</v>
      </c>
      <c r="BE21" s="1">
        <v>0</v>
      </c>
      <c r="BF21" s="1" t="s">
        <v>472</v>
      </c>
      <c r="BS21" s="1" t="s">
        <v>464</v>
      </c>
      <c r="BT21" s="1">
        <v>0</v>
      </c>
      <c r="BU21" s="1">
        <v>0</v>
      </c>
      <c r="BV21" s="1">
        <v>0</v>
      </c>
      <c r="BW21" s="1">
        <v>0</v>
      </c>
      <c r="BX21" s="1">
        <v>0</v>
      </c>
      <c r="BY21" s="1">
        <v>0</v>
      </c>
      <c r="BZ21" s="1">
        <v>0</v>
      </c>
      <c r="CA21" s="1">
        <v>1</v>
      </c>
      <c r="CB21" s="1">
        <v>0</v>
      </c>
      <c r="CC21" s="1">
        <v>0</v>
      </c>
      <c r="CD21" s="1">
        <v>0</v>
      </c>
      <c r="CF21" s="1" t="s">
        <v>473</v>
      </c>
      <c r="CG21" s="1" t="s">
        <v>474</v>
      </c>
      <c r="CL21" s="1" t="s">
        <v>473</v>
      </c>
      <c r="CM21" s="1" t="s">
        <v>5133</v>
      </c>
      <c r="CO21" s="1" t="s">
        <v>464</v>
      </c>
      <c r="CW21" s="1" t="s">
        <v>475</v>
      </c>
      <c r="CX21" s="1">
        <v>2</v>
      </c>
      <c r="CY21" s="1">
        <v>3</v>
      </c>
      <c r="CZ21" s="1">
        <v>5</v>
      </c>
      <c r="DA21" s="9">
        <v>10</v>
      </c>
      <c r="DE21" s="1" t="s">
        <v>464</v>
      </c>
      <c r="DF21" s="1" t="s">
        <v>5100</v>
      </c>
      <c r="EH21" s="1">
        <v>2</v>
      </c>
      <c r="EI21" s="1">
        <v>2</v>
      </c>
      <c r="EJ21" s="1">
        <v>80</v>
      </c>
      <c r="EM21" s="1">
        <v>0</v>
      </c>
      <c r="EN21" s="6">
        <v>2.2857142857142856</v>
      </c>
      <c r="EO21" s="1" t="s">
        <v>472</v>
      </c>
      <c r="EZ21" s="1" t="s">
        <v>514</v>
      </c>
      <c r="FA21" s="1">
        <v>0</v>
      </c>
      <c r="FB21" s="1">
        <v>0</v>
      </c>
      <c r="FC21" s="1">
        <v>0</v>
      </c>
      <c r="FD21" s="1">
        <v>1</v>
      </c>
      <c r="FE21" s="1">
        <v>0</v>
      </c>
      <c r="FF21" s="1">
        <v>0</v>
      </c>
      <c r="FG21" s="1">
        <v>0</v>
      </c>
      <c r="FI21" s="1" t="s">
        <v>464</v>
      </c>
      <c r="FJ21" s="1" t="s">
        <v>598</v>
      </c>
      <c r="FM21" s="1">
        <v>500</v>
      </c>
      <c r="GE21" s="1" t="s">
        <v>472</v>
      </c>
      <c r="GF21" s="1" t="s">
        <v>785</v>
      </c>
      <c r="GG21" s="1" t="s">
        <v>472</v>
      </c>
      <c r="HP21" s="1" t="s">
        <v>472</v>
      </c>
      <c r="IS21" s="1" t="s">
        <v>5183</v>
      </c>
      <c r="IT21" s="1" t="s">
        <v>472</v>
      </c>
      <c r="IU21" s="1" t="s">
        <v>5102</v>
      </c>
      <c r="IV21" s="1" t="s">
        <v>472</v>
      </c>
      <c r="IX21" s="1" t="s">
        <v>472</v>
      </c>
      <c r="IY21" s="1" t="s">
        <v>472</v>
      </c>
      <c r="KA21" s="1" t="s">
        <v>464</v>
      </c>
      <c r="KB21" s="1">
        <v>1</v>
      </c>
      <c r="KC21" s="1">
        <v>0</v>
      </c>
      <c r="KD21" s="1">
        <v>1</v>
      </c>
      <c r="KE21" s="1">
        <v>2</v>
      </c>
      <c r="KF21" s="1">
        <v>0</v>
      </c>
      <c r="KG21" s="1">
        <v>0</v>
      </c>
      <c r="KH21" s="1">
        <v>0</v>
      </c>
      <c r="KJ21" s="1">
        <v>1</v>
      </c>
      <c r="KK21" s="1">
        <v>0</v>
      </c>
      <c r="KL21" s="1">
        <v>0</v>
      </c>
      <c r="KM21" s="1">
        <v>1</v>
      </c>
      <c r="KN21" s="1">
        <v>3</v>
      </c>
      <c r="KO21" s="1" t="s">
        <v>5185</v>
      </c>
      <c r="KP21" s="1">
        <v>0</v>
      </c>
      <c r="KQ21" s="1">
        <v>0</v>
      </c>
      <c r="KR21" s="1">
        <v>0</v>
      </c>
      <c r="KT21" s="1">
        <v>1</v>
      </c>
      <c r="KU21" s="1">
        <v>0</v>
      </c>
      <c r="KV21" s="1">
        <v>0</v>
      </c>
      <c r="KW21" s="1">
        <v>0</v>
      </c>
      <c r="KX21" s="1">
        <v>0</v>
      </c>
      <c r="KY21" s="1">
        <v>0</v>
      </c>
      <c r="LA21" s="1" t="s">
        <v>472</v>
      </c>
      <c r="LB21" s="1" t="s">
        <v>786</v>
      </c>
      <c r="LC21" s="1">
        <v>1</v>
      </c>
      <c r="LD21" s="1">
        <v>0</v>
      </c>
      <c r="LE21" s="1">
        <v>0</v>
      </c>
      <c r="LF21" s="1">
        <v>0</v>
      </c>
      <c r="LH21" s="1">
        <v>0</v>
      </c>
      <c r="LI21" s="1">
        <v>0</v>
      </c>
      <c r="LJ21" s="1">
        <v>1</v>
      </c>
      <c r="LK21" s="1">
        <v>0</v>
      </c>
      <c r="LL21" s="1">
        <v>0</v>
      </c>
      <c r="LM21" s="1">
        <v>0</v>
      </c>
      <c r="LN21" s="1">
        <v>0</v>
      </c>
      <c r="LO21" s="1">
        <v>0</v>
      </c>
      <c r="LQ21" s="1" t="s">
        <v>464</v>
      </c>
      <c r="LR21" s="1" t="s">
        <v>773</v>
      </c>
      <c r="LS21" s="1">
        <v>0</v>
      </c>
      <c r="LT21" s="1">
        <v>1</v>
      </c>
      <c r="LU21" s="1">
        <v>0</v>
      </c>
      <c r="LV21" s="1">
        <v>0</v>
      </c>
      <c r="LW21" s="1">
        <v>0</v>
      </c>
      <c r="LX21" s="1">
        <v>0</v>
      </c>
      <c r="LY21" s="1" t="s">
        <v>787</v>
      </c>
      <c r="LZ21" s="1" t="s">
        <v>472</v>
      </c>
      <c r="MA21" s="1" t="s">
        <v>472</v>
      </c>
      <c r="MQ21" s="1">
        <v>0</v>
      </c>
      <c r="MT21" s="1">
        <v>7</v>
      </c>
      <c r="MU21" s="1" t="s">
        <v>5187</v>
      </c>
      <c r="MV21" s="1">
        <v>1</v>
      </c>
      <c r="MW21" s="1">
        <v>0</v>
      </c>
      <c r="MX21" s="1">
        <v>0</v>
      </c>
      <c r="MY21" s="1">
        <v>0</v>
      </c>
      <c r="MZ21" s="1">
        <v>0</v>
      </c>
      <c r="NA21" s="1">
        <v>1</v>
      </c>
      <c r="NB21" s="1">
        <v>1</v>
      </c>
      <c r="NC21" s="1" t="s">
        <v>5190</v>
      </c>
      <c r="ND21" s="1">
        <v>0</v>
      </c>
      <c r="NE21" s="1">
        <v>0</v>
      </c>
      <c r="NF21" s="1">
        <v>0</v>
      </c>
      <c r="NH21" s="1" t="s">
        <v>472</v>
      </c>
      <c r="NI21" s="1" t="s">
        <v>480</v>
      </c>
      <c r="OD21" s="1" t="s">
        <v>742</v>
      </c>
      <c r="OE21" s="1">
        <v>0</v>
      </c>
      <c r="OF21" s="1">
        <v>0</v>
      </c>
      <c r="OG21" s="1">
        <v>0</v>
      </c>
      <c r="OH21" s="1">
        <v>0</v>
      </c>
      <c r="OI21" s="1">
        <v>0</v>
      </c>
      <c r="OJ21" s="1">
        <v>0</v>
      </c>
      <c r="OK21" s="1">
        <v>0</v>
      </c>
      <c r="OL21" s="1">
        <v>0</v>
      </c>
      <c r="OM21" s="1">
        <v>0</v>
      </c>
      <c r="ON21" s="1">
        <v>0</v>
      </c>
      <c r="OP21" s="1">
        <v>0</v>
      </c>
      <c r="OQ21" s="1">
        <v>0</v>
      </c>
      <c r="OR21" s="1">
        <v>0</v>
      </c>
      <c r="OS21" s="1">
        <v>1</v>
      </c>
      <c r="OT21" s="1">
        <v>0</v>
      </c>
      <c r="OU21" s="1">
        <v>0</v>
      </c>
      <c r="OW21" s="1" t="s">
        <v>482</v>
      </c>
      <c r="OY21" s="1" t="s">
        <v>502</v>
      </c>
      <c r="OZ21" s="1" t="s">
        <v>472</v>
      </c>
      <c r="PA21" s="1" t="s">
        <v>472</v>
      </c>
      <c r="PB21" s="1" t="s">
        <v>502</v>
      </c>
      <c r="PC21" s="1" t="s">
        <v>464</v>
      </c>
      <c r="PD21" s="1" t="s">
        <v>472</v>
      </c>
      <c r="PF21" s="1" t="s">
        <v>622</v>
      </c>
      <c r="PH21" s="1" t="s">
        <v>485</v>
      </c>
      <c r="PI21" s="1" t="s">
        <v>605</v>
      </c>
      <c r="PJ21" s="1" t="s">
        <v>487</v>
      </c>
      <c r="PK21" s="1">
        <v>0</v>
      </c>
      <c r="PL21" s="1">
        <v>0</v>
      </c>
      <c r="PM21" s="1">
        <v>1</v>
      </c>
      <c r="PN21" s="1">
        <v>0</v>
      </c>
      <c r="PO21" s="1">
        <v>0</v>
      </c>
      <c r="PP21" s="1">
        <v>0</v>
      </c>
      <c r="PQ21" s="1">
        <v>0</v>
      </c>
      <c r="PR21" s="1">
        <v>0</v>
      </c>
      <c r="PS21" s="1">
        <v>0</v>
      </c>
      <c r="PT21" s="1">
        <v>0</v>
      </c>
      <c r="PU21" s="1">
        <v>0</v>
      </c>
      <c r="PV21" s="1">
        <v>0</v>
      </c>
      <c r="PX21" s="1" t="s">
        <v>788</v>
      </c>
      <c r="PY21" s="1" t="s">
        <v>487</v>
      </c>
      <c r="PZ21" s="1" t="s">
        <v>789</v>
      </c>
      <c r="QA21" s="1" t="s">
        <v>489</v>
      </c>
      <c r="QB21" s="1" t="s">
        <v>790</v>
      </c>
      <c r="QC21" s="1" t="s">
        <v>791</v>
      </c>
      <c r="QD21" s="1" t="s">
        <v>472</v>
      </c>
      <c r="QG21" s="1">
        <v>-2.2830430000000002</v>
      </c>
      <c r="QH21" s="1">
        <v>28.809893200000001</v>
      </c>
      <c r="QI21" s="1">
        <v>1720.1</v>
      </c>
      <c r="QJ21" s="1">
        <v>4.2</v>
      </c>
      <c r="QK21" s="1">
        <v>5</v>
      </c>
      <c r="QL21" s="1">
        <v>44958.436053240737</v>
      </c>
      <c r="QM21" s="1">
        <v>44958.414583333331</v>
      </c>
      <c r="QN21" s="1" t="s">
        <v>747</v>
      </c>
      <c r="QO21" s="1">
        <v>44958.601018518522</v>
      </c>
      <c r="QP21" s="7" t="s">
        <v>792</v>
      </c>
      <c r="QQ21" s="1" t="s">
        <v>747</v>
      </c>
      <c r="QR21" s="1" t="s">
        <v>4752</v>
      </c>
      <c r="QS21" s="1" t="s">
        <v>4752</v>
      </c>
      <c r="QT21" s="1" t="s">
        <v>4752</v>
      </c>
      <c r="QU21" s="1" t="s">
        <v>4752</v>
      </c>
      <c r="QV21" s="1" t="s">
        <v>4752</v>
      </c>
      <c r="QW21" s="1" t="s">
        <v>4752</v>
      </c>
      <c r="QX21" s="1" t="s">
        <v>4752</v>
      </c>
      <c r="QY21" s="9" t="s">
        <v>4752</v>
      </c>
      <c r="QZ21" s="1" t="s">
        <v>4752</v>
      </c>
      <c r="RA21" s="1" t="s">
        <v>4752</v>
      </c>
      <c r="RB21" s="1" t="s">
        <v>4752</v>
      </c>
      <c r="RC21" s="1" t="s">
        <v>4752</v>
      </c>
      <c r="RD21" s="1" t="s">
        <v>4752</v>
      </c>
      <c r="RE21" s="1" t="s">
        <v>4752</v>
      </c>
      <c r="RF21" s="1" t="s">
        <v>4752</v>
      </c>
      <c r="RG21" s="1" t="s">
        <v>4752</v>
      </c>
      <c r="RH21" s="1" t="s">
        <v>4752</v>
      </c>
      <c r="RI21" s="1" t="s">
        <v>4752</v>
      </c>
      <c r="RJ21" s="1" t="s">
        <v>4752</v>
      </c>
      <c r="RK21" s="1" t="s">
        <v>4752</v>
      </c>
      <c r="RL21" s="1" t="s">
        <v>4752</v>
      </c>
      <c r="RM21" s="1" t="s">
        <v>4752</v>
      </c>
      <c r="RN21" s="1" t="s">
        <v>4752</v>
      </c>
      <c r="RO21" s="1" t="s">
        <v>4752</v>
      </c>
      <c r="RP21" s="1" t="str">
        <f t="shared" si="1"/>
        <v/>
      </c>
      <c r="RQ21" s="1" t="str">
        <f t="shared" si="2"/>
        <v/>
      </c>
      <c r="RR21" s="1" t="str">
        <f t="shared" si="3"/>
        <v/>
      </c>
      <c r="RS21" s="1" t="str">
        <f t="shared" si="4"/>
        <v/>
      </c>
      <c r="RT21" s="1" t="str">
        <f t="shared" si="5"/>
        <v/>
      </c>
      <c r="RU21" s="1" t="str">
        <f t="shared" si="6"/>
        <v/>
      </c>
    </row>
    <row r="22" spans="1:489" ht="14.25" customHeight="1" x14ac:dyDescent="0.3">
      <c r="A22" s="1" t="s">
        <v>793</v>
      </c>
      <c r="B22" s="1" t="s">
        <v>794</v>
      </c>
      <c r="C22" s="1">
        <v>44958</v>
      </c>
      <c r="D22" s="1" t="s">
        <v>459</v>
      </c>
      <c r="E22" s="1" t="s">
        <v>460</v>
      </c>
      <c r="F22" s="1" t="s">
        <v>460</v>
      </c>
      <c r="G22" s="1" t="s">
        <v>461</v>
      </c>
      <c r="H22" s="1" t="s">
        <v>462</v>
      </c>
      <c r="I22" s="1" t="s">
        <v>732</v>
      </c>
      <c r="J22" s="1" t="s">
        <v>464</v>
      </c>
      <c r="K22" s="1" t="s">
        <v>796</v>
      </c>
      <c r="L22" s="1" t="s">
        <v>795</v>
      </c>
      <c r="M22" s="1" t="str" cm="1">
        <f t="array" ref="M22">SUBSTITUTE(L22,LEFT(L22,MIN(IFERROR(FIND({0;1;2;3;4;5;6;7;8;9},L22),""))-1),"")</f>
        <v>39</v>
      </c>
      <c r="N22" s="1" t="str">
        <f t="shared" si="0"/>
        <v>nyama_39</v>
      </c>
      <c r="O22" s="1" t="s">
        <v>510</v>
      </c>
      <c r="P22" s="1">
        <v>26</v>
      </c>
      <c r="Q22" s="1">
        <v>853110802</v>
      </c>
      <c r="R22" s="1" t="s">
        <v>511</v>
      </c>
      <c r="S22" s="1" t="s">
        <v>464</v>
      </c>
      <c r="W22" s="1" t="s">
        <v>510</v>
      </c>
      <c r="X22" s="1" t="s">
        <v>797</v>
      </c>
      <c r="Y22" s="1" t="s">
        <v>575</v>
      </c>
      <c r="AA22" s="1" t="s">
        <v>471</v>
      </c>
      <c r="AB22" s="1">
        <v>1</v>
      </c>
      <c r="AC22" s="1">
        <v>0</v>
      </c>
      <c r="AD22" s="1">
        <v>0</v>
      </c>
      <c r="AE22" s="1">
        <v>0</v>
      </c>
      <c r="AF22" s="1">
        <v>1</v>
      </c>
      <c r="AG22" s="1">
        <v>0</v>
      </c>
      <c r="AH22" s="1">
        <v>0</v>
      </c>
      <c r="AI22" s="1">
        <v>0</v>
      </c>
      <c r="AJ22" s="1">
        <v>2</v>
      </c>
      <c r="AK22" s="1">
        <v>0</v>
      </c>
      <c r="AL22" s="1">
        <v>0</v>
      </c>
      <c r="AM22" s="1">
        <v>0</v>
      </c>
      <c r="AN22" s="1">
        <v>1</v>
      </c>
      <c r="AO22" s="1">
        <v>2</v>
      </c>
      <c r="AP22" s="1">
        <v>0</v>
      </c>
      <c r="AQ22" s="1">
        <v>0</v>
      </c>
      <c r="AR22" s="1">
        <v>7</v>
      </c>
      <c r="AS22" s="1" t="s">
        <v>472</v>
      </c>
      <c r="AT22" s="1">
        <v>0</v>
      </c>
      <c r="AU22" s="1">
        <v>0</v>
      </c>
      <c r="AV22" s="1">
        <v>0</v>
      </c>
      <c r="AW22" s="1">
        <v>0</v>
      </c>
      <c r="AX22" s="1">
        <v>0</v>
      </c>
      <c r="AY22" s="1">
        <v>0</v>
      </c>
      <c r="AZ22" s="1">
        <v>0</v>
      </c>
      <c r="BA22" s="1">
        <v>0</v>
      </c>
      <c r="BB22" s="1">
        <v>0</v>
      </c>
      <c r="BC22" s="1">
        <v>0</v>
      </c>
      <c r="BD22" s="1">
        <v>0</v>
      </c>
      <c r="BE22" s="1">
        <v>0</v>
      </c>
      <c r="BF22" s="1" t="s">
        <v>464</v>
      </c>
      <c r="BG22" s="1">
        <v>1</v>
      </c>
      <c r="BH22" s="1">
        <v>0</v>
      </c>
      <c r="BI22" s="1">
        <v>0</v>
      </c>
      <c r="BJ22" s="1">
        <v>0</v>
      </c>
      <c r="BK22" s="1">
        <v>0</v>
      </c>
      <c r="BL22" s="1">
        <v>0</v>
      </c>
      <c r="BM22" s="1">
        <v>0</v>
      </c>
      <c r="BN22" s="1">
        <v>0</v>
      </c>
      <c r="BO22" s="1">
        <v>0</v>
      </c>
      <c r="BP22" s="1">
        <v>0</v>
      </c>
      <c r="BQ22" s="1">
        <v>0</v>
      </c>
      <c r="BS22" s="1" t="s">
        <v>464</v>
      </c>
      <c r="BT22" s="1">
        <v>0</v>
      </c>
      <c r="BU22" s="1">
        <v>0</v>
      </c>
      <c r="BV22" s="1">
        <v>0</v>
      </c>
      <c r="BW22" s="1">
        <v>1</v>
      </c>
      <c r="BX22" s="1">
        <v>0</v>
      </c>
      <c r="BY22" s="1">
        <v>0</v>
      </c>
      <c r="BZ22" s="1">
        <v>0</v>
      </c>
      <c r="CA22" s="1">
        <v>0</v>
      </c>
      <c r="CB22" s="1">
        <v>0</v>
      </c>
      <c r="CC22" s="1">
        <v>0</v>
      </c>
      <c r="CD22" s="1">
        <v>0</v>
      </c>
      <c r="CF22" s="1" t="s">
        <v>753</v>
      </c>
      <c r="CK22" s="1" t="s">
        <v>754</v>
      </c>
      <c r="CL22" s="1" t="s">
        <v>754</v>
      </c>
      <c r="CM22" s="1" t="s">
        <v>5133</v>
      </c>
      <c r="CO22" s="1" t="s">
        <v>464</v>
      </c>
      <c r="CW22" s="1" t="s">
        <v>475</v>
      </c>
      <c r="CX22" s="1">
        <v>3</v>
      </c>
      <c r="CY22" s="1">
        <v>10</v>
      </c>
      <c r="CZ22" s="1">
        <v>5</v>
      </c>
      <c r="DA22" s="9">
        <v>18</v>
      </c>
      <c r="DE22" s="1" t="s">
        <v>464</v>
      </c>
      <c r="DF22" s="1" t="s">
        <v>5100</v>
      </c>
      <c r="EH22" s="1">
        <v>6</v>
      </c>
      <c r="EI22" s="1">
        <v>4</v>
      </c>
      <c r="EJ22" s="1">
        <v>480</v>
      </c>
      <c r="EM22" s="1">
        <v>0</v>
      </c>
      <c r="EN22" s="6">
        <v>9.795918367346939</v>
      </c>
      <c r="EO22" s="1" t="s">
        <v>472</v>
      </c>
      <c r="EZ22" s="1" t="s">
        <v>555</v>
      </c>
      <c r="FA22" s="1">
        <v>0</v>
      </c>
      <c r="FB22" s="1">
        <v>0</v>
      </c>
      <c r="FC22" s="1">
        <v>0</v>
      </c>
      <c r="FD22" s="1">
        <v>1</v>
      </c>
      <c r="FE22" s="1">
        <v>0</v>
      </c>
      <c r="FF22" s="1">
        <v>0</v>
      </c>
      <c r="FG22" s="1">
        <v>0</v>
      </c>
      <c r="FI22" s="1" t="s">
        <v>472</v>
      </c>
      <c r="GE22" s="1" t="s">
        <v>472</v>
      </c>
      <c r="GF22" s="1" t="s">
        <v>785</v>
      </c>
      <c r="GG22" s="1" t="s">
        <v>472</v>
      </c>
      <c r="HP22" s="1" t="s">
        <v>464</v>
      </c>
      <c r="HQ22" s="1">
        <v>0</v>
      </c>
      <c r="HR22" s="1">
        <v>0</v>
      </c>
      <c r="HS22" s="1">
        <v>1</v>
      </c>
      <c r="HT22" s="1">
        <v>0</v>
      </c>
      <c r="HU22" s="1">
        <v>0</v>
      </c>
      <c r="HV22" s="1">
        <v>0</v>
      </c>
      <c r="HW22" s="1">
        <v>0</v>
      </c>
      <c r="HX22" s="1">
        <v>0</v>
      </c>
      <c r="HY22" s="1">
        <v>0</v>
      </c>
      <c r="HZ22" s="1">
        <v>0</v>
      </c>
      <c r="IC22" s="1" t="s">
        <v>737</v>
      </c>
      <c r="IF22" s="1">
        <v>1</v>
      </c>
      <c r="IG22" s="1">
        <v>0</v>
      </c>
      <c r="IH22" s="1">
        <v>0</v>
      </c>
      <c r="II22" s="1">
        <v>0</v>
      </c>
      <c r="IJ22" s="1">
        <v>0</v>
      </c>
      <c r="IK22" s="1">
        <v>2</v>
      </c>
      <c r="IL22" s="1">
        <v>1</v>
      </c>
      <c r="IM22" s="1">
        <v>0</v>
      </c>
      <c r="IN22" s="1">
        <v>0</v>
      </c>
      <c r="IO22" s="1" t="s">
        <v>756</v>
      </c>
      <c r="IQ22" s="1" t="s">
        <v>757</v>
      </c>
      <c r="IS22" s="1" t="s">
        <v>5183</v>
      </c>
      <c r="IT22" s="1" t="s">
        <v>464</v>
      </c>
      <c r="IU22" s="1" t="s">
        <v>5102</v>
      </c>
      <c r="IV22" s="1" t="s">
        <v>472</v>
      </c>
      <c r="IX22" s="1" t="s">
        <v>472</v>
      </c>
      <c r="IY22" s="1" t="s">
        <v>472</v>
      </c>
      <c r="KA22" s="1" t="s">
        <v>464</v>
      </c>
      <c r="KB22" s="1">
        <v>0</v>
      </c>
      <c r="KC22" s="1">
        <v>1</v>
      </c>
      <c r="KD22" s="1">
        <v>1</v>
      </c>
      <c r="KE22" s="1">
        <v>2</v>
      </c>
      <c r="KF22" s="1">
        <v>0</v>
      </c>
      <c r="KG22" s="1">
        <v>0</v>
      </c>
      <c r="KH22" s="1">
        <v>0</v>
      </c>
      <c r="KJ22" s="1">
        <v>1</v>
      </c>
      <c r="KK22" s="1">
        <v>0</v>
      </c>
      <c r="KL22" s="1">
        <v>1</v>
      </c>
      <c r="KM22" s="1">
        <v>2</v>
      </c>
      <c r="KN22" s="1">
        <v>4</v>
      </c>
      <c r="KO22" s="1" t="s">
        <v>5185</v>
      </c>
      <c r="KP22" s="1">
        <v>0</v>
      </c>
      <c r="KQ22" s="1">
        <v>0</v>
      </c>
      <c r="KR22" s="1">
        <v>0</v>
      </c>
      <c r="KT22" s="1">
        <v>1</v>
      </c>
      <c r="KU22" s="1">
        <v>1</v>
      </c>
      <c r="KV22" s="1">
        <v>0</v>
      </c>
      <c r="KW22" s="1">
        <v>0</v>
      </c>
      <c r="KX22" s="1">
        <v>0</v>
      </c>
      <c r="KY22" s="1">
        <v>0</v>
      </c>
      <c r="LA22" s="1" t="s">
        <v>464</v>
      </c>
      <c r="LC22" s="1">
        <v>1</v>
      </c>
      <c r="LD22" s="1">
        <v>0</v>
      </c>
      <c r="LE22" s="1">
        <v>0</v>
      </c>
      <c r="LF22" s="1">
        <v>0</v>
      </c>
      <c r="LH22" s="1">
        <v>0</v>
      </c>
      <c r="LI22" s="1">
        <v>0</v>
      </c>
      <c r="LJ22" s="1">
        <v>1</v>
      </c>
      <c r="LK22" s="1">
        <v>0</v>
      </c>
      <c r="LL22" s="1">
        <v>0</v>
      </c>
      <c r="LM22" s="1">
        <v>0</v>
      </c>
      <c r="LN22" s="1">
        <v>0</v>
      </c>
      <c r="LO22" s="1">
        <v>0</v>
      </c>
      <c r="LQ22" s="1" t="s">
        <v>464</v>
      </c>
      <c r="LR22" s="1" t="s">
        <v>773</v>
      </c>
      <c r="LS22" s="1">
        <v>0</v>
      </c>
      <c r="LT22" s="1">
        <v>1</v>
      </c>
      <c r="LU22" s="1">
        <v>0</v>
      </c>
      <c r="LV22" s="1">
        <v>0</v>
      </c>
      <c r="LW22" s="1">
        <v>0</v>
      </c>
      <c r="LX22" s="1">
        <v>0</v>
      </c>
      <c r="LY22" s="1" t="s">
        <v>798</v>
      </c>
      <c r="LZ22" s="1" t="s">
        <v>472</v>
      </c>
      <c r="MA22" s="1" t="s">
        <v>472</v>
      </c>
      <c r="MQ22" s="1">
        <v>0</v>
      </c>
      <c r="MT22" s="1">
        <v>3</v>
      </c>
      <c r="MU22" s="1" t="s">
        <v>5188</v>
      </c>
      <c r="MV22" s="1">
        <v>1</v>
      </c>
      <c r="MW22" s="1">
        <v>0</v>
      </c>
      <c r="MX22" s="1">
        <v>0</v>
      </c>
      <c r="MY22" s="1">
        <v>0</v>
      </c>
      <c r="MZ22" s="1">
        <v>0</v>
      </c>
      <c r="NA22" s="1">
        <v>1</v>
      </c>
      <c r="NB22" s="1">
        <v>1</v>
      </c>
      <c r="NC22" s="1" t="s">
        <v>5190</v>
      </c>
      <c r="ND22" s="1">
        <v>0</v>
      </c>
      <c r="NE22" s="1">
        <v>0</v>
      </c>
      <c r="NF22" s="1">
        <v>0</v>
      </c>
      <c r="NH22" s="1" t="s">
        <v>464</v>
      </c>
      <c r="NI22" s="1" t="s">
        <v>480</v>
      </c>
      <c r="OD22" s="1" t="s">
        <v>742</v>
      </c>
      <c r="OE22" s="1">
        <v>0</v>
      </c>
      <c r="OF22" s="1">
        <v>0</v>
      </c>
      <c r="OG22" s="1">
        <v>0</v>
      </c>
      <c r="OH22" s="1">
        <v>0</v>
      </c>
      <c r="OI22" s="1">
        <v>0</v>
      </c>
      <c r="OJ22" s="1">
        <v>1</v>
      </c>
      <c r="OK22" s="1">
        <v>1</v>
      </c>
      <c r="OL22" s="1">
        <v>0</v>
      </c>
      <c r="OM22" s="1">
        <v>0</v>
      </c>
      <c r="ON22" s="1">
        <v>0</v>
      </c>
      <c r="OP22" s="1">
        <v>0</v>
      </c>
      <c r="OQ22" s="1">
        <v>1</v>
      </c>
      <c r="OR22" s="1">
        <v>0</v>
      </c>
      <c r="OS22" s="1">
        <v>0</v>
      </c>
      <c r="OT22" s="1">
        <v>0</v>
      </c>
      <c r="OU22" s="1">
        <v>0</v>
      </c>
      <c r="OW22" s="1" t="s">
        <v>546</v>
      </c>
      <c r="OY22" s="1" t="s">
        <v>502</v>
      </c>
      <c r="OZ22" s="1" t="s">
        <v>464</v>
      </c>
      <c r="PA22" s="1" t="s">
        <v>464</v>
      </c>
      <c r="PB22" s="1" t="s">
        <v>502</v>
      </c>
      <c r="PC22" s="1" t="s">
        <v>472</v>
      </c>
      <c r="PI22" s="1" t="s">
        <v>605</v>
      </c>
      <c r="PJ22" s="1" t="s">
        <v>487</v>
      </c>
      <c r="PK22" s="1">
        <v>0</v>
      </c>
      <c r="PL22" s="1">
        <v>0</v>
      </c>
      <c r="PM22" s="1">
        <v>1</v>
      </c>
      <c r="PN22" s="1">
        <v>0</v>
      </c>
      <c r="PO22" s="1">
        <v>0</v>
      </c>
      <c r="PP22" s="1">
        <v>0</v>
      </c>
      <c r="PQ22" s="1">
        <v>0</v>
      </c>
      <c r="PR22" s="1">
        <v>0</v>
      </c>
      <c r="PS22" s="1">
        <v>0</v>
      </c>
      <c r="PT22" s="1">
        <v>0</v>
      </c>
      <c r="PU22" s="1">
        <v>0</v>
      </c>
      <c r="PV22" s="1">
        <v>0</v>
      </c>
      <c r="PX22" s="1" t="s">
        <v>799</v>
      </c>
      <c r="PY22" s="1" t="s">
        <v>489</v>
      </c>
      <c r="PZ22" s="1" t="s">
        <v>799</v>
      </c>
      <c r="QA22" s="1" t="s">
        <v>472</v>
      </c>
      <c r="QB22" s="1" t="s">
        <v>800</v>
      </c>
      <c r="QC22" s="1" t="s">
        <v>801</v>
      </c>
      <c r="QD22" s="1" t="s">
        <v>464</v>
      </c>
      <c r="QE22" s="1" t="s">
        <v>802</v>
      </c>
      <c r="QF22" s="1" t="s">
        <v>472</v>
      </c>
      <c r="QG22" s="1">
        <v>-2.2976410999999999</v>
      </c>
      <c r="QH22" s="1">
        <v>28.798597300000001</v>
      </c>
      <c r="QI22" s="1">
        <v>1762.7</v>
      </c>
      <c r="QJ22" s="1">
        <v>6.54</v>
      </c>
      <c r="QK22" s="1">
        <v>7</v>
      </c>
      <c r="QL22" s="1">
        <v>44958.568749999999</v>
      </c>
      <c r="QM22" s="1">
        <v>44958.447557870371</v>
      </c>
      <c r="QN22" s="1" t="s">
        <v>747</v>
      </c>
      <c r="QO22" s="1">
        <v>44958.601030092592</v>
      </c>
      <c r="QP22" s="7" t="s">
        <v>803</v>
      </c>
      <c r="QQ22" s="1" t="s">
        <v>747</v>
      </c>
      <c r="QR22" s="1" t="s">
        <v>4751</v>
      </c>
      <c r="QS22" s="1" t="s">
        <v>4708</v>
      </c>
      <c r="QT22" s="1">
        <v>5</v>
      </c>
      <c r="QU22" s="1" t="s">
        <v>4725</v>
      </c>
      <c r="QV22" s="1">
        <v>2</v>
      </c>
      <c r="QW22" s="1">
        <v>5</v>
      </c>
      <c r="QX22" s="1">
        <v>2</v>
      </c>
      <c r="QY22" s="9">
        <v>9</v>
      </c>
      <c r="QZ22" s="1" t="s">
        <v>5100</v>
      </c>
      <c r="RA22" s="1">
        <v>5.1428571428571432</v>
      </c>
      <c r="RB22" s="1" t="s">
        <v>4710</v>
      </c>
      <c r="RC22" s="1" t="s">
        <v>4711</v>
      </c>
      <c r="RD22" s="1" t="s">
        <v>4712</v>
      </c>
      <c r="RE22" s="1" t="s">
        <v>5102</v>
      </c>
      <c r="RF22" s="1">
        <v>0</v>
      </c>
      <c r="RG22" s="1">
        <v>1</v>
      </c>
      <c r="RH22" s="1">
        <v>1</v>
      </c>
      <c r="RI22" s="1">
        <v>2</v>
      </c>
      <c r="RJ22" s="1" t="s">
        <v>4721</v>
      </c>
      <c r="RK22" s="1">
        <v>0</v>
      </c>
      <c r="RL22" s="1">
        <v>8</v>
      </c>
      <c r="RM22" s="1" t="s">
        <v>4718</v>
      </c>
      <c r="RN22" s="1">
        <v>0</v>
      </c>
      <c r="RO22" s="1">
        <v>0</v>
      </c>
      <c r="RP22" s="1" t="str">
        <f t="shared" si="1"/>
        <v>regression</v>
      </c>
      <c r="RQ22" s="1" t="str">
        <f t="shared" si="2"/>
        <v>stagnation</v>
      </c>
      <c r="RR22" s="1" t="str">
        <f t="shared" si="3"/>
        <v>stagnation</v>
      </c>
      <c r="RS22" s="1" t="str">
        <f t="shared" si="4"/>
        <v>regression</v>
      </c>
      <c r="RT22" s="1" t="str">
        <f t="shared" si="5"/>
        <v>regression</v>
      </c>
      <c r="RU22" s="1" t="str">
        <f t="shared" si="6"/>
        <v>regression</v>
      </c>
    </row>
    <row r="23" spans="1:489" ht="14.25" customHeight="1" x14ac:dyDescent="0.3">
      <c r="A23" s="1" t="s">
        <v>804</v>
      </c>
      <c r="B23" s="1" t="s">
        <v>805</v>
      </c>
      <c r="C23" s="1">
        <v>44959</v>
      </c>
      <c r="D23" s="1" t="s">
        <v>459</v>
      </c>
      <c r="E23" s="1" t="s">
        <v>460</v>
      </c>
      <c r="F23" s="1" t="s">
        <v>460</v>
      </c>
      <c r="G23" s="1" t="s">
        <v>461</v>
      </c>
      <c r="H23" s="1" t="s">
        <v>462</v>
      </c>
      <c r="I23" s="1" t="s">
        <v>732</v>
      </c>
      <c r="J23" s="1" t="s">
        <v>464</v>
      </c>
      <c r="K23" s="1" t="s">
        <v>807</v>
      </c>
      <c r="L23" s="1" t="s">
        <v>806</v>
      </c>
      <c r="M23" s="1" t="str" cm="1">
        <f t="array" ref="M23">SUBSTITUTE(L23,LEFT(L23,MIN(IFERROR(FIND({0;1;2;3;4;5;6;7;8;9},L23),""))-1),"")</f>
        <v>66</v>
      </c>
      <c r="N23" s="1" t="str">
        <f t="shared" si="0"/>
        <v>nyama_66</v>
      </c>
      <c r="O23" s="1" t="s">
        <v>467</v>
      </c>
      <c r="P23" s="1">
        <v>21</v>
      </c>
      <c r="Q23" s="1">
        <v>971451189</v>
      </c>
      <c r="R23" s="1" t="s">
        <v>614</v>
      </c>
      <c r="S23" s="1" t="s">
        <v>472</v>
      </c>
      <c r="T23" s="1" t="s">
        <v>808</v>
      </c>
      <c r="V23" s="1" t="s">
        <v>467</v>
      </c>
      <c r="W23" s="1" t="s">
        <v>467</v>
      </c>
      <c r="X23" s="1" t="s">
        <v>809</v>
      </c>
      <c r="Y23" s="1" t="s">
        <v>575</v>
      </c>
      <c r="AA23" s="1" t="s">
        <v>596</v>
      </c>
      <c r="AB23" s="1">
        <v>0</v>
      </c>
      <c r="AC23" s="1">
        <v>0</v>
      </c>
      <c r="AD23" s="1">
        <v>0</v>
      </c>
      <c r="AE23" s="1">
        <v>0</v>
      </c>
      <c r="AF23" s="1">
        <v>1</v>
      </c>
      <c r="AG23" s="1">
        <v>0</v>
      </c>
      <c r="AH23" s="1">
        <v>0</v>
      </c>
      <c r="AI23" s="1">
        <v>1</v>
      </c>
      <c r="AJ23" s="1">
        <v>0</v>
      </c>
      <c r="AK23" s="1">
        <v>0</v>
      </c>
      <c r="AL23" s="1">
        <v>0</v>
      </c>
      <c r="AM23" s="1">
        <v>1</v>
      </c>
      <c r="AN23" s="1">
        <v>0</v>
      </c>
      <c r="AO23" s="1">
        <v>0</v>
      </c>
      <c r="AP23" s="1">
        <v>0</v>
      </c>
      <c r="AQ23" s="1">
        <v>0</v>
      </c>
      <c r="AR23" s="1">
        <v>3</v>
      </c>
      <c r="AS23" s="1" t="s">
        <v>472</v>
      </c>
      <c r="AT23" s="1">
        <v>0</v>
      </c>
      <c r="AU23" s="1">
        <v>0</v>
      </c>
      <c r="AV23" s="1">
        <v>0</v>
      </c>
      <c r="AW23" s="1">
        <v>0</v>
      </c>
      <c r="AX23" s="1">
        <v>0</v>
      </c>
      <c r="AY23" s="1">
        <v>0</v>
      </c>
      <c r="AZ23" s="1">
        <v>0</v>
      </c>
      <c r="BA23" s="1">
        <v>0</v>
      </c>
      <c r="BB23" s="1">
        <v>0</v>
      </c>
      <c r="BC23" s="1">
        <v>0</v>
      </c>
      <c r="BD23" s="1">
        <v>0</v>
      </c>
      <c r="BE23" s="1">
        <v>0</v>
      </c>
      <c r="BF23" s="1" t="s">
        <v>464</v>
      </c>
      <c r="BG23" s="1">
        <v>0</v>
      </c>
      <c r="BH23" s="1">
        <v>0</v>
      </c>
      <c r="BI23" s="1">
        <v>1</v>
      </c>
      <c r="BJ23" s="1">
        <v>0</v>
      </c>
      <c r="BK23" s="1">
        <v>0</v>
      </c>
      <c r="BL23" s="1">
        <v>0</v>
      </c>
      <c r="BM23" s="1">
        <v>1</v>
      </c>
      <c r="BN23" s="1">
        <v>0</v>
      </c>
      <c r="BO23" s="1">
        <v>0</v>
      </c>
      <c r="BP23" s="1">
        <v>0</v>
      </c>
      <c r="BQ23" s="1">
        <v>0</v>
      </c>
      <c r="BS23" s="1" t="s">
        <v>464</v>
      </c>
      <c r="BT23" s="1">
        <v>1</v>
      </c>
      <c r="BU23" s="1">
        <v>0</v>
      </c>
      <c r="BV23" s="1">
        <v>0</v>
      </c>
      <c r="BW23" s="1">
        <v>0</v>
      </c>
      <c r="BX23" s="1">
        <v>0</v>
      </c>
      <c r="BY23" s="1">
        <v>0</v>
      </c>
      <c r="BZ23" s="1">
        <v>0</v>
      </c>
      <c r="CA23" s="1">
        <v>0</v>
      </c>
      <c r="CB23" s="1">
        <v>1</v>
      </c>
      <c r="CC23" s="1">
        <v>0</v>
      </c>
      <c r="CD23" s="1">
        <v>0</v>
      </c>
      <c r="CF23" s="1" t="s">
        <v>473</v>
      </c>
      <c r="CG23" s="1" t="s">
        <v>810</v>
      </c>
      <c r="CL23" s="1" t="s">
        <v>473</v>
      </c>
      <c r="CM23" s="1" t="s">
        <v>5133</v>
      </c>
      <c r="CO23" s="1" t="s">
        <v>472</v>
      </c>
      <c r="CP23" s="1" t="s">
        <v>650</v>
      </c>
      <c r="CS23" s="1" t="s">
        <v>714</v>
      </c>
      <c r="CW23" s="1" t="s">
        <v>554</v>
      </c>
      <c r="CX23" s="1">
        <v>1</v>
      </c>
      <c r="CY23" s="1">
        <v>5</v>
      </c>
      <c r="CZ23" s="1">
        <v>1</v>
      </c>
      <c r="DA23" s="9">
        <v>7</v>
      </c>
      <c r="DB23" s="1">
        <v>5</v>
      </c>
      <c r="DC23" s="1">
        <v>1</v>
      </c>
      <c r="DD23" s="1">
        <v>5</v>
      </c>
      <c r="DE23" s="1" t="s">
        <v>464</v>
      </c>
      <c r="DF23" s="1" t="s">
        <v>5100</v>
      </c>
      <c r="DT23" s="1" t="s">
        <v>464</v>
      </c>
      <c r="EH23" s="1">
        <v>7</v>
      </c>
      <c r="EI23" s="1">
        <v>3</v>
      </c>
      <c r="EJ23" s="1">
        <v>420</v>
      </c>
      <c r="EK23" s="1">
        <v>1</v>
      </c>
      <c r="EL23" s="1">
        <v>3</v>
      </c>
      <c r="EM23" s="1">
        <v>420</v>
      </c>
      <c r="EN23" s="6">
        <v>40</v>
      </c>
      <c r="EO23" s="1" t="s">
        <v>472</v>
      </c>
      <c r="EZ23" s="1" t="s">
        <v>555</v>
      </c>
      <c r="FA23" s="1">
        <v>0</v>
      </c>
      <c r="FB23" s="1">
        <v>0</v>
      </c>
      <c r="FC23" s="1">
        <v>0</v>
      </c>
      <c r="FD23" s="1">
        <v>0</v>
      </c>
      <c r="FE23" s="1">
        <v>1</v>
      </c>
      <c r="FF23" s="1">
        <v>0</v>
      </c>
      <c r="FG23" s="1">
        <v>0</v>
      </c>
      <c r="FI23" s="1" t="s">
        <v>472</v>
      </c>
      <c r="FN23" s="1">
        <v>1</v>
      </c>
      <c r="FO23" s="1">
        <v>0</v>
      </c>
      <c r="FP23" s="1">
        <v>1</v>
      </c>
      <c r="FQ23" s="1">
        <v>1</v>
      </c>
      <c r="FR23" s="1">
        <v>0</v>
      </c>
      <c r="FS23" s="1">
        <v>1</v>
      </c>
      <c r="FT23" s="1">
        <v>0</v>
      </c>
      <c r="FU23" s="1" t="s">
        <v>811</v>
      </c>
      <c r="FV23" s="1" t="s">
        <v>472</v>
      </c>
      <c r="GD23" s="1" t="s">
        <v>464</v>
      </c>
      <c r="GE23" s="1" t="s">
        <v>464</v>
      </c>
      <c r="GF23" s="1" t="s">
        <v>812</v>
      </c>
      <c r="GG23" s="1" t="s">
        <v>472</v>
      </c>
      <c r="GP23" s="1" t="s">
        <v>472</v>
      </c>
      <c r="HP23" s="1" t="s">
        <v>464</v>
      </c>
      <c r="HQ23" s="1">
        <v>0</v>
      </c>
      <c r="HR23" s="1">
        <v>0</v>
      </c>
      <c r="HS23" s="1">
        <v>0</v>
      </c>
      <c r="HT23" s="1">
        <v>0</v>
      </c>
      <c r="HU23" s="1">
        <v>0</v>
      </c>
      <c r="HV23" s="1">
        <v>0</v>
      </c>
      <c r="HW23" s="1">
        <v>1</v>
      </c>
      <c r="HX23" s="1">
        <v>0</v>
      </c>
      <c r="HY23" s="1">
        <v>0</v>
      </c>
      <c r="HZ23" s="1">
        <v>0</v>
      </c>
      <c r="IF23" s="1">
        <v>0</v>
      </c>
      <c r="IG23" s="1">
        <v>0</v>
      </c>
      <c r="IH23" s="1">
        <v>0</v>
      </c>
      <c r="II23" s="1">
        <v>1</v>
      </c>
      <c r="IJ23" s="1">
        <v>0</v>
      </c>
      <c r="IS23" s="1" t="s">
        <v>5183</v>
      </c>
      <c r="IT23" s="1" t="s">
        <v>472</v>
      </c>
      <c r="IU23" s="1" t="s">
        <v>5102</v>
      </c>
      <c r="IV23" s="1" t="s">
        <v>472</v>
      </c>
      <c r="IX23" s="1" t="s">
        <v>472</v>
      </c>
      <c r="IY23" s="1" t="s">
        <v>464</v>
      </c>
      <c r="IZ23" s="1">
        <v>0</v>
      </c>
      <c r="JA23" s="1">
        <v>1</v>
      </c>
      <c r="JB23" s="1">
        <v>0</v>
      </c>
      <c r="JC23" s="1">
        <v>0</v>
      </c>
      <c r="JD23" s="1">
        <v>0</v>
      </c>
      <c r="JE23" s="1">
        <v>0</v>
      </c>
      <c r="JF23" s="1">
        <v>0</v>
      </c>
      <c r="JG23" s="1">
        <v>1</v>
      </c>
      <c r="JH23" s="1">
        <v>0</v>
      </c>
      <c r="JI23" s="1">
        <v>0</v>
      </c>
      <c r="JK23" s="1" t="s">
        <v>472</v>
      </c>
      <c r="KA23" s="1" t="s">
        <v>464</v>
      </c>
      <c r="KB23" s="1">
        <v>1</v>
      </c>
      <c r="KC23" s="1">
        <v>0</v>
      </c>
      <c r="KD23" s="1">
        <v>1</v>
      </c>
      <c r="KE23" s="1">
        <v>2</v>
      </c>
      <c r="KF23" s="1">
        <v>0</v>
      </c>
      <c r="KG23" s="1">
        <v>0</v>
      </c>
      <c r="KH23" s="1">
        <v>0</v>
      </c>
      <c r="KJ23" s="1">
        <v>0</v>
      </c>
      <c r="KK23" s="1">
        <v>1</v>
      </c>
      <c r="KL23" s="1">
        <v>1</v>
      </c>
      <c r="KM23" s="1">
        <v>2</v>
      </c>
      <c r="KN23" s="1">
        <v>4</v>
      </c>
      <c r="KO23" s="1" t="s">
        <v>5185</v>
      </c>
      <c r="KP23" s="1">
        <v>0</v>
      </c>
      <c r="KQ23" s="1">
        <v>0</v>
      </c>
      <c r="KR23" s="1">
        <v>0</v>
      </c>
      <c r="KT23" s="1">
        <v>0</v>
      </c>
      <c r="KU23" s="1">
        <v>0</v>
      </c>
      <c r="KV23" s="1">
        <v>0</v>
      </c>
      <c r="KW23" s="1">
        <v>1</v>
      </c>
      <c r="KX23" s="1">
        <v>0</v>
      </c>
      <c r="KY23" s="1">
        <v>0</v>
      </c>
      <c r="LA23" s="1" t="s">
        <v>464</v>
      </c>
      <c r="LB23" s="1" t="s">
        <v>813</v>
      </c>
      <c r="LC23" s="1">
        <v>0</v>
      </c>
      <c r="LD23" s="1">
        <v>1</v>
      </c>
      <c r="LE23" s="1">
        <v>0</v>
      </c>
      <c r="LF23" s="1">
        <v>0</v>
      </c>
      <c r="LH23" s="1">
        <v>0</v>
      </c>
      <c r="LI23" s="1">
        <v>0</v>
      </c>
      <c r="LJ23" s="1">
        <v>0</v>
      </c>
      <c r="LK23" s="1">
        <v>0</v>
      </c>
      <c r="LL23" s="1">
        <v>0</v>
      </c>
      <c r="LM23" s="1">
        <v>0</v>
      </c>
      <c r="LN23" s="1">
        <v>1</v>
      </c>
      <c r="LO23" s="1">
        <v>0</v>
      </c>
      <c r="LP23" s="1" t="s">
        <v>814</v>
      </c>
      <c r="LQ23" s="1" t="s">
        <v>464</v>
      </c>
      <c r="LR23" s="1" t="s">
        <v>815</v>
      </c>
      <c r="LS23" s="1">
        <v>0</v>
      </c>
      <c r="LT23" s="1">
        <v>1</v>
      </c>
      <c r="LU23" s="1">
        <v>0</v>
      </c>
      <c r="LV23" s="1">
        <v>0</v>
      </c>
      <c r="LW23" s="1">
        <v>0</v>
      </c>
      <c r="LX23" s="1">
        <v>0</v>
      </c>
      <c r="LY23" s="1" t="s">
        <v>816</v>
      </c>
      <c r="LZ23" s="1" t="s">
        <v>472</v>
      </c>
      <c r="MA23" s="1" t="s">
        <v>464</v>
      </c>
      <c r="MB23" s="1">
        <v>1</v>
      </c>
      <c r="MC23" s="1">
        <v>0</v>
      </c>
      <c r="MD23" s="1">
        <v>0</v>
      </c>
      <c r="ME23" s="1">
        <v>0</v>
      </c>
      <c r="MF23" s="1">
        <v>0</v>
      </c>
      <c r="MH23" s="1">
        <v>1</v>
      </c>
      <c r="MI23" s="1">
        <v>0</v>
      </c>
      <c r="MJ23" s="1">
        <v>0</v>
      </c>
      <c r="MK23" s="1">
        <v>0</v>
      </c>
      <c r="ML23" s="1">
        <v>0</v>
      </c>
      <c r="MM23" s="1">
        <v>0</v>
      </c>
      <c r="MN23" s="1">
        <v>0</v>
      </c>
      <c r="MO23" s="1">
        <v>0</v>
      </c>
      <c r="MQ23" s="1">
        <v>1</v>
      </c>
      <c r="MR23" s="1" t="s">
        <v>464</v>
      </c>
      <c r="MS23" s="1" t="s">
        <v>479</v>
      </c>
      <c r="MT23" s="1">
        <v>8</v>
      </c>
      <c r="MU23" s="1" t="s">
        <v>5187</v>
      </c>
      <c r="MV23" s="1">
        <v>1</v>
      </c>
      <c r="MW23" s="1">
        <v>0</v>
      </c>
      <c r="MX23" s="1">
        <v>0</v>
      </c>
      <c r="MY23" s="1">
        <v>0</v>
      </c>
      <c r="MZ23" s="1">
        <v>0</v>
      </c>
      <c r="NA23" s="1">
        <v>1</v>
      </c>
      <c r="NB23" s="1">
        <v>2</v>
      </c>
      <c r="NC23" s="1" t="s">
        <v>5190</v>
      </c>
      <c r="ND23" s="1">
        <v>0</v>
      </c>
      <c r="NE23" s="1">
        <v>0</v>
      </c>
      <c r="NF23" s="1">
        <v>0</v>
      </c>
      <c r="NH23" s="1" t="s">
        <v>464</v>
      </c>
      <c r="NI23" s="1" t="s">
        <v>464</v>
      </c>
      <c r="NJ23" s="1" t="s">
        <v>817</v>
      </c>
      <c r="NK23" s="1" t="s">
        <v>464</v>
      </c>
      <c r="NL23" s="1">
        <v>1</v>
      </c>
      <c r="NM23" s="1">
        <v>1</v>
      </c>
      <c r="NN23" s="1">
        <v>1</v>
      </c>
      <c r="NO23" s="1">
        <v>1</v>
      </c>
      <c r="NP23" s="1">
        <v>0</v>
      </c>
      <c r="NQ23" s="1">
        <v>0</v>
      </c>
      <c r="NR23" s="1">
        <v>0</v>
      </c>
      <c r="NT23" s="1">
        <v>1</v>
      </c>
      <c r="NU23" s="1">
        <v>1</v>
      </c>
      <c r="NV23" s="1">
        <v>1</v>
      </c>
      <c r="NW23" s="1">
        <v>0</v>
      </c>
      <c r="NX23" s="1">
        <v>0</v>
      </c>
      <c r="NY23" s="1">
        <v>0</v>
      </c>
      <c r="NZ23" s="1">
        <v>0</v>
      </c>
      <c r="OA23" s="1">
        <v>0</v>
      </c>
      <c r="OD23" s="1" t="s">
        <v>818</v>
      </c>
      <c r="OE23" s="1">
        <v>0</v>
      </c>
      <c r="OF23" s="1">
        <v>1</v>
      </c>
      <c r="OG23" s="1">
        <v>0</v>
      </c>
      <c r="OH23" s="1">
        <v>0</v>
      </c>
      <c r="OI23" s="1">
        <v>0</v>
      </c>
      <c r="OJ23" s="1">
        <v>1</v>
      </c>
      <c r="OK23" s="1">
        <v>0</v>
      </c>
      <c r="OL23" s="1">
        <v>1</v>
      </c>
      <c r="OM23" s="1">
        <v>1</v>
      </c>
      <c r="ON23" s="1">
        <v>0</v>
      </c>
      <c r="OO23" s="1" t="s">
        <v>620</v>
      </c>
      <c r="OP23" s="1">
        <v>0</v>
      </c>
      <c r="OQ23" s="1">
        <v>0</v>
      </c>
      <c r="OR23" s="1">
        <v>0</v>
      </c>
      <c r="OS23" s="1">
        <v>1</v>
      </c>
      <c r="OT23" s="1">
        <v>1</v>
      </c>
      <c r="OU23" s="1">
        <v>0</v>
      </c>
      <c r="OV23" s="1" t="s">
        <v>819</v>
      </c>
      <c r="OW23" s="1" t="s">
        <v>702</v>
      </c>
      <c r="OY23" s="1" t="s">
        <v>502</v>
      </c>
      <c r="OZ23" s="1" t="s">
        <v>472</v>
      </c>
      <c r="PA23" s="1" t="s">
        <v>472</v>
      </c>
      <c r="PB23" s="1" t="s">
        <v>483</v>
      </c>
      <c r="PC23" s="1" t="s">
        <v>472</v>
      </c>
      <c r="PI23" s="1" t="s">
        <v>534</v>
      </c>
      <c r="PJ23" s="1" t="s">
        <v>487</v>
      </c>
      <c r="PK23" s="1">
        <v>0</v>
      </c>
      <c r="PL23" s="1">
        <v>1</v>
      </c>
      <c r="PM23" s="1">
        <v>1</v>
      </c>
      <c r="PN23" s="1">
        <v>0</v>
      </c>
      <c r="PO23" s="1">
        <v>0</v>
      </c>
      <c r="PP23" s="1">
        <v>0</v>
      </c>
      <c r="PQ23" s="1">
        <v>0</v>
      </c>
      <c r="PR23" s="1">
        <v>0</v>
      </c>
      <c r="PS23" s="1">
        <v>0</v>
      </c>
      <c r="PT23" s="1">
        <v>0</v>
      </c>
      <c r="PU23" s="1">
        <v>0</v>
      </c>
      <c r="PV23" s="1">
        <v>0</v>
      </c>
      <c r="PX23" s="1" t="s">
        <v>820</v>
      </c>
      <c r="PY23" s="1" t="s">
        <v>487</v>
      </c>
      <c r="PZ23" s="1" t="s">
        <v>821</v>
      </c>
      <c r="QA23" s="1" t="s">
        <v>487</v>
      </c>
      <c r="QB23" s="1" t="s">
        <v>822</v>
      </c>
      <c r="QC23" s="1" t="s">
        <v>823</v>
      </c>
      <c r="QD23" s="1" t="s">
        <v>472</v>
      </c>
      <c r="QG23" s="1">
        <v>-2.2766263000000002</v>
      </c>
      <c r="QH23" s="1">
        <v>28.813253899999999</v>
      </c>
      <c r="QI23" s="1">
        <v>1707</v>
      </c>
      <c r="QJ23" s="1">
        <v>4.66</v>
      </c>
      <c r="QK23" s="1">
        <v>3</v>
      </c>
      <c r="QL23" s="1">
        <v>44959.336053240739</v>
      </c>
      <c r="QM23" s="1">
        <v>44959.305266203701</v>
      </c>
      <c r="QN23" s="1" t="s">
        <v>568</v>
      </c>
      <c r="QO23" s="1">
        <v>44959.336180555547</v>
      </c>
      <c r="QP23" s="7" t="s">
        <v>824</v>
      </c>
      <c r="QQ23" s="1" t="s">
        <v>568</v>
      </c>
      <c r="QR23" s="1" t="s">
        <v>4707</v>
      </c>
      <c r="QS23" s="1" t="s">
        <v>4716</v>
      </c>
      <c r="QT23" s="1">
        <v>9</v>
      </c>
      <c r="QU23" s="1" t="s">
        <v>4725</v>
      </c>
      <c r="QV23" s="1">
        <v>5</v>
      </c>
      <c r="QW23" s="1">
        <v>2</v>
      </c>
      <c r="QX23" s="1">
        <v>5</v>
      </c>
      <c r="QY23" s="9">
        <v>12</v>
      </c>
      <c r="QZ23" s="1" t="s">
        <v>5100</v>
      </c>
      <c r="RA23" s="1">
        <v>11.111111111111111</v>
      </c>
      <c r="RB23" s="1" t="s">
        <v>4710</v>
      </c>
      <c r="RC23" s="1" t="s">
        <v>4711</v>
      </c>
      <c r="RD23" s="1" t="s">
        <v>4712</v>
      </c>
      <c r="RE23" s="1" t="s">
        <v>5102</v>
      </c>
      <c r="RF23" s="1">
        <v>0</v>
      </c>
      <c r="RG23" s="1">
        <v>1</v>
      </c>
      <c r="RH23" s="1">
        <v>1</v>
      </c>
      <c r="RI23" s="1">
        <v>2</v>
      </c>
      <c r="RJ23" s="1" t="s">
        <v>4721</v>
      </c>
      <c r="RK23" s="1">
        <v>1</v>
      </c>
      <c r="RL23" s="1">
        <v>7</v>
      </c>
      <c r="RM23" s="1" t="s">
        <v>4718</v>
      </c>
      <c r="RN23" s="1">
        <v>1</v>
      </c>
      <c r="RO23" s="1">
        <v>1</v>
      </c>
      <c r="RP23" s="1" t="str">
        <f t="shared" si="1"/>
        <v>croissance</v>
      </c>
      <c r="RQ23" s="1" t="str">
        <f t="shared" si="2"/>
        <v>stagnation</v>
      </c>
      <c r="RR23" s="1" t="str">
        <f t="shared" si="3"/>
        <v>stagnation</v>
      </c>
      <c r="RS23" s="1" t="str">
        <f t="shared" si="4"/>
        <v>regression</v>
      </c>
      <c r="RT23" s="1" t="str">
        <f t="shared" si="5"/>
        <v>regression</v>
      </c>
      <c r="RU23" s="1" t="str">
        <f t="shared" si="6"/>
        <v>croissance</v>
      </c>
    </row>
    <row r="24" spans="1:489" ht="14.25" customHeight="1" x14ac:dyDescent="0.3">
      <c r="A24" s="1" t="s">
        <v>825</v>
      </c>
      <c r="B24" s="1" t="s">
        <v>826</v>
      </c>
      <c r="C24" s="1">
        <v>44959</v>
      </c>
      <c r="D24" s="1" t="s">
        <v>459</v>
      </c>
      <c r="E24" s="1" t="s">
        <v>460</v>
      </c>
      <c r="F24" s="1" t="s">
        <v>460</v>
      </c>
      <c r="G24" s="1" t="s">
        <v>461</v>
      </c>
      <c r="H24" s="1" t="s">
        <v>462</v>
      </c>
      <c r="I24" s="1" t="s">
        <v>463</v>
      </c>
      <c r="J24" s="1" t="s">
        <v>464</v>
      </c>
      <c r="K24" s="1" t="s">
        <v>828</v>
      </c>
      <c r="L24" s="1" t="s">
        <v>827</v>
      </c>
      <c r="M24" s="1" t="str" cm="1">
        <f t="array" ref="M24">SUBSTITUTE(L24,LEFT(L24,MIN(IFERROR(FIND({0;1;2;3;4;5;6;7;8;9},L24),""))-1),"")</f>
        <v>18</v>
      </c>
      <c r="N24" s="1" t="str">
        <f t="shared" si="0"/>
        <v>kamak_18</v>
      </c>
      <c r="O24" s="1" t="s">
        <v>510</v>
      </c>
      <c r="P24" s="1">
        <v>30</v>
      </c>
      <c r="Q24" s="1">
        <v>974016111</v>
      </c>
      <c r="R24" s="1" t="s">
        <v>829</v>
      </c>
      <c r="S24" s="1" t="s">
        <v>464</v>
      </c>
      <c r="W24" s="1" t="s">
        <v>510</v>
      </c>
      <c r="X24" s="1" t="s">
        <v>830</v>
      </c>
      <c r="Y24" s="1" t="s">
        <v>831</v>
      </c>
      <c r="AA24" s="1" t="s">
        <v>471</v>
      </c>
      <c r="AB24" s="1">
        <v>0</v>
      </c>
      <c r="AC24" s="1">
        <v>0</v>
      </c>
      <c r="AD24" s="1">
        <v>0</v>
      </c>
      <c r="AE24" s="1">
        <v>2</v>
      </c>
      <c r="AF24" s="1">
        <v>2</v>
      </c>
      <c r="AG24" s="1">
        <v>0</v>
      </c>
      <c r="AH24" s="1">
        <v>1</v>
      </c>
      <c r="AI24" s="1">
        <v>0</v>
      </c>
      <c r="AJ24" s="1">
        <v>0</v>
      </c>
      <c r="AK24" s="1">
        <v>0</v>
      </c>
      <c r="AL24" s="1">
        <v>0</v>
      </c>
      <c r="AM24" s="1">
        <v>0</v>
      </c>
      <c r="AN24" s="1">
        <v>0</v>
      </c>
      <c r="AO24" s="1">
        <v>1</v>
      </c>
      <c r="AP24" s="1">
        <v>1</v>
      </c>
      <c r="AQ24" s="1">
        <v>0</v>
      </c>
      <c r="AR24" s="1">
        <v>7</v>
      </c>
      <c r="AS24" s="1" t="s">
        <v>464</v>
      </c>
      <c r="AT24" s="1">
        <v>0</v>
      </c>
      <c r="AU24" s="1">
        <v>0</v>
      </c>
      <c r="AV24" s="1">
        <v>1</v>
      </c>
      <c r="AW24" s="1">
        <v>0</v>
      </c>
      <c r="AX24" s="1">
        <v>0</v>
      </c>
      <c r="AY24" s="1">
        <v>0</v>
      </c>
      <c r="AZ24" s="1">
        <v>0</v>
      </c>
      <c r="BA24" s="1">
        <v>0</v>
      </c>
      <c r="BB24" s="1">
        <v>0</v>
      </c>
      <c r="BC24" s="1">
        <v>0</v>
      </c>
      <c r="BD24" s="1">
        <v>0</v>
      </c>
      <c r="BE24" s="1">
        <v>0</v>
      </c>
      <c r="BF24" s="1" t="s">
        <v>472</v>
      </c>
      <c r="BS24" s="1" t="s">
        <v>464</v>
      </c>
      <c r="BT24" s="1">
        <v>0</v>
      </c>
      <c r="BU24" s="1">
        <v>0</v>
      </c>
      <c r="BV24" s="1">
        <v>0</v>
      </c>
      <c r="BW24" s="1">
        <v>0</v>
      </c>
      <c r="BX24" s="1">
        <v>1</v>
      </c>
      <c r="BY24" s="1">
        <v>0</v>
      </c>
      <c r="BZ24" s="1">
        <v>0</v>
      </c>
      <c r="CA24" s="1">
        <v>0</v>
      </c>
      <c r="CB24" s="1">
        <v>0</v>
      </c>
      <c r="CC24" s="1">
        <v>0</v>
      </c>
      <c r="CD24" s="1">
        <v>0</v>
      </c>
      <c r="CF24" s="1" t="s">
        <v>473</v>
      </c>
      <c r="CG24" s="1" t="s">
        <v>474</v>
      </c>
      <c r="CL24" s="1" t="s">
        <v>473</v>
      </c>
      <c r="CM24" s="1" t="s">
        <v>5133</v>
      </c>
      <c r="CO24" s="1" t="s">
        <v>464</v>
      </c>
      <c r="CW24" s="1" t="s">
        <v>475</v>
      </c>
      <c r="CX24" s="1">
        <v>10</v>
      </c>
      <c r="CY24" s="1">
        <v>5</v>
      </c>
      <c r="CZ24" s="1">
        <v>12</v>
      </c>
      <c r="DA24" s="9">
        <v>27</v>
      </c>
      <c r="DE24" s="1" t="s">
        <v>464</v>
      </c>
      <c r="DF24" s="1" t="s">
        <v>5100</v>
      </c>
      <c r="EH24" s="1">
        <v>7</v>
      </c>
      <c r="EI24" s="1">
        <v>1</v>
      </c>
      <c r="EJ24" s="1">
        <v>140</v>
      </c>
      <c r="EM24" s="1">
        <v>0</v>
      </c>
      <c r="EN24" s="6">
        <v>2.8571428571428572</v>
      </c>
      <c r="EO24" s="1" t="s">
        <v>472</v>
      </c>
      <c r="EZ24" s="1" t="s">
        <v>529</v>
      </c>
      <c r="FA24" s="1">
        <v>0</v>
      </c>
      <c r="FB24" s="1">
        <v>0</v>
      </c>
      <c r="FC24" s="1">
        <v>0</v>
      </c>
      <c r="FD24" s="1">
        <v>0</v>
      </c>
      <c r="FE24" s="1">
        <v>1</v>
      </c>
      <c r="FF24" s="1">
        <v>1</v>
      </c>
      <c r="FG24" s="1">
        <v>0</v>
      </c>
      <c r="FH24" s="1" t="s">
        <v>832</v>
      </c>
      <c r="FI24" s="1" t="s">
        <v>472</v>
      </c>
      <c r="GE24" s="1" t="s">
        <v>472</v>
      </c>
      <c r="GF24" s="1" t="s">
        <v>833</v>
      </c>
      <c r="GG24" s="1" t="s">
        <v>472</v>
      </c>
      <c r="HP24" s="1" t="s">
        <v>464</v>
      </c>
      <c r="HQ24" s="1">
        <v>0</v>
      </c>
      <c r="HR24" s="1">
        <v>0</v>
      </c>
      <c r="HS24" s="1">
        <v>1</v>
      </c>
      <c r="HT24" s="1">
        <v>0</v>
      </c>
      <c r="HU24" s="1">
        <v>0</v>
      </c>
      <c r="HV24" s="1">
        <v>0</v>
      </c>
      <c r="HW24" s="1">
        <v>0</v>
      </c>
      <c r="HX24" s="1">
        <v>0</v>
      </c>
      <c r="HY24" s="1">
        <v>0</v>
      </c>
      <c r="HZ24" s="1">
        <v>0</v>
      </c>
      <c r="IC24" s="1" t="s">
        <v>737</v>
      </c>
      <c r="IF24" s="1">
        <v>0</v>
      </c>
      <c r="IG24" s="1">
        <v>1</v>
      </c>
      <c r="IH24" s="1">
        <v>0</v>
      </c>
      <c r="II24" s="1">
        <v>0</v>
      </c>
      <c r="IJ24" s="1">
        <v>0</v>
      </c>
      <c r="IK24" s="1">
        <v>1</v>
      </c>
      <c r="IL24" s="1">
        <v>0</v>
      </c>
      <c r="IM24" s="1">
        <v>1</v>
      </c>
      <c r="IN24" s="1">
        <v>0</v>
      </c>
      <c r="IS24" s="1" t="s">
        <v>5183</v>
      </c>
      <c r="IT24" s="1" t="s">
        <v>464</v>
      </c>
      <c r="IU24" s="1" t="s">
        <v>5102</v>
      </c>
      <c r="IV24" s="1" t="s">
        <v>472</v>
      </c>
      <c r="IX24" s="1" t="s">
        <v>472</v>
      </c>
      <c r="IY24" s="1" t="s">
        <v>472</v>
      </c>
      <c r="KA24" s="1" t="s">
        <v>472</v>
      </c>
      <c r="KE24" s="1">
        <v>0</v>
      </c>
      <c r="KM24" s="1">
        <v>0</v>
      </c>
      <c r="KN24" s="1">
        <v>0</v>
      </c>
      <c r="KO24" s="1" t="s">
        <v>5186</v>
      </c>
      <c r="KT24" s="1">
        <v>0</v>
      </c>
      <c r="KU24" s="1">
        <v>0</v>
      </c>
      <c r="KV24" s="1">
        <v>0</v>
      </c>
      <c r="KW24" s="1">
        <v>1</v>
      </c>
      <c r="KX24" s="1">
        <v>0</v>
      </c>
      <c r="KY24" s="1">
        <v>0</v>
      </c>
      <c r="LA24" s="1" t="s">
        <v>464</v>
      </c>
      <c r="LB24" s="1" t="s">
        <v>834</v>
      </c>
      <c r="LC24" s="1">
        <v>1</v>
      </c>
      <c r="LD24" s="1">
        <v>0</v>
      </c>
      <c r="LE24" s="1">
        <v>0</v>
      </c>
      <c r="LF24" s="1">
        <v>0</v>
      </c>
      <c r="LH24" s="1">
        <v>0</v>
      </c>
      <c r="LI24" s="1">
        <v>0</v>
      </c>
      <c r="LJ24" s="1">
        <v>0</v>
      </c>
      <c r="LK24" s="1">
        <v>0</v>
      </c>
      <c r="LL24" s="1">
        <v>1</v>
      </c>
      <c r="LM24" s="1">
        <v>0</v>
      </c>
      <c r="LN24" s="1">
        <v>0</v>
      </c>
      <c r="LO24" s="1">
        <v>0</v>
      </c>
      <c r="LQ24" s="1" t="s">
        <v>472</v>
      </c>
      <c r="LZ24" s="1" t="s">
        <v>472</v>
      </c>
      <c r="MA24" s="1" t="s">
        <v>472</v>
      </c>
      <c r="MQ24" s="1">
        <v>0</v>
      </c>
      <c r="MT24" s="1">
        <v>5</v>
      </c>
      <c r="MU24" s="1" t="s">
        <v>5189</v>
      </c>
      <c r="MV24" s="1">
        <v>1</v>
      </c>
      <c r="MW24" s="1">
        <v>0</v>
      </c>
      <c r="MX24" s="1">
        <v>0</v>
      </c>
      <c r="MY24" s="1">
        <v>0</v>
      </c>
      <c r="MZ24" s="1">
        <v>0</v>
      </c>
      <c r="NA24" s="1">
        <v>1</v>
      </c>
      <c r="NB24" s="1">
        <v>1</v>
      </c>
      <c r="NC24" s="1" t="s">
        <v>5190</v>
      </c>
      <c r="ND24" s="1">
        <v>0</v>
      </c>
      <c r="NE24" s="1">
        <v>0</v>
      </c>
      <c r="NF24" s="1">
        <v>0</v>
      </c>
      <c r="NH24" s="1" t="s">
        <v>464</v>
      </c>
      <c r="NI24" s="1" t="s">
        <v>480</v>
      </c>
      <c r="OD24" s="1" t="s">
        <v>835</v>
      </c>
      <c r="OE24" s="1">
        <v>0</v>
      </c>
      <c r="OF24" s="1">
        <v>0</v>
      </c>
      <c r="OG24" s="1">
        <v>0</v>
      </c>
      <c r="OH24" s="1">
        <v>0</v>
      </c>
      <c r="OI24" s="1">
        <v>0</v>
      </c>
      <c r="OJ24" s="1">
        <v>0</v>
      </c>
      <c r="OK24" s="1">
        <v>0</v>
      </c>
      <c r="OL24" s="1">
        <v>0</v>
      </c>
      <c r="OM24" s="1">
        <v>1</v>
      </c>
      <c r="ON24" s="1">
        <v>0</v>
      </c>
      <c r="OO24" s="1" t="s">
        <v>836</v>
      </c>
      <c r="OP24" s="1">
        <v>0</v>
      </c>
      <c r="OQ24" s="1">
        <v>1</v>
      </c>
      <c r="OR24" s="1">
        <v>0</v>
      </c>
      <c r="OS24" s="1">
        <v>0</v>
      </c>
      <c r="OT24" s="1">
        <v>0</v>
      </c>
      <c r="OU24" s="1">
        <v>0</v>
      </c>
      <c r="OW24" s="1" t="s">
        <v>546</v>
      </c>
      <c r="OY24" s="1" t="s">
        <v>518</v>
      </c>
      <c r="OZ24" s="1" t="s">
        <v>464</v>
      </c>
      <c r="PA24" s="1" t="s">
        <v>464</v>
      </c>
      <c r="PB24" s="1" t="s">
        <v>502</v>
      </c>
      <c r="PC24" s="1" t="s">
        <v>464</v>
      </c>
      <c r="PD24" s="1" t="s">
        <v>472</v>
      </c>
      <c r="PF24" s="1" t="s">
        <v>484</v>
      </c>
      <c r="PH24" s="1" t="s">
        <v>485</v>
      </c>
      <c r="PI24" s="1" t="s">
        <v>605</v>
      </c>
      <c r="PJ24" s="1" t="s">
        <v>472</v>
      </c>
      <c r="PZ24" s="1" t="s">
        <v>837</v>
      </c>
      <c r="QA24" s="1" t="s">
        <v>472</v>
      </c>
      <c r="QB24" s="1" t="s">
        <v>838</v>
      </c>
      <c r="QC24" s="1" t="s">
        <v>839</v>
      </c>
      <c r="QD24" s="1" t="s">
        <v>472</v>
      </c>
      <c r="QG24" s="1">
        <v>-2.2970578000000001</v>
      </c>
      <c r="QH24" s="1">
        <v>28.798968500000001</v>
      </c>
      <c r="QI24" s="1">
        <v>1802.1</v>
      </c>
      <c r="QJ24" s="1">
        <v>4.9800000000000004</v>
      </c>
      <c r="QK24" s="1">
        <v>7</v>
      </c>
      <c r="QL24" s="1">
        <v>44959.33866898148</v>
      </c>
      <c r="QM24" s="1">
        <v>44959.320474537039</v>
      </c>
      <c r="QN24" s="1" t="s">
        <v>840</v>
      </c>
      <c r="QO24" s="1">
        <v>44959.339386574073</v>
      </c>
      <c r="QP24" s="7" t="s">
        <v>841</v>
      </c>
      <c r="QQ24" s="1" t="s">
        <v>840</v>
      </c>
      <c r="QR24" s="1" t="s">
        <v>4751</v>
      </c>
      <c r="QS24" s="1" t="s">
        <v>4716</v>
      </c>
      <c r="QT24" s="1">
        <v>8</v>
      </c>
      <c r="QU24" s="1" t="s">
        <v>4725</v>
      </c>
      <c r="QV24" s="1">
        <v>0</v>
      </c>
      <c r="QW24" s="1">
        <v>0</v>
      </c>
      <c r="QX24" s="1">
        <v>0</v>
      </c>
      <c r="QY24" s="9">
        <v>0</v>
      </c>
      <c r="QZ24" s="1" t="s">
        <v>5102</v>
      </c>
      <c r="RA24" s="1">
        <v>15</v>
      </c>
      <c r="RB24" s="1" t="s">
        <v>4720</v>
      </c>
      <c r="RC24" s="1" t="s">
        <v>4734</v>
      </c>
      <c r="RD24" s="1" t="s">
        <v>4712</v>
      </c>
      <c r="RE24" s="1" t="s">
        <v>5100</v>
      </c>
      <c r="RF24" s="1" t="s">
        <v>4736</v>
      </c>
      <c r="RG24" s="1">
        <v>2</v>
      </c>
      <c r="RH24" s="1">
        <v>1</v>
      </c>
      <c r="RI24" s="1">
        <v>3</v>
      </c>
      <c r="RJ24" s="1" t="s">
        <v>4713</v>
      </c>
      <c r="RK24" s="1">
        <v>0</v>
      </c>
      <c r="RL24" s="1">
        <v>4</v>
      </c>
      <c r="RM24" s="1" t="s">
        <v>4722</v>
      </c>
      <c r="RN24" s="1">
        <v>0</v>
      </c>
      <c r="RO24" s="1">
        <v>0</v>
      </c>
      <c r="RP24" s="1" t="str">
        <f t="shared" si="1"/>
        <v>regression</v>
      </c>
      <c r="RQ24" s="1" t="str">
        <f t="shared" si="2"/>
        <v>croissance</v>
      </c>
      <c r="RR24" s="1" t="str">
        <f t="shared" si="3"/>
        <v>regression</v>
      </c>
      <c r="RS24" s="1" t="str">
        <f t="shared" si="4"/>
        <v>croissance</v>
      </c>
      <c r="RT24" s="1" t="str">
        <f t="shared" si="5"/>
        <v>regression</v>
      </c>
      <c r="RU24" s="1" t="str">
        <f t="shared" si="6"/>
        <v>croissance</v>
      </c>
    </row>
    <row r="25" spans="1:489" ht="14.25" customHeight="1" x14ac:dyDescent="0.3">
      <c r="A25" s="1" t="s">
        <v>842</v>
      </c>
      <c r="B25" s="1" t="s">
        <v>843</v>
      </c>
      <c r="C25" s="1">
        <v>44959</v>
      </c>
      <c r="D25" s="1" t="s">
        <v>459</v>
      </c>
      <c r="E25" s="1" t="s">
        <v>460</v>
      </c>
      <c r="F25" s="1" t="s">
        <v>460</v>
      </c>
      <c r="G25" s="1" t="s">
        <v>461</v>
      </c>
      <c r="H25" s="1" t="s">
        <v>462</v>
      </c>
      <c r="I25" s="1" t="s">
        <v>844</v>
      </c>
      <c r="J25" s="1" t="s">
        <v>464</v>
      </c>
      <c r="K25" s="1" t="s">
        <v>846</v>
      </c>
      <c r="L25" s="1" t="s">
        <v>845</v>
      </c>
      <c r="M25" s="1" t="str" cm="1">
        <f t="array" ref="M25">SUBSTITUTE(L25,LEFT(L25,MIN(IFERROR(FIND({0;1;2;3;4;5;6;7;8;9},L25),""))-1),"")</f>
        <v>19</v>
      </c>
      <c r="N25" s="1" t="str">
        <f t="shared" si="0"/>
        <v>kashe_19</v>
      </c>
      <c r="O25" s="1" t="s">
        <v>510</v>
      </c>
      <c r="P25" s="1">
        <v>19</v>
      </c>
      <c r="Q25" s="1">
        <v>978213044</v>
      </c>
      <c r="R25" s="1" t="s">
        <v>614</v>
      </c>
      <c r="S25" s="1" t="s">
        <v>472</v>
      </c>
      <c r="T25" s="1" t="s">
        <v>526</v>
      </c>
      <c r="V25" s="1" t="s">
        <v>510</v>
      </c>
      <c r="W25" s="1" t="s">
        <v>510</v>
      </c>
      <c r="X25" s="1" t="s">
        <v>847</v>
      </c>
      <c r="Y25" s="1" t="s">
        <v>513</v>
      </c>
      <c r="AA25" s="1" t="s">
        <v>471</v>
      </c>
      <c r="AB25" s="1">
        <v>0</v>
      </c>
      <c r="AC25" s="1">
        <v>0</v>
      </c>
      <c r="AD25" s="1">
        <v>0</v>
      </c>
      <c r="AE25" s="1">
        <v>1</v>
      </c>
      <c r="AF25" s="1">
        <v>1</v>
      </c>
      <c r="AG25" s="1">
        <v>0</v>
      </c>
      <c r="AH25" s="1">
        <v>1</v>
      </c>
      <c r="AI25" s="1">
        <v>0</v>
      </c>
      <c r="AJ25" s="1">
        <v>0</v>
      </c>
      <c r="AK25" s="1">
        <v>0</v>
      </c>
      <c r="AL25" s="1">
        <v>0</v>
      </c>
      <c r="AM25" s="1">
        <v>1</v>
      </c>
      <c r="AN25" s="1">
        <v>0</v>
      </c>
      <c r="AO25" s="1">
        <v>1</v>
      </c>
      <c r="AP25" s="1">
        <v>0</v>
      </c>
      <c r="AQ25" s="1">
        <v>1</v>
      </c>
      <c r="AR25" s="1">
        <v>6</v>
      </c>
      <c r="AS25" s="1" t="s">
        <v>464</v>
      </c>
      <c r="AT25" s="1">
        <v>0</v>
      </c>
      <c r="AU25" s="1">
        <v>0</v>
      </c>
      <c r="AV25" s="1">
        <v>0</v>
      </c>
      <c r="AW25" s="1">
        <v>1</v>
      </c>
      <c r="AX25" s="1">
        <v>0</v>
      </c>
      <c r="AY25" s="1">
        <v>0</v>
      </c>
      <c r="AZ25" s="1">
        <v>0</v>
      </c>
      <c r="BA25" s="1">
        <v>0</v>
      </c>
      <c r="BB25" s="1">
        <v>0</v>
      </c>
      <c r="BC25" s="1">
        <v>0</v>
      </c>
      <c r="BD25" s="1">
        <v>0</v>
      </c>
      <c r="BE25" s="1">
        <v>0</v>
      </c>
      <c r="BF25" s="1" t="s">
        <v>472</v>
      </c>
      <c r="BS25" s="1" t="s">
        <v>464</v>
      </c>
      <c r="BT25" s="1">
        <v>0</v>
      </c>
      <c r="BU25" s="1">
        <v>0</v>
      </c>
      <c r="BV25" s="1">
        <v>0</v>
      </c>
      <c r="BW25" s="1">
        <v>0</v>
      </c>
      <c r="BX25" s="1">
        <v>1</v>
      </c>
      <c r="BY25" s="1">
        <v>0</v>
      </c>
      <c r="BZ25" s="1">
        <v>0</v>
      </c>
      <c r="CA25" s="1">
        <v>0</v>
      </c>
      <c r="CB25" s="1">
        <v>0</v>
      </c>
      <c r="CC25" s="1">
        <v>0</v>
      </c>
      <c r="CD25" s="1">
        <v>0</v>
      </c>
      <c r="CF25" s="1" t="s">
        <v>473</v>
      </c>
      <c r="CG25" s="1" t="s">
        <v>474</v>
      </c>
      <c r="CL25" s="1" t="s">
        <v>473</v>
      </c>
      <c r="CM25" s="1" t="s">
        <v>5133</v>
      </c>
      <c r="CO25" s="1" t="s">
        <v>464</v>
      </c>
      <c r="CW25" s="1" t="s">
        <v>475</v>
      </c>
      <c r="CX25" s="1">
        <v>30</v>
      </c>
      <c r="CY25" s="1">
        <v>5</v>
      </c>
      <c r="CZ25" s="1">
        <v>35</v>
      </c>
      <c r="DA25" s="9">
        <v>70</v>
      </c>
      <c r="DE25" s="1" t="s">
        <v>464</v>
      </c>
      <c r="DF25" s="1" t="s">
        <v>5101</v>
      </c>
      <c r="EH25" s="1">
        <v>7</v>
      </c>
      <c r="EI25" s="1">
        <v>6</v>
      </c>
      <c r="EJ25" s="1">
        <v>840</v>
      </c>
      <c r="EM25" s="1">
        <v>0</v>
      </c>
      <c r="EN25" s="6">
        <v>20</v>
      </c>
      <c r="EO25" s="1" t="s">
        <v>472</v>
      </c>
      <c r="EZ25" s="1" t="s">
        <v>555</v>
      </c>
      <c r="FA25" s="1">
        <v>0</v>
      </c>
      <c r="FB25" s="1">
        <v>0</v>
      </c>
      <c r="FC25" s="1">
        <v>0</v>
      </c>
      <c r="FD25" s="1">
        <v>0</v>
      </c>
      <c r="FE25" s="1">
        <v>1</v>
      </c>
      <c r="FF25" s="1">
        <v>0</v>
      </c>
      <c r="FG25" s="1">
        <v>0</v>
      </c>
      <c r="FI25" s="1" t="s">
        <v>472</v>
      </c>
      <c r="GE25" s="1" t="s">
        <v>464</v>
      </c>
      <c r="GF25" s="1" t="s">
        <v>848</v>
      </c>
      <c r="GG25" s="1" t="s">
        <v>472</v>
      </c>
      <c r="HP25" s="1" t="s">
        <v>464</v>
      </c>
      <c r="HQ25" s="1">
        <v>0</v>
      </c>
      <c r="HR25" s="1">
        <v>0</v>
      </c>
      <c r="HS25" s="1">
        <v>0</v>
      </c>
      <c r="HT25" s="1">
        <v>0</v>
      </c>
      <c r="HU25" s="1">
        <v>0</v>
      </c>
      <c r="HV25" s="1">
        <v>0</v>
      </c>
      <c r="HW25" s="1">
        <v>1</v>
      </c>
      <c r="HX25" s="1">
        <v>0</v>
      </c>
      <c r="HY25" s="1">
        <v>0</v>
      </c>
      <c r="HZ25" s="1">
        <v>0</v>
      </c>
      <c r="IF25" s="1">
        <v>0</v>
      </c>
      <c r="IG25" s="1">
        <v>0</v>
      </c>
      <c r="IH25" s="1">
        <v>0</v>
      </c>
      <c r="II25" s="1">
        <v>1</v>
      </c>
      <c r="IJ25" s="1">
        <v>0</v>
      </c>
      <c r="IS25" s="1" t="s">
        <v>5183</v>
      </c>
      <c r="IT25" s="1" t="s">
        <v>472</v>
      </c>
      <c r="IU25" s="1" t="s">
        <v>5102</v>
      </c>
      <c r="IV25" s="1" t="s">
        <v>472</v>
      </c>
      <c r="IX25" s="1" t="s">
        <v>472</v>
      </c>
      <c r="IY25" s="1" t="s">
        <v>472</v>
      </c>
      <c r="KA25" s="1" t="s">
        <v>464</v>
      </c>
      <c r="KB25" s="1">
        <v>1</v>
      </c>
      <c r="KC25" s="1">
        <v>0</v>
      </c>
      <c r="KD25" s="1">
        <v>1</v>
      </c>
      <c r="KE25" s="1">
        <v>2</v>
      </c>
      <c r="KF25" s="1">
        <v>0</v>
      </c>
      <c r="KG25" s="1">
        <v>0</v>
      </c>
      <c r="KH25" s="1">
        <v>0</v>
      </c>
      <c r="KJ25" s="1">
        <v>0</v>
      </c>
      <c r="KK25" s="1">
        <v>1</v>
      </c>
      <c r="KL25" s="1">
        <v>1</v>
      </c>
      <c r="KM25" s="1">
        <v>2</v>
      </c>
      <c r="KN25" s="1">
        <v>4</v>
      </c>
      <c r="KO25" s="1" t="s">
        <v>5185</v>
      </c>
      <c r="KP25" s="1">
        <v>0</v>
      </c>
      <c r="KQ25" s="1">
        <v>0</v>
      </c>
      <c r="KR25" s="1">
        <v>0</v>
      </c>
      <c r="KT25" s="1">
        <v>0</v>
      </c>
      <c r="KU25" s="1">
        <v>1</v>
      </c>
      <c r="KV25" s="1">
        <v>0</v>
      </c>
      <c r="KW25" s="1">
        <v>0</v>
      </c>
      <c r="KX25" s="1">
        <v>0</v>
      </c>
      <c r="KY25" s="1">
        <v>0</v>
      </c>
      <c r="LA25" s="1" t="s">
        <v>464</v>
      </c>
      <c r="LB25" s="1" t="s">
        <v>849</v>
      </c>
      <c r="LC25" s="1">
        <v>1</v>
      </c>
      <c r="LD25" s="1">
        <v>1</v>
      </c>
      <c r="LE25" s="1">
        <v>0</v>
      </c>
      <c r="LF25" s="1">
        <v>0</v>
      </c>
      <c r="LH25" s="1">
        <v>0</v>
      </c>
      <c r="LI25" s="1">
        <v>1</v>
      </c>
      <c r="LJ25" s="1">
        <v>0</v>
      </c>
      <c r="LK25" s="1">
        <v>0</v>
      </c>
      <c r="LL25" s="1">
        <v>0</v>
      </c>
      <c r="LM25" s="1">
        <v>0</v>
      </c>
      <c r="LN25" s="1">
        <v>0</v>
      </c>
      <c r="LO25" s="1">
        <v>0</v>
      </c>
      <c r="LQ25" s="1" t="s">
        <v>472</v>
      </c>
      <c r="LZ25" s="1" t="s">
        <v>464</v>
      </c>
      <c r="MA25" s="1" t="s">
        <v>464</v>
      </c>
      <c r="MB25" s="1">
        <v>1</v>
      </c>
      <c r="MC25" s="1">
        <v>0</v>
      </c>
      <c r="MD25" s="1">
        <v>0</v>
      </c>
      <c r="ME25" s="1">
        <v>0</v>
      </c>
      <c r="MF25" s="1">
        <v>0</v>
      </c>
      <c r="MH25" s="1">
        <v>1</v>
      </c>
      <c r="MI25" s="1">
        <v>0</v>
      </c>
      <c r="MJ25" s="1">
        <v>0</v>
      </c>
      <c r="MK25" s="1">
        <v>0</v>
      </c>
      <c r="ML25" s="1">
        <v>0</v>
      </c>
      <c r="MM25" s="1">
        <v>0</v>
      </c>
      <c r="MN25" s="1">
        <v>0</v>
      </c>
      <c r="MO25" s="1">
        <v>0</v>
      </c>
      <c r="MQ25" s="1">
        <v>1</v>
      </c>
      <c r="MR25" s="1" t="s">
        <v>850</v>
      </c>
      <c r="MT25" s="1">
        <v>3</v>
      </c>
      <c r="MU25" s="1" t="s">
        <v>5188</v>
      </c>
      <c r="NA25" s="1">
        <v>0</v>
      </c>
      <c r="NB25" s="1">
        <v>1</v>
      </c>
      <c r="NC25" s="1" t="s">
        <v>5190</v>
      </c>
      <c r="NH25" s="1" t="s">
        <v>464</v>
      </c>
      <c r="NI25" s="1" t="s">
        <v>480</v>
      </c>
      <c r="OD25" s="1" t="s">
        <v>481</v>
      </c>
      <c r="OE25" s="1">
        <v>0</v>
      </c>
      <c r="OF25" s="1">
        <v>1</v>
      </c>
      <c r="OG25" s="1">
        <v>0</v>
      </c>
      <c r="OH25" s="1">
        <v>0</v>
      </c>
      <c r="OI25" s="1">
        <v>0</v>
      </c>
      <c r="OJ25" s="1">
        <v>0</v>
      </c>
      <c r="OK25" s="1">
        <v>0</v>
      </c>
      <c r="OL25" s="1">
        <v>1</v>
      </c>
      <c r="OM25" s="1">
        <v>0</v>
      </c>
      <c r="ON25" s="1">
        <v>0</v>
      </c>
      <c r="OP25" s="1">
        <v>0</v>
      </c>
      <c r="OQ25" s="1">
        <v>0</v>
      </c>
      <c r="OR25" s="1">
        <v>0</v>
      </c>
      <c r="OS25" s="1">
        <v>0</v>
      </c>
      <c r="OT25" s="1">
        <v>1</v>
      </c>
      <c r="OU25" s="1">
        <v>0</v>
      </c>
      <c r="OV25" s="1" t="s">
        <v>481</v>
      </c>
      <c r="OW25" s="1" t="s">
        <v>702</v>
      </c>
      <c r="OY25" s="1" t="s">
        <v>502</v>
      </c>
      <c r="OZ25" s="1" t="s">
        <v>464</v>
      </c>
      <c r="PA25" s="1" t="s">
        <v>464</v>
      </c>
      <c r="PB25" s="1" t="s">
        <v>502</v>
      </c>
      <c r="PC25" s="1" t="s">
        <v>464</v>
      </c>
      <c r="PD25" s="1" t="s">
        <v>472</v>
      </c>
      <c r="PF25" s="1" t="s">
        <v>484</v>
      </c>
      <c r="PH25" s="1" t="s">
        <v>485</v>
      </c>
      <c r="PI25" s="1" t="s">
        <v>534</v>
      </c>
      <c r="PJ25" s="1" t="s">
        <v>487</v>
      </c>
      <c r="PK25" s="1">
        <v>0</v>
      </c>
      <c r="PL25" s="1">
        <v>1</v>
      </c>
      <c r="PM25" s="1">
        <v>1</v>
      </c>
      <c r="PN25" s="1">
        <v>0</v>
      </c>
      <c r="PO25" s="1">
        <v>0</v>
      </c>
      <c r="PP25" s="1">
        <v>0</v>
      </c>
      <c r="PQ25" s="1">
        <v>0</v>
      </c>
      <c r="PR25" s="1">
        <v>0</v>
      </c>
      <c r="PS25" s="1">
        <v>0</v>
      </c>
      <c r="PT25" s="1">
        <v>0</v>
      </c>
      <c r="PU25" s="1">
        <v>0</v>
      </c>
      <c r="PV25" s="1">
        <v>0</v>
      </c>
      <c r="PX25" s="1" t="s">
        <v>481</v>
      </c>
      <c r="PY25" s="1" t="s">
        <v>487</v>
      </c>
      <c r="PZ25" s="1" t="s">
        <v>851</v>
      </c>
      <c r="QA25" s="1" t="s">
        <v>487</v>
      </c>
      <c r="QB25" s="1" t="s">
        <v>490</v>
      </c>
      <c r="QC25" s="1" t="s">
        <v>852</v>
      </c>
      <c r="QD25" s="1" t="s">
        <v>472</v>
      </c>
      <c r="QG25" s="1">
        <v>-2.2876756</v>
      </c>
      <c r="QH25" s="1">
        <v>28.806132099999999</v>
      </c>
      <c r="QI25" s="1">
        <v>1787.6</v>
      </c>
      <c r="QJ25" s="1">
        <v>5</v>
      </c>
      <c r="QK25" s="1">
        <v>6</v>
      </c>
      <c r="QL25" s="1">
        <v>44959.335335648153</v>
      </c>
      <c r="QM25" s="1">
        <v>44959.308831018519</v>
      </c>
      <c r="QN25" s="1" t="s">
        <v>492</v>
      </c>
      <c r="QO25" s="1">
        <v>44959.370706018519</v>
      </c>
      <c r="QP25" s="7" t="s">
        <v>853</v>
      </c>
      <c r="QQ25" s="1" t="s">
        <v>492</v>
      </c>
      <c r="QR25" s="1" t="s">
        <v>4707</v>
      </c>
      <c r="QS25" s="1" t="s">
        <v>4716</v>
      </c>
      <c r="QT25" s="1">
        <v>4</v>
      </c>
      <c r="QU25" s="1" t="s">
        <v>4725</v>
      </c>
      <c r="QV25" s="1">
        <v>25</v>
      </c>
      <c r="QW25" s="1">
        <v>10</v>
      </c>
      <c r="QX25" s="1">
        <v>25</v>
      </c>
      <c r="QY25" s="9">
        <v>60</v>
      </c>
      <c r="QZ25" s="1" t="s">
        <v>5102</v>
      </c>
      <c r="RA25" s="1">
        <v>28.571428571428573</v>
      </c>
      <c r="RB25" s="1" t="s">
        <v>4710</v>
      </c>
      <c r="RC25" s="1" t="s">
        <v>4711</v>
      </c>
      <c r="RD25" s="1" t="s">
        <v>4712</v>
      </c>
      <c r="RE25" s="1" t="s">
        <v>5102</v>
      </c>
      <c r="RF25" s="1">
        <v>0</v>
      </c>
      <c r="RG25" s="1">
        <v>2</v>
      </c>
      <c r="RH25" s="1">
        <v>2</v>
      </c>
      <c r="RI25" s="1">
        <v>5</v>
      </c>
      <c r="RJ25" s="1" t="s">
        <v>4748</v>
      </c>
      <c r="RK25" s="1">
        <v>0</v>
      </c>
      <c r="RL25" s="1">
        <v>3</v>
      </c>
      <c r="RM25" s="1" t="s">
        <v>4722</v>
      </c>
      <c r="RN25" s="1">
        <v>0</v>
      </c>
      <c r="RO25" s="1">
        <v>0</v>
      </c>
      <c r="RP25" s="1" t="str">
        <f t="shared" si="1"/>
        <v>regression</v>
      </c>
      <c r="RQ25" s="1" t="str">
        <f t="shared" si="2"/>
        <v>croissance</v>
      </c>
      <c r="RR25" s="1" t="str">
        <f t="shared" si="3"/>
        <v>stagnation</v>
      </c>
      <c r="RS25" s="1" t="str">
        <f t="shared" si="4"/>
        <v>croissance</v>
      </c>
      <c r="RT25" s="1" t="str">
        <f t="shared" si="5"/>
        <v>regression</v>
      </c>
      <c r="RU25" s="1" t="str">
        <f t="shared" si="6"/>
        <v>stagnation</v>
      </c>
    </row>
    <row r="26" spans="1:489" ht="14.25" customHeight="1" x14ac:dyDescent="0.3">
      <c r="A26" s="1" t="s">
        <v>854</v>
      </c>
      <c r="B26" s="1" t="s">
        <v>855</v>
      </c>
      <c r="C26" s="1">
        <v>44959</v>
      </c>
      <c r="D26" s="1" t="s">
        <v>459</v>
      </c>
      <c r="E26" s="1" t="s">
        <v>460</v>
      </c>
      <c r="F26" s="1" t="s">
        <v>460</v>
      </c>
      <c r="G26" s="1" t="s">
        <v>461</v>
      </c>
      <c r="H26" s="1" t="s">
        <v>462</v>
      </c>
      <c r="I26" s="1" t="s">
        <v>844</v>
      </c>
      <c r="J26" s="1" t="s">
        <v>464</v>
      </c>
      <c r="K26" s="1" t="s">
        <v>857</v>
      </c>
      <c r="L26" s="1" t="s">
        <v>856</v>
      </c>
      <c r="M26" s="1" t="str" cm="1">
        <f t="array" ref="M26">SUBSTITUTE(L26,LEFT(L26,MIN(IFERROR(FIND({0;1;2;3;4;5;6;7;8;9},L26),""))-1),"")</f>
        <v>30</v>
      </c>
      <c r="N26" s="1" t="str">
        <f t="shared" si="0"/>
        <v>kashe_30</v>
      </c>
      <c r="O26" s="1" t="s">
        <v>467</v>
      </c>
      <c r="P26" s="1">
        <v>30</v>
      </c>
      <c r="Q26" s="1">
        <v>0</v>
      </c>
      <c r="R26" s="1" t="s">
        <v>693</v>
      </c>
      <c r="S26" s="1" t="s">
        <v>472</v>
      </c>
      <c r="T26" s="1" t="s">
        <v>542</v>
      </c>
      <c r="V26" s="1" t="s">
        <v>510</v>
      </c>
      <c r="W26" s="1" t="s">
        <v>510</v>
      </c>
      <c r="Y26" s="1" t="s">
        <v>575</v>
      </c>
      <c r="AA26" s="1" t="s">
        <v>471</v>
      </c>
      <c r="AB26" s="1">
        <v>1</v>
      </c>
      <c r="AC26" s="1">
        <v>1</v>
      </c>
      <c r="AD26" s="1">
        <v>1</v>
      </c>
      <c r="AE26" s="1">
        <v>0</v>
      </c>
      <c r="AF26" s="1">
        <v>0</v>
      </c>
      <c r="AG26" s="1">
        <v>1</v>
      </c>
      <c r="AH26" s="1">
        <v>0</v>
      </c>
      <c r="AI26" s="1">
        <v>0</v>
      </c>
      <c r="AJ26" s="1">
        <v>1</v>
      </c>
      <c r="AK26" s="1">
        <v>2</v>
      </c>
      <c r="AL26" s="1">
        <v>0</v>
      </c>
      <c r="AM26" s="1">
        <v>0</v>
      </c>
      <c r="AN26" s="1">
        <v>0</v>
      </c>
      <c r="AO26" s="1">
        <v>0</v>
      </c>
      <c r="AP26" s="1">
        <v>1</v>
      </c>
      <c r="AQ26" s="1">
        <v>0</v>
      </c>
      <c r="AR26" s="1">
        <v>8</v>
      </c>
      <c r="AS26" s="1" t="s">
        <v>464</v>
      </c>
      <c r="AT26" s="1">
        <v>0</v>
      </c>
      <c r="AU26" s="1">
        <v>0</v>
      </c>
      <c r="AV26" s="1">
        <v>0</v>
      </c>
      <c r="AW26" s="1">
        <v>0</v>
      </c>
      <c r="AX26" s="1">
        <v>1</v>
      </c>
      <c r="AY26" s="1">
        <v>0</v>
      </c>
      <c r="AZ26" s="1">
        <v>0</v>
      </c>
      <c r="BA26" s="1">
        <v>0</v>
      </c>
      <c r="BB26" s="1">
        <v>0</v>
      </c>
      <c r="BC26" s="1">
        <v>0</v>
      </c>
      <c r="BD26" s="1">
        <v>0</v>
      </c>
      <c r="BE26" s="1">
        <v>0</v>
      </c>
      <c r="BF26" s="1" t="s">
        <v>472</v>
      </c>
      <c r="BS26" s="1" t="s">
        <v>464</v>
      </c>
      <c r="BT26" s="1">
        <v>0</v>
      </c>
      <c r="BU26" s="1">
        <v>0</v>
      </c>
      <c r="BV26" s="1">
        <v>0</v>
      </c>
      <c r="BW26" s="1">
        <v>1</v>
      </c>
      <c r="BX26" s="1">
        <v>0</v>
      </c>
      <c r="BY26" s="1">
        <v>0</v>
      </c>
      <c r="BZ26" s="1">
        <v>0</v>
      </c>
      <c r="CA26" s="1">
        <v>0</v>
      </c>
      <c r="CB26" s="1">
        <v>0</v>
      </c>
      <c r="CC26" s="1">
        <v>0</v>
      </c>
      <c r="CD26" s="1">
        <v>0</v>
      </c>
      <c r="CF26" s="1" t="s">
        <v>473</v>
      </c>
      <c r="CG26" s="1" t="s">
        <v>474</v>
      </c>
      <c r="CL26" s="1" t="s">
        <v>473</v>
      </c>
      <c r="CM26" s="1" t="s">
        <v>5133</v>
      </c>
      <c r="CO26" s="1" t="s">
        <v>464</v>
      </c>
      <c r="CW26" s="1" t="s">
        <v>475</v>
      </c>
      <c r="CX26" s="1">
        <v>20</v>
      </c>
      <c r="CY26" s="1">
        <v>10</v>
      </c>
      <c r="CZ26" s="1">
        <v>20</v>
      </c>
      <c r="DA26" s="9">
        <v>50</v>
      </c>
      <c r="DE26" s="1" t="s">
        <v>464</v>
      </c>
      <c r="DF26" s="1" t="s">
        <v>5101</v>
      </c>
      <c r="EH26" s="1">
        <v>6</v>
      </c>
      <c r="EI26" s="1">
        <v>2</v>
      </c>
      <c r="EJ26" s="1">
        <v>240</v>
      </c>
      <c r="EM26" s="1">
        <v>0</v>
      </c>
      <c r="EN26" s="6">
        <v>4.2857142857142856</v>
      </c>
      <c r="EO26" s="1" t="s">
        <v>472</v>
      </c>
      <c r="EZ26" s="1" t="s">
        <v>476</v>
      </c>
      <c r="FA26" s="1">
        <v>0</v>
      </c>
      <c r="FB26" s="1">
        <v>0</v>
      </c>
      <c r="FC26" s="1">
        <v>0</v>
      </c>
      <c r="FD26" s="1">
        <v>0</v>
      </c>
      <c r="FE26" s="1">
        <v>1</v>
      </c>
      <c r="FF26" s="1">
        <v>0</v>
      </c>
      <c r="FG26" s="1">
        <v>0</v>
      </c>
      <c r="FI26" s="1" t="s">
        <v>472</v>
      </c>
      <c r="GE26" s="1" t="s">
        <v>472</v>
      </c>
      <c r="GF26" s="1" t="s">
        <v>858</v>
      </c>
      <c r="GG26" s="1" t="s">
        <v>472</v>
      </c>
      <c r="HP26" s="1" t="s">
        <v>464</v>
      </c>
      <c r="HQ26" s="1">
        <v>0</v>
      </c>
      <c r="HR26" s="1">
        <v>0</v>
      </c>
      <c r="HS26" s="1">
        <v>0</v>
      </c>
      <c r="HT26" s="1">
        <v>0</v>
      </c>
      <c r="HU26" s="1">
        <v>0</v>
      </c>
      <c r="HV26" s="1">
        <v>0</v>
      </c>
      <c r="HW26" s="1">
        <v>1</v>
      </c>
      <c r="HX26" s="1">
        <v>0</v>
      </c>
      <c r="HY26" s="1">
        <v>0</v>
      </c>
      <c r="HZ26" s="1">
        <v>0</v>
      </c>
      <c r="IF26" s="1">
        <v>0</v>
      </c>
      <c r="IG26" s="1">
        <v>0</v>
      </c>
      <c r="IH26" s="1">
        <v>0</v>
      </c>
      <c r="II26" s="1">
        <v>1</v>
      </c>
      <c r="IJ26" s="1">
        <v>0</v>
      </c>
      <c r="IS26" s="1" t="s">
        <v>5183</v>
      </c>
      <c r="IT26" s="1" t="s">
        <v>472</v>
      </c>
      <c r="IU26" s="1" t="s">
        <v>5102</v>
      </c>
      <c r="IV26" s="1" t="s">
        <v>472</v>
      </c>
      <c r="IX26" s="1" t="s">
        <v>472</v>
      </c>
      <c r="IY26" s="1" t="s">
        <v>472</v>
      </c>
      <c r="KA26" s="1" t="s">
        <v>464</v>
      </c>
      <c r="KB26" s="1">
        <v>1</v>
      </c>
      <c r="KC26" s="1">
        <v>0</v>
      </c>
      <c r="KD26" s="1">
        <v>1</v>
      </c>
      <c r="KE26" s="1">
        <v>2</v>
      </c>
      <c r="KF26" s="1">
        <v>0</v>
      </c>
      <c r="KG26" s="1">
        <v>0</v>
      </c>
      <c r="KH26" s="1">
        <v>0</v>
      </c>
      <c r="KJ26" s="1">
        <v>0</v>
      </c>
      <c r="KK26" s="1">
        <v>1</v>
      </c>
      <c r="KL26" s="1">
        <v>1</v>
      </c>
      <c r="KM26" s="1">
        <v>2</v>
      </c>
      <c r="KN26" s="1">
        <v>4</v>
      </c>
      <c r="KO26" s="1" t="s">
        <v>5185</v>
      </c>
      <c r="KP26" s="1">
        <v>0</v>
      </c>
      <c r="KQ26" s="1">
        <v>0</v>
      </c>
      <c r="KR26" s="1">
        <v>0</v>
      </c>
      <c r="KT26" s="1">
        <v>0</v>
      </c>
      <c r="KU26" s="1">
        <v>1</v>
      </c>
      <c r="KV26" s="1">
        <v>0</v>
      </c>
      <c r="KW26" s="1">
        <v>0</v>
      </c>
      <c r="KX26" s="1">
        <v>0</v>
      </c>
      <c r="KY26" s="1">
        <v>0</v>
      </c>
      <c r="LA26" s="1" t="s">
        <v>472</v>
      </c>
      <c r="LB26" s="1" t="s">
        <v>490</v>
      </c>
      <c r="LC26" s="1">
        <v>1</v>
      </c>
      <c r="LD26" s="1">
        <v>1</v>
      </c>
      <c r="LE26" s="1">
        <v>0</v>
      </c>
      <c r="LF26" s="1">
        <v>0</v>
      </c>
      <c r="LH26" s="1">
        <v>0</v>
      </c>
      <c r="LI26" s="1">
        <v>1</v>
      </c>
      <c r="LJ26" s="1">
        <v>0</v>
      </c>
      <c r="LK26" s="1">
        <v>0</v>
      </c>
      <c r="LL26" s="1">
        <v>0</v>
      </c>
      <c r="LM26" s="1">
        <v>0</v>
      </c>
      <c r="LN26" s="1">
        <v>0</v>
      </c>
      <c r="LO26" s="1">
        <v>0</v>
      </c>
      <c r="LQ26" s="1" t="s">
        <v>472</v>
      </c>
      <c r="LZ26" s="1" t="s">
        <v>472</v>
      </c>
      <c r="MA26" s="1" t="s">
        <v>472</v>
      </c>
      <c r="MQ26" s="1">
        <v>0</v>
      </c>
      <c r="MT26" s="1">
        <v>6</v>
      </c>
      <c r="MU26" s="1" t="s">
        <v>5187</v>
      </c>
      <c r="MV26" s="1">
        <v>1</v>
      </c>
      <c r="MW26" s="1">
        <v>0</v>
      </c>
      <c r="MX26" s="1">
        <v>0</v>
      </c>
      <c r="MY26" s="1">
        <v>0</v>
      </c>
      <c r="MZ26" s="1">
        <v>0</v>
      </c>
      <c r="NA26" s="1">
        <v>1</v>
      </c>
      <c r="NB26" s="1">
        <v>1</v>
      </c>
      <c r="NC26" s="1" t="s">
        <v>5190</v>
      </c>
      <c r="ND26" s="1">
        <v>0</v>
      </c>
      <c r="NE26" s="1">
        <v>0</v>
      </c>
      <c r="NF26" s="1">
        <v>0</v>
      </c>
      <c r="NH26" s="1" t="s">
        <v>472</v>
      </c>
      <c r="NI26" s="1" t="s">
        <v>480</v>
      </c>
      <c r="OD26" s="1" t="s">
        <v>481</v>
      </c>
      <c r="OE26" s="1">
        <v>0</v>
      </c>
      <c r="OF26" s="1">
        <v>1</v>
      </c>
      <c r="OG26" s="1">
        <v>0</v>
      </c>
      <c r="OH26" s="1">
        <v>0</v>
      </c>
      <c r="OI26" s="1">
        <v>0</v>
      </c>
      <c r="OJ26" s="1">
        <v>0</v>
      </c>
      <c r="OK26" s="1">
        <v>0</v>
      </c>
      <c r="OL26" s="1">
        <v>0</v>
      </c>
      <c r="OM26" s="1">
        <v>0</v>
      </c>
      <c r="ON26" s="1">
        <v>0</v>
      </c>
      <c r="OP26" s="1">
        <v>0</v>
      </c>
      <c r="OQ26" s="1">
        <v>0</v>
      </c>
      <c r="OR26" s="1">
        <v>0</v>
      </c>
      <c r="OS26" s="1">
        <v>1</v>
      </c>
      <c r="OT26" s="1">
        <v>1</v>
      </c>
      <c r="OU26" s="1">
        <v>0</v>
      </c>
      <c r="OV26" s="1" t="s">
        <v>481</v>
      </c>
      <c r="OW26" s="1" t="s">
        <v>546</v>
      </c>
      <c r="OY26" s="1" t="s">
        <v>518</v>
      </c>
      <c r="OZ26" s="1" t="s">
        <v>464</v>
      </c>
      <c r="PA26" s="1" t="s">
        <v>464</v>
      </c>
      <c r="PB26" s="1" t="s">
        <v>483</v>
      </c>
      <c r="PC26" s="1" t="s">
        <v>464</v>
      </c>
      <c r="PD26" s="1" t="s">
        <v>472</v>
      </c>
      <c r="PF26" s="1" t="s">
        <v>484</v>
      </c>
      <c r="PH26" s="1" t="s">
        <v>485</v>
      </c>
      <c r="PI26" s="1" t="s">
        <v>534</v>
      </c>
      <c r="PJ26" s="1" t="s">
        <v>487</v>
      </c>
      <c r="PK26" s="1">
        <v>0</v>
      </c>
      <c r="PL26" s="1">
        <v>0</v>
      </c>
      <c r="PM26" s="1">
        <v>0</v>
      </c>
      <c r="PN26" s="1">
        <v>0</v>
      </c>
      <c r="PO26" s="1">
        <v>0</v>
      </c>
      <c r="PP26" s="1">
        <v>1</v>
      </c>
      <c r="PQ26" s="1">
        <v>0</v>
      </c>
      <c r="PR26" s="1">
        <v>0</v>
      </c>
      <c r="PS26" s="1">
        <v>0</v>
      </c>
      <c r="PT26" s="1">
        <v>0</v>
      </c>
      <c r="PU26" s="1">
        <v>0</v>
      </c>
      <c r="PV26" s="1">
        <v>0</v>
      </c>
      <c r="PX26" s="1" t="s">
        <v>488</v>
      </c>
      <c r="PY26" s="1" t="s">
        <v>487</v>
      </c>
      <c r="PZ26" s="1" t="s">
        <v>488</v>
      </c>
      <c r="QA26" s="1" t="s">
        <v>472</v>
      </c>
      <c r="QB26" s="1" t="s">
        <v>490</v>
      </c>
      <c r="QC26" s="1" t="s">
        <v>859</v>
      </c>
      <c r="QD26" s="1" t="s">
        <v>472</v>
      </c>
      <c r="QG26" s="1">
        <v>-2.2888153999999998</v>
      </c>
      <c r="QH26" s="1">
        <v>28.805545200000001</v>
      </c>
      <c r="QI26" s="1">
        <v>1785.1</v>
      </c>
      <c r="QJ26" s="1">
        <v>4.7300000000000004</v>
      </c>
      <c r="QK26" s="1">
        <v>8</v>
      </c>
      <c r="QL26" s="1">
        <v>44959.36204861111</v>
      </c>
      <c r="QM26" s="1">
        <v>44959.335486111107</v>
      </c>
      <c r="QN26" s="1" t="s">
        <v>492</v>
      </c>
      <c r="QO26" s="1">
        <v>44959.370717592603</v>
      </c>
      <c r="QP26" s="7" t="s">
        <v>860</v>
      </c>
      <c r="QQ26" s="1" t="s">
        <v>492</v>
      </c>
      <c r="QR26" s="1" t="s">
        <v>4707</v>
      </c>
      <c r="QS26" s="1" t="s">
        <v>4708</v>
      </c>
      <c r="QT26" s="1">
        <v>4</v>
      </c>
      <c r="QU26" s="1" t="s">
        <v>4725</v>
      </c>
      <c r="QV26" s="1">
        <v>12</v>
      </c>
      <c r="QW26" s="1">
        <v>15</v>
      </c>
      <c r="QX26" s="1">
        <v>12</v>
      </c>
      <c r="QY26" s="9">
        <v>39</v>
      </c>
      <c r="QZ26" s="1" t="s">
        <v>5101</v>
      </c>
      <c r="RA26" s="1">
        <v>8.5714285714285712</v>
      </c>
      <c r="RB26" s="1" t="s">
        <v>4710</v>
      </c>
      <c r="RC26" s="1" t="s">
        <v>4711</v>
      </c>
      <c r="RD26" s="1" t="s">
        <v>4712</v>
      </c>
      <c r="RE26" s="1" t="s">
        <v>5102</v>
      </c>
      <c r="RF26" s="1">
        <v>0</v>
      </c>
      <c r="RG26" s="1">
        <v>1</v>
      </c>
      <c r="RH26" s="1">
        <v>1</v>
      </c>
      <c r="RI26" s="1">
        <v>2</v>
      </c>
      <c r="RJ26" s="1" t="s">
        <v>4721</v>
      </c>
      <c r="RK26" s="1">
        <v>0</v>
      </c>
      <c r="RL26" s="1">
        <v>3</v>
      </c>
      <c r="RM26" s="1" t="s">
        <v>4722</v>
      </c>
      <c r="RN26" s="1">
        <v>0</v>
      </c>
      <c r="RO26" s="1">
        <v>0</v>
      </c>
      <c r="RP26" s="1" t="str">
        <f t="shared" si="1"/>
        <v>regression</v>
      </c>
      <c r="RQ26" s="1" t="str">
        <f t="shared" si="2"/>
        <v>stagnation</v>
      </c>
      <c r="RR26" s="1" t="str">
        <f t="shared" si="3"/>
        <v>stagnation</v>
      </c>
      <c r="RS26" s="1" t="str">
        <f t="shared" si="4"/>
        <v>croissance</v>
      </c>
      <c r="RT26" s="1" t="str">
        <f t="shared" si="5"/>
        <v>regression</v>
      </c>
      <c r="RU26" s="1" t="str">
        <f t="shared" si="6"/>
        <v>croissance</v>
      </c>
    </row>
    <row r="27" spans="1:489" ht="14.25" customHeight="1" x14ac:dyDescent="0.3">
      <c r="A27" s="1" t="s">
        <v>861</v>
      </c>
      <c r="B27" s="1" t="s">
        <v>862</v>
      </c>
      <c r="C27" s="1">
        <v>44959</v>
      </c>
      <c r="D27" s="1" t="s">
        <v>459</v>
      </c>
      <c r="E27" s="1" t="s">
        <v>460</v>
      </c>
      <c r="F27" s="1" t="s">
        <v>460</v>
      </c>
      <c r="G27" s="1" t="s">
        <v>461</v>
      </c>
      <c r="H27" s="1" t="s">
        <v>462</v>
      </c>
      <c r="I27" s="1" t="s">
        <v>463</v>
      </c>
      <c r="J27" s="1" t="s">
        <v>464</v>
      </c>
      <c r="K27" s="1" t="s">
        <v>864</v>
      </c>
      <c r="L27" s="1" t="s">
        <v>863</v>
      </c>
      <c r="M27" s="1" t="str" cm="1">
        <f t="array" ref="M27">SUBSTITUTE(L27,LEFT(L27,MIN(IFERROR(FIND({0;1;2;3;4;5;6;7;8;9},L27),""))-1),"")</f>
        <v>10</v>
      </c>
      <c r="N27" s="1" t="str">
        <f t="shared" si="0"/>
        <v>kamak_10</v>
      </c>
      <c r="O27" s="1" t="s">
        <v>467</v>
      </c>
      <c r="P27" s="1">
        <v>25</v>
      </c>
      <c r="Q27" s="1">
        <v>972805850</v>
      </c>
      <c r="R27" s="1" t="s">
        <v>614</v>
      </c>
      <c r="S27" s="1" t="s">
        <v>472</v>
      </c>
      <c r="T27" s="1" t="s">
        <v>526</v>
      </c>
      <c r="V27" s="1" t="s">
        <v>510</v>
      </c>
      <c r="W27" s="1" t="s">
        <v>510</v>
      </c>
      <c r="X27" s="1" t="s">
        <v>865</v>
      </c>
      <c r="Y27" s="1" t="s">
        <v>831</v>
      </c>
      <c r="AA27" s="1" t="s">
        <v>471</v>
      </c>
      <c r="AB27" s="1">
        <v>0</v>
      </c>
      <c r="AC27" s="1">
        <v>1</v>
      </c>
      <c r="AD27" s="1">
        <v>1</v>
      </c>
      <c r="AE27" s="1">
        <v>1</v>
      </c>
      <c r="AF27" s="1">
        <v>1</v>
      </c>
      <c r="AG27" s="1">
        <v>0</v>
      </c>
      <c r="AH27" s="1">
        <v>0</v>
      </c>
      <c r="AI27" s="1">
        <v>1</v>
      </c>
      <c r="AJ27" s="1">
        <v>0</v>
      </c>
      <c r="AK27" s="1">
        <v>0</v>
      </c>
      <c r="AL27" s="1">
        <v>1</v>
      </c>
      <c r="AM27" s="1">
        <v>0</v>
      </c>
      <c r="AN27" s="1">
        <v>1</v>
      </c>
      <c r="AO27" s="1">
        <v>0</v>
      </c>
      <c r="AP27" s="1">
        <v>0</v>
      </c>
      <c r="AQ27" s="1">
        <v>1</v>
      </c>
      <c r="AR27" s="1">
        <v>8</v>
      </c>
      <c r="AS27" s="1" t="s">
        <v>472</v>
      </c>
      <c r="AT27" s="1">
        <v>0</v>
      </c>
      <c r="AU27" s="1">
        <v>0</v>
      </c>
      <c r="AV27" s="1">
        <v>0</v>
      </c>
      <c r="AW27" s="1">
        <v>0</v>
      </c>
      <c r="AX27" s="1">
        <v>0</v>
      </c>
      <c r="AY27" s="1">
        <v>0</v>
      </c>
      <c r="AZ27" s="1">
        <v>0</v>
      </c>
      <c r="BA27" s="1">
        <v>0</v>
      </c>
      <c r="BB27" s="1">
        <v>0</v>
      </c>
      <c r="BC27" s="1">
        <v>0</v>
      </c>
      <c r="BD27" s="1">
        <v>0</v>
      </c>
      <c r="BE27" s="1">
        <v>0</v>
      </c>
      <c r="BF27" s="1" t="s">
        <v>472</v>
      </c>
      <c r="BS27" s="1" t="s">
        <v>464</v>
      </c>
      <c r="BT27" s="1">
        <v>0</v>
      </c>
      <c r="BU27" s="1">
        <v>0</v>
      </c>
      <c r="BV27" s="1">
        <v>0</v>
      </c>
      <c r="BW27" s="1">
        <v>1</v>
      </c>
      <c r="BX27" s="1">
        <v>0</v>
      </c>
      <c r="BY27" s="1">
        <v>0</v>
      </c>
      <c r="BZ27" s="1">
        <v>0</v>
      </c>
      <c r="CA27" s="1">
        <v>0</v>
      </c>
      <c r="CB27" s="1">
        <v>0</v>
      </c>
      <c r="CC27" s="1">
        <v>0</v>
      </c>
      <c r="CD27" s="1">
        <v>0</v>
      </c>
      <c r="CF27" s="1" t="s">
        <v>473</v>
      </c>
      <c r="CG27" s="1" t="s">
        <v>474</v>
      </c>
      <c r="CL27" s="1" t="s">
        <v>473</v>
      </c>
      <c r="CM27" s="1" t="s">
        <v>5133</v>
      </c>
      <c r="CO27" s="1" t="s">
        <v>464</v>
      </c>
      <c r="CW27" s="1" t="s">
        <v>475</v>
      </c>
      <c r="CX27" s="1">
        <v>5</v>
      </c>
      <c r="CY27" s="1">
        <v>3</v>
      </c>
      <c r="CZ27" s="1">
        <v>7</v>
      </c>
      <c r="DA27" s="9">
        <v>15</v>
      </c>
      <c r="DE27" s="1" t="s">
        <v>464</v>
      </c>
      <c r="DF27" s="1" t="s">
        <v>5100</v>
      </c>
      <c r="EH27" s="1">
        <v>7</v>
      </c>
      <c r="EI27" s="1">
        <v>1</v>
      </c>
      <c r="EJ27" s="1">
        <v>140</v>
      </c>
      <c r="EM27" s="1">
        <v>0</v>
      </c>
      <c r="EN27" s="6">
        <v>2.5</v>
      </c>
      <c r="EO27" s="1" t="s">
        <v>472</v>
      </c>
      <c r="EZ27" s="1" t="s">
        <v>555</v>
      </c>
      <c r="FA27" s="1">
        <v>0</v>
      </c>
      <c r="FB27" s="1">
        <v>0</v>
      </c>
      <c r="FC27" s="1">
        <v>0</v>
      </c>
      <c r="FD27" s="1">
        <v>0</v>
      </c>
      <c r="FE27" s="1">
        <v>1</v>
      </c>
      <c r="FF27" s="1">
        <v>0</v>
      </c>
      <c r="FG27" s="1">
        <v>0</v>
      </c>
      <c r="FI27" s="1" t="s">
        <v>472</v>
      </c>
      <c r="GE27" s="1" t="s">
        <v>464</v>
      </c>
      <c r="GF27" s="1" t="s">
        <v>866</v>
      </c>
      <c r="GG27" s="1" t="s">
        <v>472</v>
      </c>
      <c r="HP27" s="1" t="s">
        <v>464</v>
      </c>
      <c r="HQ27" s="1">
        <v>0</v>
      </c>
      <c r="HR27" s="1">
        <v>1</v>
      </c>
      <c r="HS27" s="1">
        <v>1</v>
      </c>
      <c r="HT27" s="1">
        <v>0</v>
      </c>
      <c r="HU27" s="1">
        <v>0</v>
      </c>
      <c r="HV27" s="1">
        <v>0</v>
      </c>
      <c r="HW27" s="1">
        <v>0</v>
      </c>
      <c r="HX27" s="1">
        <v>0</v>
      </c>
      <c r="HY27" s="1">
        <v>0</v>
      </c>
      <c r="HZ27" s="1">
        <v>0</v>
      </c>
      <c r="ID27" s="1" t="s">
        <v>867</v>
      </c>
      <c r="IF27" s="1">
        <v>0</v>
      </c>
      <c r="IG27" s="1">
        <v>0</v>
      </c>
      <c r="IH27" s="1">
        <v>0</v>
      </c>
      <c r="II27" s="1">
        <v>1</v>
      </c>
      <c r="IJ27" s="1">
        <v>0</v>
      </c>
      <c r="IL27" s="1">
        <v>0</v>
      </c>
      <c r="IM27" s="1">
        <v>1</v>
      </c>
      <c r="IN27" s="1">
        <v>0</v>
      </c>
      <c r="IS27" s="1" t="s">
        <v>5184</v>
      </c>
      <c r="IT27" s="1" t="s">
        <v>472</v>
      </c>
      <c r="IU27" s="1" t="s">
        <v>5100</v>
      </c>
      <c r="IV27" s="1" t="s">
        <v>472</v>
      </c>
      <c r="IX27" s="1" t="s">
        <v>472</v>
      </c>
      <c r="IY27" s="1" t="s">
        <v>472</v>
      </c>
      <c r="KA27" s="1" t="s">
        <v>472</v>
      </c>
      <c r="KE27" s="1">
        <v>0</v>
      </c>
      <c r="KM27" s="1">
        <v>0</v>
      </c>
      <c r="KN27" s="1">
        <v>0</v>
      </c>
      <c r="KO27" s="1" t="s">
        <v>5186</v>
      </c>
      <c r="KT27" s="1">
        <v>0</v>
      </c>
      <c r="KU27" s="1">
        <v>0</v>
      </c>
      <c r="KV27" s="1">
        <v>0</v>
      </c>
      <c r="KW27" s="1">
        <v>1</v>
      </c>
      <c r="KX27" s="1">
        <v>0</v>
      </c>
      <c r="KY27" s="1">
        <v>0</v>
      </c>
      <c r="LA27" s="1" t="s">
        <v>472</v>
      </c>
      <c r="LB27" s="1" t="s">
        <v>834</v>
      </c>
      <c r="LC27" s="1">
        <v>0</v>
      </c>
      <c r="LD27" s="1">
        <v>1</v>
      </c>
      <c r="LE27" s="1">
        <v>0</v>
      </c>
      <c r="LF27" s="1">
        <v>0</v>
      </c>
      <c r="LH27" s="1">
        <v>0</v>
      </c>
      <c r="LI27" s="1">
        <v>0</v>
      </c>
      <c r="LJ27" s="1">
        <v>0</v>
      </c>
      <c r="LK27" s="1">
        <v>0</v>
      </c>
      <c r="LL27" s="1">
        <v>1</v>
      </c>
      <c r="LM27" s="1">
        <v>0</v>
      </c>
      <c r="LN27" s="1">
        <v>0</v>
      </c>
      <c r="LO27" s="1">
        <v>0</v>
      </c>
      <c r="LQ27" s="1" t="s">
        <v>472</v>
      </c>
      <c r="LZ27" s="1" t="s">
        <v>472</v>
      </c>
      <c r="MA27" s="1" t="s">
        <v>472</v>
      </c>
      <c r="MQ27" s="1">
        <v>0</v>
      </c>
      <c r="MT27" s="1">
        <v>3</v>
      </c>
      <c r="MU27" s="1" t="s">
        <v>5188</v>
      </c>
      <c r="MV27" s="1">
        <v>1</v>
      </c>
      <c r="MW27" s="1">
        <v>0</v>
      </c>
      <c r="MX27" s="1">
        <v>0</v>
      </c>
      <c r="MY27" s="1">
        <v>0</v>
      </c>
      <c r="MZ27" s="1">
        <v>0</v>
      </c>
      <c r="NA27" s="1">
        <v>1</v>
      </c>
      <c r="NB27" s="1">
        <v>1</v>
      </c>
      <c r="NC27" s="1" t="s">
        <v>5190</v>
      </c>
      <c r="ND27" s="1">
        <v>0</v>
      </c>
      <c r="NE27" s="1">
        <v>0</v>
      </c>
      <c r="NF27" s="1">
        <v>0</v>
      </c>
      <c r="NH27" s="1" t="s">
        <v>464</v>
      </c>
      <c r="NI27" s="1" t="s">
        <v>480</v>
      </c>
      <c r="OD27" s="1" t="s">
        <v>760</v>
      </c>
      <c r="OE27" s="1">
        <v>0</v>
      </c>
      <c r="OF27" s="1">
        <v>0</v>
      </c>
      <c r="OG27" s="1">
        <v>0</v>
      </c>
      <c r="OH27" s="1">
        <v>0</v>
      </c>
      <c r="OI27" s="1">
        <v>0</v>
      </c>
      <c r="OJ27" s="1">
        <v>0</v>
      </c>
      <c r="OK27" s="1">
        <v>0</v>
      </c>
      <c r="OL27" s="1">
        <v>0</v>
      </c>
      <c r="OM27" s="1">
        <v>1</v>
      </c>
      <c r="ON27" s="1">
        <v>0</v>
      </c>
      <c r="OO27" s="1" t="s">
        <v>544</v>
      </c>
      <c r="OP27" s="1">
        <v>0</v>
      </c>
      <c r="OQ27" s="1">
        <v>0</v>
      </c>
      <c r="OR27" s="1">
        <v>0</v>
      </c>
      <c r="OS27" s="1">
        <v>0</v>
      </c>
      <c r="OT27" s="1">
        <v>1</v>
      </c>
      <c r="OU27" s="1">
        <v>0</v>
      </c>
      <c r="OV27" s="1" t="s">
        <v>868</v>
      </c>
      <c r="OW27" s="1" t="s">
        <v>546</v>
      </c>
      <c r="OY27" s="1" t="s">
        <v>518</v>
      </c>
      <c r="OZ27" s="1" t="s">
        <v>472</v>
      </c>
      <c r="PA27" s="1" t="s">
        <v>472</v>
      </c>
      <c r="PB27" s="1" t="s">
        <v>518</v>
      </c>
      <c r="PC27" s="1" t="s">
        <v>472</v>
      </c>
      <c r="PI27" s="1" t="s">
        <v>534</v>
      </c>
      <c r="PJ27" s="1" t="s">
        <v>472</v>
      </c>
      <c r="PZ27" s="1" t="s">
        <v>837</v>
      </c>
      <c r="QA27" s="1" t="s">
        <v>472</v>
      </c>
      <c r="QB27" s="1" t="s">
        <v>834</v>
      </c>
      <c r="QC27" s="1" t="s">
        <v>869</v>
      </c>
      <c r="QD27" s="1" t="s">
        <v>472</v>
      </c>
      <c r="QG27" s="1">
        <v>-2.2972165000000002</v>
      </c>
      <c r="QH27" s="1">
        <v>28.798866799999999</v>
      </c>
      <c r="QI27" s="1">
        <v>1773.5</v>
      </c>
      <c r="QJ27" s="1">
        <v>3.44</v>
      </c>
      <c r="QK27" s="1">
        <v>8</v>
      </c>
      <c r="QL27" s="1">
        <v>44959.368622685193</v>
      </c>
      <c r="QM27" s="1">
        <v>44959.351053240738</v>
      </c>
      <c r="QN27" s="1" t="s">
        <v>840</v>
      </c>
      <c r="QO27" s="1">
        <v>44959.371122685188</v>
      </c>
      <c r="QP27" s="7" t="s">
        <v>870</v>
      </c>
      <c r="QQ27" s="1" t="s">
        <v>840</v>
      </c>
      <c r="QR27" s="1" t="s">
        <v>4707</v>
      </c>
      <c r="QS27" s="1" t="s">
        <v>4716</v>
      </c>
      <c r="QT27" s="1">
        <v>9</v>
      </c>
      <c r="QU27" s="1" t="s">
        <v>4725</v>
      </c>
      <c r="QV27" s="1">
        <v>3</v>
      </c>
      <c r="QW27" s="1">
        <v>424</v>
      </c>
      <c r="QX27" s="1">
        <v>5</v>
      </c>
      <c r="QY27" s="9">
        <v>432</v>
      </c>
      <c r="QZ27" s="1" t="s">
        <v>5102</v>
      </c>
      <c r="RA27" s="1">
        <v>126.98412698412699</v>
      </c>
      <c r="RB27" s="1" t="s">
        <v>4720</v>
      </c>
      <c r="RC27" s="1" t="s">
        <v>4734</v>
      </c>
      <c r="RD27" s="1" t="s">
        <v>4712</v>
      </c>
      <c r="RE27" s="1" t="s">
        <v>5100</v>
      </c>
      <c r="RF27" s="1">
        <v>0</v>
      </c>
      <c r="RG27" s="1">
        <v>1</v>
      </c>
      <c r="RH27" s="1">
        <v>1</v>
      </c>
      <c r="RI27" s="1">
        <v>2</v>
      </c>
      <c r="RJ27" s="1" t="s">
        <v>4721</v>
      </c>
      <c r="RK27" s="1">
        <v>0</v>
      </c>
      <c r="RL27" s="1">
        <v>3</v>
      </c>
      <c r="RM27" s="1" t="s">
        <v>4722</v>
      </c>
      <c r="RN27" s="1">
        <v>0</v>
      </c>
      <c r="RO27" s="1">
        <v>0</v>
      </c>
      <c r="RP27" s="1" t="str">
        <f t="shared" si="1"/>
        <v>croissance</v>
      </c>
      <c r="RQ27" s="1" t="str">
        <f t="shared" si="2"/>
        <v>croissance</v>
      </c>
      <c r="RR27" s="1" t="str">
        <f t="shared" si="3"/>
        <v>stagnation</v>
      </c>
      <c r="RS27" s="1" t="str">
        <f t="shared" si="4"/>
        <v>croissance</v>
      </c>
      <c r="RT27" s="1" t="str">
        <f t="shared" si="5"/>
        <v>regression</v>
      </c>
      <c r="RU27" s="1" t="str">
        <f t="shared" si="6"/>
        <v>stagnation</v>
      </c>
    </row>
    <row r="28" spans="1:489" ht="14.25" customHeight="1" x14ac:dyDescent="0.3">
      <c r="A28" s="1" t="s">
        <v>871</v>
      </c>
      <c r="B28" s="1" t="s">
        <v>872</v>
      </c>
      <c r="C28" s="1">
        <v>44959</v>
      </c>
      <c r="D28" s="1" t="s">
        <v>459</v>
      </c>
      <c r="E28" s="1" t="s">
        <v>460</v>
      </c>
      <c r="F28" s="1" t="s">
        <v>460</v>
      </c>
      <c r="G28" s="1" t="s">
        <v>461</v>
      </c>
      <c r="H28" s="1" t="s">
        <v>462</v>
      </c>
      <c r="I28" s="1" t="s">
        <v>732</v>
      </c>
      <c r="J28" s="1" t="s">
        <v>464</v>
      </c>
      <c r="K28" s="1" t="s">
        <v>874</v>
      </c>
      <c r="L28" s="1" t="s">
        <v>873</v>
      </c>
      <c r="M28" s="1" t="str" cm="1">
        <f t="array" ref="M28">SUBSTITUTE(L28,LEFT(L28,MIN(IFERROR(FIND({0;1;2;3;4;5;6;7;8;9},L28),""))-1),"")</f>
        <v>31</v>
      </c>
      <c r="N28" s="1" t="str">
        <f t="shared" si="0"/>
        <v>nyama_31</v>
      </c>
      <c r="O28" s="1" t="s">
        <v>510</v>
      </c>
      <c r="P28" s="1">
        <v>18</v>
      </c>
      <c r="Q28" s="1">
        <v>970092472</v>
      </c>
      <c r="R28" s="1" t="s">
        <v>511</v>
      </c>
      <c r="S28" s="1" t="s">
        <v>472</v>
      </c>
      <c r="T28" s="1" t="s">
        <v>875</v>
      </c>
      <c r="V28" s="1" t="s">
        <v>467</v>
      </c>
      <c r="W28" s="1" t="s">
        <v>467</v>
      </c>
      <c r="X28" s="1" t="s">
        <v>876</v>
      </c>
      <c r="Y28" s="1" t="s">
        <v>575</v>
      </c>
      <c r="AA28" s="1" t="s">
        <v>471</v>
      </c>
      <c r="AB28" s="1">
        <v>0</v>
      </c>
      <c r="AC28" s="1">
        <v>0</v>
      </c>
      <c r="AD28" s="1">
        <v>0</v>
      </c>
      <c r="AE28" s="1">
        <v>1</v>
      </c>
      <c r="AF28" s="1">
        <v>0</v>
      </c>
      <c r="AG28" s="1">
        <v>0</v>
      </c>
      <c r="AH28" s="1">
        <v>1</v>
      </c>
      <c r="AI28" s="1">
        <v>0</v>
      </c>
      <c r="AJ28" s="1">
        <v>0</v>
      </c>
      <c r="AK28" s="1">
        <v>1</v>
      </c>
      <c r="AL28" s="1">
        <v>2</v>
      </c>
      <c r="AM28" s="1">
        <v>2</v>
      </c>
      <c r="AN28" s="1">
        <v>2</v>
      </c>
      <c r="AO28" s="1">
        <v>0</v>
      </c>
      <c r="AP28" s="1">
        <v>0</v>
      </c>
      <c r="AQ28" s="1">
        <v>0</v>
      </c>
      <c r="AR28" s="1">
        <v>9</v>
      </c>
      <c r="AS28" s="1" t="s">
        <v>472</v>
      </c>
      <c r="AT28" s="1">
        <v>0</v>
      </c>
      <c r="AU28" s="1">
        <v>0</v>
      </c>
      <c r="AV28" s="1">
        <v>0</v>
      </c>
      <c r="AW28" s="1">
        <v>0</v>
      </c>
      <c r="AX28" s="1">
        <v>0</v>
      </c>
      <c r="AY28" s="1">
        <v>0</v>
      </c>
      <c r="AZ28" s="1">
        <v>0</v>
      </c>
      <c r="BA28" s="1">
        <v>0</v>
      </c>
      <c r="BB28" s="1">
        <v>0</v>
      </c>
      <c r="BC28" s="1">
        <v>0</v>
      </c>
      <c r="BD28" s="1">
        <v>0</v>
      </c>
      <c r="BE28" s="1">
        <v>0</v>
      </c>
      <c r="BF28" s="1" t="s">
        <v>464</v>
      </c>
      <c r="BG28" s="1">
        <v>0</v>
      </c>
      <c r="BH28" s="1">
        <v>0</v>
      </c>
      <c r="BI28" s="1">
        <v>0</v>
      </c>
      <c r="BJ28" s="1">
        <v>0</v>
      </c>
      <c r="BK28" s="1">
        <v>0</v>
      </c>
      <c r="BL28" s="1">
        <v>0</v>
      </c>
      <c r="BM28" s="1">
        <v>1</v>
      </c>
      <c r="BN28" s="1">
        <v>0</v>
      </c>
      <c r="BO28" s="1">
        <v>0</v>
      </c>
      <c r="BP28" s="1">
        <v>0</v>
      </c>
      <c r="BQ28" s="1">
        <v>0</v>
      </c>
      <c r="BS28" s="1" t="s">
        <v>464</v>
      </c>
      <c r="BT28" s="1">
        <v>0</v>
      </c>
      <c r="BU28" s="1">
        <v>0</v>
      </c>
      <c r="BV28" s="1">
        <v>0</v>
      </c>
      <c r="BW28" s="1">
        <v>0</v>
      </c>
      <c r="BX28" s="1">
        <v>0</v>
      </c>
      <c r="BY28" s="1">
        <v>0</v>
      </c>
      <c r="BZ28" s="1">
        <v>0</v>
      </c>
      <c r="CA28" s="1">
        <v>0</v>
      </c>
      <c r="CB28" s="1">
        <v>0</v>
      </c>
      <c r="CC28" s="1">
        <v>1</v>
      </c>
      <c r="CD28" s="1">
        <v>0</v>
      </c>
      <c r="CE28" s="1" t="s">
        <v>877</v>
      </c>
      <c r="CF28" s="1" t="s">
        <v>473</v>
      </c>
      <c r="CG28" s="1" t="s">
        <v>474</v>
      </c>
      <c r="CL28" s="1" t="s">
        <v>473</v>
      </c>
      <c r="CM28" s="1" t="s">
        <v>5133</v>
      </c>
      <c r="CO28" s="1" t="s">
        <v>464</v>
      </c>
      <c r="CW28" s="1" t="s">
        <v>475</v>
      </c>
      <c r="CX28" s="1">
        <v>20</v>
      </c>
      <c r="CY28" s="1">
        <v>30</v>
      </c>
      <c r="CZ28" s="1">
        <v>30</v>
      </c>
      <c r="DA28" s="9">
        <v>80</v>
      </c>
      <c r="DE28" s="1" t="s">
        <v>472</v>
      </c>
      <c r="DF28" s="1" t="s">
        <v>5102</v>
      </c>
      <c r="DG28" s="1">
        <v>0</v>
      </c>
      <c r="DH28" s="1">
        <v>0</v>
      </c>
      <c r="DI28" s="1">
        <v>0</v>
      </c>
      <c r="DJ28" s="1">
        <v>0</v>
      </c>
      <c r="DK28" s="1">
        <v>0</v>
      </c>
      <c r="DL28" s="1">
        <v>1</v>
      </c>
      <c r="DM28" s="1">
        <v>1</v>
      </c>
      <c r="DN28" s="1">
        <v>1</v>
      </c>
      <c r="DO28" s="1">
        <v>0</v>
      </c>
      <c r="DP28" s="1">
        <v>0</v>
      </c>
      <c r="DQ28" s="1">
        <v>0</v>
      </c>
      <c r="DR28" s="1">
        <v>0</v>
      </c>
      <c r="DS28" s="1">
        <v>0</v>
      </c>
      <c r="EH28" s="1">
        <v>7</v>
      </c>
      <c r="EI28" s="1">
        <v>8</v>
      </c>
      <c r="EJ28" s="1">
        <v>1120</v>
      </c>
      <c r="EM28" s="1">
        <v>0</v>
      </c>
      <c r="EN28" s="6">
        <v>17.777777777777779</v>
      </c>
      <c r="EO28" s="1" t="s">
        <v>472</v>
      </c>
      <c r="EZ28" s="1" t="s">
        <v>529</v>
      </c>
      <c r="FA28" s="1">
        <v>0</v>
      </c>
      <c r="FB28" s="1">
        <v>0</v>
      </c>
      <c r="FC28" s="1">
        <v>0</v>
      </c>
      <c r="FD28" s="1">
        <v>0</v>
      </c>
      <c r="FE28" s="1">
        <v>1</v>
      </c>
      <c r="FF28" s="1">
        <v>0</v>
      </c>
      <c r="FG28" s="1">
        <v>0</v>
      </c>
      <c r="FI28" s="1" t="s">
        <v>464</v>
      </c>
      <c r="FJ28" s="1" t="s">
        <v>598</v>
      </c>
      <c r="FM28" s="1">
        <v>500</v>
      </c>
      <c r="GE28" s="1" t="s">
        <v>464</v>
      </c>
      <c r="GF28" s="1" t="s">
        <v>878</v>
      </c>
      <c r="GG28" s="1" t="s">
        <v>472</v>
      </c>
      <c r="HP28" s="1" t="s">
        <v>464</v>
      </c>
      <c r="HQ28" s="1">
        <v>0</v>
      </c>
      <c r="HR28" s="1">
        <v>0</v>
      </c>
      <c r="HS28" s="1">
        <v>0</v>
      </c>
      <c r="HT28" s="1">
        <v>0</v>
      </c>
      <c r="HU28" s="1">
        <v>0</v>
      </c>
      <c r="HV28" s="1">
        <v>0</v>
      </c>
      <c r="HW28" s="1">
        <v>1</v>
      </c>
      <c r="HX28" s="1">
        <v>0</v>
      </c>
      <c r="HY28" s="1">
        <v>0</v>
      </c>
      <c r="HZ28" s="1">
        <v>0</v>
      </c>
      <c r="IF28" s="1">
        <v>1</v>
      </c>
      <c r="IG28" s="1">
        <v>0</v>
      </c>
      <c r="IH28" s="1">
        <v>0</v>
      </c>
      <c r="II28" s="1">
        <v>0</v>
      </c>
      <c r="IJ28" s="1">
        <v>0</v>
      </c>
      <c r="IK28" s="1">
        <v>3</v>
      </c>
      <c r="IS28" s="1" t="s">
        <v>5183</v>
      </c>
      <c r="IT28" s="1" t="s">
        <v>464</v>
      </c>
      <c r="IU28" s="1" t="s">
        <v>5102</v>
      </c>
      <c r="IV28" s="1" t="s">
        <v>472</v>
      </c>
      <c r="IX28" s="1" t="s">
        <v>472</v>
      </c>
      <c r="IY28" s="1" t="s">
        <v>464</v>
      </c>
      <c r="IZ28" s="1">
        <v>0</v>
      </c>
      <c r="JA28" s="1">
        <v>1</v>
      </c>
      <c r="JB28" s="1">
        <v>0</v>
      </c>
      <c r="JC28" s="1">
        <v>0</v>
      </c>
      <c r="JD28" s="1">
        <v>0</v>
      </c>
      <c r="JE28" s="1">
        <v>0</v>
      </c>
      <c r="JF28" s="1">
        <v>0</v>
      </c>
      <c r="JG28" s="1">
        <v>1</v>
      </c>
      <c r="JH28" s="1">
        <v>0</v>
      </c>
      <c r="JI28" s="1">
        <v>0</v>
      </c>
      <c r="JK28" s="1" t="s">
        <v>472</v>
      </c>
      <c r="KA28" s="1" t="s">
        <v>464</v>
      </c>
      <c r="KB28" s="1">
        <v>1</v>
      </c>
      <c r="KC28" s="1">
        <v>0</v>
      </c>
      <c r="KD28" s="1">
        <v>0</v>
      </c>
      <c r="KE28" s="1">
        <v>1</v>
      </c>
      <c r="KF28" s="1">
        <v>0</v>
      </c>
      <c r="KG28" s="1">
        <v>0</v>
      </c>
      <c r="KH28" s="1">
        <v>0</v>
      </c>
      <c r="KJ28" s="1">
        <v>0</v>
      </c>
      <c r="KK28" s="1">
        <v>1</v>
      </c>
      <c r="KL28" s="1">
        <v>0</v>
      </c>
      <c r="KM28" s="1">
        <v>1</v>
      </c>
      <c r="KN28" s="1">
        <v>2</v>
      </c>
      <c r="KO28" s="1" t="s">
        <v>5186</v>
      </c>
      <c r="KP28" s="1">
        <v>0</v>
      </c>
      <c r="KQ28" s="1">
        <v>0</v>
      </c>
      <c r="KR28" s="1">
        <v>0</v>
      </c>
      <c r="KT28" s="1">
        <v>0</v>
      </c>
      <c r="KU28" s="1">
        <v>1</v>
      </c>
      <c r="KV28" s="1">
        <v>0</v>
      </c>
      <c r="KW28" s="1">
        <v>0</v>
      </c>
      <c r="KX28" s="1">
        <v>0</v>
      </c>
      <c r="KY28" s="1">
        <v>0</v>
      </c>
      <c r="LA28" s="1" t="s">
        <v>472</v>
      </c>
      <c r="LB28" s="1" t="s">
        <v>879</v>
      </c>
      <c r="LC28" s="1">
        <v>0</v>
      </c>
      <c r="LD28" s="1">
        <v>1</v>
      </c>
      <c r="LE28" s="1">
        <v>0</v>
      </c>
      <c r="LF28" s="1">
        <v>0</v>
      </c>
      <c r="LH28" s="1">
        <v>0</v>
      </c>
      <c r="LI28" s="1">
        <v>1</v>
      </c>
      <c r="LJ28" s="1">
        <v>0</v>
      </c>
      <c r="LK28" s="1">
        <v>0</v>
      </c>
      <c r="LL28" s="1">
        <v>0</v>
      </c>
      <c r="LM28" s="1">
        <v>0</v>
      </c>
      <c r="LN28" s="1">
        <v>0</v>
      </c>
      <c r="LO28" s="1">
        <v>0</v>
      </c>
      <c r="LQ28" s="1" t="s">
        <v>464</v>
      </c>
      <c r="LR28" s="1" t="s">
        <v>880</v>
      </c>
      <c r="LS28" s="1">
        <v>0</v>
      </c>
      <c r="LT28" s="1">
        <v>1</v>
      </c>
      <c r="LU28" s="1">
        <v>0</v>
      </c>
      <c r="LV28" s="1">
        <v>0</v>
      </c>
      <c r="LW28" s="1">
        <v>0</v>
      </c>
      <c r="LX28" s="1">
        <v>0</v>
      </c>
      <c r="LY28" s="1" t="s">
        <v>881</v>
      </c>
      <c r="LZ28" s="1" t="s">
        <v>464</v>
      </c>
      <c r="MA28" s="1" t="s">
        <v>472</v>
      </c>
      <c r="MB28" s="1">
        <v>0</v>
      </c>
      <c r="MC28" s="1">
        <v>0</v>
      </c>
      <c r="MD28" s="1">
        <v>0</v>
      </c>
      <c r="ME28" s="1">
        <v>1</v>
      </c>
      <c r="MF28" s="1">
        <v>0</v>
      </c>
      <c r="MG28" s="1" t="s">
        <v>882</v>
      </c>
      <c r="MH28" s="1">
        <v>0</v>
      </c>
      <c r="MI28" s="1">
        <v>0</v>
      </c>
      <c r="MJ28" s="1">
        <v>0</v>
      </c>
      <c r="MK28" s="1">
        <v>0</v>
      </c>
      <c r="ML28" s="1">
        <v>0</v>
      </c>
      <c r="MM28" s="1">
        <v>0</v>
      </c>
      <c r="MN28" s="1">
        <v>1</v>
      </c>
      <c r="MO28" s="1">
        <v>0</v>
      </c>
      <c r="MP28" s="1" t="s">
        <v>883</v>
      </c>
      <c r="MQ28" s="1">
        <v>0</v>
      </c>
      <c r="MT28" s="1">
        <v>5</v>
      </c>
      <c r="MU28" s="1" t="s">
        <v>5189</v>
      </c>
      <c r="MV28" s="1">
        <v>0</v>
      </c>
      <c r="MW28" s="1">
        <v>0</v>
      </c>
      <c r="MX28" s="1">
        <v>0</v>
      </c>
      <c r="MY28" s="1">
        <v>0</v>
      </c>
      <c r="MZ28" s="1">
        <v>0</v>
      </c>
      <c r="NA28" s="1">
        <v>0</v>
      </c>
      <c r="NB28" s="1">
        <v>0</v>
      </c>
      <c r="NC28" s="1" t="s">
        <v>1580</v>
      </c>
      <c r="ND28" s="1">
        <v>0</v>
      </c>
      <c r="NE28" s="1">
        <v>1</v>
      </c>
      <c r="NF28" s="1">
        <v>0</v>
      </c>
      <c r="NG28" s="1" t="s">
        <v>884</v>
      </c>
      <c r="NH28" s="1" t="s">
        <v>464</v>
      </c>
      <c r="NI28" s="1" t="s">
        <v>480</v>
      </c>
      <c r="OD28" s="1" t="s">
        <v>885</v>
      </c>
      <c r="OE28" s="1">
        <v>0</v>
      </c>
      <c r="OF28" s="1">
        <v>0</v>
      </c>
      <c r="OG28" s="1">
        <v>0</v>
      </c>
      <c r="OH28" s="1">
        <v>0</v>
      </c>
      <c r="OI28" s="1">
        <v>0</v>
      </c>
      <c r="OJ28" s="1">
        <v>0</v>
      </c>
      <c r="OK28" s="1">
        <v>0</v>
      </c>
      <c r="OL28" s="1">
        <v>0</v>
      </c>
      <c r="OM28" s="1">
        <v>1</v>
      </c>
      <c r="ON28" s="1">
        <v>0</v>
      </c>
      <c r="OO28" s="1" t="s">
        <v>562</v>
      </c>
      <c r="OP28" s="1">
        <v>0</v>
      </c>
      <c r="OQ28" s="1">
        <v>0</v>
      </c>
      <c r="OR28" s="1">
        <v>0</v>
      </c>
      <c r="OS28" s="1">
        <v>1</v>
      </c>
      <c r="OT28" s="1">
        <v>0</v>
      </c>
      <c r="OU28" s="1">
        <v>0</v>
      </c>
      <c r="OW28" s="1" t="s">
        <v>546</v>
      </c>
      <c r="OY28" s="1" t="s">
        <v>502</v>
      </c>
      <c r="OZ28" s="1" t="s">
        <v>464</v>
      </c>
      <c r="PA28" s="1" t="s">
        <v>464</v>
      </c>
      <c r="PB28" s="1" t="s">
        <v>533</v>
      </c>
      <c r="PC28" s="1" t="s">
        <v>464</v>
      </c>
      <c r="PD28" s="1" t="s">
        <v>472</v>
      </c>
      <c r="PF28" s="1" t="s">
        <v>484</v>
      </c>
      <c r="PH28" s="1" t="s">
        <v>485</v>
      </c>
      <c r="PI28" s="1" t="s">
        <v>605</v>
      </c>
      <c r="PJ28" s="1" t="s">
        <v>472</v>
      </c>
      <c r="PZ28" s="1" t="s">
        <v>886</v>
      </c>
      <c r="QA28" s="1" t="s">
        <v>472</v>
      </c>
      <c r="QB28" s="1" t="s">
        <v>887</v>
      </c>
      <c r="QC28" s="1" t="s">
        <v>888</v>
      </c>
      <c r="QD28" s="1" t="s">
        <v>464</v>
      </c>
      <c r="QE28" s="1" t="s">
        <v>889</v>
      </c>
      <c r="QF28" s="1" t="s">
        <v>472</v>
      </c>
      <c r="QG28" s="1">
        <v>-2.2787760000000001</v>
      </c>
      <c r="QH28" s="1">
        <v>28.813247499999999</v>
      </c>
      <c r="QI28" s="1">
        <v>1692.5</v>
      </c>
      <c r="QJ28" s="1">
        <v>4.45</v>
      </c>
      <c r="QK28" s="1">
        <v>9</v>
      </c>
      <c r="QL28" s="1">
        <v>44959.384340277778</v>
      </c>
      <c r="QM28" s="1">
        <v>44959.356423611112</v>
      </c>
      <c r="QN28" s="1" t="s">
        <v>890</v>
      </c>
      <c r="QO28" s="1">
        <v>44959.384768518517</v>
      </c>
      <c r="QP28" s="7" t="s">
        <v>891</v>
      </c>
      <c r="QQ28" s="1" t="s">
        <v>890</v>
      </c>
      <c r="QR28" s="1" t="s">
        <v>4707</v>
      </c>
      <c r="QS28" s="1" t="s">
        <v>4716</v>
      </c>
      <c r="QT28" s="1">
        <v>12</v>
      </c>
      <c r="QU28" s="1" t="s">
        <v>4725</v>
      </c>
      <c r="QV28" s="1">
        <v>25</v>
      </c>
      <c r="QW28" s="1">
        <v>15</v>
      </c>
      <c r="QX28" s="1">
        <v>20</v>
      </c>
      <c r="QY28" s="9">
        <v>60</v>
      </c>
      <c r="QZ28" s="1" t="s">
        <v>5101</v>
      </c>
      <c r="RA28" s="1">
        <v>7.1428571428571423</v>
      </c>
      <c r="RB28" s="1" t="s">
        <v>4710</v>
      </c>
      <c r="RC28" s="1" t="s">
        <v>4711</v>
      </c>
      <c r="RD28" s="1" t="s">
        <v>4712</v>
      </c>
      <c r="RE28" s="1" t="s">
        <v>5102</v>
      </c>
      <c r="RF28" s="1">
        <v>0</v>
      </c>
      <c r="RG28" s="1">
        <v>1</v>
      </c>
      <c r="RH28" s="1">
        <v>1</v>
      </c>
      <c r="RI28" s="1">
        <v>2</v>
      </c>
      <c r="RJ28" s="1" t="s">
        <v>4721</v>
      </c>
      <c r="RK28" s="1">
        <v>0</v>
      </c>
      <c r="RL28" s="1">
        <v>7</v>
      </c>
      <c r="RM28" s="1" t="s">
        <v>4718</v>
      </c>
      <c r="RN28" s="1">
        <v>0</v>
      </c>
      <c r="RO28" s="1">
        <v>0</v>
      </c>
      <c r="RP28" s="1" t="str">
        <f t="shared" si="1"/>
        <v>regression</v>
      </c>
      <c r="RQ28" s="1" t="str">
        <f t="shared" si="2"/>
        <v>croissance</v>
      </c>
      <c r="RR28" s="1" t="str">
        <f t="shared" si="3"/>
        <v>stagnation</v>
      </c>
      <c r="RS28" s="1" t="str">
        <f t="shared" si="4"/>
        <v>regression</v>
      </c>
      <c r="RT28" s="1" t="str">
        <f t="shared" si="5"/>
        <v>stagnation</v>
      </c>
      <c r="RU28" s="1" t="str">
        <f t="shared" si="6"/>
        <v>regression</v>
      </c>
    </row>
    <row r="29" spans="1:489" ht="14.25" customHeight="1" x14ac:dyDescent="0.3">
      <c r="A29" s="1" t="s">
        <v>892</v>
      </c>
      <c r="B29" s="1" t="s">
        <v>893</v>
      </c>
      <c r="C29" s="1">
        <v>44959</v>
      </c>
      <c r="D29" s="1" t="s">
        <v>459</v>
      </c>
      <c r="E29" s="1" t="s">
        <v>460</v>
      </c>
      <c r="F29" s="1" t="s">
        <v>460</v>
      </c>
      <c r="G29" s="1" t="s">
        <v>461</v>
      </c>
      <c r="H29" s="1" t="s">
        <v>462</v>
      </c>
      <c r="I29" s="1" t="s">
        <v>732</v>
      </c>
      <c r="J29" s="1" t="s">
        <v>472</v>
      </c>
      <c r="K29" s="1" t="s">
        <v>895</v>
      </c>
      <c r="L29" s="1" t="s">
        <v>894</v>
      </c>
      <c r="M29" s="1" t="str" cm="1">
        <f t="array" ref="M29">SUBSTITUTE(L29,LEFT(L29,MIN(IFERROR(FIND({0;1;2;3;4;5;6;7;8;9},L29),""))-1),"")</f>
        <v>8</v>
      </c>
      <c r="N29" s="1" t="str">
        <f t="shared" si="0"/>
        <v>nyama_8</v>
      </c>
      <c r="O29" s="1" t="s">
        <v>510</v>
      </c>
      <c r="P29" s="1">
        <v>29</v>
      </c>
      <c r="Q29" s="1">
        <v>976215683</v>
      </c>
      <c r="R29" s="1" t="s">
        <v>614</v>
      </c>
      <c r="S29" s="1" t="s">
        <v>464</v>
      </c>
      <c r="W29" s="1" t="s">
        <v>510</v>
      </c>
      <c r="X29" s="1" t="s">
        <v>564</v>
      </c>
      <c r="Y29" s="1" t="s">
        <v>575</v>
      </c>
      <c r="AA29" s="1" t="s">
        <v>596</v>
      </c>
      <c r="AB29" s="1">
        <v>0</v>
      </c>
      <c r="AC29" s="1">
        <v>0</v>
      </c>
      <c r="AD29" s="1">
        <v>0</v>
      </c>
      <c r="AE29" s="1">
        <v>1</v>
      </c>
      <c r="AF29" s="1">
        <v>0</v>
      </c>
      <c r="AG29" s="1">
        <v>0</v>
      </c>
      <c r="AH29" s="1">
        <v>1</v>
      </c>
      <c r="AI29" s="1">
        <v>0</v>
      </c>
      <c r="AJ29" s="1">
        <v>4</v>
      </c>
      <c r="AK29" s="1">
        <v>4</v>
      </c>
      <c r="AL29" s="1">
        <v>2</v>
      </c>
      <c r="AM29" s="1">
        <v>3</v>
      </c>
      <c r="AN29" s="1">
        <v>1</v>
      </c>
      <c r="AO29" s="1">
        <v>0</v>
      </c>
      <c r="AP29" s="1">
        <v>0</v>
      </c>
      <c r="AQ29" s="1">
        <v>0</v>
      </c>
      <c r="AR29" s="1">
        <v>16</v>
      </c>
      <c r="AS29" s="1" t="s">
        <v>464</v>
      </c>
      <c r="AT29" s="1">
        <v>0</v>
      </c>
      <c r="AU29" s="1">
        <v>0</v>
      </c>
      <c r="AV29" s="1">
        <v>1</v>
      </c>
      <c r="AW29" s="1">
        <v>0</v>
      </c>
      <c r="AX29" s="1">
        <v>1</v>
      </c>
      <c r="AY29" s="1">
        <v>0</v>
      </c>
      <c r="AZ29" s="1">
        <v>0</v>
      </c>
      <c r="BA29" s="1">
        <v>0</v>
      </c>
      <c r="BB29" s="1">
        <v>0</v>
      </c>
      <c r="BC29" s="1">
        <v>0</v>
      </c>
      <c r="BD29" s="1">
        <v>0</v>
      </c>
      <c r="BE29" s="1">
        <v>0</v>
      </c>
      <c r="BF29" s="1" t="s">
        <v>464</v>
      </c>
      <c r="BG29" s="1">
        <v>0</v>
      </c>
      <c r="BH29" s="1">
        <v>0</v>
      </c>
      <c r="BI29" s="1">
        <v>0</v>
      </c>
      <c r="BJ29" s="1">
        <v>0</v>
      </c>
      <c r="BK29" s="1">
        <v>0</v>
      </c>
      <c r="BL29" s="1">
        <v>0</v>
      </c>
      <c r="BM29" s="1">
        <v>0</v>
      </c>
      <c r="BN29" s="1">
        <v>1</v>
      </c>
      <c r="BO29" s="1">
        <v>0</v>
      </c>
      <c r="BP29" s="1">
        <v>0</v>
      </c>
      <c r="BQ29" s="1">
        <v>0</v>
      </c>
      <c r="BS29" s="1" t="s">
        <v>464</v>
      </c>
      <c r="BT29" s="1">
        <v>1</v>
      </c>
      <c r="BU29" s="1">
        <v>0</v>
      </c>
      <c r="BV29" s="1">
        <v>0</v>
      </c>
      <c r="BW29" s="1">
        <v>0</v>
      </c>
      <c r="BX29" s="1">
        <v>0</v>
      </c>
      <c r="BY29" s="1">
        <v>0</v>
      </c>
      <c r="BZ29" s="1">
        <v>0</v>
      </c>
      <c r="CA29" s="1">
        <v>0</v>
      </c>
      <c r="CB29" s="1">
        <v>1</v>
      </c>
      <c r="CC29" s="1">
        <v>0</v>
      </c>
      <c r="CD29" s="1">
        <v>0</v>
      </c>
      <c r="CF29" s="1" t="s">
        <v>473</v>
      </c>
      <c r="CG29" s="1" t="s">
        <v>896</v>
      </c>
      <c r="CL29" s="1" t="s">
        <v>473</v>
      </c>
      <c r="CM29" s="1" t="s">
        <v>5133</v>
      </c>
      <c r="CO29" s="1" t="s">
        <v>464</v>
      </c>
      <c r="CW29" s="1" t="s">
        <v>554</v>
      </c>
      <c r="CX29" s="1">
        <v>0</v>
      </c>
      <c r="CY29" s="1">
        <v>1</v>
      </c>
      <c r="CZ29" s="1">
        <v>0</v>
      </c>
      <c r="DA29" s="9">
        <v>1</v>
      </c>
      <c r="DE29" s="1" t="s">
        <v>464</v>
      </c>
      <c r="DF29" s="1" t="s">
        <v>5100</v>
      </c>
      <c r="EH29" s="1">
        <v>7</v>
      </c>
      <c r="EI29" s="1">
        <v>10</v>
      </c>
      <c r="EJ29" s="1">
        <v>1400</v>
      </c>
      <c r="EM29" s="1">
        <v>0</v>
      </c>
      <c r="EN29" s="6">
        <v>12.5</v>
      </c>
      <c r="EO29" s="1" t="s">
        <v>472</v>
      </c>
      <c r="EZ29" s="1" t="s">
        <v>597</v>
      </c>
      <c r="FA29" s="1">
        <v>0</v>
      </c>
      <c r="FB29" s="1">
        <v>0</v>
      </c>
      <c r="FC29" s="1">
        <v>0</v>
      </c>
      <c r="FD29" s="1">
        <v>0</v>
      </c>
      <c r="FE29" s="1">
        <v>1</v>
      </c>
      <c r="FF29" s="1">
        <v>0</v>
      </c>
      <c r="FG29" s="1">
        <v>0</v>
      </c>
      <c r="FI29" s="1" t="s">
        <v>472</v>
      </c>
      <c r="GE29" s="1" t="s">
        <v>464</v>
      </c>
      <c r="GF29" s="1" t="s">
        <v>897</v>
      </c>
      <c r="GG29" s="1" t="s">
        <v>472</v>
      </c>
      <c r="HP29" s="1" t="s">
        <v>464</v>
      </c>
      <c r="HQ29" s="1">
        <v>1</v>
      </c>
      <c r="HR29" s="1">
        <v>0</v>
      </c>
      <c r="HS29" s="1">
        <v>0</v>
      </c>
      <c r="HT29" s="1">
        <v>0</v>
      </c>
      <c r="HU29" s="1">
        <v>0</v>
      </c>
      <c r="HV29" s="1">
        <v>0</v>
      </c>
      <c r="HW29" s="1">
        <v>0</v>
      </c>
      <c r="HX29" s="1">
        <v>1</v>
      </c>
      <c r="HY29" s="1">
        <v>0</v>
      </c>
      <c r="HZ29" s="1">
        <v>0</v>
      </c>
      <c r="IF29" s="1">
        <v>1</v>
      </c>
      <c r="IG29" s="1">
        <v>0</v>
      </c>
      <c r="IH29" s="1">
        <v>0</v>
      </c>
      <c r="II29" s="1">
        <v>0</v>
      </c>
      <c r="IJ29" s="1">
        <v>0</v>
      </c>
      <c r="IK29" s="1">
        <v>3</v>
      </c>
      <c r="IS29" s="1" t="s">
        <v>5184</v>
      </c>
      <c r="IT29" s="1" t="s">
        <v>464</v>
      </c>
      <c r="IU29" s="1" t="s">
        <v>5101</v>
      </c>
      <c r="IV29" s="1" t="s">
        <v>472</v>
      </c>
      <c r="IX29" s="1" t="s">
        <v>472</v>
      </c>
      <c r="IY29" s="1" t="s">
        <v>464</v>
      </c>
      <c r="IZ29" s="1">
        <v>1</v>
      </c>
      <c r="JA29" s="1">
        <v>1</v>
      </c>
      <c r="JB29" s="1">
        <v>1</v>
      </c>
      <c r="JC29" s="1">
        <v>1</v>
      </c>
      <c r="JD29" s="1">
        <v>0</v>
      </c>
      <c r="JE29" s="1">
        <v>1</v>
      </c>
      <c r="JF29" s="1">
        <v>0</v>
      </c>
      <c r="JG29" s="1">
        <v>1</v>
      </c>
      <c r="JH29" s="1">
        <v>0</v>
      </c>
      <c r="JI29" s="1">
        <v>0</v>
      </c>
      <c r="JK29" s="1" t="s">
        <v>464</v>
      </c>
      <c r="JL29" s="1">
        <v>0</v>
      </c>
      <c r="JM29" s="1">
        <v>0</v>
      </c>
      <c r="JN29" s="1">
        <v>1</v>
      </c>
      <c r="JO29" s="1">
        <v>0</v>
      </c>
      <c r="JP29" s="1">
        <v>0</v>
      </c>
      <c r="JQ29" s="1">
        <v>1</v>
      </c>
      <c r="JR29" s="1">
        <v>0</v>
      </c>
      <c r="JS29" s="1" t="s">
        <v>898</v>
      </c>
      <c r="JT29" s="1" t="s">
        <v>464</v>
      </c>
      <c r="KA29" s="1" t="s">
        <v>464</v>
      </c>
      <c r="KB29" s="1">
        <v>1</v>
      </c>
      <c r="KC29" s="1">
        <v>0</v>
      </c>
      <c r="KD29" s="1">
        <v>1</v>
      </c>
      <c r="KE29" s="1">
        <v>2</v>
      </c>
      <c r="KF29" s="1">
        <v>0</v>
      </c>
      <c r="KG29" s="1">
        <v>0</v>
      </c>
      <c r="KH29" s="1">
        <v>0</v>
      </c>
      <c r="KJ29" s="1">
        <v>0</v>
      </c>
      <c r="KK29" s="1">
        <v>1</v>
      </c>
      <c r="KL29" s="1">
        <v>1</v>
      </c>
      <c r="KM29" s="1">
        <v>2</v>
      </c>
      <c r="KN29" s="1">
        <v>4</v>
      </c>
      <c r="KO29" s="1" t="s">
        <v>5185</v>
      </c>
      <c r="KP29" s="1">
        <v>0</v>
      </c>
      <c r="KQ29" s="1">
        <v>0</v>
      </c>
      <c r="KR29" s="1">
        <v>0</v>
      </c>
      <c r="KT29" s="1">
        <v>0</v>
      </c>
      <c r="KU29" s="1">
        <v>0</v>
      </c>
      <c r="KV29" s="1">
        <v>0</v>
      </c>
      <c r="KW29" s="1">
        <v>1</v>
      </c>
      <c r="KX29" s="1">
        <v>0</v>
      </c>
      <c r="KY29" s="1">
        <v>0</v>
      </c>
      <c r="LA29" s="1" t="s">
        <v>464</v>
      </c>
      <c r="LB29" s="1" t="s">
        <v>899</v>
      </c>
      <c r="LC29" s="1">
        <v>1</v>
      </c>
      <c r="LD29" s="1">
        <v>1</v>
      </c>
      <c r="LE29" s="1">
        <v>0</v>
      </c>
      <c r="LF29" s="1">
        <v>0</v>
      </c>
      <c r="LH29" s="1">
        <v>0</v>
      </c>
      <c r="LI29" s="1">
        <v>0</v>
      </c>
      <c r="LJ29" s="1">
        <v>0</v>
      </c>
      <c r="LK29" s="1">
        <v>0</v>
      </c>
      <c r="LL29" s="1">
        <v>0</v>
      </c>
      <c r="LM29" s="1">
        <v>1</v>
      </c>
      <c r="LN29" s="1">
        <v>1</v>
      </c>
      <c r="LO29" s="1">
        <v>0</v>
      </c>
      <c r="LP29" s="1" t="s">
        <v>900</v>
      </c>
      <c r="LQ29" s="1" t="s">
        <v>464</v>
      </c>
      <c r="LR29" s="1" t="s">
        <v>901</v>
      </c>
      <c r="LS29" s="1">
        <v>0</v>
      </c>
      <c r="LT29" s="1">
        <v>1</v>
      </c>
      <c r="LU29" s="1">
        <v>1</v>
      </c>
      <c r="LV29" s="1">
        <v>1</v>
      </c>
      <c r="LW29" s="1">
        <v>0</v>
      </c>
      <c r="LX29" s="1">
        <v>0</v>
      </c>
      <c r="LY29" s="1" t="s">
        <v>564</v>
      </c>
      <c r="LZ29" s="1" t="s">
        <v>472</v>
      </c>
      <c r="MA29" s="1" t="s">
        <v>472</v>
      </c>
      <c r="MQ29" s="1">
        <v>0</v>
      </c>
      <c r="MT29" s="1">
        <v>8</v>
      </c>
      <c r="MU29" s="1" t="s">
        <v>5187</v>
      </c>
      <c r="MV29" s="1">
        <v>1</v>
      </c>
      <c r="MW29" s="1">
        <v>0</v>
      </c>
      <c r="MX29" s="1">
        <v>0</v>
      </c>
      <c r="MY29" s="1">
        <v>0</v>
      </c>
      <c r="MZ29" s="1">
        <v>0</v>
      </c>
      <c r="NA29" s="1">
        <v>1</v>
      </c>
      <c r="NB29" s="1">
        <v>1</v>
      </c>
      <c r="NC29" s="1" t="s">
        <v>5190</v>
      </c>
      <c r="ND29" s="1">
        <v>0</v>
      </c>
      <c r="NE29" s="1">
        <v>0</v>
      </c>
      <c r="NF29" s="1">
        <v>0</v>
      </c>
      <c r="NH29" s="1" t="s">
        <v>464</v>
      </c>
      <c r="NI29" s="1" t="s">
        <v>464</v>
      </c>
      <c r="NJ29" s="1" t="s">
        <v>817</v>
      </c>
      <c r="NK29" s="1" t="s">
        <v>464</v>
      </c>
      <c r="NL29" s="1">
        <v>0</v>
      </c>
      <c r="NM29" s="1">
        <v>0</v>
      </c>
      <c r="NN29" s="1">
        <v>1</v>
      </c>
      <c r="NO29" s="1">
        <v>0</v>
      </c>
      <c r="NP29" s="1">
        <v>1</v>
      </c>
      <c r="NQ29" s="1">
        <v>0</v>
      </c>
      <c r="NR29" s="1">
        <v>0</v>
      </c>
      <c r="NT29" s="1">
        <v>1</v>
      </c>
      <c r="NU29" s="1">
        <v>1</v>
      </c>
      <c r="NV29" s="1">
        <v>0</v>
      </c>
      <c r="NW29" s="1">
        <v>0</v>
      </c>
      <c r="NX29" s="1">
        <v>0</v>
      </c>
      <c r="NY29" s="1">
        <v>0</v>
      </c>
      <c r="NZ29" s="1">
        <v>0</v>
      </c>
      <c r="OA29" s="1">
        <v>0</v>
      </c>
      <c r="OD29" s="1" t="s">
        <v>902</v>
      </c>
      <c r="OE29" s="1">
        <v>0</v>
      </c>
      <c r="OF29" s="1">
        <v>1</v>
      </c>
      <c r="OG29" s="1">
        <v>0</v>
      </c>
      <c r="OH29" s="1">
        <v>0</v>
      </c>
      <c r="OI29" s="1">
        <v>0</v>
      </c>
      <c r="OJ29" s="1">
        <v>1</v>
      </c>
      <c r="OK29" s="1">
        <v>0</v>
      </c>
      <c r="OL29" s="1">
        <v>0</v>
      </c>
      <c r="OM29" s="1">
        <v>1</v>
      </c>
      <c r="ON29" s="1">
        <v>0</v>
      </c>
      <c r="OO29" s="1" t="s">
        <v>620</v>
      </c>
      <c r="OP29" s="1">
        <v>0</v>
      </c>
      <c r="OQ29" s="1">
        <v>1</v>
      </c>
      <c r="OR29" s="1">
        <v>0</v>
      </c>
      <c r="OS29" s="1">
        <v>0</v>
      </c>
      <c r="OT29" s="1">
        <v>0</v>
      </c>
      <c r="OU29" s="1">
        <v>0</v>
      </c>
      <c r="OW29" s="1" t="s">
        <v>546</v>
      </c>
      <c r="OY29" s="1" t="s">
        <v>533</v>
      </c>
      <c r="OZ29" s="1" t="s">
        <v>464</v>
      </c>
      <c r="PA29" s="1" t="s">
        <v>464</v>
      </c>
      <c r="PB29" s="1" t="s">
        <v>533</v>
      </c>
      <c r="PC29" s="1" t="s">
        <v>472</v>
      </c>
      <c r="PI29" s="1" t="s">
        <v>534</v>
      </c>
      <c r="PJ29" s="1" t="s">
        <v>565</v>
      </c>
      <c r="PK29" s="1">
        <v>1</v>
      </c>
      <c r="PL29" s="1">
        <v>1</v>
      </c>
      <c r="PM29" s="1">
        <v>1</v>
      </c>
      <c r="PN29" s="1">
        <v>0</v>
      </c>
      <c r="PO29" s="1">
        <v>0</v>
      </c>
      <c r="PP29" s="1">
        <v>1</v>
      </c>
      <c r="PQ29" s="1">
        <v>0</v>
      </c>
      <c r="PR29" s="1">
        <v>0</v>
      </c>
      <c r="PS29" s="1">
        <v>0</v>
      </c>
      <c r="PT29" s="1">
        <v>0</v>
      </c>
      <c r="PU29" s="1">
        <v>0</v>
      </c>
      <c r="PV29" s="1">
        <v>0</v>
      </c>
      <c r="PX29" s="1" t="s">
        <v>903</v>
      </c>
      <c r="PY29" s="1" t="s">
        <v>565</v>
      </c>
      <c r="PZ29" s="1" t="s">
        <v>903</v>
      </c>
      <c r="QA29" s="1" t="s">
        <v>489</v>
      </c>
      <c r="QB29" s="1" t="s">
        <v>904</v>
      </c>
      <c r="QC29" s="1" t="s">
        <v>905</v>
      </c>
      <c r="QD29" s="1" t="s">
        <v>472</v>
      </c>
      <c r="QG29" s="1">
        <v>-2.2758587000000001</v>
      </c>
      <c r="QH29" s="1">
        <v>28.814700500000001</v>
      </c>
      <c r="QI29" s="1">
        <v>1731.5</v>
      </c>
      <c r="QJ29" s="1">
        <v>4.95</v>
      </c>
      <c r="QK29" s="1">
        <v>16</v>
      </c>
      <c r="QL29" s="1">
        <v>44959.38585648148</v>
      </c>
      <c r="QM29" s="1">
        <v>44959.358206018522</v>
      </c>
      <c r="QN29" s="1" t="s">
        <v>568</v>
      </c>
      <c r="QO29" s="1">
        <v>44959.38590277778</v>
      </c>
      <c r="QP29" s="7" t="s">
        <v>906</v>
      </c>
      <c r="QQ29" s="1" t="s">
        <v>568</v>
      </c>
      <c r="QR29" s="1" t="s">
        <v>4752</v>
      </c>
      <c r="QS29" s="1" t="s">
        <v>4752</v>
      </c>
      <c r="QT29" s="1" t="s">
        <v>4752</v>
      </c>
      <c r="QU29" s="1" t="s">
        <v>4752</v>
      </c>
      <c r="QV29" s="1" t="s">
        <v>4752</v>
      </c>
      <c r="QW29" s="1" t="s">
        <v>4752</v>
      </c>
      <c r="QX29" s="1" t="s">
        <v>4752</v>
      </c>
      <c r="QY29" s="9" t="s">
        <v>4752</v>
      </c>
      <c r="QZ29" s="1" t="s">
        <v>4752</v>
      </c>
      <c r="RA29" s="1" t="s">
        <v>4752</v>
      </c>
      <c r="RB29" s="1" t="s">
        <v>4752</v>
      </c>
      <c r="RC29" s="1" t="s">
        <v>4752</v>
      </c>
      <c r="RD29" s="1" t="s">
        <v>4752</v>
      </c>
      <c r="RE29" s="1" t="s">
        <v>4752</v>
      </c>
      <c r="RF29" s="1" t="s">
        <v>4752</v>
      </c>
      <c r="RG29" s="1" t="s">
        <v>4752</v>
      </c>
      <c r="RH29" s="1" t="s">
        <v>4752</v>
      </c>
      <c r="RI29" s="1" t="s">
        <v>4752</v>
      </c>
      <c r="RJ29" s="1" t="s">
        <v>4752</v>
      </c>
      <c r="RK29" s="1" t="s">
        <v>4752</v>
      </c>
      <c r="RL29" s="1" t="s">
        <v>4752</v>
      </c>
      <c r="RM29" s="1" t="s">
        <v>4752</v>
      </c>
      <c r="RN29" s="1" t="s">
        <v>4752</v>
      </c>
      <c r="RO29" s="1" t="s">
        <v>4752</v>
      </c>
      <c r="RP29" s="1" t="str">
        <f t="shared" si="1"/>
        <v/>
      </c>
      <c r="RQ29" s="1" t="str">
        <f t="shared" si="2"/>
        <v/>
      </c>
      <c r="RR29" s="1" t="str">
        <f t="shared" si="3"/>
        <v/>
      </c>
      <c r="RS29" s="1" t="str">
        <f t="shared" si="4"/>
        <v/>
      </c>
      <c r="RT29" s="1" t="str">
        <f t="shared" si="5"/>
        <v/>
      </c>
      <c r="RU29" s="1" t="str">
        <f t="shared" si="6"/>
        <v/>
      </c>
    </row>
    <row r="30" spans="1:489" ht="14.25" customHeight="1" x14ac:dyDescent="0.3">
      <c r="A30" s="1" t="s">
        <v>907</v>
      </c>
      <c r="B30" s="1" t="s">
        <v>908</v>
      </c>
      <c r="C30" s="1">
        <v>44959</v>
      </c>
      <c r="D30" s="1" t="s">
        <v>459</v>
      </c>
      <c r="E30" s="1" t="s">
        <v>460</v>
      </c>
      <c r="F30" s="1" t="s">
        <v>460</v>
      </c>
      <c r="G30" s="1" t="s">
        <v>461</v>
      </c>
      <c r="H30" s="1" t="s">
        <v>462</v>
      </c>
      <c r="I30" s="1" t="s">
        <v>463</v>
      </c>
      <c r="J30" s="1" t="s">
        <v>464</v>
      </c>
      <c r="K30" s="1" t="s">
        <v>910</v>
      </c>
      <c r="L30" s="1" t="s">
        <v>909</v>
      </c>
      <c r="M30" s="1" t="str" cm="1">
        <f t="array" ref="M30">SUBSTITUTE(L30,LEFT(L30,MIN(IFERROR(FIND({0;1;2;3;4;5;6;7;8;9},L30),""))-1),"")</f>
        <v>49</v>
      </c>
      <c r="N30" s="1" t="str">
        <f t="shared" si="0"/>
        <v>kamak_49</v>
      </c>
      <c r="O30" s="1" t="s">
        <v>510</v>
      </c>
      <c r="P30" s="1">
        <v>35</v>
      </c>
      <c r="Q30" s="1">
        <v>999999999</v>
      </c>
      <c r="R30" s="1" t="s">
        <v>553</v>
      </c>
      <c r="S30" s="1" t="s">
        <v>464</v>
      </c>
      <c r="W30" s="1" t="s">
        <v>510</v>
      </c>
      <c r="X30" s="1" t="s">
        <v>911</v>
      </c>
      <c r="Y30" s="1" t="s">
        <v>499</v>
      </c>
      <c r="AA30" s="1" t="s">
        <v>471</v>
      </c>
      <c r="AB30" s="1">
        <v>1</v>
      </c>
      <c r="AC30" s="1">
        <v>1</v>
      </c>
      <c r="AD30" s="1">
        <v>2</v>
      </c>
      <c r="AE30" s="1">
        <v>0</v>
      </c>
      <c r="AF30" s="1">
        <v>0</v>
      </c>
      <c r="AG30" s="1">
        <v>1</v>
      </c>
      <c r="AH30" s="1">
        <v>0</v>
      </c>
      <c r="AI30" s="1">
        <v>0</v>
      </c>
      <c r="AJ30" s="1">
        <v>0</v>
      </c>
      <c r="AK30" s="1">
        <v>0</v>
      </c>
      <c r="AL30" s="1">
        <v>0</v>
      </c>
      <c r="AM30" s="1">
        <v>0</v>
      </c>
      <c r="AN30" s="1">
        <v>0</v>
      </c>
      <c r="AO30" s="1">
        <v>0</v>
      </c>
      <c r="AP30" s="1">
        <v>1</v>
      </c>
      <c r="AQ30" s="1">
        <v>0</v>
      </c>
      <c r="AR30" s="1">
        <v>6</v>
      </c>
      <c r="AS30" s="1" t="s">
        <v>472</v>
      </c>
      <c r="AT30" s="1">
        <v>0</v>
      </c>
      <c r="AU30" s="1">
        <v>0</v>
      </c>
      <c r="AV30" s="1">
        <v>0</v>
      </c>
      <c r="AW30" s="1">
        <v>0</v>
      </c>
      <c r="AX30" s="1">
        <v>0</v>
      </c>
      <c r="AY30" s="1">
        <v>0</v>
      </c>
      <c r="AZ30" s="1">
        <v>0</v>
      </c>
      <c r="BA30" s="1">
        <v>0</v>
      </c>
      <c r="BB30" s="1">
        <v>0</v>
      </c>
      <c r="BC30" s="1">
        <v>0</v>
      </c>
      <c r="BD30" s="1">
        <v>0</v>
      </c>
      <c r="BE30" s="1">
        <v>0</v>
      </c>
      <c r="BF30" s="1" t="s">
        <v>472</v>
      </c>
      <c r="BS30" s="1" t="s">
        <v>464</v>
      </c>
      <c r="BT30" s="1">
        <v>0</v>
      </c>
      <c r="BU30" s="1">
        <v>0</v>
      </c>
      <c r="BV30" s="1">
        <v>0</v>
      </c>
      <c r="BW30" s="1">
        <v>1</v>
      </c>
      <c r="BX30" s="1">
        <v>0</v>
      </c>
      <c r="BY30" s="1">
        <v>0</v>
      </c>
      <c r="BZ30" s="1">
        <v>0</v>
      </c>
      <c r="CA30" s="1">
        <v>0</v>
      </c>
      <c r="CB30" s="1">
        <v>0</v>
      </c>
      <c r="CC30" s="1">
        <v>0</v>
      </c>
      <c r="CD30" s="1">
        <v>0</v>
      </c>
      <c r="CF30" s="1" t="s">
        <v>473</v>
      </c>
      <c r="CG30" s="1" t="s">
        <v>474</v>
      </c>
      <c r="CL30" s="1" t="s">
        <v>473</v>
      </c>
      <c r="CM30" s="1" t="s">
        <v>5133</v>
      </c>
      <c r="CO30" s="1" t="s">
        <v>464</v>
      </c>
      <c r="CW30" s="1" t="s">
        <v>475</v>
      </c>
      <c r="CX30" s="1">
        <v>20</v>
      </c>
      <c r="CY30" s="1">
        <v>8</v>
      </c>
      <c r="CZ30" s="1">
        <v>25</v>
      </c>
      <c r="DA30" s="9">
        <v>53</v>
      </c>
      <c r="DE30" s="1" t="s">
        <v>464</v>
      </c>
      <c r="DF30" s="1" t="s">
        <v>5101</v>
      </c>
      <c r="EH30" s="1">
        <v>5</v>
      </c>
      <c r="EI30" s="1">
        <v>1</v>
      </c>
      <c r="EJ30" s="1">
        <v>100</v>
      </c>
      <c r="EM30" s="1">
        <v>0</v>
      </c>
      <c r="EN30" s="6">
        <v>2.3809523809523809</v>
      </c>
      <c r="EO30" s="1" t="s">
        <v>472</v>
      </c>
      <c r="EZ30" s="1" t="s">
        <v>476</v>
      </c>
      <c r="FA30" s="1">
        <v>0</v>
      </c>
      <c r="FB30" s="1">
        <v>0</v>
      </c>
      <c r="FC30" s="1">
        <v>0</v>
      </c>
      <c r="FD30" s="1">
        <v>0</v>
      </c>
      <c r="FE30" s="1">
        <v>1</v>
      </c>
      <c r="FF30" s="1">
        <v>0</v>
      </c>
      <c r="FG30" s="1">
        <v>0</v>
      </c>
      <c r="FI30" s="1" t="s">
        <v>472</v>
      </c>
      <c r="GE30" s="1" t="s">
        <v>472</v>
      </c>
      <c r="GF30" s="1" t="s">
        <v>912</v>
      </c>
      <c r="GG30" s="1" t="s">
        <v>464</v>
      </c>
      <c r="GH30" s="1">
        <v>1</v>
      </c>
      <c r="GI30" s="1">
        <v>0</v>
      </c>
      <c r="GJ30" s="1">
        <v>0</v>
      </c>
      <c r="GK30" s="1">
        <v>0</v>
      </c>
      <c r="GL30" s="1">
        <v>0</v>
      </c>
      <c r="GM30" s="1">
        <v>0</v>
      </c>
      <c r="GN30" s="1">
        <v>0</v>
      </c>
      <c r="GY30" s="1">
        <v>0</v>
      </c>
      <c r="GZ30" s="1">
        <v>1</v>
      </c>
      <c r="HA30" s="1">
        <v>0</v>
      </c>
      <c r="HB30" s="1">
        <v>0</v>
      </c>
      <c r="HC30" s="1">
        <v>0</v>
      </c>
      <c r="HD30" s="1">
        <v>0</v>
      </c>
      <c r="HE30" s="1">
        <v>0</v>
      </c>
      <c r="HF30" s="1">
        <v>0</v>
      </c>
      <c r="HG30" s="1">
        <v>0</v>
      </c>
      <c r="HH30" s="1">
        <v>0</v>
      </c>
      <c r="HI30" s="1">
        <v>0</v>
      </c>
      <c r="HJ30" s="1">
        <v>0</v>
      </c>
      <c r="HK30" s="1">
        <v>0</v>
      </c>
      <c r="HL30" s="1">
        <v>0</v>
      </c>
      <c r="HM30" s="1">
        <v>0</v>
      </c>
      <c r="HN30" s="1">
        <v>0</v>
      </c>
      <c r="HO30" s="1">
        <v>0</v>
      </c>
      <c r="HP30" s="1" t="s">
        <v>464</v>
      </c>
      <c r="HQ30" s="1">
        <v>1</v>
      </c>
      <c r="HR30" s="1">
        <v>0</v>
      </c>
      <c r="HS30" s="1">
        <v>1</v>
      </c>
      <c r="HT30" s="1">
        <v>0</v>
      </c>
      <c r="HU30" s="1">
        <v>0</v>
      </c>
      <c r="HV30" s="1">
        <v>0</v>
      </c>
      <c r="HW30" s="1">
        <v>0</v>
      </c>
      <c r="HX30" s="1">
        <v>0</v>
      </c>
      <c r="HY30" s="1">
        <v>0</v>
      </c>
      <c r="HZ30" s="1">
        <v>0</v>
      </c>
      <c r="IF30" s="1">
        <v>0</v>
      </c>
      <c r="IG30" s="1">
        <v>0</v>
      </c>
      <c r="IH30" s="1">
        <v>0</v>
      </c>
      <c r="II30" s="1">
        <v>1</v>
      </c>
      <c r="IJ30" s="1">
        <v>0</v>
      </c>
      <c r="IL30" s="1">
        <v>0</v>
      </c>
      <c r="IM30" s="1">
        <v>1</v>
      </c>
      <c r="IN30" s="1">
        <v>0</v>
      </c>
      <c r="IS30" s="1" t="s">
        <v>5184</v>
      </c>
      <c r="IT30" s="1" t="s">
        <v>472</v>
      </c>
      <c r="IU30" s="1" t="s">
        <v>5100</v>
      </c>
      <c r="IV30" s="1" t="s">
        <v>472</v>
      </c>
      <c r="IX30" s="1" t="s">
        <v>472</v>
      </c>
      <c r="IY30" s="1" t="s">
        <v>472</v>
      </c>
      <c r="KA30" s="1" t="s">
        <v>472</v>
      </c>
      <c r="KE30" s="1">
        <v>0</v>
      </c>
      <c r="KM30" s="1">
        <v>0</v>
      </c>
      <c r="KN30" s="1">
        <v>0</v>
      </c>
      <c r="KO30" s="1" t="s">
        <v>5186</v>
      </c>
      <c r="KT30" s="1">
        <v>0</v>
      </c>
      <c r="KU30" s="1">
        <v>0</v>
      </c>
      <c r="KV30" s="1">
        <v>0</v>
      </c>
      <c r="KW30" s="1">
        <v>1</v>
      </c>
      <c r="KX30" s="1">
        <v>0</v>
      </c>
      <c r="KY30" s="1">
        <v>0</v>
      </c>
      <c r="LA30" s="1" t="s">
        <v>472</v>
      </c>
      <c r="LB30" s="1" t="s">
        <v>834</v>
      </c>
      <c r="LC30" s="1">
        <v>0</v>
      </c>
      <c r="LD30" s="1">
        <v>1</v>
      </c>
      <c r="LE30" s="1">
        <v>0</v>
      </c>
      <c r="LF30" s="1">
        <v>0</v>
      </c>
      <c r="LH30" s="1">
        <v>0</v>
      </c>
      <c r="LI30" s="1">
        <v>0</v>
      </c>
      <c r="LJ30" s="1">
        <v>0</v>
      </c>
      <c r="LK30" s="1">
        <v>0</v>
      </c>
      <c r="LL30" s="1">
        <v>1</v>
      </c>
      <c r="LM30" s="1">
        <v>0</v>
      </c>
      <c r="LN30" s="1">
        <v>0</v>
      </c>
      <c r="LO30" s="1">
        <v>0</v>
      </c>
      <c r="LQ30" s="1" t="s">
        <v>472</v>
      </c>
      <c r="LZ30" s="1" t="s">
        <v>472</v>
      </c>
      <c r="MA30" s="1" t="s">
        <v>472</v>
      </c>
      <c r="MQ30" s="1">
        <v>0</v>
      </c>
      <c r="MT30" s="1">
        <v>3</v>
      </c>
      <c r="MU30" s="1" t="s">
        <v>5188</v>
      </c>
      <c r="MV30" s="1">
        <v>1</v>
      </c>
      <c r="MW30" s="1">
        <v>0</v>
      </c>
      <c r="MX30" s="1">
        <v>0</v>
      </c>
      <c r="MY30" s="1">
        <v>0</v>
      </c>
      <c r="MZ30" s="1">
        <v>0</v>
      </c>
      <c r="NA30" s="1">
        <v>1</v>
      </c>
      <c r="NB30" s="1">
        <v>1</v>
      </c>
      <c r="NC30" s="1" t="s">
        <v>5190</v>
      </c>
      <c r="ND30" s="1">
        <v>0</v>
      </c>
      <c r="NE30" s="1">
        <v>0</v>
      </c>
      <c r="NF30" s="1">
        <v>0</v>
      </c>
      <c r="NH30" s="1" t="s">
        <v>472</v>
      </c>
      <c r="NI30" s="1" t="s">
        <v>480</v>
      </c>
      <c r="OD30" s="1" t="s">
        <v>760</v>
      </c>
      <c r="OE30" s="1">
        <v>0</v>
      </c>
      <c r="OF30" s="1">
        <v>0</v>
      </c>
      <c r="OG30" s="1">
        <v>0</v>
      </c>
      <c r="OH30" s="1">
        <v>0</v>
      </c>
      <c r="OI30" s="1">
        <v>0</v>
      </c>
      <c r="OJ30" s="1">
        <v>0</v>
      </c>
      <c r="OK30" s="1">
        <v>0</v>
      </c>
      <c r="OL30" s="1">
        <v>0</v>
      </c>
      <c r="OM30" s="1">
        <v>1</v>
      </c>
      <c r="ON30" s="1">
        <v>0</v>
      </c>
      <c r="OO30" s="1" t="s">
        <v>836</v>
      </c>
      <c r="OP30" s="1">
        <v>1</v>
      </c>
      <c r="OQ30" s="1">
        <v>0</v>
      </c>
      <c r="OR30" s="1">
        <v>0</v>
      </c>
      <c r="OS30" s="1">
        <v>0</v>
      </c>
      <c r="OT30" s="1">
        <v>0</v>
      </c>
      <c r="OU30" s="1">
        <v>0</v>
      </c>
      <c r="OW30" s="1" t="s">
        <v>546</v>
      </c>
      <c r="OY30" s="1" t="s">
        <v>518</v>
      </c>
      <c r="OZ30" s="1" t="s">
        <v>472</v>
      </c>
      <c r="PA30" s="1" t="s">
        <v>472</v>
      </c>
      <c r="PB30" s="1" t="s">
        <v>518</v>
      </c>
      <c r="PC30" s="1" t="s">
        <v>464</v>
      </c>
      <c r="PD30" s="1" t="s">
        <v>472</v>
      </c>
      <c r="PF30" s="1" t="s">
        <v>484</v>
      </c>
      <c r="PH30" s="1" t="s">
        <v>671</v>
      </c>
      <c r="PI30" s="1" t="s">
        <v>605</v>
      </c>
      <c r="PJ30" s="1" t="s">
        <v>472</v>
      </c>
      <c r="PZ30" s="1" t="s">
        <v>913</v>
      </c>
      <c r="QA30" s="1" t="s">
        <v>472</v>
      </c>
      <c r="QB30" s="1" t="s">
        <v>914</v>
      </c>
      <c r="QC30" s="1" t="s">
        <v>915</v>
      </c>
      <c r="QD30" s="1" t="s">
        <v>472</v>
      </c>
      <c r="QG30" s="1">
        <v>-2.2966733000000001</v>
      </c>
      <c r="QH30" s="1">
        <v>28.8001717</v>
      </c>
      <c r="QI30" s="1">
        <v>1736.9</v>
      </c>
      <c r="QJ30" s="1">
        <v>4.9000000000000004</v>
      </c>
      <c r="QK30" s="1">
        <v>6</v>
      </c>
      <c r="QL30" s="1">
        <v>44959.400821759264</v>
      </c>
      <c r="QM30" s="1">
        <v>44959.379363425927</v>
      </c>
      <c r="QN30" s="1" t="s">
        <v>840</v>
      </c>
      <c r="QO30" s="1">
        <v>44959.400833333333</v>
      </c>
      <c r="QP30" s="7" t="s">
        <v>916</v>
      </c>
      <c r="QQ30" s="1" t="s">
        <v>840</v>
      </c>
      <c r="QR30" s="1" t="s">
        <v>4707</v>
      </c>
      <c r="QS30" s="1" t="s">
        <v>4716</v>
      </c>
      <c r="QT30" s="1">
        <v>9</v>
      </c>
      <c r="QU30" s="1" t="s">
        <v>4709</v>
      </c>
      <c r="QV30" s="1">
        <v>30</v>
      </c>
      <c r="QW30" s="1">
        <v>45</v>
      </c>
      <c r="QX30" s="1">
        <v>45</v>
      </c>
      <c r="QY30" s="9">
        <v>120</v>
      </c>
      <c r="QZ30" s="1" t="s">
        <v>5102</v>
      </c>
      <c r="RA30" s="1">
        <v>26.666666666666668</v>
      </c>
      <c r="RB30" s="1" t="s">
        <v>4720</v>
      </c>
      <c r="RC30" s="1" t="s">
        <v>4711</v>
      </c>
      <c r="RD30" s="1" t="s">
        <v>4712</v>
      </c>
      <c r="RE30" s="1" t="s">
        <v>5102</v>
      </c>
      <c r="RF30" s="1">
        <v>0</v>
      </c>
      <c r="RG30" s="1">
        <v>1</v>
      </c>
      <c r="RH30" s="1">
        <v>0</v>
      </c>
      <c r="RI30" s="1">
        <v>2</v>
      </c>
      <c r="RJ30" s="1" t="s">
        <v>4721</v>
      </c>
      <c r="RK30" s="1">
        <v>0</v>
      </c>
      <c r="RL30" s="1">
        <v>5</v>
      </c>
      <c r="RM30" s="1" t="s">
        <v>4714</v>
      </c>
      <c r="RN30" s="1">
        <v>0</v>
      </c>
      <c r="RO30" s="1">
        <v>0</v>
      </c>
      <c r="RP30" s="1" t="str">
        <f t="shared" si="1"/>
        <v>croissance</v>
      </c>
      <c r="RQ30" s="1" t="str">
        <f t="shared" si="2"/>
        <v>croissance</v>
      </c>
      <c r="RR30" s="1" t="str">
        <f t="shared" si="3"/>
        <v>croissance</v>
      </c>
      <c r="RS30" s="1" t="str">
        <f t="shared" si="4"/>
        <v>croissance</v>
      </c>
      <c r="RT30" s="1" t="str">
        <f t="shared" si="5"/>
        <v>regression</v>
      </c>
      <c r="RU30" s="1" t="str">
        <f t="shared" si="6"/>
        <v>regression</v>
      </c>
    </row>
    <row r="31" spans="1:489" ht="14.25" customHeight="1" x14ac:dyDescent="0.3">
      <c r="A31" s="1" t="s">
        <v>917</v>
      </c>
      <c r="B31" s="1" t="s">
        <v>918</v>
      </c>
      <c r="C31" s="1">
        <v>44959</v>
      </c>
      <c r="D31" s="1" t="s">
        <v>459</v>
      </c>
      <c r="E31" s="1" t="s">
        <v>460</v>
      </c>
      <c r="F31" s="1" t="s">
        <v>460</v>
      </c>
      <c r="G31" s="1" t="s">
        <v>461</v>
      </c>
      <c r="H31" s="1" t="s">
        <v>462</v>
      </c>
      <c r="I31" s="1" t="s">
        <v>844</v>
      </c>
      <c r="J31" s="1" t="s">
        <v>464</v>
      </c>
      <c r="K31" s="1" t="s">
        <v>920</v>
      </c>
      <c r="L31" s="1" t="s">
        <v>919</v>
      </c>
      <c r="M31" s="1" t="str" cm="1">
        <f t="array" ref="M31">SUBSTITUTE(L31,LEFT(L31,MIN(IFERROR(FIND({0;1;2;3;4;5;6;7;8;9},L31),""))-1),"")</f>
        <v>14</v>
      </c>
      <c r="N31" s="1" t="str">
        <f t="shared" si="0"/>
        <v>kashe_14</v>
      </c>
      <c r="O31" s="1" t="s">
        <v>510</v>
      </c>
      <c r="P31" s="1">
        <v>50</v>
      </c>
      <c r="Q31" s="1">
        <v>973469134</v>
      </c>
      <c r="R31" s="1" t="s">
        <v>829</v>
      </c>
      <c r="S31" s="1" t="s">
        <v>464</v>
      </c>
      <c r="W31" s="1" t="s">
        <v>510</v>
      </c>
      <c r="X31" s="1" t="s">
        <v>921</v>
      </c>
      <c r="Y31" s="1" t="s">
        <v>831</v>
      </c>
      <c r="AA31" s="1" t="s">
        <v>471</v>
      </c>
      <c r="AB31" s="1">
        <v>1</v>
      </c>
      <c r="AC31" s="1">
        <v>2</v>
      </c>
      <c r="AD31" s="1">
        <v>1</v>
      </c>
      <c r="AE31" s="1">
        <v>1</v>
      </c>
      <c r="AF31" s="1">
        <v>1</v>
      </c>
      <c r="AG31" s="1">
        <v>0</v>
      </c>
      <c r="AH31" s="1">
        <v>1</v>
      </c>
      <c r="AI31" s="1">
        <v>0</v>
      </c>
      <c r="AJ31" s="1">
        <v>2</v>
      </c>
      <c r="AK31" s="1">
        <v>0</v>
      </c>
      <c r="AL31" s="1">
        <v>1</v>
      </c>
      <c r="AM31" s="1">
        <v>1</v>
      </c>
      <c r="AN31" s="1">
        <v>0</v>
      </c>
      <c r="AO31" s="1">
        <v>0</v>
      </c>
      <c r="AP31" s="1">
        <v>0</v>
      </c>
      <c r="AQ31" s="1">
        <v>1</v>
      </c>
      <c r="AR31" s="1">
        <v>12</v>
      </c>
      <c r="AS31" s="1" t="s">
        <v>464</v>
      </c>
      <c r="AT31" s="1">
        <v>0</v>
      </c>
      <c r="AU31" s="1">
        <v>1</v>
      </c>
      <c r="AV31" s="1">
        <v>1</v>
      </c>
      <c r="AW31" s="1">
        <v>0</v>
      </c>
      <c r="AX31" s="1">
        <v>0</v>
      </c>
      <c r="AY31" s="1">
        <v>0</v>
      </c>
      <c r="AZ31" s="1">
        <v>0</v>
      </c>
      <c r="BA31" s="1">
        <v>0</v>
      </c>
      <c r="BB31" s="1">
        <v>0</v>
      </c>
      <c r="BC31" s="1">
        <v>0</v>
      </c>
      <c r="BD31" s="1">
        <v>0</v>
      </c>
      <c r="BE31" s="1">
        <v>0</v>
      </c>
      <c r="BF31" s="1" t="s">
        <v>464</v>
      </c>
      <c r="BG31" s="1">
        <v>1</v>
      </c>
      <c r="BH31" s="1">
        <v>0</v>
      </c>
      <c r="BI31" s="1">
        <v>0</v>
      </c>
      <c r="BJ31" s="1">
        <v>0</v>
      </c>
      <c r="BK31" s="1">
        <v>0</v>
      </c>
      <c r="BL31" s="1">
        <v>0</v>
      </c>
      <c r="BM31" s="1">
        <v>0</v>
      </c>
      <c r="BN31" s="1">
        <v>1</v>
      </c>
      <c r="BO31" s="1">
        <v>0</v>
      </c>
      <c r="BP31" s="1">
        <v>0</v>
      </c>
      <c r="BQ31" s="1">
        <v>0</v>
      </c>
      <c r="BS31" s="1" t="s">
        <v>464</v>
      </c>
      <c r="BT31" s="1">
        <v>0</v>
      </c>
      <c r="BU31" s="1">
        <v>0</v>
      </c>
      <c r="BV31" s="1">
        <v>0</v>
      </c>
      <c r="BW31" s="1">
        <v>0</v>
      </c>
      <c r="BX31" s="1">
        <v>1</v>
      </c>
      <c r="BY31" s="1">
        <v>0</v>
      </c>
      <c r="BZ31" s="1">
        <v>0</v>
      </c>
      <c r="CA31" s="1">
        <v>0</v>
      </c>
      <c r="CB31" s="1">
        <v>1</v>
      </c>
      <c r="CC31" s="1">
        <v>0</v>
      </c>
      <c r="CD31" s="1">
        <v>0</v>
      </c>
      <c r="CF31" s="1" t="s">
        <v>473</v>
      </c>
      <c r="CG31" s="1" t="s">
        <v>474</v>
      </c>
      <c r="CL31" s="1" t="s">
        <v>473</v>
      </c>
      <c r="CM31" s="1" t="s">
        <v>5133</v>
      </c>
      <c r="CO31" s="1" t="s">
        <v>464</v>
      </c>
      <c r="CW31" s="1" t="s">
        <v>475</v>
      </c>
      <c r="CX31" s="1">
        <v>5</v>
      </c>
      <c r="CY31" s="1">
        <v>10</v>
      </c>
      <c r="CZ31" s="1">
        <v>5</v>
      </c>
      <c r="DA31" s="9">
        <v>20</v>
      </c>
      <c r="DE31" s="1" t="s">
        <v>472</v>
      </c>
      <c r="DF31" s="1" t="s">
        <v>5102</v>
      </c>
      <c r="DG31" s="1">
        <v>0</v>
      </c>
      <c r="DH31" s="1">
        <v>0</v>
      </c>
      <c r="DI31" s="1">
        <v>0</v>
      </c>
      <c r="DJ31" s="1">
        <v>0</v>
      </c>
      <c r="DK31" s="1">
        <v>1</v>
      </c>
      <c r="DL31" s="1">
        <v>1</v>
      </c>
      <c r="DM31" s="1">
        <v>1</v>
      </c>
      <c r="DN31" s="1">
        <v>0</v>
      </c>
      <c r="DO31" s="1">
        <v>0</v>
      </c>
      <c r="DP31" s="1">
        <v>0</v>
      </c>
      <c r="DQ31" s="1">
        <v>0</v>
      </c>
      <c r="DR31" s="1">
        <v>0</v>
      </c>
      <c r="DS31" s="1">
        <v>0</v>
      </c>
      <c r="EH31" s="1">
        <v>4</v>
      </c>
      <c r="EI31" s="1">
        <v>10</v>
      </c>
      <c r="EJ31" s="1">
        <v>800</v>
      </c>
      <c r="EM31" s="1">
        <v>0</v>
      </c>
      <c r="EN31" s="6">
        <v>9.5238095238095237</v>
      </c>
      <c r="EO31" s="1" t="s">
        <v>472</v>
      </c>
      <c r="EZ31" s="1" t="s">
        <v>529</v>
      </c>
      <c r="FA31" s="1">
        <v>0</v>
      </c>
      <c r="FB31" s="1">
        <v>0</v>
      </c>
      <c r="FC31" s="1">
        <v>0</v>
      </c>
      <c r="FD31" s="1">
        <v>0</v>
      </c>
      <c r="FE31" s="1">
        <v>1</v>
      </c>
      <c r="FF31" s="1">
        <v>0</v>
      </c>
      <c r="FG31" s="1">
        <v>0</v>
      </c>
      <c r="FI31" s="1" t="s">
        <v>472</v>
      </c>
      <c r="GE31" s="1" t="s">
        <v>472</v>
      </c>
      <c r="GF31" s="1" t="s">
        <v>922</v>
      </c>
      <c r="GG31" s="1" t="s">
        <v>472</v>
      </c>
      <c r="HP31" s="1" t="s">
        <v>464</v>
      </c>
      <c r="HQ31" s="1">
        <v>0</v>
      </c>
      <c r="HR31" s="1">
        <v>0</v>
      </c>
      <c r="HS31" s="1">
        <v>0</v>
      </c>
      <c r="HT31" s="1">
        <v>0</v>
      </c>
      <c r="HU31" s="1">
        <v>0</v>
      </c>
      <c r="HV31" s="1">
        <v>0</v>
      </c>
      <c r="HW31" s="1">
        <v>1</v>
      </c>
      <c r="HX31" s="1">
        <v>0</v>
      </c>
      <c r="HY31" s="1">
        <v>0</v>
      </c>
      <c r="HZ31" s="1">
        <v>0</v>
      </c>
      <c r="IF31" s="1">
        <v>1</v>
      </c>
      <c r="IG31" s="1">
        <v>0</v>
      </c>
      <c r="IH31" s="1">
        <v>0</v>
      </c>
      <c r="II31" s="1">
        <v>0</v>
      </c>
      <c r="IJ31" s="1">
        <v>0</v>
      </c>
      <c r="IK31" s="1">
        <v>2</v>
      </c>
      <c r="IS31" s="1" t="s">
        <v>5183</v>
      </c>
      <c r="IT31" s="1" t="s">
        <v>464</v>
      </c>
      <c r="IU31" s="1" t="s">
        <v>5102</v>
      </c>
      <c r="IV31" s="1" t="s">
        <v>472</v>
      </c>
      <c r="IX31" s="1" t="s">
        <v>472</v>
      </c>
      <c r="IY31" s="1" t="s">
        <v>464</v>
      </c>
      <c r="IZ31" s="1">
        <v>0</v>
      </c>
      <c r="JA31" s="1">
        <v>1</v>
      </c>
      <c r="JB31" s="1">
        <v>0</v>
      </c>
      <c r="JC31" s="1">
        <v>0</v>
      </c>
      <c r="JD31" s="1">
        <v>0</v>
      </c>
      <c r="JE31" s="1">
        <v>1</v>
      </c>
      <c r="JF31" s="1">
        <v>0</v>
      </c>
      <c r="JG31" s="1">
        <v>0</v>
      </c>
      <c r="JH31" s="1">
        <v>0</v>
      </c>
      <c r="JI31" s="1">
        <v>0</v>
      </c>
      <c r="JK31" s="1" t="s">
        <v>472</v>
      </c>
      <c r="KA31" s="1" t="s">
        <v>464</v>
      </c>
      <c r="KB31" s="1">
        <v>1</v>
      </c>
      <c r="KC31" s="1">
        <v>0</v>
      </c>
      <c r="KD31" s="1">
        <v>1</v>
      </c>
      <c r="KE31" s="1">
        <v>2</v>
      </c>
      <c r="KF31" s="1">
        <v>0</v>
      </c>
      <c r="KG31" s="1">
        <v>0</v>
      </c>
      <c r="KH31" s="1">
        <v>0</v>
      </c>
      <c r="KJ31" s="1">
        <v>0</v>
      </c>
      <c r="KK31" s="1">
        <v>1</v>
      </c>
      <c r="KL31" s="1">
        <v>1</v>
      </c>
      <c r="KM31" s="1">
        <v>2</v>
      </c>
      <c r="KN31" s="1">
        <v>4</v>
      </c>
      <c r="KO31" s="1" t="s">
        <v>5185</v>
      </c>
      <c r="KP31" s="1">
        <v>0</v>
      </c>
      <c r="KQ31" s="1">
        <v>0</v>
      </c>
      <c r="KR31" s="1">
        <v>0</v>
      </c>
      <c r="KT31" s="1">
        <v>1</v>
      </c>
      <c r="KU31" s="1">
        <v>0</v>
      </c>
      <c r="KV31" s="1">
        <v>0</v>
      </c>
      <c r="KW31" s="1">
        <v>0</v>
      </c>
      <c r="KX31" s="1">
        <v>0</v>
      </c>
      <c r="KY31" s="1">
        <v>0</v>
      </c>
      <c r="LA31" s="1" t="s">
        <v>464</v>
      </c>
      <c r="LB31" s="1" t="s">
        <v>923</v>
      </c>
      <c r="LC31" s="1">
        <v>1</v>
      </c>
      <c r="LD31" s="1">
        <v>1</v>
      </c>
      <c r="LE31" s="1">
        <v>0</v>
      </c>
      <c r="LF31" s="1">
        <v>0</v>
      </c>
      <c r="LH31" s="1">
        <v>0</v>
      </c>
      <c r="LI31" s="1">
        <v>1</v>
      </c>
      <c r="LJ31" s="1">
        <v>0</v>
      </c>
      <c r="LK31" s="1">
        <v>0</v>
      </c>
      <c r="LL31" s="1">
        <v>0</v>
      </c>
      <c r="LM31" s="1">
        <v>0</v>
      </c>
      <c r="LN31" s="1">
        <v>0</v>
      </c>
      <c r="LO31" s="1">
        <v>0</v>
      </c>
      <c r="LQ31" s="1" t="s">
        <v>472</v>
      </c>
      <c r="LZ31" s="1" t="s">
        <v>464</v>
      </c>
      <c r="MA31" s="1" t="s">
        <v>464</v>
      </c>
      <c r="MB31" s="1">
        <v>1</v>
      </c>
      <c r="MC31" s="1">
        <v>0</v>
      </c>
      <c r="MD31" s="1">
        <v>0</v>
      </c>
      <c r="ME31" s="1">
        <v>0</v>
      </c>
      <c r="MF31" s="1">
        <v>0</v>
      </c>
      <c r="MH31" s="1">
        <v>1</v>
      </c>
      <c r="MI31" s="1">
        <v>0</v>
      </c>
      <c r="MJ31" s="1">
        <v>0</v>
      </c>
      <c r="MK31" s="1">
        <v>0</v>
      </c>
      <c r="ML31" s="1">
        <v>0</v>
      </c>
      <c r="MM31" s="1">
        <v>0</v>
      </c>
      <c r="MN31" s="1">
        <v>0</v>
      </c>
      <c r="MO31" s="1">
        <v>0</v>
      </c>
      <c r="MQ31" s="1">
        <v>1</v>
      </c>
      <c r="MR31" s="1" t="s">
        <v>464</v>
      </c>
      <c r="MS31" s="1" t="s">
        <v>472</v>
      </c>
      <c r="MT31" s="1">
        <v>2</v>
      </c>
      <c r="MU31" s="1" t="s">
        <v>5188</v>
      </c>
      <c r="NA31" s="1">
        <v>0</v>
      </c>
      <c r="NB31" s="1">
        <v>1</v>
      </c>
      <c r="NC31" s="1" t="s">
        <v>5190</v>
      </c>
      <c r="NH31" s="1" t="s">
        <v>464</v>
      </c>
      <c r="NI31" s="1" t="s">
        <v>480</v>
      </c>
      <c r="OD31" s="1" t="s">
        <v>924</v>
      </c>
      <c r="OE31" s="1">
        <v>0</v>
      </c>
      <c r="OF31" s="1">
        <v>0</v>
      </c>
      <c r="OG31" s="1">
        <v>0</v>
      </c>
      <c r="OH31" s="1">
        <v>0</v>
      </c>
      <c r="OI31" s="1">
        <v>0</v>
      </c>
      <c r="OJ31" s="1">
        <v>0</v>
      </c>
      <c r="OK31" s="1">
        <v>0</v>
      </c>
      <c r="OL31" s="1">
        <v>0</v>
      </c>
      <c r="OM31" s="1">
        <v>1</v>
      </c>
      <c r="ON31" s="1">
        <v>0</v>
      </c>
      <c r="OO31" s="1" t="s">
        <v>544</v>
      </c>
      <c r="OP31" s="1">
        <v>0</v>
      </c>
      <c r="OQ31" s="1">
        <v>1</v>
      </c>
      <c r="OR31" s="1">
        <v>0</v>
      </c>
      <c r="OS31" s="1">
        <v>0</v>
      </c>
      <c r="OT31" s="1">
        <v>0</v>
      </c>
      <c r="OU31" s="1">
        <v>0</v>
      </c>
      <c r="OW31" s="1" t="s">
        <v>702</v>
      </c>
      <c r="OY31" s="1" t="s">
        <v>483</v>
      </c>
      <c r="OZ31" s="1" t="s">
        <v>472</v>
      </c>
      <c r="PA31" s="1" t="s">
        <v>472</v>
      </c>
      <c r="PB31" s="1" t="s">
        <v>483</v>
      </c>
      <c r="PC31" s="1" t="s">
        <v>464</v>
      </c>
      <c r="PD31" s="1" t="s">
        <v>472</v>
      </c>
      <c r="PF31" s="1" t="s">
        <v>484</v>
      </c>
      <c r="PH31" s="1" t="s">
        <v>485</v>
      </c>
      <c r="PI31" s="1" t="s">
        <v>503</v>
      </c>
      <c r="PJ31" s="1" t="s">
        <v>487</v>
      </c>
      <c r="PK31" s="1">
        <v>0</v>
      </c>
      <c r="PL31" s="1">
        <v>1</v>
      </c>
      <c r="PM31" s="1">
        <v>0</v>
      </c>
      <c r="PN31" s="1">
        <v>1</v>
      </c>
      <c r="PO31" s="1">
        <v>0</v>
      </c>
      <c r="PP31" s="1">
        <v>0</v>
      </c>
      <c r="PQ31" s="1">
        <v>0</v>
      </c>
      <c r="PR31" s="1">
        <v>0</v>
      </c>
      <c r="PS31" s="1">
        <v>0</v>
      </c>
      <c r="PT31" s="1">
        <v>0</v>
      </c>
      <c r="PU31" s="1">
        <v>0</v>
      </c>
      <c r="PV31" s="1">
        <v>0</v>
      </c>
      <c r="PX31" s="1" t="s">
        <v>488</v>
      </c>
      <c r="PY31" s="1" t="s">
        <v>487</v>
      </c>
      <c r="PZ31" s="1" t="s">
        <v>925</v>
      </c>
      <c r="QA31" s="1" t="s">
        <v>472</v>
      </c>
      <c r="QB31" s="1" t="s">
        <v>926</v>
      </c>
      <c r="QC31" s="1" t="s">
        <v>927</v>
      </c>
      <c r="QD31" s="1" t="s">
        <v>472</v>
      </c>
      <c r="QG31" s="1">
        <v>-2.2897620999999999</v>
      </c>
      <c r="QH31" s="1">
        <v>28.8043665</v>
      </c>
      <c r="QI31" s="1">
        <v>1769.7</v>
      </c>
      <c r="QJ31" s="1">
        <v>3.78</v>
      </c>
      <c r="QK31" s="1">
        <v>12</v>
      </c>
      <c r="QL31" s="1">
        <v>44959.410543981481</v>
      </c>
      <c r="QM31" s="1">
        <v>44959.379780092589</v>
      </c>
      <c r="QN31" s="1" t="s">
        <v>492</v>
      </c>
      <c r="QO31" s="1">
        <v>44959.410567129627</v>
      </c>
      <c r="QP31" s="7" t="s">
        <v>928</v>
      </c>
      <c r="QQ31" s="1" t="s">
        <v>492</v>
      </c>
      <c r="QR31" s="1" t="s">
        <v>4707</v>
      </c>
      <c r="QS31" s="1" t="s">
        <v>4708</v>
      </c>
      <c r="QT31" s="1">
        <v>4</v>
      </c>
      <c r="QU31" s="1" t="s">
        <v>4725</v>
      </c>
      <c r="QV31" s="1">
        <v>2</v>
      </c>
      <c r="QW31" s="1">
        <v>20</v>
      </c>
      <c r="QX31" s="1">
        <v>2</v>
      </c>
      <c r="QY31" s="9">
        <v>24</v>
      </c>
      <c r="QZ31" s="1" t="s">
        <v>5100</v>
      </c>
      <c r="RA31" s="1">
        <v>14.285714285714286</v>
      </c>
      <c r="RB31" s="1" t="s">
        <v>4710</v>
      </c>
      <c r="RC31" s="1" t="s">
        <v>4711</v>
      </c>
      <c r="RD31" s="1" t="s">
        <v>4712</v>
      </c>
      <c r="RE31" s="1" t="s">
        <v>5102</v>
      </c>
      <c r="RF31" s="1">
        <v>0</v>
      </c>
      <c r="RG31" s="1">
        <v>1</v>
      </c>
      <c r="RH31" s="1">
        <v>1</v>
      </c>
      <c r="RI31" s="1">
        <v>2</v>
      </c>
      <c r="RJ31" s="1" t="s">
        <v>4721</v>
      </c>
      <c r="RK31" s="1">
        <v>0</v>
      </c>
      <c r="RL31" s="1">
        <v>3</v>
      </c>
      <c r="RM31" s="1" t="s">
        <v>4722</v>
      </c>
      <c r="RN31" s="1">
        <v>0</v>
      </c>
      <c r="RO31" s="1">
        <v>0</v>
      </c>
      <c r="RP31" s="1" t="str">
        <f t="shared" si="1"/>
        <v>croissance</v>
      </c>
      <c r="RQ31" s="1" t="str">
        <f t="shared" si="2"/>
        <v>regression</v>
      </c>
      <c r="RR31" s="1" t="str">
        <f t="shared" si="3"/>
        <v>stagnation</v>
      </c>
      <c r="RS31" s="1" t="str">
        <f t="shared" si="4"/>
        <v>croissance</v>
      </c>
      <c r="RT31" s="1" t="str">
        <f t="shared" si="5"/>
        <v>regression</v>
      </c>
      <c r="RU31" s="1" t="str">
        <f t="shared" si="6"/>
        <v>regression</v>
      </c>
    </row>
    <row r="32" spans="1:489" ht="14.25" customHeight="1" x14ac:dyDescent="0.3">
      <c r="A32" s="1" t="s">
        <v>929</v>
      </c>
      <c r="B32" s="1" t="s">
        <v>930</v>
      </c>
      <c r="C32" s="1">
        <v>44959</v>
      </c>
      <c r="D32" s="1" t="s">
        <v>459</v>
      </c>
      <c r="E32" s="1" t="s">
        <v>460</v>
      </c>
      <c r="F32" s="1" t="s">
        <v>460</v>
      </c>
      <c r="G32" s="1" t="s">
        <v>461</v>
      </c>
      <c r="H32" s="1" t="s">
        <v>462</v>
      </c>
      <c r="I32" s="1" t="s">
        <v>732</v>
      </c>
      <c r="J32" s="1" t="s">
        <v>464</v>
      </c>
      <c r="K32" s="1" t="s">
        <v>932</v>
      </c>
      <c r="L32" s="1" t="s">
        <v>931</v>
      </c>
      <c r="M32" s="1" t="str" cm="1">
        <f t="array" ref="M32">SUBSTITUTE(L32,LEFT(L32,MIN(IFERROR(FIND({0;1;2;3;4;5;6;7;8;9},L32),""))-1),"")</f>
        <v>40</v>
      </c>
      <c r="N32" s="1" t="str">
        <f t="shared" si="0"/>
        <v>nyama_40</v>
      </c>
      <c r="O32" s="1" t="s">
        <v>467</v>
      </c>
      <c r="P32" s="1">
        <v>18</v>
      </c>
      <c r="Q32" s="1">
        <v>975129523</v>
      </c>
      <c r="R32" s="1" t="s">
        <v>511</v>
      </c>
      <c r="S32" s="1" t="s">
        <v>472</v>
      </c>
      <c r="T32" s="1" t="s">
        <v>933</v>
      </c>
      <c r="V32" s="1" t="s">
        <v>510</v>
      </c>
      <c r="W32" s="1" t="s">
        <v>510</v>
      </c>
      <c r="X32" s="1" t="s">
        <v>934</v>
      </c>
      <c r="Y32" s="1" t="s">
        <v>575</v>
      </c>
      <c r="AA32" s="1" t="s">
        <v>471</v>
      </c>
      <c r="AB32" s="1">
        <v>0</v>
      </c>
      <c r="AC32" s="1">
        <v>1</v>
      </c>
      <c r="AD32" s="1">
        <v>2</v>
      </c>
      <c r="AE32" s="1">
        <v>2</v>
      </c>
      <c r="AF32" s="1">
        <v>1</v>
      </c>
      <c r="AG32" s="1">
        <v>0</v>
      </c>
      <c r="AH32" s="1">
        <v>1</v>
      </c>
      <c r="AI32" s="1">
        <v>0</v>
      </c>
      <c r="AJ32" s="1">
        <v>1</v>
      </c>
      <c r="AK32" s="1">
        <v>1</v>
      </c>
      <c r="AL32" s="1">
        <v>0</v>
      </c>
      <c r="AM32" s="1">
        <v>1</v>
      </c>
      <c r="AN32" s="1">
        <v>0</v>
      </c>
      <c r="AO32" s="1">
        <v>0</v>
      </c>
      <c r="AP32" s="1">
        <v>1</v>
      </c>
      <c r="AQ32" s="1">
        <v>0</v>
      </c>
      <c r="AR32" s="1">
        <v>11</v>
      </c>
      <c r="AS32" s="1" t="s">
        <v>472</v>
      </c>
      <c r="AT32" s="1">
        <v>0</v>
      </c>
      <c r="AU32" s="1">
        <v>0</v>
      </c>
      <c r="AV32" s="1">
        <v>0</v>
      </c>
      <c r="AW32" s="1">
        <v>0</v>
      </c>
      <c r="AX32" s="1">
        <v>0</v>
      </c>
      <c r="AY32" s="1">
        <v>0</v>
      </c>
      <c r="AZ32" s="1">
        <v>0</v>
      </c>
      <c r="BA32" s="1">
        <v>0</v>
      </c>
      <c r="BB32" s="1">
        <v>0</v>
      </c>
      <c r="BC32" s="1">
        <v>0</v>
      </c>
      <c r="BD32" s="1">
        <v>0</v>
      </c>
      <c r="BE32" s="1">
        <v>0</v>
      </c>
      <c r="BF32" s="1" t="s">
        <v>472</v>
      </c>
      <c r="BS32" s="1" t="s">
        <v>464</v>
      </c>
      <c r="BT32" s="1">
        <v>1</v>
      </c>
      <c r="BU32" s="1">
        <v>0</v>
      </c>
      <c r="BV32" s="1">
        <v>0</v>
      </c>
      <c r="BW32" s="1">
        <v>0</v>
      </c>
      <c r="BX32" s="1">
        <v>0</v>
      </c>
      <c r="BY32" s="1">
        <v>0</v>
      </c>
      <c r="BZ32" s="1">
        <v>0</v>
      </c>
      <c r="CA32" s="1">
        <v>0</v>
      </c>
      <c r="CB32" s="1">
        <v>0</v>
      </c>
      <c r="CC32" s="1">
        <v>0</v>
      </c>
      <c r="CD32" s="1">
        <v>0</v>
      </c>
      <c r="CF32" s="1" t="s">
        <v>473</v>
      </c>
      <c r="CG32" s="1" t="s">
        <v>474</v>
      </c>
      <c r="CL32" s="1" t="s">
        <v>473</v>
      </c>
      <c r="CM32" s="1" t="s">
        <v>5133</v>
      </c>
      <c r="CO32" s="1" t="s">
        <v>464</v>
      </c>
      <c r="CW32" s="1" t="s">
        <v>475</v>
      </c>
      <c r="CX32" s="1">
        <v>3</v>
      </c>
      <c r="CY32" s="1">
        <v>10</v>
      </c>
      <c r="CZ32" s="1">
        <v>5</v>
      </c>
      <c r="DA32" s="9">
        <v>18</v>
      </c>
      <c r="DE32" s="1" t="s">
        <v>472</v>
      </c>
      <c r="DF32" s="1" t="s">
        <v>5102</v>
      </c>
      <c r="DG32" s="1">
        <v>0</v>
      </c>
      <c r="DH32" s="1">
        <v>0</v>
      </c>
      <c r="DI32" s="1">
        <v>0</v>
      </c>
      <c r="DJ32" s="1">
        <v>0</v>
      </c>
      <c r="DK32" s="1">
        <v>0</v>
      </c>
      <c r="DL32" s="1">
        <v>1</v>
      </c>
      <c r="DM32" s="1">
        <v>1</v>
      </c>
      <c r="DN32" s="1">
        <v>1</v>
      </c>
      <c r="DO32" s="1">
        <v>0</v>
      </c>
      <c r="DP32" s="1">
        <v>0</v>
      </c>
      <c r="DQ32" s="1">
        <v>0</v>
      </c>
      <c r="DR32" s="1">
        <v>0</v>
      </c>
      <c r="DS32" s="1">
        <v>0</v>
      </c>
      <c r="EH32" s="1">
        <v>7</v>
      </c>
      <c r="EI32" s="1">
        <v>5</v>
      </c>
      <c r="EJ32" s="1">
        <v>700</v>
      </c>
      <c r="EM32" s="1">
        <v>0</v>
      </c>
      <c r="EN32" s="6">
        <v>9.0909090909090899</v>
      </c>
      <c r="EO32" s="1" t="s">
        <v>472</v>
      </c>
      <c r="EZ32" s="1" t="s">
        <v>476</v>
      </c>
      <c r="FA32" s="1">
        <v>0</v>
      </c>
      <c r="FB32" s="1">
        <v>0</v>
      </c>
      <c r="FC32" s="1">
        <v>0</v>
      </c>
      <c r="FD32" s="1">
        <v>0</v>
      </c>
      <c r="FE32" s="1">
        <v>1</v>
      </c>
      <c r="FF32" s="1">
        <v>0</v>
      </c>
      <c r="FG32" s="1">
        <v>0</v>
      </c>
      <c r="FI32" s="1" t="s">
        <v>464</v>
      </c>
      <c r="FJ32" s="1" t="s">
        <v>577</v>
      </c>
      <c r="FK32" s="1" t="s">
        <v>935</v>
      </c>
      <c r="GE32" s="1" t="s">
        <v>472</v>
      </c>
      <c r="GF32" s="1" t="s">
        <v>936</v>
      </c>
      <c r="GG32" s="1" t="s">
        <v>472</v>
      </c>
      <c r="HP32" s="1" t="s">
        <v>464</v>
      </c>
      <c r="HQ32" s="1">
        <v>0</v>
      </c>
      <c r="HR32" s="1">
        <v>0</v>
      </c>
      <c r="HS32" s="1">
        <v>0</v>
      </c>
      <c r="HT32" s="1">
        <v>0</v>
      </c>
      <c r="HU32" s="1">
        <v>0</v>
      </c>
      <c r="HV32" s="1">
        <v>0</v>
      </c>
      <c r="HW32" s="1">
        <v>1</v>
      </c>
      <c r="HX32" s="1">
        <v>0</v>
      </c>
      <c r="HY32" s="1">
        <v>0</v>
      </c>
      <c r="HZ32" s="1">
        <v>0</v>
      </c>
      <c r="IF32" s="1">
        <v>0</v>
      </c>
      <c r="IG32" s="1">
        <v>0</v>
      </c>
      <c r="IH32" s="1">
        <v>0</v>
      </c>
      <c r="II32" s="1">
        <v>1</v>
      </c>
      <c r="IJ32" s="1">
        <v>0</v>
      </c>
      <c r="IS32" s="1" t="s">
        <v>5183</v>
      </c>
      <c r="IT32" s="1" t="s">
        <v>472</v>
      </c>
      <c r="IU32" s="1" t="s">
        <v>5102</v>
      </c>
      <c r="IV32" s="1" t="s">
        <v>472</v>
      </c>
      <c r="IX32" s="1" t="s">
        <v>472</v>
      </c>
      <c r="IY32" s="1" t="s">
        <v>472</v>
      </c>
      <c r="KA32" s="1" t="s">
        <v>464</v>
      </c>
      <c r="KB32" s="1">
        <v>1</v>
      </c>
      <c r="KC32" s="1">
        <v>0</v>
      </c>
      <c r="KD32" s="1">
        <v>0</v>
      </c>
      <c r="KE32" s="1">
        <v>1</v>
      </c>
      <c r="KF32" s="1">
        <v>0</v>
      </c>
      <c r="KG32" s="1">
        <v>0</v>
      </c>
      <c r="KH32" s="1">
        <v>0</v>
      </c>
      <c r="KJ32" s="1">
        <v>0</v>
      </c>
      <c r="KK32" s="1">
        <v>1</v>
      </c>
      <c r="KL32" s="1">
        <v>0</v>
      </c>
      <c r="KM32" s="1">
        <v>1</v>
      </c>
      <c r="KN32" s="1">
        <v>2</v>
      </c>
      <c r="KO32" s="1" t="s">
        <v>5186</v>
      </c>
      <c r="KP32" s="1">
        <v>0</v>
      </c>
      <c r="KQ32" s="1">
        <v>0</v>
      </c>
      <c r="KR32" s="1">
        <v>0</v>
      </c>
      <c r="KT32" s="1">
        <v>0</v>
      </c>
      <c r="KU32" s="1">
        <v>1</v>
      </c>
      <c r="KV32" s="1">
        <v>0</v>
      </c>
      <c r="KW32" s="1">
        <v>0</v>
      </c>
      <c r="KX32" s="1">
        <v>0</v>
      </c>
      <c r="KY32" s="1">
        <v>0</v>
      </c>
      <c r="LA32" s="1" t="s">
        <v>472</v>
      </c>
      <c r="LB32" s="1" t="s">
        <v>937</v>
      </c>
      <c r="LC32" s="1">
        <v>1</v>
      </c>
      <c r="LD32" s="1">
        <v>1</v>
      </c>
      <c r="LE32" s="1">
        <v>0</v>
      </c>
      <c r="LF32" s="1">
        <v>0</v>
      </c>
      <c r="LH32" s="1">
        <v>1</v>
      </c>
      <c r="LI32" s="1">
        <v>0</v>
      </c>
      <c r="LJ32" s="1">
        <v>0</v>
      </c>
      <c r="LK32" s="1">
        <v>0</v>
      </c>
      <c r="LL32" s="1">
        <v>0</v>
      </c>
      <c r="LM32" s="1">
        <v>0</v>
      </c>
      <c r="LN32" s="1">
        <v>0</v>
      </c>
      <c r="LO32" s="1">
        <v>0</v>
      </c>
      <c r="LQ32" s="1" t="s">
        <v>464</v>
      </c>
      <c r="LR32" s="1" t="s">
        <v>787</v>
      </c>
      <c r="LS32" s="1">
        <v>0</v>
      </c>
      <c r="LT32" s="1">
        <v>1</v>
      </c>
      <c r="LU32" s="1">
        <v>0</v>
      </c>
      <c r="LV32" s="1">
        <v>0</v>
      </c>
      <c r="LW32" s="1">
        <v>0</v>
      </c>
      <c r="LX32" s="1">
        <v>0</v>
      </c>
      <c r="LY32" s="1" t="s">
        <v>938</v>
      </c>
      <c r="LZ32" s="1" t="s">
        <v>472</v>
      </c>
      <c r="MA32" s="1" t="s">
        <v>472</v>
      </c>
      <c r="MQ32" s="1">
        <v>0</v>
      </c>
      <c r="MT32" s="1">
        <v>7</v>
      </c>
      <c r="MU32" s="1" t="s">
        <v>5187</v>
      </c>
      <c r="MV32" s="1">
        <v>0</v>
      </c>
      <c r="MW32" s="1">
        <v>0</v>
      </c>
      <c r="MX32" s="1">
        <v>0</v>
      </c>
      <c r="MY32" s="1">
        <v>0</v>
      </c>
      <c r="MZ32" s="1">
        <v>0</v>
      </c>
      <c r="NA32" s="1">
        <v>0</v>
      </c>
      <c r="NB32" s="1">
        <v>0</v>
      </c>
      <c r="NC32" s="1" t="s">
        <v>1580</v>
      </c>
      <c r="ND32" s="1">
        <v>1</v>
      </c>
      <c r="NE32" s="1">
        <v>0</v>
      </c>
      <c r="NF32" s="1">
        <v>0</v>
      </c>
      <c r="NH32" s="1" t="s">
        <v>464</v>
      </c>
      <c r="NI32" s="1" t="s">
        <v>480</v>
      </c>
      <c r="OD32" s="1" t="s">
        <v>939</v>
      </c>
      <c r="OE32" s="1">
        <v>0</v>
      </c>
      <c r="OF32" s="1">
        <v>0</v>
      </c>
      <c r="OG32" s="1">
        <v>0</v>
      </c>
      <c r="OH32" s="1">
        <v>0</v>
      </c>
      <c r="OI32" s="1">
        <v>0</v>
      </c>
      <c r="OJ32" s="1">
        <v>0</v>
      </c>
      <c r="OK32" s="1">
        <v>0</v>
      </c>
      <c r="OL32" s="1">
        <v>0</v>
      </c>
      <c r="OM32" s="1">
        <v>1</v>
      </c>
      <c r="ON32" s="1">
        <v>0</v>
      </c>
      <c r="OO32" s="1" t="s">
        <v>940</v>
      </c>
      <c r="OP32" s="1">
        <v>0</v>
      </c>
      <c r="OQ32" s="1">
        <v>0</v>
      </c>
      <c r="OR32" s="1">
        <v>0</v>
      </c>
      <c r="OS32" s="1">
        <v>0</v>
      </c>
      <c r="OT32" s="1">
        <v>1</v>
      </c>
      <c r="OU32" s="1">
        <v>0</v>
      </c>
      <c r="OV32" s="1" t="s">
        <v>941</v>
      </c>
      <c r="OW32" s="1" t="s">
        <v>546</v>
      </c>
      <c r="OY32" s="1" t="s">
        <v>533</v>
      </c>
      <c r="OZ32" s="1" t="s">
        <v>464</v>
      </c>
      <c r="PA32" s="1" t="s">
        <v>464</v>
      </c>
      <c r="PB32" s="1" t="s">
        <v>533</v>
      </c>
      <c r="PC32" s="1" t="s">
        <v>464</v>
      </c>
      <c r="PD32" s="1" t="s">
        <v>472</v>
      </c>
      <c r="PF32" s="1" t="s">
        <v>484</v>
      </c>
      <c r="PH32" s="1" t="s">
        <v>485</v>
      </c>
      <c r="PI32" s="1" t="s">
        <v>534</v>
      </c>
      <c r="PJ32" s="1" t="s">
        <v>472</v>
      </c>
      <c r="PZ32" s="1" t="s">
        <v>942</v>
      </c>
      <c r="QA32" s="1" t="s">
        <v>472</v>
      </c>
      <c r="QB32" s="1" t="s">
        <v>943</v>
      </c>
      <c r="QC32" s="1" t="s">
        <v>944</v>
      </c>
      <c r="QD32" s="1" t="s">
        <v>472</v>
      </c>
      <c r="QG32" s="1">
        <v>-2.2774781000000002</v>
      </c>
      <c r="QH32" s="1">
        <v>28.814102099999999</v>
      </c>
      <c r="QI32" s="1">
        <v>1703.6</v>
      </c>
      <c r="QJ32" s="1">
        <v>4.8899999999999997</v>
      </c>
      <c r="QK32" s="1">
        <v>11</v>
      </c>
      <c r="QL32" s="1">
        <v>44959.42396990741</v>
      </c>
      <c r="QM32" s="1">
        <v>44959.391736111109</v>
      </c>
      <c r="QN32" s="1" t="s">
        <v>890</v>
      </c>
      <c r="QO32" s="1">
        <v>44959.42428240741</v>
      </c>
      <c r="QP32" s="7" t="s">
        <v>945</v>
      </c>
      <c r="QQ32" s="1" t="s">
        <v>890</v>
      </c>
      <c r="QR32" s="1" t="s">
        <v>4751</v>
      </c>
      <c r="QS32" s="1" t="s">
        <v>4716</v>
      </c>
      <c r="QT32" s="1">
        <v>4</v>
      </c>
      <c r="QU32" s="1" t="s">
        <v>4725</v>
      </c>
      <c r="QV32" s="1">
        <v>25</v>
      </c>
      <c r="QW32" s="1">
        <v>25</v>
      </c>
      <c r="QX32" s="1">
        <v>30</v>
      </c>
      <c r="QY32" s="9">
        <v>80</v>
      </c>
      <c r="QZ32" s="1" t="s">
        <v>5101</v>
      </c>
      <c r="RA32" s="1">
        <v>10.714285714285714</v>
      </c>
      <c r="RB32" s="1" t="s">
        <v>4710</v>
      </c>
      <c r="RC32" s="1" t="s">
        <v>4711</v>
      </c>
      <c r="RD32" s="1" t="s">
        <v>4712</v>
      </c>
      <c r="RE32" s="1" t="s">
        <v>5102</v>
      </c>
      <c r="RF32" s="1">
        <v>0</v>
      </c>
      <c r="RG32" s="1">
        <v>0</v>
      </c>
      <c r="RH32" s="1">
        <v>0</v>
      </c>
      <c r="RI32" s="1">
        <v>0</v>
      </c>
      <c r="RJ32" s="1" t="s">
        <v>4721</v>
      </c>
      <c r="RK32" s="1">
        <v>0</v>
      </c>
      <c r="RL32" s="1">
        <v>5</v>
      </c>
      <c r="RM32" s="1" t="s">
        <v>4714</v>
      </c>
      <c r="RN32" s="1">
        <v>0</v>
      </c>
      <c r="RO32" s="1">
        <v>0</v>
      </c>
      <c r="RP32" s="1" t="str">
        <f t="shared" si="1"/>
        <v>croissance</v>
      </c>
      <c r="RQ32" s="1" t="str">
        <f t="shared" si="2"/>
        <v>croissance</v>
      </c>
      <c r="RR32" s="1" t="str">
        <f t="shared" si="3"/>
        <v>stagnation</v>
      </c>
      <c r="RS32" s="1" t="str">
        <f t="shared" si="4"/>
        <v>croissance</v>
      </c>
      <c r="RT32" s="1" t="str">
        <f t="shared" si="5"/>
        <v>croissance</v>
      </c>
      <c r="RU32" s="1" t="str">
        <f t="shared" si="6"/>
        <v>croissance</v>
      </c>
    </row>
    <row r="33" spans="1:489" ht="14.25" customHeight="1" x14ac:dyDescent="0.3">
      <c r="A33" s="1" t="s">
        <v>946</v>
      </c>
      <c r="B33" s="1" t="s">
        <v>947</v>
      </c>
      <c r="C33" s="1">
        <v>44959</v>
      </c>
      <c r="D33" s="1" t="s">
        <v>459</v>
      </c>
      <c r="E33" s="1" t="s">
        <v>460</v>
      </c>
      <c r="F33" s="1" t="s">
        <v>460</v>
      </c>
      <c r="G33" s="1" t="s">
        <v>461</v>
      </c>
      <c r="H33" s="1" t="s">
        <v>462</v>
      </c>
      <c r="I33" s="1" t="s">
        <v>463</v>
      </c>
      <c r="J33" s="1" t="s">
        <v>464</v>
      </c>
      <c r="K33" s="1" t="s">
        <v>949</v>
      </c>
      <c r="L33" s="1" t="s">
        <v>948</v>
      </c>
      <c r="M33" s="1" t="str" cm="1">
        <f t="array" ref="M33">SUBSTITUTE(L33,LEFT(L33,MIN(IFERROR(FIND({0;1;2;3;4;5;6;7;8;9},L33),""))-1),"")</f>
        <v>37</v>
      </c>
      <c r="N33" s="1" t="str">
        <f t="shared" si="0"/>
        <v>kamak_37</v>
      </c>
      <c r="O33" s="1" t="s">
        <v>467</v>
      </c>
      <c r="P33" s="1">
        <v>56</v>
      </c>
      <c r="Q33" s="1">
        <v>992973764</v>
      </c>
      <c r="R33" s="1" t="s">
        <v>511</v>
      </c>
      <c r="S33" s="1" t="s">
        <v>472</v>
      </c>
      <c r="T33" s="1" t="s">
        <v>542</v>
      </c>
      <c r="V33" s="1" t="s">
        <v>510</v>
      </c>
      <c r="W33" s="1" t="s">
        <v>510</v>
      </c>
      <c r="Y33" s="1" t="s">
        <v>575</v>
      </c>
      <c r="AA33" s="1" t="s">
        <v>471</v>
      </c>
      <c r="AB33" s="1">
        <v>1</v>
      </c>
      <c r="AC33" s="1">
        <v>2</v>
      </c>
      <c r="AD33" s="1">
        <v>1</v>
      </c>
      <c r="AE33" s="1">
        <v>0</v>
      </c>
      <c r="AF33" s="1">
        <v>2</v>
      </c>
      <c r="AG33" s="1">
        <v>0</v>
      </c>
      <c r="AH33" s="1">
        <v>0</v>
      </c>
      <c r="AI33" s="1">
        <v>0</v>
      </c>
      <c r="AJ33" s="1">
        <v>1</v>
      </c>
      <c r="AK33" s="1">
        <v>0</v>
      </c>
      <c r="AL33" s="1">
        <v>0</v>
      </c>
      <c r="AM33" s="1">
        <v>0</v>
      </c>
      <c r="AN33" s="1">
        <v>1</v>
      </c>
      <c r="AO33" s="1">
        <v>0</v>
      </c>
      <c r="AP33" s="1">
        <v>0</v>
      </c>
      <c r="AQ33" s="1">
        <v>1</v>
      </c>
      <c r="AR33" s="1">
        <v>9</v>
      </c>
      <c r="AS33" s="1" t="s">
        <v>464</v>
      </c>
      <c r="AT33" s="1">
        <v>0</v>
      </c>
      <c r="AU33" s="1">
        <v>0</v>
      </c>
      <c r="AV33" s="1">
        <v>0</v>
      </c>
      <c r="AW33" s="1">
        <v>0</v>
      </c>
      <c r="AX33" s="1">
        <v>1</v>
      </c>
      <c r="AY33" s="1">
        <v>0</v>
      </c>
      <c r="AZ33" s="1">
        <v>0</v>
      </c>
      <c r="BA33" s="1">
        <v>0</v>
      </c>
      <c r="BB33" s="1">
        <v>0</v>
      </c>
      <c r="BC33" s="1">
        <v>0</v>
      </c>
      <c r="BD33" s="1">
        <v>0</v>
      </c>
      <c r="BE33" s="1">
        <v>0</v>
      </c>
      <c r="BF33" s="1" t="s">
        <v>472</v>
      </c>
      <c r="BS33" s="1" t="s">
        <v>464</v>
      </c>
      <c r="BT33" s="1">
        <v>0</v>
      </c>
      <c r="BU33" s="1">
        <v>0</v>
      </c>
      <c r="BV33" s="1">
        <v>0</v>
      </c>
      <c r="BW33" s="1">
        <v>1</v>
      </c>
      <c r="BX33" s="1">
        <v>1</v>
      </c>
      <c r="BY33" s="1">
        <v>0</v>
      </c>
      <c r="BZ33" s="1">
        <v>0</v>
      </c>
      <c r="CA33" s="1">
        <v>0</v>
      </c>
      <c r="CB33" s="1">
        <v>0</v>
      </c>
      <c r="CC33" s="1">
        <v>0</v>
      </c>
      <c r="CD33" s="1">
        <v>0</v>
      </c>
      <c r="CF33" s="1" t="s">
        <v>473</v>
      </c>
      <c r="CG33" s="1" t="s">
        <v>474</v>
      </c>
      <c r="CL33" s="1" t="s">
        <v>473</v>
      </c>
      <c r="CM33" s="1" t="s">
        <v>5133</v>
      </c>
      <c r="CO33" s="1" t="s">
        <v>464</v>
      </c>
      <c r="CW33" s="1" t="s">
        <v>475</v>
      </c>
      <c r="CX33" s="1">
        <v>15</v>
      </c>
      <c r="CY33" s="1">
        <v>20</v>
      </c>
      <c r="CZ33" s="1">
        <v>25</v>
      </c>
      <c r="DA33" s="9">
        <v>60</v>
      </c>
      <c r="DE33" s="1" t="s">
        <v>464</v>
      </c>
      <c r="DF33" s="1" t="s">
        <v>5101</v>
      </c>
      <c r="EH33" s="1">
        <v>7</v>
      </c>
      <c r="EI33" s="1">
        <v>1</v>
      </c>
      <c r="EJ33" s="1">
        <v>140</v>
      </c>
      <c r="EM33" s="1">
        <v>0</v>
      </c>
      <c r="EN33" s="6">
        <v>2.2222222222222223</v>
      </c>
      <c r="EO33" s="1" t="s">
        <v>472</v>
      </c>
      <c r="EZ33" s="1" t="s">
        <v>529</v>
      </c>
      <c r="FA33" s="1">
        <v>0</v>
      </c>
      <c r="FB33" s="1">
        <v>0</v>
      </c>
      <c r="FC33" s="1">
        <v>0</v>
      </c>
      <c r="FD33" s="1">
        <v>0</v>
      </c>
      <c r="FE33" s="1">
        <v>1</v>
      </c>
      <c r="FF33" s="1">
        <v>0</v>
      </c>
      <c r="FG33" s="1">
        <v>0</v>
      </c>
      <c r="FI33" s="1" t="s">
        <v>472</v>
      </c>
      <c r="GE33" s="1" t="s">
        <v>464</v>
      </c>
      <c r="GF33" s="1" t="s">
        <v>950</v>
      </c>
      <c r="GG33" s="1" t="s">
        <v>472</v>
      </c>
      <c r="HP33" s="1" t="s">
        <v>464</v>
      </c>
      <c r="HQ33" s="1">
        <v>0</v>
      </c>
      <c r="HR33" s="1">
        <v>0</v>
      </c>
      <c r="HS33" s="1">
        <v>1</v>
      </c>
      <c r="HT33" s="1">
        <v>0</v>
      </c>
      <c r="HU33" s="1">
        <v>0</v>
      </c>
      <c r="HV33" s="1">
        <v>0</v>
      </c>
      <c r="HW33" s="1">
        <v>0</v>
      </c>
      <c r="HX33" s="1">
        <v>0</v>
      </c>
      <c r="HY33" s="1">
        <v>0</v>
      </c>
      <c r="HZ33" s="1">
        <v>0</v>
      </c>
      <c r="IC33" s="1" t="s">
        <v>737</v>
      </c>
      <c r="IF33" s="1">
        <v>0</v>
      </c>
      <c r="IG33" s="1">
        <v>0</v>
      </c>
      <c r="IH33" s="1">
        <v>0</v>
      </c>
      <c r="II33" s="1">
        <v>1</v>
      </c>
      <c r="IJ33" s="1">
        <v>0</v>
      </c>
      <c r="IL33" s="1">
        <v>0</v>
      </c>
      <c r="IM33" s="1">
        <v>1</v>
      </c>
      <c r="IN33" s="1">
        <v>0</v>
      </c>
      <c r="IS33" s="1" t="s">
        <v>5183</v>
      </c>
      <c r="IT33" s="1" t="s">
        <v>472</v>
      </c>
      <c r="IU33" s="1" t="s">
        <v>5102</v>
      </c>
      <c r="IV33" s="1" t="s">
        <v>472</v>
      </c>
      <c r="IX33" s="1" t="s">
        <v>472</v>
      </c>
      <c r="IY33" s="1" t="s">
        <v>472</v>
      </c>
      <c r="KA33" s="1" t="s">
        <v>472</v>
      </c>
      <c r="KE33" s="1">
        <v>0</v>
      </c>
      <c r="KM33" s="1">
        <v>0</v>
      </c>
      <c r="KN33" s="1">
        <v>0</v>
      </c>
      <c r="KO33" s="1" t="s">
        <v>5186</v>
      </c>
      <c r="KT33" s="1">
        <v>0</v>
      </c>
      <c r="KU33" s="1">
        <v>0</v>
      </c>
      <c r="KV33" s="1">
        <v>0</v>
      </c>
      <c r="KW33" s="1">
        <v>1</v>
      </c>
      <c r="KX33" s="1">
        <v>0</v>
      </c>
      <c r="KY33" s="1">
        <v>0</v>
      </c>
      <c r="LA33" s="1" t="s">
        <v>472</v>
      </c>
      <c r="LB33" s="1" t="s">
        <v>834</v>
      </c>
      <c r="LC33" s="1">
        <v>1</v>
      </c>
      <c r="LD33" s="1">
        <v>0</v>
      </c>
      <c r="LE33" s="1">
        <v>0</v>
      </c>
      <c r="LF33" s="1">
        <v>0</v>
      </c>
      <c r="LH33" s="1">
        <v>0</v>
      </c>
      <c r="LI33" s="1">
        <v>0</v>
      </c>
      <c r="LJ33" s="1">
        <v>0</v>
      </c>
      <c r="LK33" s="1">
        <v>0</v>
      </c>
      <c r="LL33" s="1">
        <v>1</v>
      </c>
      <c r="LM33" s="1">
        <v>0</v>
      </c>
      <c r="LN33" s="1">
        <v>0</v>
      </c>
      <c r="LO33" s="1">
        <v>0</v>
      </c>
      <c r="LQ33" s="1" t="s">
        <v>472</v>
      </c>
      <c r="LZ33" s="1" t="s">
        <v>472</v>
      </c>
      <c r="MA33" s="1" t="s">
        <v>472</v>
      </c>
      <c r="MQ33" s="1">
        <v>0</v>
      </c>
      <c r="MT33" s="1">
        <v>4</v>
      </c>
      <c r="MU33" s="1" t="s">
        <v>5188</v>
      </c>
      <c r="MV33" s="1">
        <v>1</v>
      </c>
      <c r="MW33" s="1">
        <v>0</v>
      </c>
      <c r="MX33" s="1">
        <v>0</v>
      </c>
      <c r="MY33" s="1">
        <v>0</v>
      </c>
      <c r="MZ33" s="1">
        <v>0</v>
      </c>
      <c r="NA33" s="1">
        <v>1</v>
      </c>
      <c r="NB33" s="1">
        <v>1</v>
      </c>
      <c r="NC33" s="1" t="s">
        <v>5190</v>
      </c>
      <c r="ND33" s="1">
        <v>0</v>
      </c>
      <c r="NE33" s="1">
        <v>0</v>
      </c>
      <c r="NF33" s="1">
        <v>0</v>
      </c>
      <c r="NH33" s="1" t="s">
        <v>464</v>
      </c>
      <c r="NI33" s="1" t="s">
        <v>480</v>
      </c>
      <c r="OD33" s="1" t="s">
        <v>951</v>
      </c>
      <c r="OE33" s="1">
        <v>0</v>
      </c>
      <c r="OF33" s="1">
        <v>0</v>
      </c>
      <c r="OG33" s="1">
        <v>0</v>
      </c>
      <c r="OH33" s="1">
        <v>0</v>
      </c>
      <c r="OI33" s="1">
        <v>0</v>
      </c>
      <c r="OJ33" s="1">
        <v>0</v>
      </c>
      <c r="OK33" s="1">
        <v>0</v>
      </c>
      <c r="OL33" s="1">
        <v>0</v>
      </c>
      <c r="OM33" s="1">
        <v>1</v>
      </c>
      <c r="ON33" s="1">
        <v>0</v>
      </c>
      <c r="OO33" s="1" t="s">
        <v>544</v>
      </c>
      <c r="OP33" s="1">
        <v>0</v>
      </c>
      <c r="OQ33" s="1">
        <v>0</v>
      </c>
      <c r="OR33" s="1">
        <v>0</v>
      </c>
      <c r="OS33" s="1">
        <v>0</v>
      </c>
      <c r="OT33" s="1">
        <v>1</v>
      </c>
      <c r="OU33" s="1">
        <v>0</v>
      </c>
      <c r="OV33" s="1" t="s">
        <v>952</v>
      </c>
      <c r="OW33" s="1" t="s">
        <v>546</v>
      </c>
      <c r="OY33" s="1" t="s">
        <v>518</v>
      </c>
      <c r="OZ33" s="1" t="s">
        <v>472</v>
      </c>
      <c r="PA33" s="1" t="s">
        <v>472</v>
      </c>
      <c r="PB33" s="1" t="s">
        <v>502</v>
      </c>
      <c r="PC33" s="1" t="s">
        <v>472</v>
      </c>
      <c r="PI33" s="1" t="s">
        <v>534</v>
      </c>
      <c r="PJ33" s="1" t="s">
        <v>472</v>
      </c>
      <c r="PZ33" s="1" t="s">
        <v>837</v>
      </c>
      <c r="QA33" s="1" t="s">
        <v>472</v>
      </c>
      <c r="QB33" s="1" t="s">
        <v>953</v>
      </c>
      <c r="QC33" s="1" t="s">
        <v>954</v>
      </c>
      <c r="QD33" s="1" t="s">
        <v>472</v>
      </c>
      <c r="QG33" s="1">
        <v>-2.2947077999999999</v>
      </c>
      <c r="QH33" s="1">
        <v>28.800938899999998</v>
      </c>
      <c r="QI33" s="1">
        <v>1758.3</v>
      </c>
      <c r="QJ33" s="1">
        <v>4.63</v>
      </c>
      <c r="QK33" s="1">
        <v>9</v>
      </c>
      <c r="QL33" s="1">
        <v>44959.427743055552</v>
      </c>
      <c r="QM33" s="1">
        <v>44959.402766203697</v>
      </c>
      <c r="QN33" s="1" t="s">
        <v>840</v>
      </c>
      <c r="QO33" s="1">
        <v>44959.427754629629</v>
      </c>
      <c r="QP33" s="7" t="s">
        <v>955</v>
      </c>
      <c r="QQ33" s="1" t="s">
        <v>840</v>
      </c>
      <c r="QR33" s="1" t="s">
        <v>4707</v>
      </c>
      <c r="QS33" s="1" t="s">
        <v>4716</v>
      </c>
      <c r="QT33" s="1">
        <v>11</v>
      </c>
      <c r="QU33" s="1" t="s">
        <v>4725</v>
      </c>
      <c r="QV33" s="1">
        <v>25</v>
      </c>
      <c r="QW33" s="1">
        <v>25</v>
      </c>
      <c r="QX33" s="1">
        <v>30</v>
      </c>
      <c r="QY33" s="9">
        <v>80</v>
      </c>
      <c r="QZ33" s="1" t="s">
        <v>5101</v>
      </c>
      <c r="RA33" s="1">
        <v>7.2727272727272725</v>
      </c>
      <c r="RB33" s="1" t="s">
        <v>4720</v>
      </c>
      <c r="RC33" s="1" t="s">
        <v>4711</v>
      </c>
      <c r="RD33" s="1" t="s">
        <v>4712</v>
      </c>
      <c r="RE33" s="1" t="s">
        <v>5102</v>
      </c>
      <c r="RF33" s="1">
        <v>0</v>
      </c>
      <c r="RG33" s="1">
        <v>1</v>
      </c>
      <c r="RH33" s="1">
        <v>0</v>
      </c>
      <c r="RI33" s="1">
        <v>2</v>
      </c>
      <c r="RJ33" s="1" t="s">
        <v>4721</v>
      </c>
      <c r="RK33" s="1">
        <v>1</v>
      </c>
      <c r="RL33" s="1">
        <v>4</v>
      </c>
      <c r="RM33" s="1" t="s">
        <v>4722</v>
      </c>
      <c r="RN33" s="1">
        <v>0</v>
      </c>
      <c r="RO33" s="1">
        <v>1</v>
      </c>
      <c r="RP33" s="1" t="str">
        <f t="shared" si="1"/>
        <v>croissance</v>
      </c>
      <c r="RQ33" s="1" t="str">
        <f t="shared" si="2"/>
        <v>stagnation</v>
      </c>
      <c r="RR33" s="1" t="str">
        <f t="shared" si="3"/>
        <v>stagnation</v>
      </c>
      <c r="RS33" s="1" t="str">
        <f t="shared" si="4"/>
        <v>croissance</v>
      </c>
      <c r="RT33" s="1" t="str">
        <f t="shared" si="5"/>
        <v>regression</v>
      </c>
      <c r="RU33" s="1" t="str">
        <f t="shared" si="6"/>
        <v>stagnation</v>
      </c>
    </row>
    <row r="34" spans="1:489" ht="14.25" customHeight="1" x14ac:dyDescent="0.3">
      <c r="A34" s="1" t="s">
        <v>956</v>
      </c>
      <c r="B34" s="1" t="s">
        <v>957</v>
      </c>
      <c r="C34" s="1">
        <v>44959</v>
      </c>
      <c r="D34" s="1" t="s">
        <v>459</v>
      </c>
      <c r="E34" s="1" t="s">
        <v>460</v>
      </c>
      <c r="F34" s="1" t="s">
        <v>460</v>
      </c>
      <c r="G34" s="1" t="s">
        <v>461</v>
      </c>
      <c r="H34" s="1" t="s">
        <v>462</v>
      </c>
      <c r="I34" s="1" t="s">
        <v>463</v>
      </c>
      <c r="J34" s="1" t="s">
        <v>472</v>
      </c>
      <c r="K34" s="1" t="s">
        <v>959</v>
      </c>
      <c r="L34" s="1" t="s">
        <v>958</v>
      </c>
      <c r="M34" s="1" t="str" cm="1">
        <f t="array" ref="M34">SUBSTITUTE(L34,LEFT(L34,MIN(IFERROR(FIND({0;1;2;3;4;5;6;7;8;9},L34),""))-1),"")</f>
        <v>19</v>
      </c>
      <c r="N34" s="1" t="str">
        <f t="shared" si="0"/>
        <v>kamak_19</v>
      </c>
      <c r="O34" s="1" t="s">
        <v>510</v>
      </c>
      <c r="P34" s="1">
        <v>22</v>
      </c>
      <c r="Q34" s="1">
        <v>979133916</v>
      </c>
      <c r="R34" s="1" t="s">
        <v>511</v>
      </c>
      <c r="S34" s="1" t="s">
        <v>472</v>
      </c>
      <c r="T34" s="1" t="s">
        <v>526</v>
      </c>
      <c r="V34" s="1" t="s">
        <v>510</v>
      </c>
      <c r="W34" s="1" t="s">
        <v>510</v>
      </c>
      <c r="X34" s="1" t="s">
        <v>960</v>
      </c>
      <c r="Y34" s="1" t="s">
        <v>831</v>
      </c>
      <c r="AA34" s="1" t="s">
        <v>596</v>
      </c>
      <c r="AB34" s="1">
        <v>0</v>
      </c>
      <c r="AC34" s="1">
        <v>1</v>
      </c>
      <c r="AD34" s="1">
        <v>2</v>
      </c>
      <c r="AE34" s="1">
        <v>1</v>
      </c>
      <c r="AF34" s="1">
        <v>1</v>
      </c>
      <c r="AG34" s="1">
        <v>0</v>
      </c>
      <c r="AH34" s="1">
        <v>1</v>
      </c>
      <c r="AI34" s="1">
        <v>0</v>
      </c>
      <c r="AJ34" s="1">
        <v>2</v>
      </c>
      <c r="AK34" s="1">
        <v>1</v>
      </c>
      <c r="AL34" s="1">
        <v>0</v>
      </c>
      <c r="AM34" s="1">
        <v>1</v>
      </c>
      <c r="AN34" s="1">
        <v>1</v>
      </c>
      <c r="AO34" s="1">
        <v>2</v>
      </c>
      <c r="AP34" s="1">
        <v>0</v>
      </c>
      <c r="AQ34" s="1">
        <v>2</v>
      </c>
      <c r="AR34" s="1">
        <v>15</v>
      </c>
      <c r="AS34" s="1" t="s">
        <v>464</v>
      </c>
      <c r="AT34" s="1">
        <v>0</v>
      </c>
      <c r="AU34" s="1">
        <v>0</v>
      </c>
      <c r="AV34" s="1">
        <v>0</v>
      </c>
      <c r="AW34" s="1">
        <v>1</v>
      </c>
      <c r="AX34" s="1">
        <v>0</v>
      </c>
      <c r="AY34" s="1">
        <v>0</v>
      </c>
      <c r="AZ34" s="1">
        <v>0</v>
      </c>
      <c r="BA34" s="1">
        <v>0</v>
      </c>
      <c r="BB34" s="1">
        <v>0</v>
      </c>
      <c r="BC34" s="1">
        <v>0</v>
      </c>
      <c r="BD34" s="1">
        <v>0</v>
      </c>
      <c r="BE34" s="1">
        <v>0</v>
      </c>
      <c r="BF34" s="1" t="s">
        <v>472</v>
      </c>
      <c r="BS34" s="1" t="s">
        <v>464</v>
      </c>
      <c r="BT34" s="1">
        <v>0</v>
      </c>
      <c r="BU34" s="1">
        <v>0</v>
      </c>
      <c r="BV34" s="1">
        <v>0</v>
      </c>
      <c r="BW34" s="1">
        <v>0</v>
      </c>
      <c r="BX34" s="1">
        <v>1</v>
      </c>
      <c r="BY34" s="1">
        <v>0</v>
      </c>
      <c r="BZ34" s="1">
        <v>0</v>
      </c>
      <c r="CA34" s="1">
        <v>0</v>
      </c>
      <c r="CB34" s="1">
        <v>1</v>
      </c>
      <c r="CC34" s="1">
        <v>0</v>
      </c>
      <c r="CD34" s="1">
        <v>0</v>
      </c>
      <c r="CF34" s="1" t="s">
        <v>650</v>
      </c>
      <c r="CI34" s="1" t="s">
        <v>651</v>
      </c>
      <c r="CL34" s="1" t="s">
        <v>651</v>
      </c>
      <c r="CM34" s="1" t="s">
        <v>5133</v>
      </c>
      <c r="CO34" s="1" t="s">
        <v>464</v>
      </c>
      <c r="CW34" s="1" t="s">
        <v>554</v>
      </c>
      <c r="CX34" s="1">
        <v>1</v>
      </c>
      <c r="CY34" s="1">
        <v>30</v>
      </c>
      <c r="CZ34" s="1">
        <v>1</v>
      </c>
      <c r="DA34" s="9">
        <v>32</v>
      </c>
      <c r="DE34" s="1" t="s">
        <v>464</v>
      </c>
      <c r="DF34" s="1" t="s">
        <v>5101</v>
      </c>
      <c r="EH34" s="1">
        <v>7</v>
      </c>
      <c r="EI34" s="1">
        <v>8</v>
      </c>
      <c r="EJ34" s="1">
        <v>1120</v>
      </c>
      <c r="EM34" s="1">
        <v>0</v>
      </c>
      <c r="EN34" s="6">
        <v>10.666666666666668</v>
      </c>
      <c r="EO34" s="1" t="s">
        <v>472</v>
      </c>
      <c r="EZ34" s="1" t="s">
        <v>961</v>
      </c>
      <c r="FA34" s="1">
        <v>0</v>
      </c>
      <c r="FB34" s="1">
        <v>0</v>
      </c>
      <c r="FC34" s="1">
        <v>0</v>
      </c>
      <c r="FD34" s="1">
        <v>0</v>
      </c>
      <c r="FE34" s="1">
        <v>1</v>
      </c>
      <c r="FF34" s="1">
        <v>0</v>
      </c>
      <c r="FG34" s="1">
        <v>0</v>
      </c>
      <c r="FI34" s="1" t="s">
        <v>464</v>
      </c>
      <c r="FJ34" s="1" t="s">
        <v>577</v>
      </c>
      <c r="FK34" s="1" t="s">
        <v>962</v>
      </c>
      <c r="GE34" s="1" t="s">
        <v>464</v>
      </c>
      <c r="GF34" s="1" t="s">
        <v>963</v>
      </c>
      <c r="GG34" s="1" t="s">
        <v>464</v>
      </c>
      <c r="GH34" s="1">
        <v>0</v>
      </c>
      <c r="GI34" s="1">
        <v>0</v>
      </c>
      <c r="GJ34" s="1">
        <v>0</v>
      </c>
      <c r="GK34" s="1">
        <v>1</v>
      </c>
      <c r="GL34" s="1">
        <v>0</v>
      </c>
      <c r="GM34" s="1">
        <v>0</v>
      </c>
      <c r="GN34" s="1">
        <v>0</v>
      </c>
      <c r="GY34" s="1">
        <v>0</v>
      </c>
      <c r="GZ34" s="1">
        <v>0</v>
      </c>
      <c r="HA34" s="1">
        <v>0</v>
      </c>
      <c r="HB34" s="1">
        <v>1</v>
      </c>
      <c r="HC34" s="1">
        <v>0</v>
      </c>
      <c r="HD34" s="1">
        <v>0</v>
      </c>
      <c r="HE34" s="1">
        <v>0</v>
      </c>
      <c r="HF34" s="1">
        <v>0</v>
      </c>
      <c r="HG34" s="1">
        <v>0</v>
      </c>
      <c r="HH34" s="1">
        <v>0</v>
      </c>
      <c r="HI34" s="1">
        <v>0</v>
      </c>
      <c r="HJ34" s="1">
        <v>0</v>
      </c>
      <c r="HK34" s="1">
        <v>0</v>
      </c>
      <c r="HL34" s="1">
        <v>0</v>
      </c>
      <c r="HM34" s="1">
        <v>0</v>
      </c>
      <c r="HN34" s="1">
        <v>0</v>
      </c>
      <c r="HO34" s="1">
        <v>0</v>
      </c>
      <c r="HP34" s="1" t="s">
        <v>464</v>
      </c>
      <c r="HQ34" s="1">
        <v>0</v>
      </c>
      <c r="HR34" s="1">
        <v>0</v>
      </c>
      <c r="HS34" s="1">
        <v>0</v>
      </c>
      <c r="HT34" s="1">
        <v>0</v>
      </c>
      <c r="HU34" s="1">
        <v>0</v>
      </c>
      <c r="HV34" s="1">
        <v>0</v>
      </c>
      <c r="HW34" s="1">
        <v>0</v>
      </c>
      <c r="HX34" s="1">
        <v>1</v>
      </c>
      <c r="HY34" s="1">
        <v>0</v>
      </c>
      <c r="HZ34" s="1">
        <v>0</v>
      </c>
      <c r="IF34" s="1">
        <v>0</v>
      </c>
      <c r="IG34" s="1">
        <v>0</v>
      </c>
      <c r="IH34" s="1">
        <v>0</v>
      </c>
      <c r="II34" s="1">
        <v>1</v>
      </c>
      <c r="IJ34" s="1">
        <v>0</v>
      </c>
      <c r="IS34" s="1" t="s">
        <v>5184</v>
      </c>
      <c r="IT34" s="1" t="s">
        <v>472</v>
      </c>
      <c r="IU34" s="1" t="s">
        <v>5100</v>
      </c>
      <c r="IV34" s="1" t="s">
        <v>472</v>
      </c>
      <c r="IX34" s="1" t="s">
        <v>472</v>
      </c>
      <c r="IY34" s="1" t="s">
        <v>472</v>
      </c>
      <c r="KA34" s="1" t="s">
        <v>464</v>
      </c>
      <c r="KB34" s="1">
        <v>1</v>
      </c>
      <c r="KC34" s="1">
        <v>0</v>
      </c>
      <c r="KD34" s="1">
        <v>0</v>
      </c>
      <c r="KE34" s="1">
        <v>1</v>
      </c>
      <c r="KF34" s="1">
        <v>0</v>
      </c>
      <c r="KG34" s="1">
        <v>0</v>
      </c>
      <c r="KH34" s="1">
        <v>0</v>
      </c>
      <c r="KJ34" s="1">
        <v>0</v>
      </c>
      <c r="KK34" s="1">
        <v>1</v>
      </c>
      <c r="KL34" s="1">
        <v>0</v>
      </c>
      <c r="KM34" s="1">
        <v>1</v>
      </c>
      <c r="KN34" s="1">
        <v>2</v>
      </c>
      <c r="KO34" s="1" t="s">
        <v>5186</v>
      </c>
      <c r="KP34" s="1">
        <v>0</v>
      </c>
      <c r="KQ34" s="1">
        <v>0</v>
      </c>
      <c r="KR34" s="1">
        <v>0</v>
      </c>
      <c r="KT34" s="1">
        <v>0</v>
      </c>
      <c r="KU34" s="1">
        <v>0</v>
      </c>
      <c r="KV34" s="1">
        <v>0</v>
      </c>
      <c r="KW34" s="1">
        <v>0</v>
      </c>
      <c r="KX34" s="1">
        <v>1</v>
      </c>
      <c r="KY34" s="1">
        <v>0</v>
      </c>
      <c r="KZ34" s="1" t="s">
        <v>964</v>
      </c>
      <c r="LA34" s="1" t="s">
        <v>472</v>
      </c>
      <c r="LC34" s="1">
        <v>1</v>
      </c>
      <c r="LD34" s="1">
        <v>0</v>
      </c>
      <c r="LE34" s="1">
        <v>0</v>
      </c>
      <c r="LF34" s="1">
        <v>0</v>
      </c>
      <c r="LH34" s="1">
        <v>0</v>
      </c>
      <c r="LI34" s="1">
        <v>0</v>
      </c>
      <c r="LJ34" s="1">
        <v>0</v>
      </c>
      <c r="LK34" s="1">
        <v>0</v>
      </c>
      <c r="LL34" s="1">
        <v>0</v>
      </c>
      <c r="LM34" s="1">
        <v>0</v>
      </c>
      <c r="LN34" s="1">
        <v>1</v>
      </c>
      <c r="LO34" s="1">
        <v>0</v>
      </c>
      <c r="LP34" s="1" t="s">
        <v>965</v>
      </c>
      <c r="LQ34" s="1" t="s">
        <v>472</v>
      </c>
      <c r="LZ34" s="1" t="s">
        <v>472</v>
      </c>
      <c r="MA34" s="1" t="s">
        <v>472</v>
      </c>
      <c r="MQ34" s="1">
        <v>0</v>
      </c>
      <c r="MT34" s="1">
        <v>8</v>
      </c>
      <c r="MU34" s="1" t="s">
        <v>5187</v>
      </c>
      <c r="MV34" s="1">
        <v>0</v>
      </c>
      <c r="MW34" s="1">
        <v>0</v>
      </c>
      <c r="MX34" s="1">
        <v>0</v>
      </c>
      <c r="MY34" s="1">
        <v>0</v>
      </c>
      <c r="MZ34" s="1">
        <v>0</v>
      </c>
      <c r="NA34" s="1">
        <v>0</v>
      </c>
      <c r="NB34" s="1">
        <v>0</v>
      </c>
      <c r="NC34" s="1" t="s">
        <v>1580</v>
      </c>
      <c r="ND34" s="1">
        <v>1</v>
      </c>
      <c r="NE34" s="1">
        <v>0</v>
      </c>
      <c r="NF34" s="1">
        <v>0</v>
      </c>
      <c r="NH34" s="1" t="s">
        <v>464</v>
      </c>
      <c r="NI34" s="1" t="s">
        <v>480</v>
      </c>
      <c r="OD34" s="1" t="s">
        <v>966</v>
      </c>
      <c r="OE34" s="1">
        <v>0</v>
      </c>
      <c r="OF34" s="1">
        <v>0</v>
      </c>
      <c r="OG34" s="1">
        <v>1</v>
      </c>
      <c r="OH34" s="1">
        <v>0</v>
      </c>
      <c r="OI34" s="1">
        <v>0</v>
      </c>
      <c r="OJ34" s="1">
        <v>1</v>
      </c>
      <c r="OK34" s="1">
        <v>1</v>
      </c>
      <c r="OL34" s="1">
        <v>0</v>
      </c>
      <c r="OM34" s="1">
        <v>1</v>
      </c>
      <c r="ON34" s="1">
        <v>0</v>
      </c>
      <c r="OO34" s="1" t="s">
        <v>967</v>
      </c>
      <c r="OP34" s="1">
        <v>0</v>
      </c>
      <c r="OQ34" s="1">
        <v>0</v>
      </c>
      <c r="OR34" s="1">
        <v>0</v>
      </c>
      <c r="OS34" s="1">
        <v>0</v>
      </c>
      <c r="OT34" s="1">
        <v>1</v>
      </c>
      <c r="OU34" s="1">
        <v>0</v>
      </c>
      <c r="OV34" s="1" t="s">
        <v>968</v>
      </c>
      <c r="OW34" s="1" t="s">
        <v>482</v>
      </c>
      <c r="OY34" s="1" t="s">
        <v>518</v>
      </c>
      <c r="OZ34" s="1" t="s">
        <v>472</v>
      </c>
      <c r="PA34" s="1" t="s">
        <v>472</v>
      </c>
      <c r="PB34" s="1" t="s">
        <v>502</v>
      </c>
      <c r="PC34" s="1" t="s">
        <v>472</v>
      </c>
      <c r="PI34" s="1" t="s">
        <v>534</v>
      </c>
      <c r="PJ34" s="1" t="s">
        <v>472</v>
      </c>
      <c r="PZ34" s="1" t="s">
        <v>564</v>
      </c>
      <c r="QA34" s="1" t="s">
        <v>472</v>
      </c>
      <c r="QB34" s="1" t="s">
        <v>969</v>
      </c>
      <c r="QC34" s="1" t="s">
        <v>970</v>
      </c>
      <c r="QD34" s="1" t="s">
        <v>464</v>
      </c>
      <c r="QE34" s="1" t="s">
        <v>971</v>
      </c>
      <c r="QF34" s="1" t="s">
        <v>464</v>
      </c>
      <c r="QG34" s="1">
        <v>-2.2984694999999999</v>
      </c>
      <c r="QH34" s="1">
        <v>28.796949300000001</v>
      </c>
      <c r="QI34" s="1">
        <v>1646.4</v>
      </c>
      <c r="QJ34" s="1">
        <v>5</v>
      </c>
      <c r="QK34" s="1">
        <v>15</v>
      </c>
      <c r="QL34" s="1">
        <v>44959.339537037027</v>
      </c>
      <c r="QM34" s="1">
        <v>44959.307245370372</v>
      </c>
      <c r="QN34" s="1" t="s">
        <v>658</v>
      </c>
      <c r="QO34" s="1">
        <v>44959.512002314812</v>
      </c>
      <c r="QP34" s="7" t="s">
        <v>972</v>
      </c>
      <c r="QQ34" s="1" t="s">
        <v>658</v>
      </c>
      <c r="QR34" s="1" t="s">
        <v>4752</v>
      </c>
      <c r="QS34" s="1" t="s">
        <v>4752</v>
      </c>
      <c r="QT34" s="1" t="s">
        <v>4752</v>
      </c>
      <c r="QU34" s="1" t="s">
        <v>4752</v>
      </c>
      <c r="QV34" s="1" t="s">
        <v>4752</v>
      </c>
      <c r="QW34" s="1" t="s">
        <v>4752</v>
      </c>
      <c r="QX34" s="1" t="s">
        <v>4752</v>
      </c>
      <c r="QY34" s="9" t="s">
        <v>4752</v>
      </c>
      <c r="QZ34" s="1" t="s">
        <v>4752</v>
      </c>
      <c r="RA34" s="1" t="s">
        <v>4752</v>
      </c>
      <c r="RB34" s="1" t="s">
        <v>4752</v>
      </c>
      <c r="RC34" s="1" t="s">
        <v>4752</v>
      </c>
      <c r="RD34" s="1" t="s">
        <v>4752</v>
      </c>
      <c r="RE34" s="1" t="s">
        <v>4752</v>
      </c>
      <c r="RF34" s="1" t="s">
        <v>4752</v>
      </c>
      <c r="RG34" s="1" t="s">
        <v>4752</v>
      </c>
      <c r="RH34" s="1" t="s">
        <v>4752</v>
      </c>
      <c r="RI34" s="1" t="s">
        <v>4752</v>
      </c>
      <c r="RJ34" s="1" t="s">
        <v>4752</v>
      </c>
      <c r="RK34" s="1" t="s">
        <v>4752</v>
      </c>
      <c r="RL34" s="1" t="s">
        <v>4752</v>
      </c>
      <c r="RM34" s="1" t="s">
        <v>4752</v>
      </c>
      <c r="RN34" s="1" t="s">
        <v>4752</v>
      </c>
      <c r="RO34" s="1" t="s">
        <v>4752</v>
      </c>
      <c r="RP34" s="1" t="str">
        <f t="shared" si="1"/>
        <v/>
      </c>
      <c r="RQ34" s="1" t="str">
        <f t="shared" si="2"/>
        <v/>
      </c>
      <c r="RR34" s="1" t="str">
        <f t="shared" si="3"/>
        <v/>
      </c>
      <c r="RS34" s="1" t="str">
        <f t="shared" si="4"/>
        <v/>
      </c>
      <c r="RT34" s="1" t="str">
        <f t="shared" si="5"/>
        <v/>
      </c>
      <c r="RU34" s="1" t="str">
        <f t="shared" si="6"/>
        <v/>
      </c>
    </row>
    <row r="35" spans="1:489" ht="14.25" customHeight="1" x14ac:dyDescent="0.3">
      <c r="A35" s="1" t="s">
        <v>973</v>
      </c>
      <c r="B35" s="1" t="s">
        <v>974</v>
      </c>
      <c r="C35" s="1">
        <v>44959</v>
      </c>
      <c r="D35" s="1" t="s">
        <v>459</v>
      </c>
      <c r="E35" s="1" t="s">
        <v>460</v>
      </c>
      <c r="F35" s="1" t="s">
        <v>460</v>
      </c>
      <c r="G35" s="1" t="s">
        <v>461</v>
      </c>
      <c r="H35" s="1" t="s">
        <v>462</v>
      </c>
      <c r="I35" s="1" t="s">
        <v>463</v>
      </c>
      <c r="J35" s="1" t="s">
        <v>464</v>
      </c>
      <c r="K35" s="1" t="s">
        <v>976</v>
      </c>
      <c r="L35" s="1" t="s">
        <v>975</v>
      </c>
      <c r="M35" s="1" t="str" cm="1">
        <f t="array" ref="M35">SUBSTITUTE(L35,LEFT(L35,MIN(IFERROR(FIND({0;1;2;3;4;5;6;7;8;9},L35),""))-1),"")</f>
        <v>20</v>
      </c>
      <c r="N35" s="1" t="str">
        <f t="shared" si="0"/>
        <v>kamak_20</v>
      </c>
      <c r="O35" s="1" t="s">
        <v>467</v>
      </c>
      <c r="P35" s="1">
        <v>47</v>
      </c>
      <c r="Q35" s="1">
        <v>0</v>
      </c>
      <c r="R35" s="1" t="s">
        <v>693</v>
      </c>
      <c r="S35" s="1" t="s">
        <v>472</v>
      </c>
      <c r="T35" s="1" t="s">
        <v>542</v>
      </c>
      <c r="V35" s="1" t="s">
        <v>510</v>
      </c>
      <c r="W35" s="1" t="s">
        <v>510</v>
      </c>
      <c r="Y35" s="1" t="s">
        <v>513</v>
      </c>
      <c r="AA35" s="1" t="s">
        <v>471</v>
      </c>
      <c r="AB35" s="1">
        <v>2</v>
      </c>
      <c r="AC35" s="1">
        <v>2</v>
      </c>
      <c r="AD35" s="1">
        <v>2</v>
      </c>
      <c r="AE35" s="1">
        <v>1</v>
      </c>
      <c r="AF35" s="1">
        <v>0</v>
      </c>
      <c r="AG35" s="1">
        <v>0</v>
      </c>
      <c r="AH35" s="1">
        <v>1</v>
      </c>
      <c r="AI35" s="1">
        <v>0</v>
      </c>
      <c r="AJ35" s="1">
        <v>0</v>
      </c>
      <c r="AK35" s="1">
        <v>0</v>
      </c>
      <c r="AL35" s="1">
        <v>2</v>
      </c>
      <c r="AM35" s="1">
        <v>1</v>
      </c>
      <c r="AN35" s="1">
        <v>1</v>
      </c>
      <c r="AO35" s="1">
        <v>0</v>
      </c>
      <c r="AP35" s="1">
        <v>1</v>
      </c>
      <c r="AQ35" s="1">
        <v>0</v>
      </c>
      <c r="AR35" s="1">
        <v>13</v>
      </c>
      <c r="AS35" s="1" t="s">
        <v>472</v>
      </c>
      <c r="AT35" s="1">
        <v>0</v>
      </c>
      <c r="AU35" s="1">
        <v>0</v>
      </c>
      <c r="AV35" s="1">
        <v>0</v>
      </c>
      <c r="AW35" s="1">
        <v>0</v>
      </c>
      <c r="AX35" s="1">
        <v>0</v>
      </c>
      <c r="AY35" s="1">
        <v>0</v>
      </c>
      <c r="AZ35" s="1">
        <v>0</v>
      </c>
      <c r="BA35" s="1">
        <v>0</v>
      </c>
      <c r="BB35" s="1">
        <v>0</v>
      </c>
      <c r="BC35" s="1">
        <v>0</v>
      </c>
      <c r="BD35" s="1">
        <v>0</v>
      </c>
      <c r="BE35" s="1">
        <v>0</v>
      </c>
      <c r="BF35" s="1" t="s">
        <v>472</v>
      </c>
      <c r="BS35" s="1" t="s">
        <v>464</v>
      </c>
      <c r="BT35" s="1">
        <v>0</v>
      </c>
      <c r="BU35" s="1">
        <v>0</v>
      </c>
      <c r="BV35" s="1">
        <v>1</v>
      </c>
      <c r="BW35" s="1">
        <v>0</v>
      </c>
      <c r="BX35" s="1">
        <v>1</v>
      </c>
      <c r="BY35" s="1">
        <v>1</v>
      </c>
      <c r="BZ35" s="1">
        <v>0</v>
      </c>
      <c r="CA35" s="1">
        <v>0</v>
      </c>
      <c r="CB35" s="1">
        <v>0</v>
      </c>
      <c r="CC35" s="1">
        <v>0</v>
      </c>
      <c r="CD35" s="1">
        <v>0</v>
      </c>
      <c r="CF35" s="1" t="s">
        <v>650</v>
      </c>
      <c r="CI35" s="1" t="s">
        <v>651</v>
      </c>
      <c r="CL35" s="1" t="s">
        <v>651</v>
      </c>
      <c r="CM35" s="1" t="s">
        <v>5133</v>
      </c>
      <c r="CO35" s="1" t="s">
        <v>464</v>
      </c>
      <c r="CW35" s="1" t="s">
        <v>475</v>
      </c>
      <c r="CX35" s="1">
        <v>1</v>
      </c>
      <c r="CY35" s="1">
        <v>5</v>
      </c>
      <c r="CZ35" s="1">
        <v>1</v>
      </c>
      <c r="DA35" s="9">
        <v>7</v>
      </c>
      <c r="DE35" s="1" t="s">
        <v>464</v>
      </c>
      <c r="DF35" s="1" t="s">
        <v>5100</v>
      </c>
      <c r="EH35" s="1">
        <v>4</v>
      </c>
      <c r="EI35" s="1">
        <v>6</v>
      </c>
      <c r="EJ35" s="1">
        <v>480</v>
      </c>
      <c r="EM35" s="1">
        <v>0</v>
      </c>
      <c r="EN35" s="6">
        <v>5.2747252747252746</v>
      </c>
      <c r="EO35" s="1" t="s">
        <v>472</v>
      </c>
      <c r="EZ35" s="1" t="s">
        <v>576</v>
      </c>
      <c r="FA35" s="1">
        <v>0</v>
      </c>
      <c r="FB35" s="1">
        <v>0</v>
      </c>
      <c r="FC35" s="1">
        <v>0</v>
      </c>
      <c r="FD35" s="1">
        <v>0</v>
      </c>
      <c r="FE35" s="1">
        <v>1</v>
      </c>
      <c r="FF35" s="1">
        <v>0</v>
      </c>
      <c r="FG35" s="1">
        <v>0</v>
      </c>
      <c r="FI35" s="1" t="s">
        <v>464</v>
      </c>
      <c r="FJ35" s="1" t="s">
        <v>577</v>
      </c>
      <c r="FK35" s="1" t="s">
        <v>977</v>
      </c>
      <c r="GE35" s="1" t="s">
        <v>472</v>
      </c>
      <c r="GF35" s="1" t="s">
        <v>978</v>
      </c>
      <c r="GG35" s="1" t="s">
        <v>472</v>
      </c>
      <c r="HP35" s="1" t="s">
        <v>464</v>
      </c>
      <c r="HQ35" s="1">
        <v>0</v>
      </c>
      <c r="HR35" s="1">
        <v>0</v>
      </c>
      <c r="HS35" s="1">
        <v>0</v>
      </c>
      <c r="HT35" s="1">
        <v>0</v>
      </c>
      <c r="HU35" s="1">
        <v>0</v>
      </c>
      <c r="HV35" s="1">
        <v>0</v>
      </c>
      <c r="HW35" s="1">
        <v>1</v>
      </c>
      <c r="HX35" s="1">
        <v>0</v>
      </c>
      <c r="HY35" s="1">
        <v>0</v>
      </c>
      <c r="HZ35" s="1">
        <v>0</v>
      </c>
      <c r="IF35" s="1">
        <v>0</v>
      </c>
      <c r="IG35" s="1">
        <v>0</v>
      </c>
      <c r="IH35" s="1">
        <v>0</v>
      </c>
      <c r="II35" s="1">
        <v>1</v>
      </c>
      <c r="IJ35" s="1">
        <v>0</v>
      </c>
      <c r="IS35" s="1" t="s">
        <v>5183</v>
      </c>
      <c r="IT35" s="1" t="s">
        <v>472</v>
      </c>
      <c r="IU35" s="1" t="s">
        <v>5102</v>
      </c>
      <c r="IV35" s="1" t="s">
        <v>472</v>
      </c>
      <c r="IX35" s="1" t="s">
        <v>472</v>
      </c>
      <c r="IY35" s="1" t="s">
        <v>472</v>
      </c>
      <c r="KA35" s="1" t="s">
        <v>464</v>
      </c>
      <c r="KB35" s="1">
        <v>1</v>
      </c>
      <c r="KC35" s="1">
        <v>1</v>
      </c>
      <c r="KD35" s="1">
        <v>0</v>
      </c>
      <c r="KE35" s="1">
        <v>2</v>
      </c>
      <c r="KF35" s="1">
        <v>0</v>
      </c>
      <c r="KG35" s="1">
        <v>0</v>
      </c>
      <c r="KH35" s="1">
        <v>0</v>
      </c>
      <c r="KJ35" s="1">
        <v>0</v>
      </c>
      <c r="KK35" s="1">
        <v>1</v>
      </c>
      <c r="KL35" s="1">
        <v>0</v>
      </c>
      <c r="KM35" s="1">
        <v>1</v>
      </c>
      <c r="KN35" s="1">
        <v>3</v>
      </c>
      <c r="KO35" s="1" t="s">
        <v>5185</v>
      </c>
      <c r="KP35" s="1">
        <v>0</v>
      </c>
      <c r="KQ35" s="1">
        <v>0</v>
      </c>
      <c r="KR35" s="1">
        <v>0</v>
      </c>
      <c r="KT35" s="1">
        <v>0</v>
      </c>
      <c r="KU35" s="1">
        <v>0</v>
      </c>
      <c r="KV35" s="1">
        <v>0</v>
      </c>
      <c r="KW35" s="1">
        <v>1</v>
      </c>
      <c r="KX35" s="1">
        <v>0</v>
      </c>
      <c r="KY35" s="1">
        <v>0</v>
      </c>
      <c r="LA35" s="1" t="s">
        <v>464</v>
      </c>
      <c r="LC35" s="1">
        <v>1</v>
      </c>
      <c r="LD35" s="1">
        <v>0</v>
      </c>
      <c r="LE35" s="1">
        <v>0</v>
      </c>
      <c r="LF35" s="1">
        <v>0</v>
      </c>
      <c r="LH35" s="1">
        <v>1</v>
      </c>
      <c r="LI35" s="1">
        <v>0</v>
      </c>
      <c r="LJ35" s="1">
        <v>0</v>
      </c>
      <c r="LK35" s="1">
        <v>0</v>
      </c>
      <c r="LL35" s="1">
        <v>0</v>
      </c>
      <c r="LM35" s="1">
        <v>0</v>
      </c>
      <c r="LN35" s="1">
        <v>0</v>
      </c>
      <c r="LO35" s="1">
        <v>0</v>
      </c>
      <c r="LQ35" s="1" t="s">
        <v>464</v>
      </c>
      <c r="LR35" s="1" t="s">
        <v>979</v>
      </c>
      <c r="LS35" s="1">
        <v>1</v>
      </c>
      <c r="LT35" s="1">
        <v>0</v>
      </c>
      <c r="LU35" s="1">
        <v>0</v>
      </c>
      <c r="LV35" s="1">
        <v>0</v>
      </c>
      <c r="LW35" s="1">
        <v>0</v>
      </c>
      <c r="LX35" s="1">
        <v>0</v>
      </c>
      <c r="LY35" s="1" t="s">
        <v>639</v>
      </c>
      <c r="LZ35" s="1" t="s">
        <v>472</v>
      </c>
      <c r="MA35" s="1" t="s">
        <v>472</v>
      </c>
      <c r="MQ35" s="1">
        <v>0</v>
      </c>
      <c r="MT35" s="1">
        <v>5</v>
      </c>
      <c r="MU35" s="1" t="s">
        <v>5189</v>
      </c>
      <c r="MV35" s="1">
        <v>1</v>
      </c>
      <c r="MW35" s="1">
        <v>1</v>
      </c>
      <c r="MX35" s="1">
        <v>0</v>
      </c>
      <c r="MY35" s="1">
        <v>0</v>
      </c>
      <c r="MZ35" s="1">
        <v>0</v>
      </c>
      <c r="NA35" s="1">
        <v>2</v>
      </c>
      <c r="NB35" s="1">
        <v>2</v>
      </c>
      <c r="NC35" s="1" t="s">
        <v>5190</v>
      </c>
      <c r="ND35" s="1">
        <v>0</v>
      </c>
      <c r="NE35" s="1">
        <v>0</v>
      </c>
      <c r="NF35" s="1">
        <v>0</v>
      </c>
      <c r="NH35" s="1" t="s">
        <v>464</v>
      </c>
      <c r="NI35" s="1" t="s">
        <v>480</v>
      </c>
      <c r="OD35" s="1" t="s">
        <v>980</v>
      </c>
      <c r="OE35" s="1">
        <v>0</v>
      </c>
      <c r="OF35" s="1">
        <v>0</v>
      </c>
      <c r="OG35" s="1">
        <v>0</v>
      </c>
      <c r="OH35" s="1">
        <v>1</v>
      </c>
      <c r="OI35" s="1">
        <v>0</v>
      </c>
      <c r="OJ35" s="1">
        <v>0</v>
      </c>
      <c r="OK35" s="1">
        <v>0</v>
      </c>
      <c r="OL35" s="1">
        <v>1</v>
      </c>
      <c r="OM35" s="1">
        <v>1</v>
      </c>
      <c r="ON35" s="1">
        <v>0</v>
      </c>
      <c r="OO35" s="1" t="s">
        <v>562</v>
      </c>
      <c r="OP35" s="1">
        <v>0</v>
      </c>
      <c r="OQ35" s="1">
        <v>0</v>
      </c>
      <c r="OR35" s="1">
        <v>0</v>
      </c>
      <c r="OS35" s="1">
        <v>0</v>
      </c>
      <c r="OT35" s="1">
        <v>1</v>
      </c>
      <c r="OU35" s="1">
        <v>0</v>
      </c>
      <c r="OV35" s="1" t="s">
        <v>981</v>
      </c>
      <c r="OW35" s="1" t="s">
        <v>482</v>
      </c>
      <c r="OY35" s="1" t="s">
        <v>533</v>
      </c>
      <c r="OZ35" s="1" t="s">
        <v>464</v>
      </c>
      <c r="PA35" s="1" t="s">
        <v>464</v>
      </c>
      <c r="PB35" s="1" t="s">
        <v>743</v>
      </c>
      <c r="PC35" s="1" t="s">
        <v>472</v>
      </c>
      <c r="PI35" s="1" t="s">
        <v>534</v>
      </c>
      <c r="PJ35" s="1" t="s">
        <v>472</v>
      </c>
      <c r="PZ35" s="1" t="s">
        <v>982</v>
      </c>
      <c r="QA35" s="1" t="s">
        <v>487</v>
      </c>
      <c r="QB35" s="1" t="s">
        <v>983</v>
      </c>
      <c r="QC35" s="1" t="s">
        <v>984</v>
      </c>
      <c r="QD35" s="1" t="s">
        <v>472</v>
      </c>
      <c r="QG35" s="1">
        <v>-2.2995030999999999</v>
      </c>
      <c r="QH35" s="1">
        <v>28.7964178</v>
      </c>
      <c r="QI35" s="1">
        <v>1772.8</v>
      </c>
      <c r="QJ35" s="1">
        <v>4.96</v>
      </c>
      <c r="QK35" s="1">
        <v>13</v>
      </c>
      <c r="QL35" s="1">
        <v>44959.370798611111</v>
      </c>
      <c r="QM35" s="1">
        <v>44959.3440162037</v>
      </c>
      <c r="QN35" s="1" t="s">
        <v>658</v>
      </c>
      <c r="QO35" s="1">
        <v>44959.512037037042</v>
      </c>
      <c r="QP35" s="7" t="s">
        <v>985</v>
      </c>
      <c r="QQ35" s="1" t="s">
        <v>658</v>
      </c>
      <c r="QR35" s="1" t="s">
        <v>4707</v>
      </c>
      <c r="QS35" s="1" t="s">
        <v>4716</v>
      </c>
      <c r="QT35" s="1">
        <v>9</v>
      </c>
      <c r="QU35" s="1" t="s">
        <v>4725</v>
      </c>
      <c r="QV35" s="1">
        <v>10</v>
      </c>
      <c r="QW35" s="1">
        <v>15</v>
      </c>
      <c r="QX35" s="1">
        <v>15</v>
      </c>
      <c r="QY35" s="9">
        <v>40</v>
      </c>
      <c r="QZ35" s="1" t="s">
        <v>5101</v>
      </c>
      <c r="RA35" s="1">
        <v>6.3492063492063497</v>
      </c>
      <c r="RB35" s="1" t="s">
        <v>4720</v>
      </c>
      <c r="RC35" s="1" t="s">
        <v>4711</v>
      </c>
      <c r="RD35" s="1" t="s">
        <v>4712</v>
      </c>
      <c r="RE35" s="1" t="s">
        <v>5102</v>
      </c>
      <c r="RF35" s="1">
        <v>0</v>
      </c>
      <c r="RG35" s="1">
        <v>0</v>
      </c>
      <c r="RH35" s="1">
        <v>1</v>
      </c>
      <c r="RI35" s="1">
        <v>1</v>
      </c>
      <c r="RJ35" s="1" t="s">
        <v>4721</v>
      </c>
      <c r="RK35" s="1">
        <v>0</v>
      </c>
      <c r="RL35" s="1">
        <v>6</v>
      </c>
      <c r="RM35" s="1" t="s">
        <v>4718</v>
      </c>
      <c r="RN35" s="1">
        <v>2</v>
      </c>
      <c r="RO35" s="1">
        <v>2</v>
      </c>
      <c r="RP35" s="1" t="str">
        <f t="shared" si="1"/>
        <v>croissance</v>
      </c>
      <c r="RQ35" s="1" t="str">
        <f t="shared" si="2"/>
        <v>croissance</v>
      </c>
      <c r="RR35" s="1" t="str">
        <f t="shared" si="3"/>
        <v>stagnation</v>
      </c>
      <c r="RS35" s="1" t="str">
        <f t="shared" si="4"/>
        <v>croissance</v>
      </c>
      <c r="RT35" s="1" t="str">
        <f t="shared" si="5"/>
        <v>regression</v>
      </c>
      <c r="RU35" s="1" t="str">
        <f t="shared" si="6"/>
        <v>regression</v>
      </c>
    </row>
    <row r="36" spans="1:489" ht="14.25" customHeight="1" x14ac:dyDescent="0.3">
      <c r="A36" s="1" t="s">
        <v>986</v>
      </c>
      <c r="B36" s="1" t="s">
        <v>987</v>
      </c>
      <c r="C36" s="1">
        <v>44959</v>
      </c>
      <c r="D36" s="1" t="s">
        <v>459</v>
      </c>
      <c r="E36" s="1" t="s">
        <v>460</v>
      </c>
      <c r="F36" s="1" t="s">
        <v>460</v>
      </c>
      <c r="G36" s="1" t="s">
        <v>461</v>
      </c>
      <c r="H36" s="1" t="s">
        <v>462</v>
      </c>
      <c r="I36" s="1" t="s">
        <v>463</v>
      </c>
      <c r="J36" s="1" t="s">
        <v>464</v>
      </c>
      <c r="K36" s="1" t="s">
        <v>989</v>
      </c>
      <c r="L36" s="1" t="s">
        <v>988</v>
      </c>
      <c r="M36" s="1" t="str" cm="1">
        <f t="array" ref="M36">SUBSTITUTE(L36,LEFT(L36,MIN(IFERROR(FIND({0;1;2;3;4;5;6;7;8;9},L36),""))-1),"")</f>
        <v>36</v>
      </c>
      <c r="N36" s="1" t="str">
        <f t="shared" si="0"/>
        <v>kamak_36</v>
      </c>
      <c r="O36" s="1" t="s">
        <v>467</v>
      </c>
      <c r="P36" s="1">
        <v>23</v>
      </c>
      <c r="Q36" s="1">
        <v>976968247</v>
      </c>
      <c r="R36" s="1" t="s">
        <v>511</v>
      </c>
      <c r="S36" s="1" t="s">
        <v>472</v>
      </c>
      <c r="T36" s="1" t="s">
        <v>526</v>
      </c>
      <c r="V36" s="1" t="s">
        <v>510</v>
      </c>
      <c r="W36" s="1" t="s">
        <v>510</v>
      </c>
      <c r="X36" s="1" t="s">
        <v>990</v>
      </c>
      <c r="Y36" s="1" t="s">
        <v>577</v>
      </c>
      <c r="Z36" s="1" t="s">
        <v>991</v>
      </c>
      <c r="AA36" s="1" t="s">
        <v>596</v>
      </c>
      <c r="AB36" s="1">
        <v>0</v>
      </c>
      <c r="AC36" s="1">
        <v>0</v>
      </c>
      <c r="AD36" s="1">
        <v>1</v>
      </c>
      <c r="AE36" s="1">
        <v>0</v>
      </c>
      <c r="AF36" s="1">
        <v>1</v>
      </c>
      <c r="AG36" s="1">
        <v>1</v>
      </c>
      <c r="AH36" s="1">
        <v>2</v>
      </c>
      <c r="AI36" s="1">
        <v>1</v>
      </c>
      <c r="AJ36" s="1">
        <v>1</v>
      </c>
      <c r="AK36" s="1">
        <v>0</v>
      </c>
      <c r="AL36" s="1">
        <v>1</v>
      </c>
      <c r="AM36" s="1">
        <v>0</v>
      </c>
      <c r="AN36" s="1">
        <v>0</v>
      </c>
      <c r="AO36" s="1">
        <v>1</v>
      </c>
      <c r="AP36" s="1">
        <v>0</v>
      </c>
      <c r="AQ36" s="1">
        <v>1</v>
      </c>
      <c r="AR36" s="1">
        <v>10</v>
      </c>
      <c r="AS36" s="1" t="s">
        <v>472</v>
      </c>
      <c r="AT36" s="1">
        <v>0</v>
      </c>
      <c r="AU36" s="1">
        <v>0</v>
      </c>
      <c r="AV36" s="1">
        <v>0</v>
      </c>
      <c r="AW36" s="1">
        <v>0</v>
      </c>
      <c r="AX36" s="1">
        <v>0</v>
      </c>
      <c r="AY36" s="1">
        <v>0</v>
      </c>
      <c r="AZ36" s="1">
        <v>0</v>
      </c>
      <c r="BA36" s="1">
        <v>0</v>
      </c>
      <c r="BB36" s="1">
        <v>0</v>
      </c>
      <c r="BC36" s="1">
        <v>0</v>
      </c>
      <c r="BD36" s="1">
        <v>0</v>
      </c>
      <c r="BE36" s="1">
        <v>0</v>
      </c>
      <c r="BF36" s="1" t="s">
        <v>464</v>
      </c>
      <c r="BG36" s="1">
        <v>0</v>
      </c>
      <c r="BH36" s="1">
        <v>0</v>
      </c>
      <c r="BI36" s="1">
        <v>0</v>
      </c>
      <c r="BJ36" s="1">
        <v>0</v>
      </c>
      <c r="BK36" s="1">
        <v>0</v>
      </c>
      <c r="BL36" s="1">
        <v>0</v>
      </c>
      <c r="BM36" s="1">
        <v>0</v>
      </c>
      <c r="BN36" s="1">
        <v>1</v>
      </c>
      <c r="BO36" s="1">
        <v>0</v>
      </c>
      <c r="BP36" s="1">
        <v>0</v>
      </c>
      <c r="BQ36" s="1">
        <v>0</v>
      </c>
      <c r="BS36" s="1" t="s">
        <v>464</v>
      </c>
      <c r="BT36" s="1">
        <v>0</v>
      </c>
      <c r="BU36" s="1">
        <v>0</v>
      </c>
      <c r="BV36" s="1">
        <v>0</v>
      </c>
      <c r="BW36" s="1">
        <v>0</v>
      </c>
      <c r="BX36" s="1">
        <v>0</v>
      </c>
      <c r="BY36" s="1">
        <v>0</v>
      </c>
      <c r="BZ36" s="1">
        <v>0</v>
      </c>
      <c r="CA36" s="1">
        <v>0</v>
      </c>
      <c r="CB36" s="1">
        <v>1</v>
      </c>
      <c r="CC36" s="1">
        <v>0</v>
      </c>
      <c r="CD36" s="1">
        <v>0</v>
      </c>
      <c r="CF36" s="1" t="s">
        <v>650</v>
      </c>
      <c r="CI36" s="1" t="s">
        <v>651</v>
      </c>
      <c r="CL36" s="1" t="s">
        <v>651</v>
      </c>
      <c r="CM36" s="1" t="s">
        <v>5133</v>
      </c>
      <c r="CO36" s="1" t="s">
        <v>464</v>
      </c>
      <c r="CW36" s="1" t="s">
        <v>475</v>
      </c>
      <c r="CX36" s="1">
        <v>1</v>
      </c>
      <c r="CY36" s="1">
        <v>20</v>
      </c>
      <c r="CZ36" s="1">
        <v>1</v>
      </c>
      <c r="DA36" s="9">
        <v>22</v>
      </c>
      <c r="DE36" s="1" t="s">
        <v>464</v>
      </c>
      <c r="DF36" s="1" t="s">
        <v>5100</v>
      </c>
      <c r="EH36" s="1">
        <v>4</v>
      </c>
      <c r="EI36" s="1">
        <v>6</v>
      </c>
      <c r="EJ36" s="1">
        <v>480</v>
      </c>
      <c r="EM36" s="1">
        <v>0</v>
      </c>
      <c r="EN36" s="6">
        <v>6.8571428571428568</v>
      </c>
      <c r="EO36" s="1" t="s">
        <v>472</v>
      </c>
      <c r="EZ36" s="1" t="s">
        <v>555</v>
      </c>
      <c r="FA36" s="1">
        <v>0</v>
      </c>
      <c r="FB36" s="1">
        <v>0</v>
      </c>
      <c r="FC36" s="1">
        <v>0</v>
      </c>
      <c r="FD36" s="1">
        <v>0</v>
      </c>
      <c r="FE36" s="1">
        <v>1</v>
      </c>
      <c r="FF36" s="1">
        <v>0</v>
      </c>
      <c r="FG36" s="1">
        <v>0</v>
      </c>
      <c r="FI36" s="1" t="s">
        <v>464</v>
      </c>
      <c r="FJ36" s="1" t="s">
        <v>577</v>
      </c>
      <c r="FK36" s="1" t="s">
        <v>992</v>
      </c>
      <c r="GE36" s="1" t="s">
        <v>472</v>
      </c>
      <c r="GF36" s="1" t="s">
        <v>993</v>
      </c>
      <c r="GG36" s="1" t="s">
        <v>472</v>
      </c>
      <c r="HP36" s="1" t="s">
        <v>464</v>
      </c>
      <c r="HQ36" s="1">
        <v>0</v>
      </c>
      <c r="HR36" s="1">
        <v>0</v>
      </c>
      <c r="HS36" s="1">
        <v>0</v>
      </c>
      <c r="HT36" s="1">
        <v>0</v>
      </c>
      <c r="HU36" s="1">
        <v>0</v>
      </c>
      <c r="HV36" s="1">
        <v>0</v>
      </c>
      <c r="HW36" s="1">
        <v>1</v>
      </c>
      <c r="HX36" s="1">
        <v>0</v>
      </c>
      <c r="HY36" s="1">
        <v>0</v>
      </c>
      <c r="HZ36" s="1">
        <v>0</v>
      </c>
      <c r="IF36" s="1">
        <v>0</v>
      </c>
      <c r="IG36" s="1">
        <v>0</v>
      </c>
      <c r="IH36" s="1">
        <v>0</v>
      </c>
      <c r="II36" s="1">
        <v>1</v>
      </c>
      <c r="IJ36" s="1">
        <v>0</v>
      </c>
      <c r="IS36" s="1" t="s">
        <v>5183</v>
      </c>
      <c r="IT36" s="1" t="s">
        <v>472</v>
      </c>
      <c r="IU36" s="1" t="s">
        <v>5102</v>
      </c>
      <c r="IV36" s="1" t="s">
        <v>472</v>
      </c>
      <c r="IX36" s="1" t="s">
        <v>472</v>
      </c>
      <c r="IY36" s="1" t="s">
        <v>472</v>
      </c>
      <c r="KA36" s="1" t="s">
        <v>464</v>
      </c>
      <c r="KB36" s="1">
        <v>1</v>
      </c>
      <c r="KC36" s="1">
        <v>0</v>
      </c>
      <c r="KD36" s="1">
        <v>0</v>
      </c>
      <c r="KE36" s="1">
        <v>1</v>
      </c>
      <c r="KF36" s="1">
        <v>0</v>
      </c>
      <c r="KG36" s="1">
        <v>0</v>
      </c>
      <c r="KH36" s="1">
        <v>0</v>
      </c>
      <c r="KJ36" s="1">
        <v>0</v>
      </c>
      <c r="KK36" s="1">
        <v>1</v>
      </c>
      <c r="KL36" s="1">
        <v>0</v>
      </c>
      <c r="KM36" s="1">
        <v>1</v>
      </c>
      <c r="KN36" s="1">
        <v>2</v>
      </c>
      <c r="KO36" s="1" t="s">
        <v>5186</v>
      </c>
      <c r="KP36" s="1">
        <v>0</v>
      </c>
      <c r="KQ36" s="1">
        <v>1</v>
      </c>
      <c r="KR36" s="1">
        <v>0</v>
      </c>
      <c r="KS36" s="1" t="s">
        <v>994</v>
      </c>
      <c r="KT36" s="1">
        <v>0</v>
      </c>
      <c r="KU36" s="1">
        <v>1</v>
      </c>
      <c r="KV36" s="1">
        <v>0</v>
      </c>
      <c r="KW36" s="1">
        <v>0</v>
      </c>
      <c r="KX36" s="1">
        <v>0</v>
      </c>
      <c r="KY36" s="1">
        <v>0</v>
      </c>
      <c r="LA36" s="1" t="s">
        <v>464</v>
      </c>
      <c r="LC36" s="1">
        <v>1</v>
      </c>
      <c r="LD36" s="1">
        <v>0</v>
      </c>
      <c r="LE36" s="1">
        <v>0</v>
      </c>
      <c r="LF36" s="1">
        <v>0</v>
      </c>
      <c r="LH36" s="1">
        <v>0</v>
      </c>
      <c r="LI36" s="1">
        <v>0</v>
      </c>
      <c r="LJ36" s="1">
        <v>0</v>
      </c>
      <c r="LK36" s="1">
        <v>0</v>
      </c>
      <c r="LL36" s="1">
        <v>0</v>
      </c>
      <c r="LM36" s="1">
        <v>0</v>
      </c>
      <c r="LN36" s="1">
        <v>1</v>
      </c>
      <c r="LO36" s="1">
        <v>0</v>
      </c>
      <c r="LP36" s="1" t="s">
        <v>995</v>
      </c>
      <c r="LQ36" s="1" t="s">
        <v>464</v>
      </c>
      <c r="LR36" s="1" t="s">
        <v>996</v>
      </c>
      <c r="LS36" s="1">
        <v>0</v>
      </c>
      <c r="LT36" s="1">
        <v>1</v>
      </c>
      <c r="LU36" s="1">
        <v>0</v>
      </c>
      <c r="LV36" s="1">
        <v>0</v>
      </c>
      <c r="LW36" s="1">
        <v>0</v>
      </c>
      <c r="LX36" s="1">
        <v>0</v>
      </c>
      <c r="LY36" s="1" t="s">
        <v>564</v>
      </c>
      <c r="LZ36" s="1" t="s">
        <v>472</v>
      </c>
      <c r="MA36" s="1" t="s">
        <v>472</v>
      </c>
      <c r="MQ36" s="1">
        <v>0</v>
      </c>
      <c r="MT36" s="1">
        <v>9</v>
      </c>
      <c r="MU36" s="1" t="s">
        <v>5187</v>
      </c>
      <c r="MV36" s="1">
        <v>0</v>
      </c>
      <c r="MW36" s="1">
        <v>1</v>
      </c>
      <c r="MX36" s="1">
        <v>0</v>
      </c>
      <c r="MY36" s="1">
        <v>0</v>
      </c>
      <c r="MZ36" s="1">
        <v>0</v>
      </c>
      <c r="NA36" s="1">
        <v>1</v>
      </c>
      <c r="NB36" s="1">
        <v>1</v>
      </c>
      <c r="NC36" s="1" t="s">
        <v>5190</v>
      </c>
      <c r="ND36" s="1">
        <v>0</v>
      </c>
      <c r="NE36" s="1">
        <v>1</v>
      </c>
      <c r="NF36" s="1">
        <v>0</v>
      </c>
      <c r="NG36" s="1" t="s">
        <v>997</v>
      </c>
      <c r="NH36" s="1" t="s">
        <v>464</v>
      </c>
      <c r="NI36" s="1" t="s">
        <v>480</v>
      </c>
      <c r="OD36" s="1" t="s">
        <v>998</v>
      </c>
      <c r="OE36" s="1">
        <v>0</v>
      </c>
      <c r="OF36" s="1">
        <v>1</v>
      </c>
      <c r="OG36" s="1">
        <v>0</v>
      </c>
      <c r="OH36" s="1">
        <v>0</v>
      </c>
      <c r="OI36" s="1">
        <v>0</v>
      </c>
      <c r="OJ36" s="1">
        <v>0</v>
      </c>
      <c r="OK36" s="1">
        <v>1</v>
      </c>
      <c r="OL36" s="1">
        <v>0</v>
      </c>
      <c r="OM36" s="1">
        <v>1</v>
      </c>
      <c r="ON36" s="1">
        <v>0</v>
      </c>
      <c r="OO36" s="1" t="s">
        <v>562</v>
      </c>
      <c r="OP36" s="1">
        <v>0</v>
      </c>
      <c r="OQ36" s="1">
        <v>0</v>
      </c>
      <c r="OR36" s="1">
        <v>0</v>
      </c>
      <c r="OS36" s="1">
        <v>0</v>
      </c>
      <c r="OT36" s="1">
        <v>1</v>
      </c>
      <c r="OU36" s="1">
        <v>0</v>
      </c>
      <c r="OV36" s="1" t="s">
        <v>999</v>
      </c>
      <c r="OW36" s="1" t="s">
        <v>482</v>
      </c>
      <c r="OY36" s="1" t="s">
        <v>518</v>
      </c>
      <c r="OZ36" s="1" t="s">
        <v>472</v>
      </c>
      <c r="PA36" s="1" t="s">
        <v>472</v>
      </c>
      <c r="PB36" s="1" t="s">
        <v>533</v>
      </c>
      <c r="PC36" s="1" t="s">
        <v>472</v>
      </c>
      <c r="PI36" s="1" t="s">
        <v>534</v>
      </c>
      <c r="PJ36" s="1" t="s">
        <v>487</v>
      </c>
      <c r="PK36" s="1">
        <v>1</v>
      </c>
      <c r="PL36" s="1">
        <v>1</v>
      </c>
      <c r="PM36" s="1">
        <v>0</v>
      </c>
      <c r="PN36" s="1">
        <v>0</v>
      </c>
      <c r="PO36" s="1">
        <v>0</v>
      </c>
      <c r="PP36" s="1">
        <v>0</v>
      </c>
      <c r="PQ36" s="1">
        <v>0</v>
      </c>
      <c r="PR36" s="1">
        <v>0</v>
      </c>
      <c r="PS36" s="1">
        <v>0</v>
      </c>
      <c r="PT36" s="1">
        <v>0</v>
      </c>
      <c r="PU36" s="1">
        <v>0</v>
      </c>
      <c r="PV36" s="1">
        <v>0</v>
      </c>
      <c r="PX36" s="1" t="s">
        <v>982</v>
      </c>
      <c r="PY36" s="1" t="s">
        <v>487</v>
      </c>
      <c r="PZ36" s="1" t="s">
        <v>982</v>
      </c>
      <c r="QA36" s="1" t="s">
        <v>472</v>
      </c>
      <c r="QB36" s="1" t="s">
        <v>1000</v>
      </c>
      <c r="QC36" s="1" t="s">
        <v>1001</v>
      </c>
      <c r="QD36" s="1" t="s">
        <v>472</v>
      </c>
      <c r="QG36" s="1">
        <v>-2.2980605000000001</v>
      </c>
      <c r="QH36" s="1">
        <v>28.796470200000002</v>
      </c>
      <c r="QI36" s="1">
        <v>1758.6</v>
      </c>
      <c r="QJ36" s="1">
        <v>4.95</v>
      </c>
      <c r="QK36" s="1">
        <v>10</v>
      </c>
      <c r="QL36" s="1">
        <v>44959.409224537027</v>
      </c>
      <c r="QM36" s="1">
        <v>44959.379108796304</v>
      </c>
      <c r="QN36" s="1" t="s">
        <v>658</v>
      </c>
      <c r="QO36" s="1">
        <v>44959.512071759258</v>
      </c>
      <c r="QP36" s="7" t="s">
        <v>1002</v>
      </c>
      <c r="QQ36" s="1" t="s">
        <v>658</v>
      </c>
      <c r="QR36" s="1" t="s">
        <v>4707</v>
      </c>
      <c r="QS36" s="1" t="s">
        <v>4716</v>
      </c>
      <c r="QT36" s="1">
        <v>3</v>
      </c>
      <c r="QU36" s="1" t="s">
        <v>4725</v>
      </c>
      <c r="QV36" s="1">
        <v>55</v>
      </c>
      <c r="QW36" s="1">
        <v>25</v>
      </c>
      <c r="QX36" s="1">
        <v>60</v>
      </c>
      <c r="QY36" s="9">
        <v>140</v>
      </c>
      <c r="QZ36" s="1" t="s">
        <v>5102</v>
      </c>
      <c r="RA36" s="1">
        <v>15.238095238095239</v>
      </c>
      <c r="RB36" s="1" t="s">
        <v>4720</v>
      </c>
      <c r="RC36" s="1" t="s">
        <v>4711</v>
      </c>
      <c r="RD36" s="1" t="s">
        <v>4717</v>
      </c>
      <c r="RE36" s="1" t="s">
        <v>5102</v>
      </c>
      <c r="RF36" s="1">
        <v>0</v>
      </c>
      <c r="RG36" s="1">
        <v>2</v>
      </c>
      <c r="RH36" s="1">
        <v>3</v>
      </c>
      <c r="RI36" s="1">
        <v>5</v>
      </c>
      <c r="RJ36" s="1" t="s">
        <v>4748</v>
      </c>
      <c r="RK36" s="1">
        <v>0</v>
      </c>
      <c r="RL36" s="1">
        <v>7</v>
      </c>
      <c r="RM36" s="1" t="s">
        <v>4718</v>
      </c>
      <c r="RN36" s="1">
        <v>0</v>
      </c>
      <c r="RO36" s="1">
        <v>0</v>
      </c>
      <c r="RP36" s="1" t="str">
        <f t="shared" si="1"/>
        <v>croissance</v>
      </c>
      <c r="RQ36" s="1" t="str">
        <f t="shared" si="2"/>
        <v>croissance</v>
      </c>
      <c r="RR36" s="1" t="str">
        <f t="shared" si="3"/>
        <v>stagnation</v>
      </c>
      <c r="RS36" s="1" t="str">
        <f t="shared" si="4"/>
        <v>croissance</v>
      </c>
      <c r="RT36" s="1" t="str">
        <f t="shared" si="5"/>
        <v>regression</v>
      </c>
      <c r="RU36" s="1" t="str">
        <f t="shared" si="6"/>
        <v>croissance</v>
      </c>
    </row>
    <row r="37" spans="1:489" ht="14.25" customHeight="1" x14ac:dyDescent="0.3">
      <c r="A37" s="1" t="s">
        <v>1003</v>
      </c>
      <c r="B37" s="1" t="s">
        <v>1004</v>
      </c>
      <c r="C37" s="1">
        <v>44959</v>
      </c>
      <c r="D37" s="1" t="s">
        <v>459</v>
      </c>
      <c r="E37" s="1" t="s">
        <v>460</v>
      </c>
      <c r="F37" s="1" t="s">
        <v>460</v>
      </c>
      <c r="G37" s="1" t="s">
        <v>461</v>
      </c>
      <c r="H37" s="1" t="s">
        <v>462</v>
      </c>
      <c r="I37" s="1" t="s">
        <v>463</v>
      </c>
      <c r="J37" s="1" t="s">
        <v>464</v>
      </c>
      <c r="K37" s="1" t="s">
        <v>1006</v>
      </c>
      <c r="L37" s="1" t="s">
        <v>1005</v>
      </c>
      <c r="M37" s="1" t="str" cm="1">
        <f t="array" ref="M37">SUBSTITUTE(L37,LEFT(L37,MIN(IFERROR(FIND({0;1;2;3;4;5;6;7;8;9},L37),""))-1),"")</f>
        <v>7</v>
      </c>
      <c r="N37" s="1" t="str">
        <f t="shared" si="0"/>
        <v>kamak_7</v>
      </c>
      <c r="O37" s="1" t="s">
        <v>510</v>
      </c>
      <c r="P37" s="1">
        <v>36</v>
      </c>
      <c r="Q37" s="1">
        <v>974183666</v>
      </c>
      <c r="R37" s="1" t="s">
        <v>468</v>
      </c>
      <c r="S37" s="1" t="s">
        <v>464</v>
      </c>
      <c r="W37" s="1" t="s">
        <v>510</v>
      </c>
      <c r="X37" s="1" t="s">
        <v>1007</v>
      </c>
      <c r="Y37" s="1" t="s">
        <v>1008</v>
      </c>
      <c r="AA37" s="1" t="s">
        <v>471</v>
      </c>
      <c r="AB37" s="1">
        <v>2</v>
      </c>
      <c r="AC37" s="1">
        <v>2</v>
      </c>
      <c r="AD37" s="1">
        <v>1</v>
      </c>
      <c r="AE37" s="1">
        <v>0</v>
      </c>
      <c r="AF37" s="1">
        <v>0</v>
      </c>
      <c r="AG37" s="1">
        <v>0</v>
      </c>
      <c r="AH37" s="1">
        <v>1</v>
      </c>
      <c r="AI37" s="1">
        <v>0</v>
      </c>
      <c r="AJ37" s="1">
        <v>3</v>
      </c>
      <c r="AK37" s="1">
        <v>0</v>
      </c>
      <c r="AL37" s="1">
        <v>0</v>
      </c>
      <c r="AM37" s="1">
        <v>0</v>
      </c>
      <c r="AN37" s="1">
        <v>0</v>
      </c>
      <c r="AO37" s="1">
        <v>0</v>
      </c>
      <c r="AP37" s="1">
        <v>1</v>
      </c>
      <c r="AQ37" s="1">
        <v>0</v>
      </c>
      <c r="AR37" s="1">
        <v>10</v>
      </c>
      <c r="AS37" s="1" t="s">
        <v>472</v>
      </c>
      <c r="AT37" s="1">
        <v>0</v>
      </c>
      <c r="AU37" s="1">
        <v>0</v>
      </c>
      <c r="AV37" s="1">
        <v>0</v>
      </c>
      <c r="AW37" s="1">
        <v>0</v>
      </c>
      <c r="AX37" s="1">
        <v>0</v>
      </c>
      <c r="AY37" s="1">
        <v>0</v>
      </c>
      <c r="AZ37" s="1">
        <v>0</v>
      </c>
      <c r="BA37" s="1">
        <v>0</v>
      </c>
      <c r="BB37" s="1">
        <v>0</v>
      </c>
      <c r="BC37" s="1">
        <v>0</v>
      </c>
      <c r="BD37" s="1">
        <v>0</v>
      </c>
      <c r="BE37" s="1">
        <v>0</v>
      </c>
      <c r="BF37" s="1" t="s">
        <v>472</v>
      </c>
      <c r="BS37" s="1" t="s">
        <v>464</v>
      </c>
      <c r="BT37" s="1">
        <v>1</v>
      </c>
      <c r="BU37" s="1">
        <v>0</v>
      </c>
      <c r="BV37" s="1">
        <v>0</v>
      </c>
      <c r="BW37" s="1">
        <v>1</v>
      </c>
      <c r="BX37" s="1">
        <v>1</v>
      </c>
      <c r="BY37" s="1">
        <v>0</v>
      </c>
      <c r="BZ37" s="1">
        <v>0</v>
      </c>
      <c r="CA37" s="1">
        <v>0</v>
      </c>
      <c r="CB37" s="1">
        <v>0</v>
      </c>
      <c r="CC37" s="1">
        <v>0</v>
      </c>
      <c r="CD37" s="1">
        <v>0</v>
      </c>
      <c r="CF37" s="1" t="s">
        <v>650</v>
      </c>
      <c r="CI37" s="1" t="s">
        <v>651</v>
      </c>
      <c r="CL37" s="1" t="s">
        <v>651</v>
      </c>
      <c r="CM37" s="1" t="s">
        <v>5133</v>
      </c>
      <c r="CO37" s="1" t="s">
        <v>472</v>
      </c>
      <c r="CP37" s="1" t="s">
        <v>473</v>
      </c>
      <c r="CQ37" s="1" t="s">
        <v>474</v>
      </c>
      <c r="CW37" s="1" t="s">
        <v>475</v>
      </c>
      <c r="CX37" s="1">
        <v>50</v>
      </c>
      <c r="CY37" s="1">
        <v>60</v>
      </c>
      <c r="CZ37" s="1">
        <v>50</v>
      </c>
      <c r="DA37" s="9">
        <v>160</v>
      </c>
      <c r="DB37" s="1">
        <v>50</v>
      </c>
      <c r="DC37" s="1">
        <v>60</v>
      </c>
      <c r="DD37" s="1">
        <v>50</v>
      </c>
      <c r="DE37" s="1" t="s">
        <v>472</v>
      </c>
      <c r="DF37" s="1" t="s">
        <v>5102</v>
      </c>
      <c r="DG37" s="1">
        <v>0</v>
      </c>
      <c r="DH37" s="1">
        <v>0</v>
      </c>
      <c r="DI37" s="1">
        <v>0</v>
      </c>
      <c r="DJ37" s="1">
        <v>0</v>
      </c>
      <c r="DK37" s="1">
        <v>0</v>
      </c>
      <c r="DL37" s="1">
        <v>1</v>
      </c>
      <c r="DM37" s="1">
        <v>1</v>
      </c>
      <c r="DN37" s="1">
        <v>1</v>
      </c>
      <c r="DO37" s="1">
        <v>0</v>
      </c>
      <c r="DP37" s="1">
        <v>0</v>
      </c>
      <c r="DQ37" s="1">
        <v>0</v>
      </c>
      <c r="DR37" s="1">
        <v>0</v>
      </c>
      <c r="DS37" s="1">
        <v>0</v>
      </c>
      <c r="DT37" s="1" t="s">
        <v>464</v>
      </c>
      <c r="EH37" s="1">
        <v>7</v>
      </c>
      <c r="EI37" s="1">
        <v>4</v>
      </c>
      <c r="EJ37" s="1">
        <v>560</v>
      </c>
      <c r="EK37" s="1">
        <v>4</v>
      </c>
      <c r="EL37" s="1">
        <v>4</v>
      </c>
      <c r="EM37" s="1">
        <v>560</v>
      </c>
      <c r="EN37" s="6">
        <v>16</v>
      </c>
      <c r="EO37" s="1" t="s">
        <v>472</v>
      </c>
      <c r="EZ37" s="1" t="s">
        <v>961</v>
      </c>
      <c r="FA37" s="1">
        <v>0</v>
      </c>
      <c r="FB37" s="1">
        <v>0</v>
      </c>
      <c r="FC37" s="1">
        <v>0</v>
      </c>
      <c r="FD37" s="1">
        <v>0</v>
      </c>
      <c r="FE37" s="1">
        <v>1</v>
      </c>
      <c r="FF37" s="1">
        <v>0</v>
      </c>
      <c r="FG37" s="1">
        <v>0</v>
      </c>
      <c r="FI37" s="1" t="s">
        <v>472</v>
      </c>
      <c r="FN37" s="1">
        <v>0</v>
      </c>
      <c r="FO37" s="1">
        <v>0</v>
      </c>
      <c r="FP37" s="1">
        <v>0</v>
      </c>
      <c r="FQ37" s="1">
        <v>0</v>
      </c>
      <c r="FR37" s="1">
        <v>1</v>
      </c>
      <c r="FS37" s="1">
        <v>0</v>
      </c>
      <c r="FT37" s="1">
        <v>0</v>
      </c>
      <c r="FV37" s="1" t="s">
        <v>472</v>
      </c>
      <c r="GD37" s="1" t="s">
        <v>464</v>
      </c>
      <c r="GE37" s="1" t="s">
        <v>464</v>
      </c>
      <c r="GF37" s="1" t="s">
        <v>1009</v>
      </c>
      <c r="GG37" s="1" t="s">
        <v>472</v>
      </c>
      <c r="GP37" s="1" t="s">
        <v>472</v>
      </c>
      <c r="HP37" s="1" t="s">
        <v>464</v>
      </c>
      <c r="HQ37" s="1">
        <v>0</v>
      </c>
      <c r="HR37" s="1">
        <v>0</v>
      </c>
      <c r="HS37" s="1">
        <v>0</v>
      </c>
      <c r="HT37" s="1">
        <v>0</v>
      </c>
      <c r="HU37" s="1">
        <v>0</v>
      </c>
      <c r="HV37" s="1">
        <v>0</v>
      </c>
      <c r="HW37" s="1">
        <v>1</v>
      </c>
      <c r="HX37" s="1">
        <v>0</v>
      </c>
      <c r="HY37" s="1">
        <v>0</v>
      </c>
      <c r="HZ37" s="1">
        <v>0</v>
      </c>
      <c r="IF37" s="1">
        <v>0</v>
      </c>
      <c r="IG37" s="1">
        <v>0</v>
      </c>
      <c r="IH37" s="1">
        <v>0</v>
      </c>
      <c r="II37" s="1">
        <v>1</v>
      </c>
      <c r="IJ37" s="1">
        <v>0</v>
      </c>
      <c r="IS37" s="1" t="s">
        <v>5183</v>
      </c>
      <c r="IT37" s="1" t="s">
        <v>472</v>
      </c>
      <c r="IU37" s="1" t="s">
        <v>5102</v>
      </c>
      <c r="IV37" s="1" t="s">
        <v>472</v>
      </c>
      <c r="IX37" s="1" t="s">
        <v>472</v>
      </c>
      <c r="IY37" s="1" t="s">
        <v>464</v>
      </c>
      <c r="IZ37" s="1">
        <v>0</v>
      </c>
      <c r="JA37" s="1">
        <v>1</v>
      </c>
      <c r="JB37" s="1">
        <v>0</v>
      </c>
      <c r="JC37" s="1">
        <v>0</v>
      </c>
      <c r="JD37" s="1">
        <v>0</v>
      </c>
      <c r="JE37" s="1">
        <v>1</v>
      </c>
      <c r="JF37" s="1">
        <v>0</v>
      </c>
      <c r="JG37" s="1">
        <v>0</v>
      </c>
      <c r="JH37" s="1">
        <v>0</v>
      </c>
      <c r="JI37" s="1">
        <v>0</v>
      </c>
      <c r="JK37" s="1" t="s">
        <v>472</v>
      </c>
      <c r="KA37" s="1" t="s">
        <v>464</v>
      </c>
      <c r="KB37" s="1">
        <v>1</v>
      </c>
      <c r="KC37" s="1">
        <v>0</v>
      </c>
      <c r="KD37" s="1">
        <v>0</v>
      </c>
      <c r="KE37" s="1">
        <v>1</v>
      </c>
      <c r="KF37" s="1">
        <v>0</v>
      </c>
      <c r="KG37" s="1">
        <v>0</v>
      </c>
      <c r="KH37" s="1">
        <v>0</v>
      </c>
      <c r="KJ37" s="1">
        <v>1</v>
      </c>
      <c r="KK37" s="1">
        <v>1</v>
      </c>
      <c r="KL37" s="1">
        <v>0</v>
      </c>
      <c r="KM37" s="1">
        <v>2</v>
      </c>
      <c r="KN37" s="1">
        <v>3</v>
      </c>
      <c r="KO37" s="1" t="s">
        <v>5185</v>
      </c>
      <c r="KP37" s="1">
        <v>0</v>
      </c>
      <c r="KQ37" s="1">
        <v>0</v>
      </c>
      <c r="KR37" s="1">
        <v>0</v>
      </c>
      <c r="KT37" s="1">
        <v>0</v>
      </c>
      <c r="KU37" s="1">
        <v>0</v>
      </c>
      <c r="KV37" s="1">
        <v>0</v>
      </c>
      <c r="KW37" s="1">
        <v>1</v>
      </c>
      <c r="KX37" s="1">
        <v>0</v>
      </c>
      <c r="KY37" s="1">
        <v>0</v>
      </c>
      <c r="LA37" s="1" t="s">
        <v>464</v>
      </c>
      <c r="LB37" s="1" t="s">
        <v>1010</v>
      </c>
      <c r="LC37" s="1">
        <v>1</v>
      </c>
      <c r="LD37" s="1">
        <v>0</v>
      </c>
      <c r="LE37" s="1">
        <v>0</v>
      </c>
      <c r="LF37" s="1">
        <v>0</v>
      </c>
      <c r="LH37" s="1">
        <v>1</v>
      </c>
      <c r="LI37" s="1">
        <v>0</v>
      </c>
      <c r="LJ37" s="1">
        <v>1</v>
      </c>
      <c r="LK37" s="1">
        <v>1</v>
      </c>
      <c r="LL37" s="1">
        <v>0</v>
      </c>
      <c r="LM37" s="1">
        <v>0</v>
      </c>
      <c r="LN37" s="1">
        <v>0</v>
      </c>
      <c r="LO37" s="1">
        <v>0</v>
      </c>
      <c r="LQ37" s="1" t="s">
        <v>464</v>
      </c>
      <c r="LR37" s="1" t="s">
        <v>1011</v>
      </c>
      <c r="LS37" s="1">
        <v>1</v>
      </c>
      <c r="LT37" s="1">
        <v>0</v>
      </c>
      <c r="LU37" s="1">
        <v>0</v>
      </c>
      <c r="LV37" s="1">
        <v>0</v>
      </c>
      <c r="LW37" s="1">
        <v>0</v>
      </c>
      <c r="LX37" s="1">
        <v>0</v>
      </c>
      <c r="LY37" s="1" t="s">
        <v>564</v>
      </c>
      <c r="LZ37" s="1" t="s">
        <v>472</v>
      </c>
      <c r="MA37" s="1" t="s">
        <v>464</v>
      </c>
      <c r="MB37" s="1">
        <v>0</v>
      </c>
      <c r="MC37" s="1">
        <v>0</v>
      </c>
      <c r="MD37" s="1">
        <v>1</v>
      </c>
      <c r="ME37" s="1">
        <v>0</v>
      </c>
      <c r="MF37" s="1">
        <v>0</v>
      </c>
      <c r="MH37" s="1">
        <v>1</v>
      </c>
      <c r="MI37" s="1">
        <v>0</v>
      </c>
      <c r="MJ37" s="1">
        <v>0</v>
      </c>
      <c r="MK37" s="1">
        <v>0</v>
      </c>
      <c r="ML37" s="1">
        <v>0</v>
      </c>
      <c r="MM37" s="1">
        <v>0</v>
      </c>
      <c r="MN37" s="1">
        <v>0</v>
      </c>
      <c r="MO37" s="1">
        <v>0</v>
      </c>
      <c r="MQ37" s="1">
        <v>1</v>
      </c>
      <c r="MR37" s="1" t="s">
        <v>464</v>
      </c>
      <c r="MS37" s="1" t="s">
        <v>479</v>
      </c>
      <c r="MT37" s="1">
        <v>6</v>
      </c>
      <c r="MU37" s="1" t="s">
        <v>5187</v>
      </c>
      <c r="MV37" s="1">
        <v>1</v>
      </c>
      <c r="MW37" s="1">
        <v>0</v>
      </c>
      <c r="MX37" s="1">
        <v>0</v>
      </c>
      <c r="MY37" s="1">
        <v>0</v>
      </c>
      <c r="MZ37" s="1">
        <v>0</v>
      </c>
      <c r="NA37" s="1">
        <v>1</v>
      </c>
      <c r="NB37" s="1">
        <v>2</v>
      </c>
      <c r="NC37" s="1" t="s">
        <v>5190</v>
      </c>
      <c r="ND37" s="1">
        <v>0</v>
      </c>
      <c r="NE37" s="1">
        <v>1</v>
      </c>
      <c r="NF37" s="1">
        <v>0</v>
      </c>
      <c r="NG37" s="1" t="s">
        <v>1012</v>
      </c>
      <c r="NH37" s="1" t="s">
        <v>464</v>
      </c>
      <c r="NI37" s="1" t="s">
        <v>480</v>
      </c>
      <c r="OD37" s="1" t="s">
        <v>583</v>
      </c>
      <c r="OE37" s="1">
        <v>0</v>
      </c>
      <c r="OF37" s="1">
        <v>1</v>
      </c>
      <c r="OG37" s="1">
        <v>0</v>
      </c>
      <c r="OH37" s="1">
        <v>0</v>
      </c>
      <c r="OI37" s="1">
        <v>0</v>
      </c>
      <c r="OJ37" s="1">
        <v>0</v>
      </c>
      <c r="OK37" s="1">
        <v>1</v>
      </c>
      <c r="OL37" s="1">
        <v>0</v>
      </c>
      <c r="OM37" s="1">
        <v>1</v>
      </c>
      <c r="ON37" s="1">
        <v>0</v>
      </c>
      <c r="OO37" s="1" t="s">
        <v>562</v>
      </c>
      <c r="OP37" s="1">
        <v>0</v>
      </c>
      <c r="OQ37" s="1">
        <v>0</v>
      </c>
      <c r="OR37" s="1">
        <v>0</v>
      </c>
      <c r="OS37" s="1">
        <v>0</v>
      </c>
      <c r="OT37" s="1">
        <v>1</v>
      </c>
      <c r="OU37" s="1">
        <v>0</v>
      </c>
      <c r="OV37" s="1" t="s">
        <v>1013</v>
      </c>
      <c r="OW37" s="1" t="s">
        <v>702</v>
      </c>
      <c r="OY37" s="1" t="s">
        <v>518</v>
      </c>
      <c r="OZ37" s="1" t="s">
        <v>464</v>
      </c>
      <c r="PA37" s="1" t="s">
        <v>464</v>
      </c>
      <c r="PB37" s="1" t="s">
        <v>518</v>
      </c>
      <c r="PC37" s="1" t="s">
        <v>472</v>
      </c>
      <c r="PI37" s="1" t="s">
        <v>534</v>
      </c>
      <c r="PJ37" s="1" t="s">
        <v>472</v>
      </c>
      <c r="PZ37" s="1" t="s">
        <v>639</v>
      </c>
      <c r="QA37" s="1" t="s">
        <v>472</v>
      </c>
      <c r="QB37" s="1" t="s">
        <v>1014</v>
      </c>
      <c r="QC37" s="1" t="s">
        <v>1015</v>
      </c>
      <c r="QD37" s="1" t="s">
        <v>472</v>
      </c>
      <c r="QG37" s="1">
        <v>-2.296926</v>
      </c>
      <c r="QH37" s="1">
        <v>28.797081299999999</v>
      </c>
      <c r="QI37" s="1">
        <v>1738.3</v>
      </c>
      <c r="QJ37" s="1">
        <v>4.7</v>
      </c>
      <c r="QK37" s="1">
        <v>10</v>
      </c>
      <c r="QL37" s="1">
        <v>44959.441076388888</v>
      </c>
      <c r="QM37" s="1">
        <v>44959.416875000003</v>
      </c>
      <c r="QN37" s="1" t="s">
        <v>658</v>
      </c>
      <c r="QO37" s="1">
        <v>44959.512094907397</v>
      </c>
      <c r="QP37" s="7" t="s">
        <v>1016</v>
      </c>
      <c r="QQ37" s="1" t="s">
        <v>658</v>
      </c>
      <c r="QR37" s="1" t="s">
        <v>4707</v>
      </c>
      <c r="QS37" s="1" t="s">
        <v>4708</v>
      </c>
      <c r="QT37" s="1">
        <v>8</v>
      </c>
      <c r="QU37" s="1" t="s">
        <v>4725</v>
      </c>
      <c r="QV37" s="1">
        <v>40</v>
      </c>
      <c r="QW37" s="1">
        <v>30</v>
      </c>
      <c r="QX37" s="1">
        <v>50</v>
      </c>
      <c r="QY37" s="9">
        <v>120</v>
      </c>
      <c r="QZ37" s="1" t="s">
        <v>5101</v>
      </c>
      <c r="RA37" s="1">
        <v>20</v>
      </c>
      <c r="RB37" s="1" t="s">
        <v>4710</v>
      </c>
      <c r="RC37" s="1" t="s">
        <v>4711</v>
      </c>
      <c r="RD37" s="1" t="s">
        <v>4712</v>
      </c>
      <c r="RE37" s="1" t="s">
        <v>5102</v>
      </c>
      <c r="RF37" s="1">
        <v>0</v>
      </c>
      <c r="RG37" s="1">
        <v>1</v>
      </c>
      <c r="RH37" s="1">
        <v>2</v>
      </c>
      <c r="RI37" s="1">
        <v>4</v>
      </c>
      <c r="RJ37" s="1" t="s">
        <v>4713</v>
      </c>
      <c r="RK37" s="1">
        <v>2</v>
      </c>
      <c r="RL37" s="1">
        <v>5</v>
      </c>
      <c r="RM37" s="1" t="s">
        <v>4714</v>
      </c>
      <c r="RN37" s="1">
        <v>1</v>
      </c>
      <c r="RO37" s="1">
        <v>2</v>
      </c>
      <c r="RP37" s="1" t="str">
        <f t="shared" si="1"/>
        <v>regression</v>
      </c>
      <c r="RQ37" s="1" t="str">
        <f t="shared" si="2"/>
        <v>croissance</v>
      </c>
      <c r="RR37" s="1" t="str">
        <f t="shared" si="3"/>
        <v>stagnation</v>
      </c>
      <c r="RS37" s="1" t="str">
        <f t="shared" si="4"/>
        <v>croissance</v>
      </c>
      <c r="RT37" s="1" t="str">
        <f t="shared" si="5"/>
        <v>regression</v>
      </c>
      <c r="RU37" s="1" t="str">
        <f t="shared" si="6"/>
        <v>croissance</v>
      </c>
    </row>
    <row r="38" spans="1:489" ht="14.25" customHeight="1" x14ac:dyDescent="0.3">
      <c r="A38" s="1" t="s">
        <v>1017</v>
      </c>
      <c r="B38" s="1" t="s">
        <v>1018</v>
      </c>
      <c r="C38" s="1">
        <v>44959</v>
      </c>
      <c r="D38" s="1" t="s">
        <v>459</v>
      </c>
      <c r="E38" s="1" t="s">
        <v>460</v>
      </c>
      <c r="F38" s="1" t="s">
        <v>460</v>
      </c>
      <c r="G38" s="1" t="s">
        <v>461</v>
      </c>
      <c r="H38" s="1" t="s">
        <v>462</v>
      </c>
      <c r="I38" s="1" t="s">
        <v>463</v>
      </c>
      <c r="J38" s="1" t="s">
        <v>464</v>
      </c>
      <c r="K38" s="1" t="s">
        <v>1020</v>
      </c>
      <c r="L38" s="1" t="s">
        <v>1019</v>
      </c>
      <c r="M38" s="1" t="str" cm="1">
        <f t="array" ref="M38">SUBSTITUTE(L38,LEFT(L38,MIN(IFERROR(FIND({0;1;2;3;4;5;6;7;8;9},L38),""))-1),"")</f>
        <v>67</v>
      </c>
      <c r="N38" s="1" t="str">
        <f t="shared" si="0"/>
        <v>kamak_67</v>
      </c>
      <c r="O38" s="1" t="s">
        <v>510</v>
      </c>
      <c r="P38" s="1">
        <v>27</v>
      </c>
      <c r="Q38" s="1">
        <v>977795539</v>
      </c>
      <c r="R38" s="1" t="s">
        <v>511</v>
      </c>
      <c r="S38" s="1" t="s">
        <v>464</v>
      </c>
      <c r="W38" s="1" t="s">
        <v>510</v>
      </c>
      <c r="X38" s="1" t="s">
        <v>1021</v>
      </c>
      <c r="Y38" s="1" t="s">
        <v>575</v>
      </c>
      <c r="AA38" s="1" t="s">
        <v>471</v>
      </c>
      <c r="AB38" s="1">
        <v>1</v>
      </c>
      <c r="AC38" s="1">
        <v>0</v>
      </c>
      <c r="AD38" s="1">
        <v>0</v>
      </c>
      <c r="AE38" s="1">
        <v>0</v>
      </c>
      <c r="AF38" s="1">
        <v>0</v>
      </c>
      <c r="AG38" s="1">
        <v>2</v>
      </c>
      <c r="AH38" s="1">
        <v>0</v>
      </c>
      <c r="AI38" s="1">
        <v>0</v>
      </c>
      <c r="AJ38" s="1">
        <v>2</v>
      </c>
      <c r="AK38" s="1">
        <v>0</v>
      </c>
      <c r="AL38" s="1">
        <v>0</v>
      </c>
      <c r="AM38" s="1">
        <v>0</v>
      </c>
      <c r="AN38" s="1">
        <v>0</v>
      </c>
      <c r="AO38" s="1">
        <v>1</v>
      </c>
      <c r="AP38" s="1">
        <v>0</v>
      </c>
      <c r="AQ38" s="1">
        <v>0</v>
      </c>
      <c r="AR38" s="1">
        <v>6</v>
      </c>
      <c r="AS38" s="1" t="s">
        <v>472</v>
      </c>
      <c r="AT38" s="1">
        <v>0</v>
      </c>
      <c r="AU38" s="1">
        <v>0</v>
      </c>
      <c r="AV38" s="1">
        <v>0</v>
      </c>
      <c r="AW38" s="1">
        <v>0</v>
      </c>
      <c r="AX38" s="1">
        <v>0</v>
      </c>
      <c r="AY38" s="1">
        <v>0</v>
      </c>
      <c r="AZ38" s="1">
        <v>0</v>
      </c>
      <c r="BA38" s="1">
        <v>0</v>
      </c>
      <c r="BB38" s="1">
        <v>0</v>
      </c>
      <c r="BC38" s="1">
        <v>0</v>
      </c>
      <c r="BD38" s="1">
        <v>0</v>
      </c>
      <c r="BE38" s="1">
        <v>0</v>
      </c>
      <c r="BF38" s="1" t="s">
        <v>472</v>
      </c>
      <c r="BS38" s="1" t="s">
        <v>464</v>
      </c>
      <c r="BT38" s="1">
        <v>0</v>
      </c>
      <c r="BU38" s="1">
        <v>0</v>
      </c>
      <c r="BV38" s="1">
        <v>1</v>
      </c>
      <c r="BW38" s="1">
        <v>1</v>
      </c>
      <c r="BX38" s="1">
        <v>1</v>
      </c>
      <c r="BY38" s="1">
        <v>0</v>
      </c>
      <c r="BZ38" s="1">
        <v>0</v>
      </c>
      <c r="CA38" s="1">
        <v>0</v>
      </c>
      <c r="CB38" s="1">
        <v>0</v>
      </c>
      <c r="CC38" s="1">
        <v>0</v>
      </c>
      <c r="CD38" s="1">
        <v>0</v>
      </c>
      <c r="CF38" s="1" t="s">
        <v>650</v>
      </c>
      <c r="CI38" s="1" t="s">
        <v>651</v>
      </c>
      <c r="CL38" s="1" t="s">
        <v>651</v>
      </c>
      <c r="CM38" s="1" t="s">
        <v>5133</v>
      </c>
      <c r="CO38" s="1" t="s">
        <v>464</v>
      </c>
      <c r="CW38" s="1" t="s">
        <v>475</v>
      </c>
      <c r="CX38" s="1">
        <v>1</v>
      </c>
      <c r="CY38" s="1">
        <v>10</v>
      </c>
      <c r="CZ38" s="1">
        <v>2</v>
      </c>
      <c r="DA38" s="9">
        <v>13</v>
      </c>
      <c r="DE38" s="1" t="s">
        <v>464</v>
      </c>
      <c r="DF38" s="1" t="s">
        <v>5100</v>
      </c>
      <c r="EH38" s="1">
        <v>7</v>
      </c>
      <c r="EI38" s="1">
        <v>6</v>
      </c>
      <c r="EJ38" s="1">
        <v>840</v>
      </c>
      <c r="EM38" s="1">
        <v>0</v>
      </c>
      <c r="EN38" s="6">
        <v>20</v>
      </c>
      <c r="EO38" s="1" t="s">
        <v>472</v>
      </c>
      <c r="EZ38" s="1" t="s">
        <v>500</v>
      </c>
      <c r="FA38" s="1">
        <v>0</v>
      </c>
      <c r="FB38" s="1">
        <v>0</v>
      </c>
      <c r="FC38" s="1">
        <v>0</v>
      </c>
      <c r="FD38" s="1">
        <v>0</v>
      </c>
      <c r="FE38" s="1">
        <v>1</v>
      </c>
      <c r="FF38" s="1">
        <v>0</v>
      </c>
      <c r="FG38" s="1">
        <v>0</v>
      </c>
      <c r="FI38" s="1" t="s">
        <v>472</v>
      </c>
      <c r="GE38" s="1" t="s">
        <v>472</v>
      </c>
      <c r="GF38" s="1" t="s">
        <v>1022</v>
      </c>
      <c r="GG38" s="1" t="s">
        <v>472</v>
      </c>
      <c r="HP38" s="1" t="s">
        <v>464</v>
      </c>
      <c r="HQ38" s="1">
        <v>0</v>
      </c>
      <c r="HR38" s="1">
        <v>0</v>
      </c>
      <c r="HS38" s="1">
        <v>0</v>
      </c>
      <c r="HT38" s="1">
        <v>0</v>
      </c>
      <c r="HU38" s="1">
        <v>0</v>
      </c>
      <c r="HV38" s="1">
        <v>0</v>
      </c>
      <c r="HW38" s="1">
        <v>1</v>
      </c>
      <c r="HX38" s="1">
        <v>0</v>
      </c>
      <c r="HY38" s="1">
        <v>0</v>
      </c>
      <c r="HZ38" s="1">
        <v>0</v>
      </c>
      <c r="IF38" s="1">
        <v>0</v>
      </c>
      <c r="IG38" s="1">
        <v>0</v>
      </c>
      <c r="IH38" s="1">
        <v>0</v>
      </c>
      <c r="II38" s="1">
        <v>1</v>
      </c>
      <c r="IJ38" s="1">
        <v>0</v>
      </c>
      <c r="IS38" s="1" t="s">
        <v>5183</v>
      </c>
      <c r="IT38" s="1" t="s">
        <v>472</v>
      </c>
      <c r="IU38" s="1" t="s">
        <v>5102</v>
      </c>
      <c r="IV38" s="1" t="s">
        <v>472</v>
      </c>
      <c r="IX38" s="1" t="s">
        <v>472</v>
      </c>
      <c r="IY38" s="1" t="s">
        <v>472</v>
      </c>
      <c r="KA38" s="1" t="s">
        <v>464</v>
      </c>
      <c r="KB38" s="1">
        <v>1</v>
      </c>
      <c r="KC38" s="1">
        <v>0</v>
      </c>
      <c r="KD38" s="1">
        <v>0</v>
      </c>
      <c r="KE38" s="1">
        <v>1</v>
      </c>
      <c r="KF38" s="1">
        <v>0</v>
      </c>
      <c r="KG38" s="1">
        <v>0</v>
      </c>
      <c r="KH38" s="1">
        <v>0</v>
      </c>
      <c r="KJ38" s="1">
        <v>0</v>
      </c>
      <c r="KK38" s="1">
        <v>1</v>
      </c>
      <c r="KL38" s="1">
        <v>0</v>
      </c>
      <c r="KM38" s="1">
        <v>1</v>
      </c>
      <c r="KN38" s="1">
        <v>2</v>
      </c>
      <c r="KO38" s="1" t="s">
        <v>5186</v>
      </c>
      <c r="KP38" s="1">
        <v>0</v>
      </c>
      <c r="KQ38" s="1">
        <v>0</v>
      </c>
      <c r="KR38" s="1">
        <v>0</v>
      </c>
      <c r="KT38" s="1">
        <v>0</v>
      </c>
      <c r="KU38" s="1">
        <v>0</v>
      </c>
      <c r="KV38" s="1">
        <v>0</v>
      </c>
      <c r="KW38" s="1">
        <v>1</v>
      </c>
      <c r="KX38" s="1">
        <v>0</v>
      </c>
      <c r="KY38" s="1">
        <v>0</v>
      </c>
      <c r="LA38" s="1" t="s">
        <v>472</v>
      </c>
      <c r="LC38" s="1">
        <v>1</v>
      </c>
      <c r="LD38" s="1">
        <v>0</v>
      </c>
      <c r="LE38" s="1">
        <v>0</v>
      </c>
      <c r="LF38" s="1">
        <v>0</v>
      </c>
      <c r="LH38" s="1">
        <v>1</v>
      </c>
      <c r="LI38" s="1">
        <v>0</v>
      </c>
      <c r="LJ38" s="1">
        <v>0</v>
      </c>
      <c r="LK38" s="1">
        <v>0</v>
      </c>
      <c r="LL38" s="1">
        <v>0</v>
      </c>
      <c r="LM38" s="1">
        <v>0</v>
      </c>
      <c r="LN38" s="1">
        <v>0</v>
      </c>
      <c r="LO38" s="1">
        <v>0</v>
      </c>
      <c r="LQ38" s="1" t="s">
        <v>472</v>
      </c>
      <c r="LZ38" s="1" t="s">
        <v>464</v>
      </c>
      <c r="MA38" s="1" t="s">
        <v>464</v>
      </c>
      <c r="MB38" s="1">
        <v>1</v>
      </c>
      <c r="MC38" s="1">
        <v>1</v>
      </c>
      <c r="MD38" s="1">
        <v>0</v>
      </c>
      <c r="ME38" s="1">
        <v>0</v>
      </c>
      <c r="MF38" s="1">
        <v>0</v>
      </c>
      <c r="MH38" s="1">
        <v>1</v>
      </c>
      <c r="MI38" s="1">
        <v>0</v>
      </c>
      <c r="MJ38" s="1">
        <v>0</v>
      </c>
      <c r="MK38" s="1">
        <v>0</v>
      </c>
      <c r="ML38" s="1">
        <v>0</v>
      </c>
      <c r="MM38" s="1">
        <v>0</v>
      </c>
      <c r="MN38" s="1">
        <v>0</v>
      </c>
      <c r="MO38" s="1">
        <v>0</v>
      </c>
      <c r="MQ38" s="1">
        <v>1</v>
      </c>
      <c r="MR38" s="1" t="s">
        <v>464</v>
      </c>
      <c r="MS38" s="1" t="s">
        <v>479</v>
      </c>
      <c r="MT38" s="1">
        <v>7</v>
      </c>
      <c r="MU38" s="1" t="s">
        <v>5187</v>
      </c>
      <c r="NA38" s="1">
        <v>0</v>
      </c>
      <c r="NB38" s="1">
        <v>1</v>
      </c>
      <c r="NC38" s="1" t="s">
        <v>5190</v>
      </c>
      <c r="NH38" s="1" t="s">
        <v>464</v>
      </c>
      <c r="NI38" s="1" t="s">
        <v>480</v>
      </c>
      <c r="OD38" s="1" t="s">
        <v>1023</v>
      </c>
      <c r="OE38" s="1">
        <v>0</v>
      </c>
      <c r="OF38" s="1">
        <v>0</v>
      </c>
      <c r="OG38" s="1">
        <v>0</v>
      </c>
      <c r="OH38" s="1">
        <v>0</v>
      </c>
      <c r="OI38" s="1">
        <v>0</v>
      </c>
      <c r="OJ38" s="1">
        <v>0</v>
      </c>
      <c r="OK38" s="1">
        <v>0</v>
      </c>
      <c r="OL38" s="1">
        <v>0</v>
      </c>
      <c r="OM38" s="1">
        <v>1</v>
      </c>
      <c r="ON38" s="1">
        <v>0</v>
      </c>
      <c r="OO38" s="1" t="s">
        <v>562</v>
      </c>
      <c r="OP38" s="1">
        <v>0</v>
      </c>
      <c r="OQ38" s="1">
        <v>1</v>
      </c>
      <c r="OR38" s="1">
        <v>0</v>
      </c>
      <c r="OS38" s="1">
        <v>0</v>
      </c>
      <c r="OT38" s="1">
        <v>0</v>
      </c>
      <c r="OU38" s="1">
        <v>0</v>
      </c>
      <c r="OW38" s="1" t="s">
        <v>482</v>
      </c>
      <c r="OY38" s="1" t="s">
        <v>533</v>
      </c>
      <c r="OZ38" s="1" t="s">
        <v>464</v>
      </c>
      <c r="PA38" s="1" t="s">
        <v>464</v>
      </c>
      <c r="PB38" s="1" t="s">
        <v>518</v>
      </c>
      <c r="PC38" s="1" t="s">
        <v>472</v>
      </c>
      <c r="PI38" s="1" t="s">
        <v>534</v>
      </c>
      <c r="PJ38" s="1" t="s">
        <v>472</v>
      </c>
      <c r="PZ38" s="1" t="s">
        <v>564</v>
      </c>
      <c r="QA38" s="1" t="s">
        <v>472</v>
      </c>
      <c r="QB38" s="1" t="s">
        <v>1024</v>
      </c>
      <c r="QC38" s="1" t="s">
        <v>1025</v>
      </c>
      <c r="QD38" s="1" t="s">
        <v>472</v>
      </c>
      <c r="QG38" s="1">
        <v>-2.2981267000000001</v>
      </c>
      <c r="QH38" s="1">
        <v>28.794098300000002</v>
      </c>
      <c r="QI38" s="1">
        <v>1798.8</v>
      </c>
      <c r="QJ38" s="1">
        <v>4.66</v>
      </c>
      <c r="QK38" s="1">
        <v>6</v>
      </c>
      <c r="QL38" s="1">
        <v>44959.482766203713</v>
      </c>
      <c r="QM38" s="1">
        <v>44959.448009259257</v>
      </c>
      <c r="QN38" s="1" t="s">
        <v>658</v>
      </c>
      <c r="QO38" s="1">
        <v>44959.512106481481</v>
      </c>
      <c r="QP38" s="7" t="s">
        <v>1026</v>
      </c>
      <c r="QQ38" s="1" t="s">
        <v>658</v>
      </c>
      <c r="QR38" s="1" t="s">
        <v>4707</v>
      </c>
      <c r="QS38" s="1" t="s">
        <v>4708</v>
      </c>
      <c r="QT38" s="1">
        <v>9</v>
      </c>
      <c r="QU38" s="1" t="s">
        <v>4725</v>
      </c>
      <c r="QV38" s="1">
        <v>60</v>
      </c>
      <c r="QW38" s="1">
        <v>180</v>
      </c>
      <c r="QX38" s="1">
        <v>60</v>
      </c>
      <c r="QY38" s="9">
        <v>300</v>
      </c>
      <c r="QZ38" s="1" t="s">
        <v>5102</v>
      </c>
      <c r="RA38" s="1">
        <v>6.3492063492063497</v>
      </c>
      <c r="RB38" s="1" t="s">
        <v>4710</v>
      </c>
      <c r="RC38" s="1" t="s">
        <v>4711</v>
      </c>
      <c r="RD38" s="1" t="s">
        <v>4712</v>
      </c>
      <c r="RE38" s="1" t="s">
        <v>5102</v>
      </c>
      <c r="RF38" s="1">
        <v>0</v>
      </c>
      <c r="RG38" s="1">
        <v>2</v>
      </c>
      <c r="RH38" s="1">
        <v>2</v>
      </c>
      <c r="RI38" s="1">
        <v>5</v>
      </c>
      <c r="RJ38" s="1" t="s">
        <v>4748</v>
      </c>
      <c r="RK38" s="1">
        <v>0</v>
      </c>
      <c r="RL38" s="1">
        <v>10</v>
      </c>
      <c r="RM38" s="1" t="s">
        <v>4718</v>
      </c>
      <c r="RN38" s="1">
        <v>0</v>
      </c>
      <c r="RO38" s="1">
        <v>0</v>
      </c>
      <c r="RP38" s="1" t="str">
        <f t="shared" si="1"/>
        <v>croissance</v>
      </c>
      <c r="RQ38" s="1" t="str">
        <f t="shared" si="2"/>
        <v>croissance</v>
      </c>
      <c r="RR38" s="1" t="str">
        <f t="shared" si="3"/>
        <v>stagnation</v>
      </c>
      <c r="RS38" s="1" t="str">
        <f t="shared" si="4"/>
        <v>regression</v>
      </c>
      <c r="RT38" s="1" t="str">
        <f t="shared" si="5"/>
        <v>regression</v>
      </c>
      <c r="RU38" s="1" t="str">
        <f t="shared" si="6"/>
        <v>regression</v>
      </c>
    </row>
    <row r="39" spans="1:489" ht="14.25" customHeight="1" x14ac:dyDescent="0.3">
      <c r="A39" s="1" t="s">
        <v>1027</v>
      </c>
      <c r="B39" s="1" t="s">
        <v>1028</v>
      </c>
      <c r="C39" s="1">
        <v>44959</v>
      </c>
      <c r="D39" s="1" t="s">
        <v>459</v>
      </c>
      <c r="E39" s="1" t="s">
        <v>460</v>
      </c>
      <c r="F39" s="1" t="s">
        <v>460</v>
      </c>
      <c r="G39" s="1" t="s">
        <v>461</v>
      </c>
      <c r="H39" s="1" t="s">
        <v>462</v>
      </c>
      <c r="I39" s="1" t="s">
        <v>732</v>
      </c>
      <c r="J39" s="1" t="s">
        <v>464</v>
      </c>
      <c r="K39" s="1" t="s">
        <v>1030</v>
      </c>
      <c r="L39" s="1" t="s">
        <v>1029</v>
      </c>
      <c r="M39" s="1" t="str" cm="1">
        <f t="array" ref="M39">SUBSTITUTE(L39,LEFT(L39,MIN(IFERROR(FIND({0;1;2;3;4;5;6;7;8;9},L39),""))-1),"")</f>
        <v>49</v>
      </c>
      <c r="N39" s="1" t="str">
        <f t="shared" si="0"/>
        <v>nyama_49</v>
      </c>
      <c r="O39" s="1" t="s">
        <v>467</v>
      </c>
      <c r="P39" s="1">
        <v>32</v>
      </c>
      <c r="Q39" s="1">
        <v>995504302</v>
      </c>
      <c r="R39" s="1" t="s">
        <v>511</v>
      </c>
      <c r="S39" s="1" t="s">
        <v>472</v>
      </c>
      <c r="T39" s="1" t="s">
        <v>542</v>
      </c>
      <c r="V39" s="1" t="s">
        <v>510</v>
      </c>
      <c r="W39" s="1" t="s">
        <v>510</v>
      </c>
      <c r="Y39" s="1" t="s">
        <v>470</v>
      </c>
      <c r="AA39" s="1" t="s">
        <v>471</v>
      </c>
      <c r="AB39" s="1">
        <v>0</v>
      </c>
      <c r="AC39" s="1">
        <v>1</v>
      </c>
      <c r="AD39" s="1">
        <v>1</v>
      </c>
      <c r="AE39" s="1">
        <v>1</v>
      </c>
      <c r="AF39" s="1">
        <v>1</v>
      </c>
      <c r="AG39" s="1">
        <v>1</v>
      </c>
      <c r="AH39" s="1">
        <v>0</v>
      </c>
      <c r="AI39" s="1">
        <v>0</v>
      </c>
      <c r="AJ39" s="1">
        <v>2</v>
      </c>
      <c r="AK39" s="1">
        <v>1</v>
      </c>
      <c r="AL39" s="1">
        <v>1</v>
      </c>
      <c r="AM39" s="1">
        <v>0</v>
      </c>
      <c r="AN39" s="1">
        <v>0</v>
      </c>
      <c r="AO39" s="1">
        <v>0</v>
      </c>
      <c r="AP39" s="1">
        <v>1</v>
      </c>
      <c r="AQ39" s="1">
        <v>0</v>
      </c>
      <c r="AR39" s="1">
        <v>10</v>
      </c>
      <c r="AS39" s="1" t="s">
        <v>472</v>
      </c>
      <c r="AT39" s="1">
        <v>0</v>
      </c>
      <c r="AU39" s="1">
        <v>0</v>
      </c>
      <c r="AV39" s="1">
        <v>0</v>
      </c>
      <c r="AW39" s="1">
        <v>0</v>
      </c>
      <c r="AX39" s="1">
        <v>0</v>
      </c>
      <c r="AY39" s="1">
        <v>0</v>
      </c>
      <c r="AZ39" s="1">
        <v>0</v>
      </c>
      <c r="BA39" s="1">
        <v>0</v>
      </c>
      <c r="BB39" s="1">
        <v>0</v>
      </c>
      <c r="BC39" s="1">
        <v>0</v>
      </c>
      <c r="BD39" s="1">
        <v>0</v>
      </c>
      <c r="BE39" s="1">
        <v>0</v>
      </c>
      <c r="BF39" s="1" t="s">
        <v>464</v>
      </c>
      <c r="BG39" s="1">
        <v>1</v>
      </c>
      <c r="BH39" s="1">
        <v>0</v>
      </c>
      <c r="BI39" s="1">
        <v>0</v>
      </c>
      <c r="BJ39" s="1">
        <v>0</v>
      </c>
      <c r="BK39" s="1">
        <v>0</v>
      </c>
      <c r="BL39" s="1">
        <v>0</v>
      </c>
      <c r="BM39" s="1">
        <v>0</v>
      </c>
      <c r="BN39" s="1">
        <v>0</v>
      </c>
      <c r="BO39" s="1">
        <v>0</v>
      </c>
      <c r="BP39" s="1">
        <v>0</v>
      </c>
      <c r="BQ39" s="1">
        <v>0</v>
      </c>
      <c r="BS39" s="1" t="s">
        <v>464</v>
      </c>
      <c r="BT39" s="1">
        <v>0</v>
      </c>
      <c r="BU39" s="1">
        <v>0</v>
      </c>
      <c r="BV39" s="1">
        <v>0</v>
      </c>
      <c r="BW39" s="1">
        <v>1</v>
      </c>
      <c r="BX39" s="1">
        <v>0</v>
      </c>
      <c r="BY39" s="1">
        <v>0</v>
      </c>
      <c r="BZ39" s="1">
        <v>0</v>
      </c>
      <c r="CA39" s="1">
        <v>0</v>
      </c>
      <c r="CB39" s="1">
        <v>0</v>
      </c>
      <c r="CC39" s="1">
        <v>0</v>
      </c>
      <c r="CD39" s="1">
        <v>0</v>
      </c>
      <c r="CF39" s="1" t="s">
        <v>473</v>
      </c>
      <c r="CG39" s="1" t="s">
        <v>474</v>
      </c>
      <c r="CL39" s="1" t="s">
        <v>473</v>
      </c>
      <c r="CM39" s="1" t="s">
        <v>5133</v>
      </c>
      <c r="CO39" s="1" t="s">
        <v>464</v>
      </c>
      <c r="CW39" s="1" t="s">
        <v>554</v>
      </c>
      <c r="CX39" s="1">
        <v>2</v>
      </c>
      <c r="CY39" s="1">
        <v>10</v>
      </c>
      <c r="CZ39" s="1">
        <v>7</v>
      </c>
      <c r="DA39" s="9">
        <v>19</v>
      </c>
      <c r="DE39" s="1" t="s">
        <v>464</v>
      </c>
      <c r="DF39" s="1" t="s">
        <v>5100</v>
      </c>
      <c r="EH39" s="1">
        <v>7</v>
      </c>
      <c r="EI39" s="1">
        <v>4</v>
      </c>
      <c r="EJ39" s="1">
        <v>560</v>
      </c>
      <c r="EM39" s="1">
        <v>0</v>
      </c>
      <c r="EN39" s="6">
        <v>8</v>
      </c>
      <c r="EO39" s="1" t="s">
        <v>472</v>
      </c>
      <c r="EZ39" s="1" t="s">
        <v>1031</v>
      </c>
      <c r="FA39" s="1">
        <v>0</v>
      </c>
      <c r="FB39" s="1">
        <v>0</v>
      </c>
      <c r="FC39" s="1">
        <v>0</v>
      </c>
      <c r="FD39" s="1">
        <v>1</v>
      </c>
      <c r="FE39" s="1">
        <v>0</v>
      </c>
      <c r="FF39" s="1">
        <v>0</v>
      </c>
      <c r="FG39" s="1">
        <v>0</v>
      </c>
      <c r="FI39" s="1" t="s">
        <v>464</v>
      </c>
      <c r="FJ39" s="1" t="s">
        <v>598</v>
      </c>
      <c r="FM39" s="1">
        <v>1000</v>
      </c>
      <c r="GE39" s="1" t="s">
        <v>472</v>
      </c>
      <c r="GF39" s="1" t="s">
        <v>1032</v>
      </c>
      <c r="GG39" s="1" t="s">
        <v>472</v>
      </c>
      <c r="HP39" s="1" t="s">
        <v>472</v>
      </c>
      <c r="IS39" s="1" t="s">
        <v>5183</v>
      </c>
      <c r="IT39" s="1" t="s">
        <v>472</v>
      </c>
      <c r="IU39" s="1" t="s">
        <v>5102</v>
      </c>
      <c r="IV39" s="1" t="s">
        <v>472</v>
      </c>
      <c r="IX39" s="1" t="s">
        <v>472</v>
      </c>
      <c r="IY39" s="1" t="s">
        <v>472</v>
      </c>
      <c r="KA39" s="1" t="s">
        <v>464</v>
      </c>
      <c r="KB39" s="1">
        <v>1</v>
      </c>
      <c r="KC39" s="1">
        <v>0</v>
      </c>
      <c r="KD39" s="1">
        <v>1</v>
      </c>
      <c r="KE39" s="1">
        <v>2</v>
      </c>
      <c r="KF39" s="1">
        <v>0</v>
      </c>
      <c r="KG39" s="1">
        <v>0</v>
      </c>
      <c r="KH39" s="1">
        <v>0</v>
      </c>
      <c r="KJ39" s="1">
        <v>0</v>
      </c>
      <c r="KK39" s="1">
        <v>1</v>
      </c>
      <c r="KL39" s="1">
        <v>1</v>
      </c>
      <c r="KM39" s="1">
        <v>2</v>
      </c>
      <c r="KN39" s="1">
        <v>4</v>
      </c>
      <c r="KO39" s="1" t="s">
        <v>5185</v>
      </c>
      <c r="KP39" s="1">
        <v>0</v>
      </c>
      <c r="KQ39" s="1">
        <v>0</v>
      </c>
      <c r="KR39" s="1">
        <v>0</v>
      </c>
      <c r="KT39" s="1">
        <v>1</v>
      </c>
      <c r="KU39" s="1">
        <v>0</v>
      </c>
      <c r="KV39" s="1">
        <v>0</v>
      </c>
      <c r="KW39" s="1">
        <v>0</v>
      </c>
      <c r="KX39" s="1">
        <v>0</v>
      </c>
      <c r="KY39" s="1">
        <v>0</v>
      </c>
      <c r="LA39" s="1" t="s">
        <v>464</v>
      </c>
      <c r="LB39" s="1" t="s">
        <v>1033</v>
      </c>
      <c r="LC39" s="1">
        <v>1</v>
      </c>
      <c r="LD39" s="1">
        <v>1</v>
      </c>
      <c r="LE39" s="1">
        <v>0</v>
      </c>
      <c r="LF39" s="1">
        <v>0</v>
      </c>
      <c r="LH39" s="1">
        <v>0</v>
      </c>
      <c r="LI39" s="1">
        <v>0</v>
      </c>
      <c r="LJ39" s="1">
        <v>1</v>
      </c>
      <c r="LK39" s="1">
        <v>0</v>
      </c>
      <c r="LL39" s="1">
        <v>0</v>
      </c>
      <c r="LM39" s="1">
        <v>0</v>
      </c>
      <c r="LN39" s="1">
        <v>0</v>
      </c>
      <c r="LO39" s="1">
        <v>0</v>
      </c>
      <c r="LQ39" s="1" t="s">
        <v>464</v>
      </c>
      <c r="LR39" s="1" t="s">
        <v>1034</v>
      </c>
      <c r="LS39" s="1">
        <v>0</v>
      </c>
      <c r="LT39" s="1">
        <v>1</v>
      </c>
      <c r="LU39" s="1">
        <v>0</v>
      </c>
      <c r="LV39" s="1">
        <v>0</v>
      </c>
      <c r="LW39" s="1">
        <v>0</v>
      </c>
      <c r="LX39" s="1">
        <v>0</v>
      </c>
      <c r="LY39" s="1" t="s">
        <v>787</v>
      </c>
      <c r="LZ39" s="1" t="s">
        <v>472</v>
      </c>
      <c r="MA39" s="1" t="s">
        <v>472</v>
      </c>
      <c r="MQ39" s="1">
        <v>0</v>
      </c>
      <c r="MT39" s="1">
        <v>7</v>
      </c>
      <c r="MU39" s="1" t="s">
        <v>5187</v>
      </c>
      <c r="MV39" s="1">
        <v>1</v>
      </c>
      <c r="MW39" s="1">
        <v>0</v>
      </c>
      <c r="MX39" s="1">
        <v>0</v>
      </c>
      <c r="MY39" s="1">
        <v>0</v>
      </c>
      <c r="MZ39" s="1">
        <v>0</v>
      </c>
      <c r="NA39" s="1">
        <v>1</v>
      </c>
      <c r="NB39" s="1">
        <v>1</v>
      </c>
      <c r="NC39" s="1" t="s">
        <v>5190</v>
      </c>
      <c r="ND39" s="1">
        <v>0</v>
      </c>
      <c r="NE39" s="1">
        <v>0</v>
      </c>
      <c r="NF39" s="1">
        <v>0</v>
      </c>
      <c r="NH39" s="1" t="s">
        <v>464</v>
      </c>
      <c r="NI39" s="1" t="s">
        <v>480</v>
      </c>
      <c r="OD39" s="1" t="s">
        <v>742</v>
      </c>
      <c r="OE39" s="1">
        <v>0</v>
      </c>
      <c r="OF39" s="1">
        <v>0</v>
      </c>
      <c r="OG39" s="1">
        <v>1</v>
      </c>
      <c r="OH39" s="1">
        <v>0</v>
      </c>
      <c r="OI39" s="1">
        <v>0</v>
      </c>
      <c r="OJ39" s="1">
        <v>1</v>
      </c>
      <c r="OK39" s="1">
        <v>1</v>
      </c>
      <c r="OL39" s="1">
        <v>0</v>
      </c>
      <c r="OM39" s="1">
        <v>0</v>
      </c>
      <c r="ON39" s="1">
        <v>0</v>
      </c>
      <c r="OP39" s="1">
        <v>1</v>
      </c>
      <c r="OQ39" s="1">
        <v>0</v>
      </c>
      <c r="OR39" s="1">
        <v>0</v>
      </c>
      <c r="OS39" s="1">
        <v>0</v>
      </c>
      <c r="OT39" s="1">
        <v>0</v>
      </c>
      <c r="OU39" s="1">
        <v>0</v>
      </c>
      <c r="OW39" s="1" t="s">
        <v>702</v>
      </c>
      <c r="OY39" s="1" t="s">
        <v>502</v>
      </c>
      <c r="OZ39" s="1" t="s">
        <v>472</v>
      </c>
      <c r="PA39" s="1" t="s">
        <v>472</v>
      </c>
      <c r="PB39" s="1" t="s">
        <v>533</v>
      </c>
      <c r="PC39" s="1" t="s">
        <v>472</v>
      </c>
      <c r="PI39" s="1" t="s">
        <v>534</v>
      </c>
      <c r="PJ39" s="1" t="s">
        <v>487</v>
      </c>
      <c r="PK39" s="1">
        <v>0</v>
      </c>
      <c r="PL39" s="1">
        <v>0</v>
      </c>
      <c r="PM39" s="1">
        <v>1</v>
      </c>
      <c r="PN39" s="1">
        <v>0</v>
      </c>
      <c r="PO39" s="1">
        <v>0</v>
      </c>
      <c r="PP39" s="1">
        <v>0</v>
      </c>
      <c r="PQ39" s="1">
        <v>0</v>
      </c>
      <c r="PR39" s="1">
        <v>0</v>
      </c>
      <c r="PS39" s="1">
        <v>0</v>
      </c>
      <c r="PT39" s="1">
        <v>0</v>
      </c>
      <c r="PU39" s="1">
        <v>0</v>
      </c>
      <c r="PV39" s="1">
        <v>0</v>
      </c>
      <c r="PX39" s="1" t="s">
        <v>777</v>
      </c>
      <c r="PY39" s="1" t="s">
        <v>487</v>
      </c>
      <c r="PZ39" s="1" t="s">
        <v>744</v>
      </c>
      <c r="QA39" s="1" t="s">
        <v>489</v>
      </c>
      <c r="QB39" s="1" t="s">
        <v>1035</v>
      </c>
      <c r="QC39" s="1" t="s">
        <v>1036</v>
      </c>
      <c r="QD39" s="1" t="s">
        <v>464</v>
      </c>
      <c r="QE39" s="1" t="s">
        <v>1037</v>
      </c>
      <c r="QF39" s="1" t="s">
        <v>472</v>
      </c>
      <c r="QG39" s="1">
        <v>-2.2693973999999999</v>
      </c>
      <c r="QH39" s="1">
        <v>28.8193524</v>
      </c>
      <c r="QI39" s="1">
        <v>1663.3</v>
      </c>
      <c r="QJ39" s="1">
        <v>4.9800000000000004</v>
      </c>
      <c r="QK39" s="1">
        <v>10</v>
      </c>
      <c r="QL39" s="1">
        <v>44959.325474537043</v>
      </c>
      <c r="QM39" s="1">
        <v>44959.276875000003</v>
      </c>
      <c r="QN39" s="1" t="s">
        <v>747</v>
      </c>
      <c r="QO39" s="1">
        <v>44959.574537037042</v>
      </c>
      <c r="QP39" s="7" t="s">
        <v>1038</v>
      </c>
      <c r="QQ39" s="1" t="s">
        <v>747</v>
      </c>
      <c r="QR39" s="1" t="s">
        <v>4707</v>
      </c>
      <c r="QS39" s="1" t="s">
        <v>4716</v>
      </c>
      <c r="QT39" s="1">
        <v>3</v>
      </c>
      <c r="QU39" s="1" t="s">
        <v>4709</v>
      </c>
      <c r="QV39" s="1">
        <v>0</v>
      </c>
      <c r="QW39" s="1">
        <v>0</v>
      </c>
      <c r="QX39" s="1">
        <v>0</v>
      </c>
      <c r="QY39" s="9">
        <v>0</v>
      </c>
      <c r="QZ39" s="1" t="s">
        <v>5102</v>
      </c>
      <c r="RA39" s="1">
        <v>0</v>
      </c>
      <c r="RB39" s="1">
        <v>0</v>
      </c>
      <c r="RC39" s="1" t="s">
        <v>4711</v>
      </c>
      <c r="RD39" s="1">
        <v>0</v>
      </c>
      <c r="RE39" s="1" t="s">
        <v>5102</v>
      </c>
      <c r="RF39" s="1">
        <v>0</v>
      </c>
      <c r="RG39" s="1">
        <v>1</v>
      </c>
      <c r="RH39" s="1">
        <v>1</v>
      </c>
      <c r="RI39" s="1">
        <v>2</v>
      </c>
      <c r="RJ39" s="1" t="s">
        <v>4721</v>
      </c>
      <c r="RK39" s="1">
        <v>0</v>
      </c>
      <c r="RL39" s="1">
        <v>8</v>
      </c>
      <c r="RM39" s="1" t="s">
        <v>4718</v>
      </c>
      <c r="RN39" s="1">
        <v>0</v>
      </c>
      <c r="RO39" s="1">
        <v>0</v>
      </c>
      <c r="RP39" s="1" t="str">
        <f t="shared" si="1"/>
        <v>regression</v>
      </c>
      <c r="RQ39" s="1" t="str">
        <f t="shared" si="2"/>
        <v>croissance</v>
      </c>
      <c r="RR39" s="1" t="str">
        <f t="shared" si="3"/>
        <v>stagnation</v>
      </c>
      <c r="RS39" s="1" t="str">
        <f t="shared" si="4"/>
        <v>regression</v>
      </c>
      <c r="RT39" s="1" t="str">
        <f t="shared" si="5"/>
        <v>regression</v>
      </c>
      <c r="RU39" s="1" t="str">
        <f t="shared" si="6"/>
        <v>regression</v>
      </c>
    </row>
    <row r="40" spans="1:489" ht="14.25" customHeight="1" x14ac:dyDescent="0.3">
      <c r="A40" s="1" t="s">
        <v>1039</v>
      </c>
      <c r="B40" s="1" t="s">
        <v>1040</v>
      </c>
      <c r="C40" s="1">
        <v>44959</v>
      </c>
      <c r="D40" s="1" t="s">
        <v>459</v>
      </c>
      <c r="E40" s="1" t="s">
        <v>460</v>
      </c>
      <c r="F40" s="1" t="s">
        <v>460</v>
      </c>
      <c r="G40" s="1" t="s">
        <v>461</v>
      </c>
      <c r="H40" s="1" t="s">
        <v>462</v>
      </c>
      <c r="I40" s="1" t="s">
        <v>732</v>
      </c>
      <c r="J40" s="1" t="s">
        <v>464</v>
      </c>
      <c r="K40" s="1" t="s">
        <v>1042</v>
      </c>
      <c r="L40" s="1" t="s">
        <v>1041</v>
      </c>
      <c r="M40" s="1" t="str" cm="1">
        <f t="array" ref="M40">SUBSTITUTE(L40,LEFT(L40,MIN(IFERROR(FIND({0;1;2;3;4;5;6;7;8;9},L40),""))-1),"")</f>
        <v>15</v>
      </c>
      <c r="N40" s="1" t="str">
        <f t="shared" si="0"/>
        <v>nyama_15</v>
      </c>
      <c r="O40" s="1" t="s">
        <v>510</v>
      </c>
      <c r="P40" s="1">
        <v>45</v>
      </c>
      <c r="Q40" s="1">
        <v>976848990</v>
      </c>
      <c r="R40" s="1" t="s">
        <v>511</v>
      </c>
      <c r="S40" s="1" t="s">
        <v>464</v>
      </c>
      <c r="W40" s="1" t="s">
        <v>510</v>
      </c>
      <c r="X40" s="1" t="s">
        <v>1043</v>
      </c>
      <c r="Y40" s="1" t="s">
        <v>575</v>
      </c>
      <c r="AA40" s="1" t="s">
        <v>471</v>
      </c>
      <c r="AB40" s="1">
        <v>1</v>
      </c>
      <c r="AC40" s="1">
        <v>1</v>
      </c>
      <c r="AD40" s="1">
        <v>1</v>
      </c>
      <c r="AE40" s="1">
        <v>1</v>
      </c>
      <c r="AF40" s="1">
        <v>1</v>
      </c>
      <c r="AG40" s="1">
        <v>0</v>
      </c>
      <c r="AH40" s="1">
        <v>1</v>
      </c>
      <c r="AI40" s="1">
        <v>0</v>
      </c>
      <c r="AJ40" s="1">
        <v>0</v>
      </c>
      <c r="AK40" s="1">
        <v>0</v>
      </c>
      <c r="AL40" s="1">
        <v>1</v>
      </c>
      <c r="AM40" s="1">
        <v>0</v>
      </c>
      <c r="AN40" s="1">
        <v>0</v>
      </c>
      <c r="AO40" s="1">
        <v>0</v>
      </c>
      <c r="AP40" s="1">
        <v>1</v>
      </c>
      <c r="AQ40" s="1">
        <v>0</v>
      </c>
      <c r="AR40" s="1">
        <v>8</v>
      </c>
      <c r="AS40" s="1" t="s">
        <v>472</v>
      </c>
      <c r="AT40" s="1">
        <v>0</v>
      </c>
      <c r="AU40" s="1">
        <v>0</v>
      </c>
      <c r="AV40" s="1">
        <v>0</v>
      </c>
      <c r="AW40" s="1">
        <v>0</v>
      </c>
      <c r="AX40" s="1">
        <v>0</v>
      </c>
      <c r="AY40" s="1">
        <v>0</v>
      </c>
      <c r="AZ40" s="1">
        <v>0</v>
      </c>
      <c r="BA40" s="1">
        <v>0</v>
      </c>
      <c r="BB40" s="1">
        <v>0</v>
      </c>
      <c r="BC40" s="1">
        <v>0</v>
      </c>
      <c r="BD40" s="1">
        <v>0</v>
      </c>
      <c r="BE40" s="1">
        <v>0</v>
      </c>
      <c r="BF40" s="1" t="s">
        <v>464</v>
      </c>
      <c r="BG40" s="1">
        <v>1</v>
      </c>
      <c r="BH40" s="1">
        <v>0</v>
      </c>
      <c r="BI40" s="1">
        <v>0</v>
      </c>
      <c r="BJ40" s="1">
        <v>0</v>
      </c>
      <c r="BK40" s="1">
        <v>0</v>
      </c>
      <c r="BL40" s="1">
        <v>0</v>
      </c>
      <c r="BM40" s="1">
        <v>0</v>
      </c>
      <c r="BN40" s="1">
        <v>0</v>
      </c>
      <c r="BO40" s="1">
        <v>0</v>
      </c>
      <c r="BP40" s="1">
        <v>0</v>
      </c>
      <c r="BQ40" s="1">
        <v>0</v>
      </c>
      <c r="BS40" s="1" t="s">
        <v>464</v>
      </c>
      <c r="BT40" s="1">
        <v>0</v>
      </c>
      <c r="BU40" s="1">
        <v>0</v>
      </c>
      <c r="BV40" s="1">
        <v>0</v>
      </c>
      <c r="BW40" s="1">
        <v>0</v>
      </c>
      <c r="BX40" s="1">
        <v>1</v>
      </c>
      <c r="BY40" s="1">
        <v>0</v>
      </c>
      <c r="BZ40" s="1">
        <v>0</v>
      </c>
      <c r="CA40" s="1">
        <v>0</v>
      </c>
      <c r="CB40" s="1">
        <v>0</v>
      </c>
      <c r="CC40" s="1">
        <v>0</v>
      </c>
      <c r="CD40" s="1">
        <v>0</v>
      </c>
      <c r="CF40" s="1" t="s">
        <v>473</v>
      </c>
      <c r="CG40" s="1" t="s">
        <v>474</v>
      </c>
      <c r="CL40" s="1" t="s">
        <v>473</v>
      </c>
      <c r="CM40" s="1" t="s">
        <v>5133</v>
      </c>
      <c r="CO40" s="1" t="s">
        <v>464</v>
      </c>
      <c r="CW40" s="1" t="s">
        <v>475</v>
      </c>
      <c r="CX40" s="1">
        <v>10</v>
      </c>
      <c r="CY40" s="1">
        <v>12</v>
      </c>
      <c r="CZ40" s="1">
        <v>15</v>
      </c>
      <c r="DA40" s="9">
        <v>37</v>
      </c>
      <c r="DE40" s="1" t="s">
        <v>464</v>
      </c>
      <c r="DF40" s="1" t="s">
        <v>5101</v>
      </c>
      <c r="EH40" s="1">
        <v>7</v>
      </c>
      <c r="EI40" s="1">
        <v>2</v>
      </c>
      <c r="EJ40" s="1">
        <v>280</v>
      </c>
      <c r="EM40" s="1">
        <v>0</v>
      </c>
      <c r="EN40" s="6">
        <v>5</v>
      </c>
      <c r="EO40" s="1" t="s">
        <v>472</v>
      </c>
      <c r="EZ40" s="1" t="s">
        <v>476</v>
      </c>
      <c r="FA40" s="1">
        <v>0</v>
      </c>
      <c r="FB40" s="1">
        <v>0</v>
      </c>
      <c r="FC40" s="1">
        <v>0</v>
      </c>
      <c r="FD40" s="1">
        <v>1</v>
      </c>
      <c r="FE40" s="1">
        <v>0</v>
      </c>
      <c r="FF40" s="1">
        <v>0</v>
      </c>
      <c r="FG40" s="1">
        <v>0</v>
      </c>
      <c r="FI40" s="1" t="s">
        <v>472</v>
      </c>
      <c r="GE40" s="1" t="s">
        <v>472</v>
      </c>
      <c r="GF40" s="1" t="s">
        <v>785</v>
      </c>
      <c r="GG40" s="1" t="s">
        <v>472</v>
      </c>
      <c r="HP40" s="1" t="s">
        <v>464</v>
      </c>
      <c r="HQ40" s="1">
        <v>0</v>
      </c>
      <c r="HR40" s="1">
        <v>0</v>
      </c>
      <c r="HS40" s="1">
        <v>1</v>
      </c>
      <c r="HT40" s="1">
        <v>0</v>
      </c>
      <c r="HU40" s="1">
        <v>0</v>
      </c>
      <c r="HV40" s="1">
        <v>0</v>
      </c>
      <c r="HW40" s="1">
        <v>0</v>
      </c>
      <c r="HX40" s="1">
        <v>0</v>
      </c>
      <c r="HY40" s="1">
        <v>0</v>
      </c>
      <c r="HZ40" s="1">
        <v>0</v>
      </c>
      <c r="IC40" s="1" t="s">
        <v>737</v>
      </c>
      <c r="IF40" s="1">
        <v>0</v>
      </c>
      <c r="IG40" s="1">
        <v>1</v>
      </c>
      <c r="IH40" s="1">
        <v>0</v>
      </c>
      <c r="II40" s="1">
        <v>0</v>
      </c>
      <c r="IJ40" s="1">
        <v>0</v>
      </c>
      <c r="IK40" s="1">
        <v>1</v>
      </c>
      <c r="IL40" s="1">
        <v>1</v>
      </c>
      <c r="IM40" s="1">
        <v>0</v>
      </c>
      <c r="IN40" s="1">
        <v>0</v>
      </c>
      <c r="IO40" s="1" t="s">
        <v>756</v>
      </c>
      <c r="IQ40" s="1" t="s">
        <v>757</v>
      </c>
      <c r="IS40" s="1" t="s">
        <v>5183</v>
      </c>
      <c r="IT40" s="1" t="s">
        <v>464</v>
      </c>
      <c r="IU40" s="1" t="s">
        <v>5102</v>
      </c>
      <c r="IV40" s="1" t="s">
        <v>472</v>
      </c>
      <c r="IX40" s="1" t="s">
        <v>472</v>
      </c>
      <c r="IY40" s="1" t="s">
        <v>472</v>
      </c>
      <c r="KA40" s="1" t="s">
        <v>464</v>
      </c>
      <c r="KB40" s="1">
        <v>1</v>
      </c>
      <c r="KC40" s="1">
        <v>1</v>
      </c>
      <c r="KD40" s="1">
        <v>0</v>
      </c>
      <c r="KE40" s="1">
        <v>2</v>
      </c>
      <c r="KF40" s="1">
        <v>0</v>
      </c>
      <c r="KG40" s="1">
        <v>0</v>
      </c>
      <c r="KH40" s="1">
        <v>0</v>
      </c>
      <c r="KJ40" s="1">
        <v>0</v>
      </c>
      <c r="KK40" s="1">
        <v>0</v>
      </c>
      <c r="KL40" s="1">
        <v>1</v>
      </c>
      <c r="KM40" s="1">
        <v>1</v>
      </c>
      <c r="KN40" s="1">
        <v>3</v>
      </c>
      <c r="KO40" s="1" t="s">
        <v>5185</v>
      </c>
      <c r="KP40" s="1">
        <v>0</v>
      </c>
      <c r="KQ40" s="1">
        <v>0</v>
      </c>
      <c r="KR40" s="1">
        <v>0</v>
      </c>
      <c r="KT40" s="1">
        <v>0</v>
      </c>
      <c r="KU40" s="1">
        <v>1</v>
      </c>
      <c r="KV40" s="1">
        <v>0</v>
      </c>
      <c r="KW40" s="1">
        <v>0</v>
      </c>
      <c r="KX40" s="1">
        <v>0</v>
      </c>
      <c r="KY40" s="1">
        <v>0</v>
      </c>
      <c r="LA40" s="1" t="s">
        <v>464</v>
      </c>
      <c r="LB40" s="1" t="s">
        <v>1044</v>
      </c>
      <c r="LC40" s="1">
        <v>1</v>
      </c>
      <c r="LD40" s="1">
        <v>1</v>
      </c>
      <c r="LE40" s="1">
        <v>0</v>
      </c>
      <c r="LF40" s="1">
        <v>0</v>
      </c>
      <c r="LH40" s="1">
        <v>0</v>
      </c>
      <c r="LI40" s="1">
        <v>0</v>
      </c>
      <c r="LJ40" s="1">
        <v>1</v>
      </c>
      <c r="LK40" s="1">
        <v>0</v>
      </c>
      <c r="LL40" s="1">
        <v>0</v>
      </c>
      <c r="LM40" s="1">
        <v>0</v>
      </c>
      <c r="LN40" s="1">
        <v>0</v>
      </c>
      <c r="LO40" s="1">
        <v>0</v>
      </c>
      <c r="LQ40" s="1" t="s">
        <v>464</v>
      </c>
      <c r="LR40" s="1" t="s">
        <v>787</v>
      </c>
      <c r="LS40" s="1">
        <v>0</v>
      </c>
      <c r="LT40" s="1">
        <v>1</v>
      </c>
      <c r="LU40" s="1">
        <v>0</v>
      </c>
      <c r="LV40" s="1">
        <v>0</v>
      </c>
      <c r="LW40" s="1">
        <v>0</v>
      </c>
      <c r="LX40" s="1">
        <v>0</v>
      </c>
      <c r="LY40" s="1" t="s">
        <v>1045</v>
      </c>
      <c r="LZ40" s="1" t="s">
        <v>472</v>
      </c>
      <c r="MA40" s="1" t="s">
        <v>472</v>
      </c>
      <c r="MQ40" s="1">
        <v>0</v>
      </c>
      <c r="MT40" s="1">
        <v>5</v>
      </c>
      <c r="MU40" s="1" t="s">
        <v>5189</v>
      </c>
      <c r="MV40" s="1">
        <v>1</v>
      </c>
      <c r="MW40" s="1">
        <v>0</v>
      </c>
      <c r="MX40" s="1">
        <v>0</v>
      </c>
      <c r="MY40" s="1">
        <v>0</v>
      </c>
      <c r="MZ40" s="1">
        <v>0</v>
      </c>
      <c r="NA40" s="1">
        <v>1</v>
      </c>
      <c r="NB40" s="1">
        <v>1</v>
      </c>
      <c r="NC40" s="1" t="s">
        <v>5190</v>
      </c>
      <c r="ND40" s="1">
        <v>0</v>
      </c>
      <c r="NE40" s="1">
        <v>0</v>
      </c>
      <c r="NF40" s="1">
        <v>0</v>
      </c>
      <c r="NH40" s="1" t="s">
        <v>464</v>
      </c>
      <c r="NI40" s="1" t="s">
        <v>480</v>
      </c>
      <c r="OD40" s="1" t="s">
        <v>742</v>
      </c>
      <c r="OE40" s="1">
        <v>0</v>
      </c>
      <c r="OF40" s="1">
        <v>0</v>
      </c>
      <c r="OG40" s="1">
        <v>1</v>
      </c>
      <c r="OH40" s="1">
        <v>0</v>
      </c>
      <c r="OI40" s="1">
        <v>0</v>
      </c>
      <c r="OJ40" s="1">
        <v>1</v>
      </c>
      <c r="OK40" s="1">
        <v>0</v>
      </c>
      <c r="OL40" s="1">
        <v>0</v>
      </c>
      <c r="OM40" s="1">
        <v>0</v>
      </c>
      <c r="ON40" s="1">
        <v>0</v>
      </c>
      <c r="OP40" s="1">
        <v>1</v>
      </c>
      <c r="OQ40" s="1">
        <v>0</v>
      </c>
      <c r="OR40" s="1">
        <v>0</v>
      </c>
      <c r="OS40" s="1">
        <v>0</v>
      </c>
      <c r="OT40" s="1">
        <v>0</v>
      </c>
      <c r="OU40" s="1">
        <v>0</v>
      </c>
      <c r="OW40" s="1" t="s">
        <v>702</v>
      </c>
      <c r="OY40" s="1" t="s">
        <v>502</v>
      </c>
      <c r="OZ40" s="1" t="s">
        <v>472</v>
      </c>
      <c r="PA40" s="1" t="s">
        <v>472</v>
      </c>
      <c r="PB40" s="1" t="s">
        <v>502</v>
      </c>
      <c r="PC40" s="1" t="s">
        <v>464</v>
      </c>
      <c r="PD40" s="1" t="s">
        <v>472</v>
      </c>
      <c r="PF40" s="1" t="s">
        <v>622</v>
      </c>
      <c r="PH40" s="1" t="s">
        <v>485</v>
      </c>
      <c r="PI40" s="1" t="s">
        <v>605</v>
      </c>
      <c r="PJ40" s="1" t="s">
        <v>487</v>
      </c>
      <c r="PK40" s="1">
        <v>0</v>
      </c>
      <c r="PL40" s="1">
        <v>0</v>
      </c>
      <c r="PM40" s="1">
        <v>1</v>
      </c>
      <c r="PN40" s="1">
        <v>0</v>
      </c>
      <c r="PO40" s="1">
        <v>0</v>
      </c>
      <c r="PP40" s="1">
        <v>0</v>
      </c>
      <c r="PQ40" s="1">
        <v>0</v>
      </c>
      <c r="PR40" s="1">
        <v>0</v>
      </c>
      <c r="PS40" s="1">
        <v>0</v>
      </c>
      <c r="PT40" s="1">
        <v>0</v>
      </c>
      <c r="PU40" s="1">
        <v>0</v>
      </c>
      <c r="PV40" s="1">
        <v>0</v>
      </c>
      <c r="PX40" s="1" t="s">
        <v>777</v>
      </c>
      <c r="PY40" s="1" t="s">
        <v>487</v>
      </c>
      <c r="PZ40" s="1" t="s">
        <v>799</v>
      </c>
      <c r="QA40" s="1" t="s">
        <v>487</v>
      </c>
      <c r="QB40" s="1" t="s">
        <v>1046</v>
      </c>
      <c r="QC40" s="1" t="s">
        <v>1047</v>
      </c>
      <c r="QD40" s="1" t="s">
        <v>464</v>
      </c>
      <c r="QE40" s="1" t="s">
        <v>1048</v>
      </c>
      <c r="QF40" s="1" t="s">
        <v>472</v>
      </c>
      <c r="QG40" s="1">
        <v>-2.2684122000000002</v>
      </c>
      <c r="QH40" s="1">
        <v>28.818691099999999</v>
      </c>
      <c r="QI40" s="1">
        <v>1687.8</v>
      </c>
      <c r="QJ40" s="1">
        <v>7.08</v>
      </c>
      <c r="QK40" s="1">
        <v>8</v>
      </c>
      <c r="QL40" s="1">
        <v>44959.347928240742</v>
      </c>
      <c r="QM40" s="1">
        <v>44959.325879629629</v>
      </c>
      <c r="QN40" s="1" t="s">
        <v>747</v>
      </c>
      <c r="QO40" s="1">
        <v>44959.574560185189</v>
      </c>
      <c r="QP40" s="7" t="s">
        <v>1049</v>
      </c>
      <c r="QQ40" s="1" t="s">
        <v>747</v>
      </c>
      <c r="QR40" s="1" t="s">
        <v>4707</v>
      </c>
      <c r="QS40" s="1" t="s">
        <v>4716</v>
      </c>
      <c r="QT40" s="1">
        <v>4</v>
      </c>
      <c r="QU40" s="1" t="s">
        <v>4725</v>
      </c>
      <c r="QV40" s="1">
        <v>2</v>
      </c>
      <c r="QW40" s="1">
        <v>5</v>
      </c>
      <c r="QX40" s="1">
        <v>2</v>
      </c>
      <c r="QY40" s="9">
        <v>9</v>
      </c>
      <c r="QZ40" s="1" t="s">
        <v>5100</v>
      </c>
      <c r="RA40" s="1">
        <v>10</v>
      </c>
      <c r="RB40" s="1" t="s">
        <v>4710</v>
      </c>
      <c r="RC40" s="1" t="s">
        <v>4734</v>
      </c>
      <c r="RD40" s="1" t="s">
        <v>4712</v>
      </c>
      <c r="RE40" s="1" t="s">
        <v>5100</v>
      </c>
      <c r="RF40" s="1">
        <v>0</v>
      </c>
      <c r="RG40" s="1">
        <v>1</v>
      </c>
      <c r="RH40" s="1">
        <v>1</v>
      </c>
      <c r="RI40" s="1">
        <v>3</v>
      </c>
      <c r="RJ40" s="1" t="s">
        <v>4713</v>
      </c>
      <c r="RK40" s="1">
        <v>0</v>
      </c>
      <c r="RL40" s="1">
        <v>7</v>
      </c>
      <c r="RM40" s="1" t="s">
        <v>4718</v>
      </c>
      <c r="RN40" s="1">
        <v>0</v>
      </c>
      <c r="RO40" s="1">
        <v>0</v>
      </c>
      <c r="RP40" s="1" t="str">
        <f t="shared" si="1"/>
        <v>regression</v>
      </c>
      <c r="RQ40" s="1" t="str">
        <f t="shared" si="2"/>
        <v>regression</v>
      </c>
      <c r="RR40" s="1" t="str">
        <f t="shared" si="3"/>
        <v>regression</v>
      </c>
      <c r="RS40" s="1" t="str">
        <f t="shared" si="4"/>
        <v>croissance</v>
      </c>
      <c r="RT40" s="1" t="str">
        <f t="shared" si="5"/>
        <v>stagnation</v>
      </c>
      <c r="RU40" s="1" t="str">
        <f t="shared" si="6"/>
        <v>regression</v>
      </c>
    </row>
    <row r="41" spans="1:489" ht="14.25" customHeight="1" x14ac:dyDescent="0.3">
      <c r="A41" s="1" t="s">
        <v>1050</v>
      </c>
      <c r="B41" s="1" t="s">
        <v>1051</v>
      </c>
      <c r="C41" s="1">
        <v>44959</v>
      </c>
      <c r="D41" s="1" t="s">
        <v>459</v>
      </c>
      <c r="E41" s="1" t="s">
        <v>460</v>
      </c>
      <c r="F41" s="1" t="s">
        <v>460</v>
      </c>
      <c r="G41" s="1" t="s">
        <v>461</v>
      </c>
      <c r="H41" s="1" t="s">
        <v>462</v>
      </c>
      <c r="I41" s="1" t="s">
        <v>732</v>
      </c>
      <c r="J41" s="1" t="s">
        <v>464</v>
      </c>
      <c r="K41" s="1" t="s">
        <v>1053</v>
      </c>
      <c r="L41" s="1" t="s">
        <v>1052</v>
      </c>
      <c r="M41" s="1" t="str" cm="1">
        <f t="array" ref="M41">SUBSTITUTE(L41,LEFT(L41,MIN(IFERROR(FIND({0;1;2;3;4;5;6;7;8;9},L41),""))-1),"")</f>
        <v>4</v>
      </c>
      <c r="N41" s="1" t="str">
        <f t="shared" si="0"/>
        <v>nyama_4</v>
      </c>
      <c r="O41" s="1" t="s">
        <v>510</v>
      </c>
      <c r="P41" s="1">
        <v>38</v>
      </c>
      <c r="Q41" s="1">
        <v>9973483783</v>
      </c>
      <c r="R41" s="1" t="s">
        <v>614</v>
      </c>
      <c r="S41" s="1" t="s">
        <v>464</v>
      </c>
      <c r="W41" s="1" t="s">
        <v>510</v>
      </c>
      <c r="X41" s="1" t="s">
        <v>1054</v>
      </c>
      <c r="Y41" s="1" t="s">
        <v>575</v>
      </c>
      <c r="AA41" s="1" t="s">
        <v>596</v>
      </c>
      <c r="AB41" s="1">
        <v>1</v>
      </c>
      <c r="AC41" s="1">
        <v>2</v>
      </c>
      <c r="AD41" s="1">
        <v>0</v>
      </c>
      <c r="AE41" s="1">
        <v>0</v>
      </c>
      <c r="AF41" s="1">
        <v>2</v>
      </c>
      <c r="AG41" s="1">
        <v>0</v>
      </c>
      <c r="AH41" s="1">
        <v>1</v>
      </c>
      <c r="AI41" s="1">
        <v>1</v>
      </c>
      <c r="AJ41" s="1">
        <v>0</v>
      </c>
      <c r="AK41" s="1">
        <v>0</v>
      </c>
      <c r="AL41" s="1">
        <v>2</v>
      </c>
      <c r="AM41" s="1">
        <v>0</v>
      </c>
      <c r="AN41" s="1">
        <v>0</v>
      </c>
      <c r="AO41" s="1">
        <v>0</v>
      </c>
      <c r="AP41" s="1">
        <v>1</v>
      </c>
      <c r="AQ41" s="1">
        <v>0</v>
      </c>
      <c r="AR41" s="1">
        <v>10</v>
      </c>
      <c r="AS41" s="1" t="s">
        <v>472</v>
      </c>
      <c r="AT41" s="1">
        <v>0</v>
      </c>
      <c r="AU41" s="1">
        <v>0</v>
      </c>
      <c r="AV41" s="1">
        <v>0</v>
      </c>
      <c r="AW41" s="1">
        <v>0</v>
      </c>
      <c r="AX41" s="1">
        <v>0</v>
      </c>
      <c r="AY41" s="1">
        <v>0</v>
      </c>
      <c r="AZ41" s="1">
        <v>0</v>
      </c>
      <c r="BA41" s="1">
        <v>0</v>
      </c>
      <c r="BB41" s="1">
        <v>0</v>
      </c>
      <c r="BC41" s="1">
        <v>0</v>
      </c>
      <c r="BD41" s="1">
        <v>0</v>
      </c>
      <c r="BE41" s="1">
        <v>0</v>
      </c>
      <c r="BF41" s="1" t="s">
        <v>464</v>
      </c>
      <c r="BG41" s="1">
        <v>0</v>
      </c>
      <c r="BH41" s="1">
        <v>0</v>
      </c>
      <c r="BI41" s="1">
        <v>1</v>
      </c>
      <c r="BJ41" s="1">
        <v>0</v>
      </c>
      <c r="BK41" s="1">
        <v>0</v>
      </c>
      <c r="BL41" s="1">
        <v>0</v>
      </c>
      <c r="BM41" s="1">
        <v>0</v>
      </c>
      <c r="BN41" s="1">
        <v>0</v>
      </c>
      <c r="BO41" s="1">
        <v>0</v>
      </c>
      <c r="BP41" s="1">
        <v>0</v>
      </c>
      <c r="BQ41" s="1">
        <v>0</v>
      </c>
      <c r="BS41" s="1" t="s">
        <v>464</v>
      </c>
      <c r="BT41" s="1">
        <v>1</v>
      </c>
      <c r="BU41" s="1">
        <v>0</v>
      </c>
      <c r="BV41" s="1">
        <v>0</v>
      </c>
      <c r="BW41" s="1">
        <v>0</v>
      </c>
      <c r="BX41" s="1">
        <v>0</v>
      </c>
      <c r="BY41" s="1">
        <v>0</v>
      </c>
      <c r="BZ41" s="1">
        <v>0</v>
      </c>
      <c r="CA41" s="1">
        <v>0</v>
      </c>
      <c r="CB41" s="1">
        <v>0</v>
      </c>
      <c r="CC41" s="1">
        <v>0</v>
      </c>
      <c r="CD41" s="1">
        <v>0</v>
      </c>
      <c r="CF41" s="1" t="s">
        <v>473</v>
      </c>
      <c r="CG41" s="1" t="s">
        <v>474</v>
      </c>
      <c r="CL41" s="1" t="s">
        <v>473</v>
      </c>
      <c r="CM41" s="1" t="s">
        <v>5133</v>
      </c>
      <c r="CO41" s="1" t="s">
        <v>464</v>
      </c>
      <c r="CW41" s="1" t="s">
        <v>475</v>
      </c>
      <c r="CX41" s="1">
        <v>10</v>
      </c>
      <c r="CY41" s="1">
        <v>15</v>
      </c>
      <c r="CZ41" s="1">
        <v>15</v>
      </c>
      <c r="DA41" s="9">
        <v>40</v>
      </c>
      <c r="DE41" s="1" t="s">
        <v>464</v>
      </c>
      <c r="DF41" s="1" t="s">
        <v>5101</v>
      </c>
      <c r="EH41" s="1">
        <v>7</v>
      </c>
      <c r="EI41" s="1">
        <v>5</v>
      </c>
      <c r="EJ41" s="1">
        <v>700</v>
      </c>
      <c r="EM41" s="1">
        <v>0</v>
      </c>
      <c r="EN41" s="6">
        <v>10</v>
      </c>
      <c r="EO41" s="1" t="s">
        <v>464</v>
      </c>
      <c r="EP41" s="1">
        <v>1</v>
      </c>
      <c r="EQ41" s="1">
        <v>1</v>
      </c>
      <c r="ER41" s="1">
        <v>0</v>
      </c>
      <c r="ES41" s="1">
        <v>0</v>
      </c>
      <c r="ET41" s="1">
        <v>1</v>
      </c>
      <c r="EU41" s="1">
        <v>0</v>
      </c>
      <c r="EV41" s="1">
        <v>0</v>
      </c>
      <c r="EW41" s="1">
        <v>0</v>
      </c>
      <c r="EX41" s="1">
        <v>0</v>
      </c>
      <c r="EZ41" s="1" t="s">
        <v>555</v>
      </c>
      <c r="FA41" s="1">
        <v>0</v>
      </c>
      <c r="FB41" s="1">
        <v>0</v>
      </c>
      <c r="FC41" s="1">
        <v>0</v>
      </c>
      <c r="FD41" s="1">
        <v>1</v>
      </c>
      <c r="FE41" s="1">
        <v>0</v>
      </c>
      <c r="FF41" s="1">
        <v>0</v>
      </c>
      <c r="FG41" s="1">
        <v>0</v>
      </c>
      <c r="FI41" s="1" t="s">
        <v>464</v>
      </c>
      <c r="FJ41" s="1" t="s">
        <v>598</v>
      </c>
      <c r="FM41" s="1">
        <v>1000</v>
      </c>
      <c r="GE41" s="1" t="s">
        <v>464</v>
      </c>
      <c r="GF41" s="1" t="s">
        <v>1055</v>
      </c>
      <c r="GG41" s="1" t="s">
        <v>472</v>
      </c>
      <c r="HP41" s="1" t="s">
        <v>464</v>
      </c>
      <c r="HQ41" s="1">
        <v>0</v>
      </c>
      <c r="HR41" s="1">
        <v>0</v>
      </c>
      <c r="HS41" s="1">
        <v>1</v>
      </c>
      <c r="HT41" s="1">
        <v>0</v>
      </c>
      <c r="HU41" s="1">
        <v>0</v>
      </c>
      <c r="HV41" s="1">
        <v>0</v>
      </c>
      <c r="HW41" s="1">
        <v>0</v>
      </c>
      <c r="HX41" s="1">
        <v>0</v>
      </c>
      <c r="HY41" s="1">
        <v>0</v>
      </c>
      <c r="HZ41" s="1">
        <v>0</v>
      </c>
      <c r="IC41" s="1" t="s">
        <v>737</v>
      </c>
      <c r="IF41" s="1">
        <v>0</v>
      </c>
      <c r="IG41" s="1">
        <v>0</v>
      </c>
      <c r="IH41" s="1">
        <v>0</v>
      </c>
      <c r="II41" s="1">
        <v>1</v>
      </c>
      <c r="IJ41" s="1">
        <v>0</v>
      </c>
      <c r="IL41" s="1">
        <v>0</v>
      </c>
      <c r="IM41" s="1">
        <v>1</v>
      </c>
      <c r="IN41" s="1">
        <v>0</v>
      </c>
      <c r="IS41" s="1" t="s">
        <v>5183</v>
      </c>
      <c r="IT41" s="1" t="s">
        <v>472</v>
      </c>
      <c r="IU41" s="1" t="s">
        <v>5102</v>
      </c>
      <c r="IV41" s="1" t="s">
        <v>472</v>
      </c>
      <c r="IX41" s="1" t="s">
        <v>472</v>
      </c>
      <c r="IY41" s="1" t="s">
        <v>472</v>
      </c>
      <c r="KA41" s="1" t="s">
        <v>464</v>
      </c>
      <c r="KB41" s="1">
        <v>0</v>
      </c>
      <c r="KC41" s="1">
        <v>1</v>
      </c>
      <c r="KD41" s="1">
        <v>1</v>
      </c>
      <c r="KE41" s="1">
        <v>2</v>
      </c>
      <c r="KF41" s="1">
        <v>0</v>
      </c>
      <c r="KG41" s="1">
        <v>0</v>
      </c>
      <c r="KH41" s="1">
        <v>0</v>
      </c>
      <c r="KJ41" s="1">
        <v>1</v>
      </c>
      <c r="KK41" s="1">
        <v>1</v>
      </c>
      <c r="KL41" s="1">
        <v>1</v>
      </c>
      <c r="KM41" s="1">
        <v>3</v>
      </c>
      <c r="KN41" s="1">
        <v>5</v>
      </c>
      <c r="KO41" s="1" t="s">
        <v>5185</v>
      </c>
      <c r="KP41" s="1">
        <v>0</v>
      </c>
      <c r="KQ41" s="1">
        <v>0</v>
      </c>
      <c r="KR41" s="1">
        <v>0</v>
      </c>
      <c r="KT41" s="1">
        <v>1</v>
      </c>
      <c r="KU41" s="1">
        <v>1</v>
      </c>
      <c r="KV41" s="1">
        <v>0</v>
      </c>
      <c r="KW41" s="1">
        <v>0</v>
      </c>
      <c r="KX41" s="1">
        <v>0</v>
      </c>
      <c r="KY41" s="1">
        <v>0</v>
      </c>
      <c r="LA41" s="1" t="s">
        <v>464</v>
      </c>
      <c r="LB41" s="1" t="s">
        <v>1056</v>
      </c>
      <c r="LC41" s="1">
        <v>1</v>
      </c>
      <c r="LD41" s="1">
        <v>1</v>
      </c>
      <c r="LE41" s="1">
        <v>0</v>
      </c>
      <c r="LF41" s="1">
        <v>0</v>
      </c>
      <c r="LH41" s="1">
        <v>0</v>
      </c>
      <c r="LI41" s="1">
        <v>0</v>
      </c>
      <c r="LJ41" s="1">
        <v>1</v>
      </c>
      <c r="LK41" s="1">
        <v>0</v>
      </c>
      <c r="LL41" s="1">
        <v>0</v>
      </c>
      <c r="LM41" s="1">
        <v>0</v>
      </c>
      <c r="LN41" s="1">
        <v>0</v>
      </c>
      <c r="LO41" s="1">
        <v>0</v>
      </c>
      <c r="LQ41" s="1" t="s">
        <v>464</v>
      </c>
      <c r="LR41" s="1" t="s">
        <v>787</v>
      </c>
      <c r="LS41" s="1">
        <v>0</v>
      </c>
      <c r="LT41" s="1">
        <v>1</v>
      </c>
      <c r="LU41" s="1">
        <v>0</v>
      </c>
      <c r="LV41" s="1">
        <v>0</v>
      </c>
      <c r="LW41" s="1">
        <v>0</v>
      </c>
      <c r="LX41" s="1">
        <v>0</v>
      </c>
      <c r="LY41" s="1" t="s">
        <v>1057</v>
      </c>
      <c r="LZ41" s="1" t="s">
        <v>464</v>
      </c>
      <c r="MA41" s="1" t="s">
        <v>464</v>
      </c>
      <c r="MB41" s="1">
        <v>1</v>
      </c>
      <c r="MC41" s="1">
        <v>1</v>
      </c>
      <c r="MD41" s="1">
        <v>0</v>
      </c>
      <c r="ME41" s="1">
        <v>0</v>
      </c>
      <c r="MF41" s="1">
        <v>0</v>
      </c>
      <c r="MH41" s="1">
        <v>1</v>
      </c>
      <c r="MI41" s="1">
        <v>0</v>
      </c>
      <c r="MJ41" s="1">
        <v>0</v>
      </c>
      <c r="MK41" s="1">
        <v>0</v>
      </c>
      <c r="ML41" s="1">
        <v>0</v>
      </c>
      <c r="MM41" s="1">
        <v>0</v>
      </c>
      <c r="MN41" s="1">
        <v>0</v>
      </c>
      <c r="MO41" s="1">
        <v>0</v>
      </c>
      <c r="MQ41" s="1">
        <v>1</v>
      </c>
      <c r="MR41" s="1" t="s">
        <v>850</v>
      </c>
      <c r="MT41" s="1">
        <v>4</v>
      </c>
      <c r="MU41" s="1" t="s">
        <v>5188</v>
      </c>
      <c r="NA41" s="1">
        <v>0</v>
      </c>
      <c r="NB41" s="1">
        <v>1</v>
      </c>
      <c r="NC41" s="1" t="s">
        <v>5190</v>
      </c>
      <c r="NH41" s="1" t="s">
        <v>464</v>
      </c>
      <c r="NI41" s="1" t="s">
        <v>480</v>
      </c>
      <c r="OD41" s="1" t="s">
        <v>742</v>
      </c>
      <c r="OE41" s="1">
        <v>0</v>
      </c>
      <c r="OF41" s="1">
        <v>0</v>
      </c>
      <c r="OG41" s="1">
        <v>1</v>
      </c>
      <c r="OH41" s="1">
        <v>0</v>
      </c>
      <c r="OI41" s="1">
        <v>0</v>
      </c>
      <c r="OJ41" s="1">
        <v>1</v>
      </c>
      <c r="OK41" s="1">
        <v>1</v>
      </c>
      <c r="OL41" s="1">
        <v>0</v>
      </c>
      <c r="OM41" s="1">
        <v>0</v>
      </c>
      <c r="ON41" s="1">
        <v>0</v>
      </c>
      <c r="OP41" s="1">
        <v>1</v>
      </c>
      <c r="OQ41" s="1">
        <v>0</v>
      </c>
      <c r="OR41" s="1">
        <v>0</v>
      </c>
      <c r="OS41" s="1">
        <v>0</v>
      </c>
      <c r="OT41" s="1">
        <v>0</v>
      </c>
      <c r="OU41" s="1">
        <v>0</v>
      </c>
      <c r="OW41" s="1" t="s">
        <v>702</v>
      </c>
      <c r="OY41" s="1" t="s">
        <v>502</v>
      </c>
      <c r="OZ41" s="1" t="s">
        <v>464</v>
      </c>
      <c r="PA41" s="1" t="s">
        <v>464</v>
      </c>
      <c r="PB41" s="1" t="s">
        <v>533</v>
      </c>
      <c r="PC41" s="1" t="s">
        <v>464</v>
      </c>
      <c r="PD41" s="1" t="s">
        <v>472</v>
      </c>
      <c r="PF41" s="1" t="s">
        <v>484</v>
      </c>
      <c r="PH41" s="1" t="s">
        <v>1058</v>
      </c>
      <c r="PI41" s="1" t="s">
        <v>605</v>
      </c>
      <c r="PJ41" s="1" t="s">
        <v>487</v>
      </c>
      <c r="PK41" s="1">
        <v>0</v>
      </c>
      <c r="PL41" s="1">
        <v>1</v>
      </c>
      <c r="PM41" s="1">
        <v>0</v>
      </c>
      <c r="PN41" s="1">
        <v>0</v>
      </c>
      <c r="PO41" s="1">
        <v>0</v>
      </c>
      <c r="PP41" s="1">
        <v>0</v>
      </c>
      <c r="PQ41" s="1">
        <v>0</v>
      </c>
      <c r="PR41" s="1">
        <v>0</v>
      </c>
      <c r="PS41" s="1">
        <v>0</v>
      </c>
      <c r="PT41" s="1">
        <v>0</v>
      </c>
      <c r="PU41" s="1">
        <v>0</v>
      </c>
      <c r="PV41" s="1">
        <v>0</v>
      </c>
      <c r="PX41" s="1" t="s">
        <v>762</v>
      </c>
      <c r="PY41" s="1" t="s">
        <v>489</v>
      </c>
      <c r="PZ41" s="1" t="s">
        <v>1059</v>
      </c>
      <c r="QA41" s="1" t="s">
        <v>489</v>
      </c>
      <c r="QB41" s="1" t="s">
        <v>1060</v>
      </c>
      <c r="QC41" s="1" t="s">
        <v>1061</v>
      </c>
      <c r="QD41" s="1" t="s">
        <v>472</v>
      </c>
      <c r="QG41" s="1">
        <v>-2.2680555</v>
      </c>
      <c r="QH41" s="1">
        <v>28.818733099999999</v>
      </c>
      <c r="QI41" s="1">
        <v>1697.9</v>
      </c>
      <c r="QJ41" s="1">
        <v>4.3600000000000003</v>
      </c>
      <c r="QK41" s="1">
        <v>10</v>
      </c>
      <c r="QL41" s="1">
        <v>44959.36645833333</v>
      </c>
      <c r="QM41" s="1">
        <v>44959.349687499998</v>
      </c>
      <c r="QN41" s="1" t="s">
        <v>747</v>
      </c>
      <c r="QO41" s="1">
        <v>44959.574571759258</v>
      </c>
      <c r="QP41" s="7" t="s">
        <v>1062</v>
      </c>
      <c r="QQ41" s="1" t="s">
        <v>747</v>
      </c>
      <c r="QR41" s="1" t="s">
        <v>4707</v>
      </c>
      <c r="QS41" s="1" t="s">
        <v>4716</v>
      </c>
      <c r="QT41" s="1">
        <v>9</v>
      </c>
      <c r="QU41" s="1" t="s">
        <v>4709</v>
      </c>
      <c r="QV41" s="1">
        <v>1</v>
      </c>
      <c r="QW41" s="1">
        <v>1</v>
      </c>
      <c r="QX41" s="1">
        <v>1</v>
      </c>
      <c r="QY41" s="9">
        <v>3</v>
      </c>
      <c r="QZ41" s="1" t="s">
        <v>5102</v>
      </c>
      <c r="RA41" s="1">
        <v>11.111111111111111</v>
      </c>
      <c r="RB41" s="1" t="s">
        <v>4710</v>
      </c>
      <c r="RC41" s="1" t="s">
        <v>4711</v>
      </c>
      <c r="RD41" s="1" t="s">
        <v>4712</v>
      </c>
      <c r="RE41" s="1" t="s">
        <v>5102</v>
      </c>
      <c r="RF41" s="1">
        <v>0</v>
      </c>
      <c r="RG41" s="1">
        <v>1</v>
      </c>
      <c r="RH41" s="1">
        <v>1</v>
      </c>
      <c r="RI41" s="1">
        <v>3</v>
      </c>
      <c r="RJ41" s="1" t="s">
        <v>4713</v>
      </c>
      <c r="RK41" s="1">
        <v>1</v>
      </c>
      <c r="RL41" s="1">
        <v>8</v>
      </c>
      <c r="RM41" s="1" t="s">
        <v>4718</v>
      </c>
      <c r="RN41" s="1">
        <v>1</v>
      </c>
      <c r="RO41" s="1">
        <v>1</v>
      </c>
      <c r="RP41" s="1" t="str">
        <f t="shared" si="1"/>
        <v>regression</v>
      </c>
      <c r="RQ41" s="1" t="str">
        <f t="shared" si="2"/>
        <v>croissance</v>
      </c>
      <c r="RR41" s="1" t="str">
        <f t="shared" si="3"/>
        <v>stagnation</v>
      </c>
      <c r="RS41" s="1" t="str">
        <f t="shared" si="4"/>
        <v>croissance</v>
      </c>
      <c r="RT41" s="1" t="str">
        <f t="shared" si="5"/>
        <v>regression</v>
      </c>
      <c r="RU41" s="1" t="str">
        <f t="shared" si="6"/>
        <v>regression</v>
      </c>
    </row>
    <row r="42" spans="1:489" ht="14.25" customHeight="1" x14ac:dyDescent="0.3">
      <c r="A42" s="1" t="s">
        <v>1063</v>
      </c>
      <c r="B42" s="1" t="s">
        <v>1064</v>
      </c>
      <c r="C42" s="1">
        <v>44959</v>
      </c>
      <c r="D42" s="1" t="s">
        <v>459</v>
      </c>
      <c r="E42" s="1" t="s">
        <v>460</v>
      </c>
      <c r="F42" s="1" t="s">
        <v>460</v>
      </c>
      <c r="G42" s="1" t="s">
        <v>461</v>
      </c>
      <c r="H42" s="1" t="s">
        <v>462</v>
      </c>
      <c r="I42" s="1" t="s">
        <v>732</v>
      </c>
      <c r="J42" s="1" t="s">
        <v>472</v>
      </c>
      <c r="K42" s="1" t="s">
        <v>1066</v>
      </c>
      <c r="L42" s="1" t="s">
        <v>1065</v>
      </c>
      <c r="M42" s="1" t="str" cm="1">
        <f t="array" ref="M42">SUBSTITUTE(L42,LEFT(L42,MIN(IFERROR(FIND({0;1;2;3;4;5;6;7;8;9},L42),""))-1),"")</f>
        <v>14</v>
      </c>
      <c r="N42" s="1" t="str">
        <f t="shared" si="0"/>
        <v>nyama_14</v>
      </c>
      <c r="O42" s="1" t="s">
        <v>467</v>
      </c>
      <c r="P42" s="1">
        <v>25</v>
      </c>
      <c r="Q42" s="1">
        <v>978911421</v>
      </c>
      <c r="R42" s="1" t="s">
        <v>693</v>
      </c>
      <c r="S42" s="1" t="s">
        <v>472</v>
      </c>
      <c r="T42" s="1" t="s">
        <v>542</v>
      </c>
      <c r="V42" s="1" t="s">
        <v>510</v>
      </c>
      <c r="W42" s="1" t="s">
        <v>510</v>
      </c>
      <c r="Y42" s="1" t="s">
        <v>575</v>
      </c>
      <c r="AA42" s="1" t="s">
        <v>471</v>
      </c>
      <c r="AB42" s="1">
        <v>0</v>
      </c>
      <c r="AC42" s="1">
        <v>0</v>
      </c>
      <c r="AD42" s="1">
        <v>0</v>
      </c>
      <c r="AE42" s="1">
        <v>0</v>
      </c>
      <c r="AF42" s="1">
        <v>0</v>
      </c>
      <c r="AG42" s="1">
        <v>1</v>
      </c>
      <c r="AH42" s="1">
        <v>0</v>
      </c>
      <c r="AI42" s="1">
        <v>0</v>
      </c>
      <c r="AJ42" s="1">
        <v>3</v>
      </c>
      <c r="AK42" s="1">
        <v>0</v>
      </c>
      <c r="AL42" s="1">
        <v>0</v>
      </c>
      <c r="AM42" s="1">
        <v>0</v>
      </c>
      <c r="AN42" s="1">
        <v>0</v>
      </c>
      <c r="AO42" s="1">
        <v>1</v>
      </c>
      <c r="AP42" s="1">
        <v>0</v>
      </c>
      <c r="AQ42" s="1">
        <v>0</v>
      </c>
      <c r="AR42" s="1">
        <v>5</v>
      </c>
      <c r="AS42" s="1" t="s">
        <v>472</v>
      </c>
      <c r="AT42" s="1">
        <v>0</v>
      </c>
      <c r="AU42" s="1">
        <v>0</v>
      </c>
      <c r="AV42" s="1">
        <v>0</v>
      </c>
      <c r="AW42" s="1">
        <v>0</v>
      </c>
      <c r="AX42" s="1">
        <v>0</v>
      </c>
      <c r="AY42" s="1">
        <v>0</v>
      </c>
      <c r="AZ42" s="1">
        <v>0</v>
      </c>
      <c r="BA42" s="1">
        <v>0</v>
      </c>
      <c r="BB42" s="1">
        <v>0</v>
      </c>
      <c r="BC42" s="1">
        <v>0</v>
      </c>
      <c r="BD42" s="1">
        <v>0</v>
      </c>
      <c r="BE42" s="1">
        <v>0</v>
      </c>
      <c r="BF42" s="1" t="s">
        <v>464</v>
      </c>
      <c r="BG42" s="1">
        <v>0</v>
      </c>
      <c r="BH42" s="1">
        <v>0</v>
      </c>
      <c r="BI42" s="1">
        <v>1</v>
      </c>
      <c r="BJ42" s="1">
        <v>0</v>
      </c>
      <c r="BK42" s="1">
        <v>0</v>
      </c>
      <c r="BL42" s="1">
        <v>0</v>
      </c>
      <c r="BM42" s="1">
        <v>0</v>
      </c>
      <c r="BN42" s="1">
        <v>0</v>
      </c>
      <c r="BO42" s="1">
        <v>0</v>
      </c>
      <c r="BP42" s="1">
        <v>0</v>
      </c>
      <c r="BQ42" s="1">
        <v>0</v>
      </c>
      <c r="BS42" s="1" t="s">
        <v>464</v>
      </c>
      <c r="BT42" s="1">
        <v>1</v>
      </c>
      <c r="BU42" s="1">
        <v>0</v>
      </c>
      <c r="BV42" s="1">
        <v>0</v>
      </c>
      <c r="BW42" s="1">
        <v>1</v>
      </c>
      <c r="BX42" s="1">
        <v>0</v>
      </c>
      <c r="BY42" s="1">
        <v>0</v>
      </c>
      <c r="BZ42" s="1">
        <v>0</v>
      </c>
      <c r="CA42" s="1">
        <v>0</v>
      </c>
      <c r="CB42" s="1">
        <v>0</v>
      </c>
      <c r="CC42" s="1">
        <v>0</v>
      </c>
      <c r="CD42" s="1">
        <v>0</v>
      </c>
      <c r="CF42" s="1" t="s">
        <v>473</v>
      </c>
      <c r="CG42" s="1" t="s">
        <v>474</v>
      </c>
      <c r="CL42" s="1" t="s">
        <v>473</v>
      </c>
      <c r="CM42" s="1" t="s">
        <v>5133</v>
      </c>
      <c r="CO42" s="1" t="s">
        <v>464</v>
      </c>
      <c r="CW42" s="1" t="s">
        <v>475</v>
      </c>
      <c r="CX42" s="1">
        <v>5</v>
      </c>
      <c r="CY42" s="1">
        <v>10</v>
      </c>
      <c r="CZ42" s="1">
        <v>7</v>
      </c>
      <c r="DA42" s="9">
        <v>22</v>
      </c>
      <c r="DE42" s="1" t="s">
        <v>464</v>
      </c>
      <c r="DF42" s="1" t="s">
        <v>5100</v>
      </c>
      <c r="EH42" s="1">
        <v>5</v>
      </c>
      <c r="EI42" s="1">
        <v>3</v>
      </c>
      <c r="EJ42" s="1">
        <v>300</v>
      </c>
      <c r="EM42" s="1">
        <v>0</v>
      </c>
      <c r="EN42" s="6">
        <v>8.5714285714285712</v>
      </c>
      <c r="EO42" s="1" t="s">
        <v>472</v>
      </c>
      <c r="EZ42" s="1" t="s">
        <v>514</v>
      </c>
      <c r="FA42" s="1">
        <v>0</v>
      </c>
      <c r="FB42" s="1">
        <v>0</v>
      </c>
      <c r="FC42" s="1">
        <v>0</v>
      </c>
      <c r="FD42" s="1">
        <v>1</v>
      </c>
      <c r="FE42" s="1">
        <v>0</v>
      </c>
      <c r="FF42" s="1">
        <v>0</v>
      </c>
      <c r="FG42" s="1">
        <v>0</v>
      </c>
      <c r="FI42" s="1" t="s">
        <v>464</v>
      </c>
      <c r="FJ42" s="1" t="s">
        <v>598</v>
      </c>
      <c r="FM42" s="1">
        <v>500</v>
      </c>
      <c r="GE42" s="1" t="s">
        <v>464</v>
      </c>
      <c r="GF42" s="1" t="s">
        <v>1067</v>
      </c>
      <c r="GG42" s="1" t="s">
        <v>472</v>
      </c>
      <c r="HP42" s="1" t="s">
        <v>464</v>
      </c>
      <c r="HQ42" s="1">
        <v>0</v>
      </c>
      <c r="HR42" s="1">
        <v>0</v>
      </c>
      <c r="HS42" s="1">
        <v>1</v>
      </c>
      <c r="HT42" s="1">
        <v>0</v>
      </c>
      <c r="HU42" s="1">
        <v>0</v>
      </c>
      <c r="HV42" s="1">
        <v>0</v>
      </c>
      <c r="HW42" s="1">
        <v>0</v>
      </c>
      <c r="HX42" s="1">
        <v>0</v>
      </c>
      <c r="HY42" s="1">
        <v>0</v>
      </c>
      <c r="HZ42" s="1">
        <v>0</v>
      </c>
      <c r="IC42" s="1" t="s">
        <v>737</v>
      </c>
      <c r="IF42" s="1">
        <v>0</v>
      </c>
      <c r="IG42" s="1">
        <v>0</v>
      </c>
      <c r="IH42" s="1">
        <v>0</v>
      </c>
      <c r="II42" s="1">
        <v>1</v>
      </c>
      <c r="IJ42" s="1">
        <v>0</v>
      </c>
      <c r="IL42" s="1">
        <v>0</v>
      </c>
      <c r="IM42" s="1">
        <v>1</v>
      </c>
      <c r="IN42" s="1">
        <v>0</v>
      </c>
      <c r="IS42" s="1" t="s">
        <v>5183</v>
      </c>
      <c r="IT42" s="1" t="s">
        <v>472</v>
      </c>
      <c r="IU42" s="1" t="s">
        <v>5102</v>
      </c>
      <c r="IV42" s="1" t="s">
        <v>472</v>
      </c>
      <c r="IX42" s="1" t="s">
        <v>472</v>
      </c>
      <c r="IY42" s="1" t="s">
        <v>472</v>
      </c>
      <c r="KA42" s="1" t="s">
        <v>472</v>
      </c>
      <c r="KE42" s="1">
        <v>0</v>
      </c>
      <c r="KM42" s="1">
        <v>0</v>
      </c>
      <c r="KN42" s="1">
        <v>0</v>
      </c>
      <c r="KO42" s="1" t="s">
        <v>5186</v>
      </c>
      <c r="KT42" s="1">
        <v>0</v>
      </c>
      <c r="KU42" s="1">
        <v>0</v>
      </c>
      <c r="KV42" s="1">
        <v>0</v>
      </c>
      <c r="KW42" s="1">
        <v>1</v>
      </c>
      <c r="KX42" s="1">
        <v>0</v>
      </c>
      <c r="KY42" s="1">
        <v>0</v>
      </c>
      <c r="LA42" s="1" t="s">
        <v>472</v>
      </c>
      <c r="LB42" s="1" t="s">
        <v>490</v>
      </c>
      <c r="LC42" s="1">
        <v>1</v>
      </c>
      <c r="LD42" s="1">
        <v>0</v>
      </c>
      <c r="LE42" s="1">
        <v>0</v>
      </c>
      <c r="LF42" s="1">
        <v>0</v>
      </c>
      <c r="LH42" s="1">
        <v>0</v>
      </c>
      <c r="LI42" s="1">
        <v>0</v>
      </c>
      <c r="LJ42" s="1">
        <v>1</v>
      </c>
      <c r="LK42" s="1">
        <v>0</v>
      </c>
      <c r="LL42" s="1">
        <v>0</v>
      </c>
      <c r="LM42" s="1">
        <v>0</v>
      </c>
      <c r="LN42" s="1">
        <v>0</v>
      </c>
      <c r="LO42" s="1">
        <v>0</v>
      </c>
      <c r="LQ42" s="1" t="s">
        <v>472</v>
      </c>
      <c r="LZ42" s="1" t="s">
        <v>472</v>
      </c>
      <c r="MA42" s="1" t="s">
        <v>472</v>
      </c>
      <c r="MQ42" s="1">
        <v>0</v>
      </c>
      <c r="MT42" s="1">
        <v>4</v>
      </c>
      <c r="MU42" s="1" t="s">
        <v>5188</v>
      </c>
      <c r="MV42" s="1">
        <v>0</v>
      </c>
      <c r="MW42" s="1">
        <v>0</v>
      </c>
      <c r="MX42" s="1">
        <v>0</v>
      </c>
      <c r="MY42" s="1">
        <v>0</v>
      </c>
      <c r="MZ42" s="1">
        <v>0</v>
      </c>
      <c r="NA42" s="1">
        <v>0</v>
      </c>
      <c r="NB42" s="1">
        <v>0</v>
      </c>
      <c r="NC42" s="1" t="s">
        <v>1580</v>
      </c>
      <c r="ND42" s="1">
        <v>1</v>
      </c>
      <c r="NE42" s="1">
        <v>0</v>
      </c>
      <c r="NF42" s="1">
        <v>0</v>
      </c>
      <c r="NH42" s="1" t="s">
        <v>472</v>
      </c>
      <c r="NI42" s="1" t="s">
        <v>480</v>
      </c>
      <c r="OD42" s="1" t="s">
        <v>760</v>
      </c>
      <c r="OE42" s="1">
        <v>0</v>
      </c>
      <c r="OF42" s="1">
        <v>0</v>
      </c>
      <c r="OG42" s="1">
        <v>1</v>
      </c>
      <c r="OH42" s="1">
        <v>0</v>
      </c>
      <c r="OI42" s="1">
        <v>0</v>
      </c>
      <c r="OJ42" s="1">
        <v>1</v>
      </c>
      <c r="OK42" s="1">
        <v>1</v>
      </c>
      <c r="OL42" s="1">
        <v>0</v>
      </c>
      <c r="OM42" s="1">
        <v>0</v>
      </c>
      <c r="ON42" s="1">
        <v>0</v>
      </c>
      <c r="OP42" s="1">
        <v>1</v>
      </c>
      <c r="OQ42" s="1">
        <v>0</v>
      </c>
      <c r="OR42" s="1">
        <v>0</v>
      </c>
      <c r="OS42" s="1">
        <v>0</v>
      </c>
      <c r="OT42" s="1">
        <v>0</v>
      </c>
      <c r="OU42" s="1">
        <v>0</v>
      </c>
      <c r="OW42" s="1" t="s">
        <v>702</v>
      </c>
      <c r="OY42" s="1" t="s">
        <v>502</v>
      </c>
      <c r="OZ42" s="1" t="s">
        <v>472</v>
      </c>
      <c r="PA42" s="1" t="s">
        <v>472</v>
      </c>
      <c r="PB42" s="1" t="s">
        <v>518</v>
      </c>
      <c r="PC42" s="1" t="s">
        <v>472</v>
      </c>
      <c r="PI42" s="1" t="s">
        <v>534</v>
      </c>
      <c r="PJ42" s="1" t="s">
        <v>472</v>
      </c>
      <c r="PZ42" s="1" t="s">
        <v>786</v>
      </c>
      <c r="QA42" s="1" t="s">
        <v>472</v>
      </c>
      <c r="QB42" s="1" t="s">
        <v>490</v>
      </c>
      <c r="QC42" s="1" t="s">
        <v>1068</v>
      </c>
      <c r="QD42" s="1" t="s">
        <v>464</v>
      </c>
      <c r="QE42" s="1" t="s">
        <v>1069</v>
      </c>
      <c r="QF42" s="1" t="s">
        <v>472</v>
      </c>
      <c r="QG42" s="1">
        <v>-2.2770807999999998</v>
      </c>
      <c r="QH42" s="1">
        <v>28.8141338</v>
      </c>
      <c r="QI42" s="1">
        <v>1699.8</v>
      </c>
      <c r="QJ42" s="1">
        <v>4.34</v>
      </c>
      <c r="QK42" s="1">
        <v>5</v>
      </c>
      <c r="QL42" s="1">
        <v>44959.397199074083</v>
      </c>
      <c r="QM42" s="1">
        <v>44959.366828703707</v>
      </c>
      <c r="QN42" s="1" t="s">
        <v>747</v>
      </c>
      <c r="QO42" s="1">
        <v>44959.574583333328</v>
      </c>
      <c r="QP42" s="7" t="s">
        <v>1070</v>
      </c>
      <c r="QQ42" s="1" t="s">
        <v>747</v>
      </c>
      <c r="QR42" s="1" t="s">
        <v>4752</v>
      </c>
      <c r="QS42" s="1" t="s">
        <v>4752</v>
      </c>
      <c r="QT42" s="1" t="s">
        <v>4752</v>
      </c>
      <c r="QU42" s="1" t="s">
        <v>4752</v>
      </c>
      <c r="QV42" s="1" t="s">
        <v>4752</v>
      </c>
      <c r="QW42" s="1" t="s">
        <v>4752</v>
      </c>
      <c r="QX42" s="1" t="s">
        <v>4752</v>
      </c>
      <c r="QY42" s="9" t="s">
        <v>4752</v>
      </c>
      <c r="QZ42" s="1" t="s">
        <v>4752</v>
      </c>
      <c r="RA42" s="1" t="s">
        <v>4752</v>
      </c>
      <c r="RB42" s="1" t="s">
        <v>4752</v>
      </c>
      <c r="RC42" s="1" t="s">
        <v>4752</v>
      </c>
      <c r="RD42" s="1" t="s">
        <v>4752</v>
      </c>
      <c r="RE42" s="1" t="s">
        <v>4752</v>
      </c>
      <c r="RF42" s="1" t="s">
        <v>4752</v>
      </c>
      <c r="RG42" s="1" t="s">
        <v>4752</v>
      </c>
      <c r="RH42" s="1" t="s">
        <v>4752</v>
      </c>
      <c r="RI42" s="1" t="s">
        <v>4752</v>
      </c>
      <c r="RJ42" s="1" t="s">
        <v>4752</v>
      </c>
      <c r="RK42" s="1" t="s">
        <v>4752</v>
      </c>
      <c r="RL42" s="1" t="s">
        <v>4752</v>
      </c>
      <c r="RM42" s="1" t="s">
        <v>4752</v>
      </c>
      <c r="RN42" s="1" t="s">
        <v>4752</v>
      </c>
      <c r="RO42" s="1" t="s">
        <v>4752</v>
      </c>
      <c r="RP42" s="1" t="str">
        <f t="shared" si="1"/>
        <v/>
      </c>
      <c r="RQ42" s="1" t="str">
        <f t="shared" si="2"/>
        <v/>
      </c>
      <c r="RR42" s="1" t="str">
        <f t="shared" si="3"/>
        <v/>
      </c>
      <c r="RS42" s="1" t="str">
        <f t="shared" si="4"/>
        <v/>
      </c>
      <c r="RT42" s="1" t="str">
        <f t="shared" si="5"/>
        <v/>
      </c>
      <c r="RU42" s="1" t="str">
        <f t="shared" si="6"/>
        <v/>
      </c>
    </row>
    <row r="43" spans="1:489" ht="14.25" customHeight="1" x14ac:dyDescent="0.3">
      <c r="A43" s="1" t="s">
        <v>1071</v>
      </c>
      <c r="B43" s="1" t="s">
        <v>1072</v>
      </c>
      <c r="C43" s="1">
        <v>44959</v>
      </c>
      <c r="D43" s="1" t="s">
        <v>459</v>
      </c>
      <c r="E43" s="1" t="s">
        <v>460</v>
      </c>
      <c r="F43" s="1" t="s">
        <v>460</v>
      </c>
      <c r="G43" s="1" t="s">
        <v>461</v>
      </c>
      <c r="H43" s="1" t="s">
        <v>462</v>
      </c>
      <c r="I43" s="1" t="s">
        <v>732</v>
      </c>
      <c r="J43" s="1" t="s">
        <v>464</v>
      </c>
      <c r="K43" s="1" t="s">
        <v>1074</v>
      </c>
      <c r="L43" s="1" t="s">
        <v>1073</v>
      </c>
      <c r="M43" s="1" t="str" cm="1">
        <f t="array" ref="M43">SUBSTITUTE(L43,LEFT(L43,MIN(IFERROR(FIND({0;1;2;3;4;5;6;7;8;9},L43),""))-1),"")</f>
        <v>51</v>
      </c>
      <c r="N43" s="1" t="str">
        <f t="shared" si="0"/>
        <v>nyama_51</v>
      </c>
      <c r="O43" s="1" t="s">
        <v>510</v>
      </c>
      <c r="P43" s="1">
        <v>72</v>
      </c>
      <c r="Q43" s="1">
        <v>975970722</v>
      </c>
      <c r="R43" s="1" t="s">
        <v>511</v>
      </c>
      <c r="S43" s="1" t="s">
        <v>464</v>
      </c>
      <c r="W43" s="1" t="s">
        <v>510</v>
      </c>
      <c r="X43" s="1" t="s">
        <v>1075</v>
      </c>
      <c r="Y43" s="1" t="s">
        <v>575</v>
      </c>
      <c r="AA43" s="1" t="s">
        <v>596</v>
      </c>
      <c r="AB43" s="1">
        <v>1</v>
      </c>
      <c r="AC43" s="1">
        <v>2</v>
      </c>
      <c r="AD43" s="1">
        <v>0</v>
      </c>
      <c r="AE43" s="1">
        <v>1</v>
      </c>
      <c r="AF43" s="1">
        <v>0</v>
      </c>
      <c r="AG43" s="1">
        <v>0</v>
      </c>
      <c r="AH43" s="1">
        <v>1</v>
      </c>
      <c r="AI43" s="1">
        <v>0</v>
      </c>
      <c r="AJ43" s="1">
        <v>1</v>
      </c>
      <c r="AK43" s="1">
        <v>2</v>
      </c>
      <c r="AL43" s="1">
        <v>1</v>
      </c>
      <c r="AM43" s="1">
        <v>1</v>
      </c>
      <c r="AN43" s="1">
        <v>0</v>
      </c>
      <c r="AO43" s="1">
        <v>0</v>
      </c>
      <c r="AP43" s="1">
        <v>0</v>
      </c>
      <c r="AQ43" s="1">
        <v>1</v>
      </c>
      <c r="AR43" s="1">
        <v>11</v>
      </c>
      <c r="AS43" s="1" t="s">
        <v>464</v>
      </c>
      <c r="AT43" s="1">
        <v>0</v>
      </c>
      <c r="AU43" s="1">
        <v>0</v>
      </c>
      <c r="AV43" s="1">
        <v>0</v>
      </c>
      <c r="AW43" s="1">
        <v>0</v>
      </c>
      <c r="AX43" s="1">
        <v>1</v>
      </c>
      <c r="AY43" s="1">
        <v>0</v>
      </c>
      <c r="AZ43" s="1">
        <v>0</v>
      </c>
      <c r="BA43" s="1">
        <v>0</v>
      </c>
      <c r="BB43" s="1">
        <v>0</v>
      </c>
      <c r="BC43" s="1">
        <v>0</v>
      </c>
      <c r="BD43" s="1">
        <v>0</v>
      </c>
      <c r="BE43" s="1">
        <v>0</v>
      </c>
      <c r="BF43" s="1" t="s">
        <v>464</v>
      </c>
      <c r="BG43" s="1">
        <v>1</v>
      </c>
      <c r="BH43" s="1">
        <v>0</v>
      </c>
      <c r="BI43" s="1">
        <v>1</v>
      </c>
      <c r="BJ43" s="1">
        <v>0</v>
      </c>
      <c r="BK43" s="1">
        <v>0</v>
      </c>
      <c r="BL43" s="1">
        <v>0</v>
      </c>
      <c r="BM43" s="1">
        <v>0</v>
      </c>
      <c r="BN43" s="1">
        <v>0</v>
      </c>
      <c r="BO43" s="1">
        <v>0</v>
      </c>
      <c r="BP43" s="1">
        <v>0</v>
      </c>
      <c r="BQ43" s="1">
        <v>0</v>
      </c>
      <c r="BS43" s="1" t="s">
        <v>464</v>
      </c>
      <c r="BT43" s="1">
        <v>1</v>
      </c>
      <c r="BU43" s="1">
        <v>0</v>
      </c>
      <c r="BV43" s="1">
        <v>0</v>
      </c>
      <c r="BW43" s="1">
        <v>1</v>
      </c>
      <c r="BX43" s="1">
        <v>0</v>
      </c>
      <c r="BY43" s="1">
        <v>0</v>
      </c>
      <c r="BZ43" s="1">
        <v>0</v>
      </c>
      <c r="CA43" s="1">
        <v>0</v>
      </c>
      <c r="CB43" s="1">
        <v>0</v>
      </c>
      <c r="CC43" s="1">
        <v>0</v>
      </c>
      <c r="CD43" s="1">
        <v>0</v>
      </c>
      <c r="CF43" s="1" t="s">
        <v>473</v>
      </c>
      <c r="CG43" s="1" t="s">
        <v>474</v>
      </c>
      <c r="CL43" s="1" t="s">
        <v>473</v>
      </c>
      <c r="CM43" s="1" t="s">
        <v>5133</v>
      </c>
      <c r="CO43" s="1" t="s">
        <v>464</v>
      </c>
      <c r="CW43" s="1" t="s">
        <v>554</v>
      </c>
      <c r="CX43" s="1">
        <v>5</v>
      </c>
      <c r="CY43" s="1">
        <v>7</v>
      </c>
      <c r="CZ43" s="1">
        <v>10</v>
      </c>
      <c r="DA43" s="9">
        <v>22</v>
      </c>
      <c r="DE43" s="1" t="s">
        <v>464</v>
      </c>
      <c r="DF43" s="1" t="s">
        <v>5100</v>
      </c>
      <c r="EH43" s="1">
        <v>7</v>
      </c>
      <c r="EI43" s="1">
        <v>7</v>
      </c>
      <c r="EJ43" s="1">
        <v>980</v>
      </c>
      <c r="EM43" s="1">
        <v>0</v>
      </c>
      <c r="EN43" s="6">
        <v>12.727272727272728</v>
      </c>
      <c r="EO43" s="1" t="s">
        <v>472</v>
      </c>
      <c r="EZ43" s="1" t="s">
        <v>1076</v>
      </c>
      <c r="FA43" s="1">
        <v>0</v>
      </c>
      <c r="FB43" s="1">
        <v>0</v>
      </c>
      <c r="FC43" s="1">
        <v>0</v>
      </c>
      <c r="FD43" s="1">
        <v>1</v>
      </c>
      <c r="FE43" s="1">
        <v>0</v>
      </c>
      <c r="FF43" s="1">
        <v>0</v>
      </c>
      <c r="FG43" s="1">
        <v>0</v>
      </c>
      <c r="FI43" s="1" t="s">
        <v>464</v>
      </c>
      <c r="FJ43" s="1" t="s">
        <v>598</v>
      </c>
      <c r="FM43" s="1">
        <v>500</v>
      </c>
      <c r="GE43" s="1" t="s">
        <v>464</v>
      </c>
      <c r="GF43" s="1" t="s">
        <v>1077</v>
      </c>
      <c r="GG43" s="1" t="s">
        <v>472</v>
      </c>
      <c r="HP43" s="1" t="s">
        <v>464</v>
      </c>
      <c r="HQ43" s="1">
        <v>0</v>
      </c>
      <c r="HR43" s="1">
        <v>0</v>
      </c>
      <c r="HS43" s="1">
        <v>1</v>
      </c>
      <c r="HT43" s="1">
        <v>0</v>
      </c>
      <c r="HU43" s="1">
        <v>0</v>
      </c>
      <c r="HV43" s="1">
        <v>0</v>
      </c>
      <c r="HW43" s="1">
        <v>0</v>
      </c>
      <c r="HX43" s="1">
        <v>0</v>
      </c>
      <c r="HY43" s="1">
        <v>0</v>
      </c>
      <c r="HZ43" s="1">
        <v>0</v>
      </c>
      <c r="IC43" s="1" t="s">
        <v>737</v>
      </c>
      <c r="IF43" s="1">
        <v>0</v>
      </c>
      <c r="IG43" s="1">
        <v>1</v>
      </c>
      <c r="IH43" s="1">
        <v>0</v>
      </c>
      <c r="II43" s="1">
        <v>1</v>
      </c>
      <c r="IJ43" s="1">
        <v>0</v>
      </c>
      <c r="IK43" s="1">
        <v>0</v>
      </c>
      <c r="IL43" s="1">
        <v>0</v>
      </c>
      <c r="IM43" s="1">
        <v>1</v>
      </c>
      <c r="IN43" s="1">
        <v>0</v>
      </c>
      <c r="IS43" s="1" t="s">
        <v>5183</v>
      </c>
      <c r="IT43" s="1" t="s">
        <v>464</v>
      </c>
      <c r="IU43" s="1" t="s">
        <v>5102</v>
      </c>
      <c r="IV43" s="1" t="s">
        <v>472</v>
      </c>
      <c r="IX43" s="1" t="s">
        <v>472</v>
      </c>
      <c r="IY43" s="1" t="s">
        <v>472</v>
      </c>
      <c r="KA43" s="1" t="s">
        <v>464</v>
      </c>
      <c r="KB43" s="1">
        <v>0</v>
      </c>
      <c r="KC43" s="1">
        <v>1</v>
      </c>
      <c r="KD43" s="1">
        <v>1</v>
      </c>
      <c r="KE43" s="1">
        <v>2</v>
      </c>
      <c r="KF43" s="1">
        <v>0</v>
      </c>
      <c r="KG43" s="1">
        <v>0</v>
      </c>
      <c r="KH43" s="1">
        <v>0</v>
      </c>
      <c r="KJ43" s="1">
        <v>1</v>
      </c>
      <c r="KK43" s="1">
        <v>1</v>
      </c>
      <c r="KL43" s="1">
        <v>1</v>
      </c>
      <c r="KM43" s="1">
        <v>3</v>
      </c>
      <c r="KN43" s="1">
        <v>5</v>
      </c>
      <c r="KO43" s="1" t="s">
        <v>5185</v>
      </c>
      <c r="KP43" s="1">
        <v>0</v>
      </c>
      <c r="KQ43" s="1">
        <v>0</v>
      </c>
      <c r="KR43" s="1">
        <v>0</v>
      </c>
      <c r="KT43" s="1">
        <v>1</v>
      </c>
      <c r="KU43" s="1">
        <v>1</v>
      </c>
      <c r="KV43" s="1">
        <v>1</v>
      </c>
      <c r="KW43" s="1">
        <v>0</v>
      </c>
      <c r="KX43" s="1">
        <v>0</v>
      </c>
      <c r="KY43" s="1">
        <v>0</v>
      </c>
      <c r="LA43" s="1" t="s">
        <v>464</v>
      </c>
      <c r="LB43" s="1" t="s">
        <v>1078</v>
      </c>
      <c r="LC43" s="1">
        <v>1</v>
      </c>
      <c r="LD43" s="1">
        <v>1</v>
      </c>
      <c r="LE43" s="1">
        <v>0</v>
      </c>
      <c r="LF43" s="1">
        <v>0</v>
      </c>
      <c r="LH43" s="1">
        <v>0</v>
      </c>
      <c r="LI43" s="1">
        <v>1</v>
      </c>
      <c r="LJ43" s="1">
        <v>1</v>
      </c>
      <c r="LK43" s="1">
        <v>0</v>
      </c>
      <c r="LL43" s="1">
        <v>0</v>
      </c>
      <c r="LM43" s="1">
        <v>0</v>
      </c>
      <c r="LN43" s="1">
        <v>0</v>
      </c>
      <c r="LO43" s="1">
        <v>0</v>
      </c>
      <c r="LQ43" s="1" t="s">
        <v>464</v>
      </c>
      <c r="LR43" s="1" t="s">
        <v>1079</v>
      </c>
      <c r="LS43" s="1">
        <v>1</v>
      </c>
      <c r="LT43" s="1">
        <v>1</v>
      </c>
      <c r="LU43" s="1">
        <v>0</v>
      </c>
      <c r="LV43" s="1">
        <v>0</v>
      </c>
      <c r="LW43" s="1">
        <v>0</v>
      </c>
      <c r="LX43" s="1">
        <v>0</v>
      </c>
      <c r="LY43" s="1" t="s">
        <v>787</v>
      </c>
      <c r="LZ43" s="1" t="s">
        <v>472</v>
      </c>
      <c r="MA43" s="1" t="s">
        <v>472</v>
      </c>
      <c r="MQ43" s="1">
        <v>0</v>
      </c>
      <c r="MT43" s="1">
        <v>8</v>
      </c>
      <c r="MU43" s="1" t="s">
        <v>5187</v>
      </c>
      <c r="MV43" s="1">
        <v>1</v>
      </c>
      <c r="MW43" s="1">
        <v>0</v>
      </c>
      <c r="MX43" s="1">
        <v>0</v>
      </c>
      <c r="MY43" s="1">
        <v>0</v>
      </c>
      <c r="MZ43" s="1">
        <v>0</v>
      </c>
      <c r="NA43" s="1">
        <v>1</v>
      </c>
      <c r="NB43" s="1">
        <v>1</v>
      </c>
      <c r="NC43" s="1" t="s">
        <v>5190</v>
      </c>
      <c r="ND43" s="1">
        <v>0</v>
      </c>
      <c r="NE43" s="1">
        <v>0</v>
      </c>
      <c r="NF43" s="1">
        <v>0</v>
      </c>
      <c r="NH43" s="1" t="s">
        <v>464</v>
      </c>
      <c r="NI43" s="1" t="s">
        <v>464</v>
      </c>
      <c r="NJ43" s="1" t="s">
        <v>817</v>
      </c>
      <c r="NK43" s="1" t="s">
        <v>464</v>
      </c>
      <c r="NL43" s="1">
        <v>0</v>
      </c>
      <c r="NM43" s="1">
        <v>1</v>
      </c>
      <c r="NN43" s="1">
        <v>1</v>
      </c>
      <c r="NO43" s="1">
        <v>0</v>
      </c>
      <c r="NP43" s="1">
        <v>0</v>
      </c>
      <c r="NQ43" s="1">
        <v>0</v>
      </c>
      <c r="NR43" s="1">
        <v>0</v>
      </c>
      <c r="NT43" s="1">
        <v>1</v>
      </c>
      <c r="NU43" s="1">
        <v>0</v>
      </c>
      <c r="NV43" s="1">
        <v>0</v>
      </c>
      <c r="NW43" s="1">
        <v>0</v>
      </c>
      <c r="NX43" s="1">
        <v>0</v>
      </c>
      <c r="NY43" s="1">
        <v>0</v>
      </c>
      <c r="NZ43" s="1">
        <v>0</v>
      </c>
      <c r="OA43" s="1">
        <v>0</v>
      </c>
      <c r="OD43" s="1" t="s">
        <v>1080</v>
      </c>
      <c r="OE43" s="1">
        <v>0</v>
      </c>
      <c r="OF43" s="1">
        <v>0</v>
      </c>
      <c r="OG43" s="1">
        <v>1</v>
      </c>
      <c r="OH43" s="1">
        <v>0</v>
      </c>
      <c r="OI43" s="1">
        <v>0</v>
      </c>
      <c r="OJ43" s="1">
        <v>1</v>
      </c>
      <c r="OK43" s="1">
        <v>1</v>
      </c>
      <c r="OL43" s="1">
        <v>1</v>
      </c>
      <c r="OM43" s="1">
        <v>0</v>
      </c>
      <c r="ON43" s="1">
        <v>0</v>
      </c>
      <c r="OP43" s="1">
        <v>0</v>
      </c>
      <c r="OQ43" s="1">
        <v>0</v>
      </c>
      <c r="OR43" s="1">
        <v>0</v>
      </c>
      <c r="OS43" s="1">
        <v>0</v>
      </c>
      <c r="OT43" s="1">
        <v>1</v>
      </c>
      <c r="OU43" s="1">
        <v>0</v>
      </c>
      <c r="OV43" s="1" t="s">
        <v>1081</v>
      </c>
      <c r="OW43" s="1" t="s">
        <v>546</v>
      </c>
      <c r="OY43" s="1" t="s">
        <v>533</v>
      </c>
      <c r="OZ43" s="1" t="s">
        <v>464</v>
      </c>
      <c r="PA43" s="1" t="s">
        <v>464</v>
      </c>
      <c r="PB43" s="1" t="s">
        <v>502</v>
      </c>
      <c r="PC43" s="1" t="s">
        <v>464</v>
      </c>
      <c r="PD43" s="1" t="s">
        <v>464</v>
      </c>
      <c r="PF43" s="1" t="s">
        <v>622</v>
      </c>
      <c r="PH43" s="1" t="s">
        <v>485</v>
      </c>
      <c r="PI43" s="1" t="s">
        <v>486</v>
      </c>
      <c r="PJ43" s="1" t="s">
        <v>565</v>
      </c>
      <c r="PK43" s="1">
        <v>0</v>
      </c>
      <c r="PL43" s="1">
        <v>1</v>
      </c>
      <c r="PM43" s="1">
        <v>1</v>
      </c>
      <c r="PN43" s="1">
        <v>1</v>
      </c>
      <c r="PO43" s="1">
        <v>0</v>
      </c>
      <c r="PP43" s="1">
        <v>0</v>
      </c>
      <c r="PQ43" s="1">
        <v>0</v>
      </c>
      <c r="PR43" s="1">
        <v>0</v>
      </c>
      <c r="PS43" s="1">
        <v>0</v>
      </c>
      <c r="PT43" s="1">
        <v>0</v>
      </c>
      <c r="PU43" s="1">
        <v>0</v>
      </c>
      <c r="PV43" s="1">
        <v>0</v>
      </c>
      <c r="PX43" s="1" t="s">
        <v>777</v>
      </c>
      <c r="PY43" s="1" t="s">
        <v>565</v>
      </c>
      <c r="PZ43" s="1" t="s">
        <v>1082</v>
      </c>
      <c r="QA43" s="1" t="s">
        <v>565</v>
      </c>
      <c r="QB43" s="1" t="s">
        <v>1033</v>
      </c>
      <c r="QC43" s="1" t="s">
        <v>1083</v>
      </c>
      <c r="QD43" s="1" t="s">
        <v>472</v>
      </c>
      <c r="QG43" s="1">
        <v>-2.2886641999999999</v>
      </c>
      <c r="QH43" s="1">
        <v>28.8029118</v>
      </c>
      <c r="QI43" s="1">
        <v>0</v>
      </c>
      <c r="QJ43" s="1">
        <v>104.1</v>
      </c>
      <c r="QK43" s="1">
        <v>11</v>
      </c>
      <c r="QL43" s="1">
        <v>44959.572187500002</v>
      </c>
      <c r="QM43" s="1">
        <v>44959.397893518522</v>
      </c>
      <c r="QN43" s="1" t="s">
        <v>747</v>
      </c>
      <c r="QO43" s="1">
        <v>44959.574594907397</v>
      </c>
      <c r="QP43" s="7" t="s">
        <v>1084</v>
      </c>
      <c r="QQ43" s="1" t="s">
        <v>747</v>
      </c>
      <c r="QR43" s="1" t="s">
        <v>4707</v>
      </c>
      <c r="QS43" s="1" t="s">
        <v>4716</v>
      </c>
      <c r="QT43" s="1">
        <v>10</v>
      </c>
      <c r="QU43" s="1" t="s">
        <v>4709</v>
      </c>
      <c r="QV43" s="1">
        <v>10</v>
      </c>
      <c r="QW43" s="1">
        <v>1</v>
      </c>
      <c r="QX43" s="1">
        <v>12</v>
      </c>
      <c r="QY43" s="9">
        <v>23</v>
      </c>
      <c r="QZ43" s="1" t="s">
        <v>5102</v>
      </c>
      <c r="RA43" s="1">
        <v>12</v>
      </c>
      <c r="RB43" s="1" t="s">
        <v>4710</v>
      </c>
      <c r="RC43" s="1" t="s">
        <v>4711</v>
      </c>
      <c r="RD43" s="1">
        <v>0</v>
      </c>
      <c r="RE43" s="1" t="s">
        <v>5102</v>
      </c>
      <c r="RF43" s="1">
        <v>0</v>
      </c>
      <c r="RG43" s="1">
        <v>1</v>
      </c>
      <c r="RH43" s="1">
        <v>1</v>
      </c>
      <c r="RI43" s="1">
        <v>3</v>
      </c>
      <c r="RJ43" s="1" t="s">
        <v>4713</v>
      </c>
      <c r="RK43" s="1">
        <v>0</v>
      </c>
      <c r="RL43" s="1">
        <v>4</v>
      </c>
      <c r="RM43" s="1" t="s">
        <v>4722</v>
      </c>
      <c r="RN43" s="1">
        <v>0</v>
      </c>
      <c r="RO43" s="1">
        <v>0</v>
      </c>
      <c r="RP43" s="1" t="str">
        <f t="shared" si="1"/>
        <v>croissance</v>
      </c>
      <c r="RQ43" s="1" t="str">
        <f t="shared" si="2"/>
        <v>croissance</v>
      </c>
      <c r="RR43" s="1" t="str">
        <f t="shared" si="3"/>
        <v>stagnation</v>
      </c>
      <c r="RS43" s="1" t="str">
        <f t="shared" si="4"/>
        <v>regression</v>
      </c>
      <c r="RT43" s="1" t="str">
        <f t="shared" si="5"/>
        <v>regression</v>
      </c>
      <c r="RU43" s="1" t="str">
        <f t="shared" si="6"/>
        <v>croissance</v>
      </c>
    </row>
    <row r="44" spans="1:489" ht="14.25" customHeight="1" x14ac:dyDescent="0.3">
      <c r="A44" s="1" t="s">
        <v>1085</v>
      </c>
      <c r="B44" s="1" t="s">
        <v>1086</v>
      </c>
      <c r="C44" s="1">
        <v>44959</v>
      </c>
      <c r="D44" s="1" t="s">
        <v>459</v>
      </c>
      <c r="E44" s="1" t="s">
        <v>460</v>
      </c>
      <c r="F44" s="1" t="s">
        <v>460</v>
      </c>
      <c r="G44" s="1" t="s">
        <v>461</v>
      </c>
      <c r="H44" s="1" t="s">
        <v>462</v>
      </c>
      <c r="I44" s="1" t="s">
        <v>732</v>
      </c>
      <c r="J44" s="1" t="s">
        <v>464</v>
      </c>
      <c r="K44" s="1" t="s">
        <v>1088</v>
      </c>
      <c r="L44" s="1" t="s">
        <v>1087</v>
      </c>
      <c r="M44" s="1" t="str" cm="1">
        <f t="array" ref="M44">SUBSTITUTE(L44,LEFT(L44,MIN(IFERROR(FIND({0;1;2;3;4;5;6;7;8;9},L44),""))-1),"")</f>
        <v>26</v>
      </c>
      <c r="N44" s="1" t="str">
        <f t="shared" si="0"/>
        <v>nyama_26</v>
      </c>
      <c r="O44" s="1" t="s">
        <v>510</v>
      </c>
      <c r="P44" s="1">
        <v>42</v>
      </c>
      <c r="Q44" s="1">
        <v>974491932</v>
      </c>
      <c r="R44" s="1" t="s">
        <v>553</v>
      </c>
      <c r="S44" s="1" t="s">
        <v>464</v>
      </c>
      <c r="W44" s="1" t="s">
        <v>510</v>
      </c>
      <c r="X44" s="1" t="s">
        <v>1089</v>
      </c>
      <c r="Y44" s="1" t="s">
        <v>575</v>
      </c>
      <c r="AA44" s="1" t="s">
        <v>471</v>
      </c>
      <c r="AB44" s="1">
        <v>3</v>
      </c>
      <c r="AC44" s="1">
        <v>0</v>
      </c>
      <c r="AD44" s="1">
        <v>0</v>
      </c>
      <c r="AE44" s="1">
        <v>2</v>
      </c>
      <c r="AF44" s="1">
        <v>0</v>
      </c>
      <c r="AG44" s="1">
        <v>0</v>
      </c>
      <c r="AH44" s="1">
        <v>1</v>
      </c>
      <c r="AI44" s="1">
        <v>0</v>
      </c>
      <c r="AJ44" s="1">
        <v>1</v>
      </c>
      <c r="AK44" s="1">
        <v>1</v>
      </c>
      <c r="AL44" s="1">
        <v>2</v>
      </c>
      <c r="AM44" s="1">
        <v>0</v>
      </c>
      <c r="AN44" s="1">
        <v>0</v>
      </c>
      <c r="AO44" s="1">
        <v>0</v>
      </c>
      <c r="AP44" s="1">
        <v>1</v>
      </c>
      <c r="AQ44" s="1">
        <v>0</v>
      </c>
      <c r="AR44" s="1">
        <v>11</v>
      </c>
      <c r="AS44" s="1" t="s">
        <v>472</v>
      </c>
      <c r="AT44" s="1">
        <v>0</v>
      </c>
      <c r="AU44" s="1">
        <v>0</v>
      </c>
      <c r="AV44" s="1">
        <v>0</v>
      </c>
      <c r="AW44" s="1">
        <v>0</v>
      </c>
      <c r="AX44" s="1">
        <v>0</v>
      </c>
      <c r="AY44" s="1">
        <v>0</v>
      </c>
      <c r="AZ44" s="1">
        <v>0</v>
      </c>
      <c r="BA44" s="1">
        <v>0</v>
      </c>
      <c r="BB44" s="1">
        <v>0</v>
      </c>
      <c r="BC44" s="1">
        <v>0</v>
      </c>
      <c r="BD44" s="1">
        <v>0</v>
      </c>
      <c r="BE44" s="1">
        <v>0</v>
      </c>
      <c r="BF44" s="1" t="s">
        <v>464</v>
      </c>
      <c r="BG44" s="1">
        <v>1</v>
      </c>
      <c r="BH44" s="1">
        <v>0</v>
      </c>
      <c r="BI44" s="1">
        <v>0</v>
      </c>
      <c r="BJ44" s="1">
        <v>0</v>
      </c>
      <c r="BK44" s="1">
        <v>0</v>
      </c>
      <c r="BL44" s="1">
        <v>0</v>
      </c>
      <c r="BM44" s="1">
        <v>0</v>
      </c>
      <c r="BN44" s="1">
        <v>0</v>
      </c>
      <c r="BO44" s="1">
        <v>0</v>
      </c>
      <c r="BP44" s="1">
        <v>0</v>
      </c>
      <c r="BQ44" s="1">
        <v>0</v>
      </c>
      <c r="BS44" s="1" t="s">
        <v>464</v>
      </c>
      <c r="BT44" s="1">
        <v>0</v>
      </c>
      <c r="BU44" s="1">
        <v>0</v>
      </c>
      <c r="BV44" s="1">
        <v>0</v>
      </c>
      <c r="BW44" s="1">
        <v>0</v>
      </c>
      <c r="BX44" s="1">
        <v>0</v>
      </c>
      <c r="BY44" s="1">
        <v>0</v>
      </c>
      <c r="BZ44" s="1">
        <v>0</v>
      </c>
      <c r="CA44" s="1">
        <v>0</v>
      </c>
      <c r="CB44" s="1">
        <v>1</v>
      </c>
      <c r="CC44" s="1">
        <v>0</v>
      </c>
      <c r="CD44" s="1">
        <v>0</v>
      </c>
      <c r="CF44" s="1" t="s">
        <v>473</v>
      </c>
      <c r="CG44" s="1" t="s">
        <v>474</v>
      </c>
      <c r="CL44" s="1" t="s">
        <v>473</v>
      </c>
      <c r="CM44" s="1" t="s">
        <v>5133</v>
      </c>
      <c r="CO44" s="1" t="s">
        <v>464</v>
      </c>
      <c r="CW44" s="1" t="s">
        <v>475</v>
      </c>
      <c r="CX44" s="1">
        <v>2</v>
      </c>
      <c r="CY44" s="1">
        <v>45</v>
      </c>
      <c r="CZ44" s="1">
        <v>3</v>
      </c>
      <c r="DA44" s="9">
        <v>50</v>
      </c>
      <c r="DE44" s="1" t="s">
        <v>472</v>
      </c>
      <c r="DF44" s="1" t="s">
        <v>5102</v>
      </c>
      <c r="DG44" s="1">
        <v>0</v>
      </c>
      <c r="DH44" s="1">
        <v>0</v>
      </c>
      <c r="DI44" s="1">
        <v>0</v>
      </c>
      <c r="DJ44" s="1">
        <v>0</v>
      </c>
      <c r="DK44" s="1">
        <v>0</v>
      </c>
      <c r="DL44" s="1">
        <v>1</v>
      </c>
      <c r="DM44" s="1">
        <v>1</v>
      </c>
      <c r="DN44" s="1">
        <v>1</v>
      </c>
      <c r="DO44" s="1">
        <v>0</v>
      </c>
      <c r="DP44" s="1">
        <v>0</v>
      </c>
      <c r="DQ44" s="1">
        <v>0</v>
      </c>
      <c r="DR44" s="1">
        <v>0</v>
      </c>
      <c r="DS44" s="1">
        <v>0</v>
      </c>
      <c r="EH44" s="1">
        <v>7</v>
      </c>
      <c r="EI44" s="1">
        <v>5</v>
      </c>
      <c r="EJ44" s="1">
        <v>700</v>
      </c>
      <c r="EM44" s="1">
        <v>0</v>
      </c>
      <c r="EN44" s="6">
        <v>9.0909090909090899</v>
      </c>
      <c r="EO44" s="1" t="s">
        <v>472</v>
      </c>
      <c r="EZ44" s="1" t="s">
        <v>529</v>
      </c>
      <c r="FA44" s="1">
        <v>0</v>
      </c>
      <c r="FB44" s="1">
        <v>0</v>
      </c>
      <c r="FC44" s="1">
        <v>0</v>
      </c>
      <c r="FD44" s="1">
        <v>0</v>
      </c>
      <c r="FE44" s="1">
        <v>1</v>
      </c>
      <c r="FF44" s="1">
        <v>0</v>
      </c>
      <c r="FG44" s="1">
        <v>0</v>
      </c>
      <c r="FI44" s="1" t="s">
        <v>472</v>
      </c>
      <c r="GE44" s="1" t="s">
        <v>464</v>
      </c>
      <c r="GF44" s="1" t="s">
        <v>1090</v>
      </c>
      <c r="GG44" s="1" t="s">
        <v>472</v>
      </c>
      <c r="HP44" s="1" t="s">
        <v>464</v>
      </c>
      <c r="HQ44" s="1">
        <v>0</v>
      </c>
      <c r="HR44" s="1">
        <v>0</v>
      </c>
      <c r="HS44" s="1">
        <v>0</v>
      </c>
      <c r="HT44" s="1">
        <v>0</v>
      </c>
      <c r="HU44" s="1">
        <v>0</v>
      </c>
      <c r="HV44" s="1">
        <v>0</v>
      </c>
      <c r="HW44" s="1">
        <v>1</v>
      </c>
      <c r="HX44" s="1">
        <v>0</v>
      </c>
      <c r="HY44" s="1">
        <v>0</v>
      </c>
      <c r="HZ44" s="1">
        <v>0</v>
      </c>
      <c r="IF44" s="1">
        <v>0</v>
      </c>
      <c r="IG44" s="1">
        <v>0</v>
      </c>
      <c r="IH44" s="1">
        <v>0</v>
      </c>
      <c r="II44" s="1">
        <v>1</v>
      </c>
      <c r="IJ44" s="1">
        <v>0</v>
      </c>
      <c r="IS44" s="1" t="s">
        <v>5183</v>
      </c>
      <c r="IT44" s="1" t="s">
        <v>472</v>
      </c>
      <c r="IU44" s="1" t="s">
        <v>5102</v>
      </c>
      <c r="IV44" s="1" t="s">
        <v>472</v>
      </c>
      <c r="IX44" s="1" t="s">
        <v>472</v>
      </c>
      <c r="IY44" s="1" t="s">
        <v>472</v>
      </c>
      <c r="KA44" s="1" t="s">
        <v>464</v>
      </c>
      <c r="KB44" s="1">
        <v>1</v>
      </c>
      <c r="KC44" s="1">
        <v>0</v>
      </c>
      <c r="KD44" s="1">
        <v>0</v>
      </c>
      <c r="KE44" s="1">
        <v>1</v>
      </c>
      <c r="KF44" s="1">
        <v>0</v>
      </c>
      <c r="KG44" s="1">
        <v>0</v>
      </c>
      <c r="KH44" s="1">
        <v>0</v>
      </c>
      <c r="KJ44" s="1">
        <v>0</v>
      </c>
      <c r="KK44" s="1">
        <v>0</v>
      </c>
      <c r="KL44" s="1">
        <v>0</v>
      </c>
      <c r="KM44" s="1">
        <v>0</v>
      </c>
      <c r="KN44" s="1">
        <v>1</v>
      </c>
      <c r="KO44" s="1" t="s">
        <v>5186</v>
      </c>
      <c r="KP44" s="1">
        <v>1</v>
      </c>
      <c r="KQ44" s="1">
        <v>0</v>
      </c>
      <c r="KR44" s="1">
        <v>0</v>
      </c>
      <c r="KT44" s="1">
        <v>0</v>
      </c>
      <c r="KU44" s="1">
        <v>0</v>
      </c>
      <c r="KV44" s="1">
        <v>0</v>
      </c>
      <c r="KW44" s="1">
        <v>1</v>
      </c>
      <c r="KX44" s="1">
        <v>0</v>
      </c>
      <c r="KY44" s="1">
        <v>0</v>
      </c>
      <c r="LA44" s="1" t="s">
        <v>472</v>
      </c>
      <c r="LB44" s="1" t="s">
        <v>636</v>
      </c>
      <c r="LC44" s="1">
        <v>0</v>
      </c>
      <c r="LD44" s="1">
        <v>1</v>
      </c>
      <c r="LE44" s="1">
        <v>0</v>
      </c>
      <c r="LF44" s="1">
        <v>0</v>
      </c>
      <c r="LH44" s="1">
        <v>0</v>
      </c>
      <c r="LI44" s="1">
        <v>0</v>
      </c>
      <c r="LJ44" s="1">
        <v>0</v>
      </c>
      <c r="LK44" s="1">
        <v>0</v>
      </c>
      <c r="LL44" s="1">
        <v>0</v>
      </c>
      <c r="LM44" s="1">
        <v>0</v>
      </c>
      <c r="LN44" s="1">
        <v>1</v>
      </c>
      <c r="LO44" s="1">
        <v>0</v>
      </c>
      <c r="LP44" s="1" t="s">
        <v>1091</v>
      </c>
      <c r="LQ44" s="1" t="s">
        <v>464</v>
      </c>
      <c r="LR44" s="1" t="s">
        <v>1092</v>
      </c>
      <c r="LS44" s="1">
        <v>0</v>
      </c>
      <c r="LT44" s="1">
        <v>0</v>
      </c>
      <c r="LU44" s="1">
        <v>0</v>
      </c>
      <c r="LV44" s="1">
        <v>0</v>
      </c>
      <c r="LW44" s="1">
        <v>1</v>
      </c>
      <c r="LX44" s="1">
        <v>0</v>
      </c>
      <c r="LY44" s="1" t="s">
        <v>1093</v>
      </c>
      <c r="LZ44" s="1" t="s">
        <v>472</v>
      </c>
      <c r="MA44" s="1" t="s">
        <v>472</v>
      </c>
      <c r="MQ44" s="1">
        <v>0</v>
      </c>
      <c r="MT44" s="1">
        <v>5</v>
      </c>
      <c r="MU44" s="1" t="s">
        <v>5189</v>
      </c>
      <c r="MV44" s="1">
        <v>1</v>
      </c>
      <c r="MW44" s="1">
        <v>0</v>
      </c>
      <c r="MX44" s="1">
        <v>0</v>
      </c>
      <c r="MY44" s="1">
        <v>0</v>
      </c>
      <c r="MZ44" s="1">
        <v>0</v>
      </c>
      <c r="NA44" s="1">
        <v>1</v>
      </c>
      <c r="NB44" s="1">
        <v>1</v>
      </c>
      <c r="NC44" s="1" t="s">
        <v>5190</v>
      </c>
      <c r="ND44" s="1">
        <v>0</v>
      </c>
      <c r="NE44" s="1">
        <v>0</v>
      </c>
      <c r="NF44" s="1">
        <v>0</v>
      </c>
      <c r="NH44" s="1" t="s">
        <v>472</v>
      </c>
      <c r="NI44" s="1" t="s">
        <v>480</v>
      </c>
      <c r="OD44" s="1" t="s">
        <v>1094</v>
      </c>
      <c r="OE44" s="1">
        <v>0</v>
      </c>
      <c r="OF44" s="1">
        <v>0</v>
      </c>
      <c r="OG44" s="1">
        <v>0</v>
      </c>
      <c r="OH44" s="1">
        <v>0</v>
      </c>
      <c r="OI44" s="1">
        <v>0</v>
      </c>
      <c r="OJ44" s="1">
        <v>0</v>
      </c>
      <c r="OK44" s="1">
        <v>0</v>
      </c>
      <c r="OL44" s="1">
        <v>0</v>
      </c>
      <c r="OM44" s="1">
        <v>1</v>
      </c>
      <c r="ON44" s="1">
        <v>0</v>
      </c>
      <c r="OO44" s="1" t="s">
        <v>620</v>
      </c>
      <c r="OP44" s="1">
        <v>0</v>
      </c>
      <c r="OQ44" s="1">
        <v>1</v>
      </c>
      <c r="OR44" s="1">
        <v>0</v>
      </c>
      <c r="OS44" s="1">
        <v>0</v>
      </c>
      <c r="OT44" s="1">
        <v>0</v>
      </c>
      <c r="OU44" s="1">
        <v>0</v>
      </c>
      <c r="OW44" s="1" t="s">
        <v>546</v>
      </c>
      <c r="OY44" s="1" t="s">
        <v>518</v>
      </c>
      <c r="OZ44" s="1" t="s">
        <v>464</v>
      </c>
      <c r="PA44" s="1" t="s">
        <v>464</v>
      </c>
      <c r="PB44" s="1" t="s">
        <v>518</v>
      </c>
      <c r="PC44" s="1" t="s">
        <v>464</v>
      </c>
      <c r="PD44" s="1" t="s">
        <v>472</v>
      </c>
      <c r="PF44" s="1" t="s">
        <v>622</v>
      </c>
      <c r="PH44" s="1" t="s">
        <v>586</v>
      </c>
      <c r="PI44" s="1" t="s">
        <v>534</v>
      </c>
      <c r="PJ44" s="1" t="s">
        <v>472</v>
      </c>
      <c r="PZ44" s="1" t="s">
        <v>564</v>
      </c>
      <c r="QA44" s="1" t="s">
        <v>472</v>
      </c>
      <c r="QB44" s="1" t="s">
        <v>1095</v>
      </c>
      <c r="QC44" s="1" t="s">
        <v>1096</v>
      </c>
      <c r="QD44" s="1" t="s">
        <v>472</v>
      </c>
      <c r="QG44" s="1">
        <v>-2.2753519999999998</v>
      </c>
      <c r="QH44" s="1">
        <v>28.814798799999998</v>
      </c>
      <c r="QI44" s="1">
        <v>1701</v>
      </c>
      <c r="QJ44" s="1">
        <v>4.5599999999999996</v>
      </c>
      <c r="QK44" s="1">
        <v>11</v>
      </c>
      <c r="QL44" s="1">
        <v>44959.409583333327</v>
      </c>
      <c r="QM44" s="1">
        <v>44959.394247685188</v>
      </c>
      <c r="QN44" s="1" t="s">
        <v>568</v>
      </c>
      <c r="QO44" s="1">
        <v>44959.590856481482</v>
      </c>
      <c r="QP44" s="7" t="s">
        <v>1097</v>
      </c>
      <c r="QQ44" s="1" t="s">
        <v>568</v>
      </c>
      <c r="QR44" s="1" t="s">
        <v>4707</v>
      </c>
      <c r="QS44" s="1" t="s">
        <v>4708</v>
      </c>
      <c r="QT44" s="1">
        <v>10</v>
      </c>
      <c r="QU44" s="1" t="s">
        <v>4725</v>
      </c>
      <c r="QV44" s="1">
        <v>3</v>
      </c>
      <c r="QW44" s="1">
        <v>1</v>
      </c>
      <c r="QX44" s="1">
        <v>3</v>
      </c>
      <c r="QY44" s="9">
        <v>7</v>
      </c>
      <c r="QZ44" s="1" t="s">
        <v>5100</v>
      </c>
      <c r="RA44" s="1">
        <v>6</v>
      </c>
      <c r="RB44" s="1" t="s">
        <v>4710</v>
      </c>
      <c r="RC44" s="1" t="s">
        <v>4711</v>
      </c>
      <c r="RD44" s="1" t="s">
        <v>4712</v>
      </c>
      <c r="RE44" s="1" t="s">
        <v>5102</v>
      </c>
      <c r="RF44" s="1">
        <v>0</v>
      </c>
      <c r="RG44" s="1">
        <v>1</v>
      </c>
      <c r="RH44" s="1">
        <v>1</v>
      </c>
      <c r="RI44" s="1">
        <v>2</v>
      </c>
      <c r="RJ44" s="1" t="s">
        <v>4721</v>
      </c>
      <c r="RK44" s="1">
        <v>0</v>
      </c>
      <c r="RL44" s="1">
        <v>8</v>
      </c>
      <c r="RM44" s="1" t="s">
        <v>4718</v>
      </c>
      <c r="RN44" s="1">
        <v>0</v>
      </c>
      <c r="RO44" s="1">
        <v>0</v>
      </c>
      <c r="RP44" s="1" t="str">
        <f t="shared" si="1"/>
        <v>regression</v>
      </c>
      <c r="RQ44" s="1" t="str">
        <f t="shared" si="2"/>
        <v>regression</v>
      </c>
      <c r="RR44" s="1" t="str">
        <f t="shared" si="3"/>
        <v>stagnation</v>
      </c>
      <c r="RS44" s="1" t="str">
        <f t="shared" si="4"/>
        <v>regression</v>
      </c>
      <c r="RT44" s="1" t="str">
        <f t="shared" si="5"/>
        <v>regression</v>
      </c>
      <c r="RU44" s="1" t="str">
        <f t="shared" si="6"/>
        <v>regression</v>
      </c>
    </row>
    <row r="45" spans="1:489" ht="14.25" customHeight="1" x14ac:dyDescent="0.3">
      <c r="A45" s="1" t="s">
        <v>1098</v>
      </c>
      <c r="B45" s="1" t="s">
        <v>1099</v>
      </c>
      <c r="C45" s="1">
        <v>44959</v>
      </c>
      <c r="D45" s="1" t="s">
        <v>459</v>
      </c>
      <c r="E45" s="1" t="s">
        <v>460</v>
      </c>
      <c r="F45" s="1" t="s">
        <v>460</v>
      </c>
      <c r="G45" s="1" t="s">
        <v>461</v>
      </c>
      <c r="H45" s="1" t="s">
        <v>462</v>
      </c>
      <c r="I45" s="1" t="s">
        <v>732</v>
      </c>
      <c r="J45" s="1" t="s">
        <v>464</v>
      </c>
      <c r="K45" s="1" t="s">
        <v>1101</v>
      </c>
      <c r="L45" s="1" t="s">
        <v>1100</v>
      </c>
      <c r="M45" s="1" t="str" cm="1">
        <f t="array" ref="M45">SUBSTITUTE(L45,LEFT(L45,MIN(IFERROR(FIND({0;1;2;3;4;5;6;7;8;9},L45),""))-1),"")</f>
        <v>63</v>
      </c>
      <c r="N45" s="1" t="str">
        <f t="shared" si="0"/>
        <v>nyama_63</v>
      </c>
      <c r="O45" s="1" t="s">
        <v>467</v>
      </c>
      <c r="P45" s="1">
        <v>27</v>
      </c>
      <c r="Q45" s="1">
        <v>971416785</v>
      </c>
      <c r="R45" s="1" t="s">
        <v>511</v>
      </c>
      <c r="S45" s="1" t="s">
        <v>472</v>
      </c>
      <c r="T45" s="1" t="s">
        <v>1102</v>
      </c>
      <c r="V45" s="1" t="s">
        <v>510</v>
      </c>
      <c r="W45" s="1" t="s">
        <v>510</v>
      </c>
      <c r="X45" s="1" t="s">
        <v>1103</v>
      </c>
      <c r="Y45" s="1" t="s">
        <v>1008</v>
      </c>
      <c r="AA45" s="1" t="s">
        <v>471</v>
      </c>
      <c r="AB45" s="1">
        <v>1</v>
      </c>
      <c r="AC45" s="1">
        <v>0</v>
      </c>
      <c r="AD45" s="1">
        <v>1</v>
      </c>
      <c r="AE45" s="1">
        <v>0</v>
      </c>
      <c r="AF45" s="1">
        <v>0</v>
      </c>
      <c r="AG45" s="1">
        <v>1</v>
      </c>
      <c r="AH45" s="1">
        <v>0</v>
      </c>
      <c r="AI45" s="1">
        <v>0</v>
      </c>
      <c r="AJ45" s="1">
        <v>1</v>
      </c>
      <c r="AK45" s="1">
        <v>0</v>
      </c>
      <c r="AL45" s="1">
        <v>1</v>
      </c>
      <c r="AM45" s="1">
        <v>0</v>
      </c>
      <c r="AN45" s="1">
        <v>0</v>
      </c>
      <c r="AO45" s="1">
        <v>0</v>
      </c>
      <c r="AP45" s="1">
        <v>1</v>
      </c>
      <c r="AQ45" s="1">
        <v>0</v>
      </c>
      <c r="AR45" s="1">
        <v>6</v>
      </c>
      <c r="AS45" s="1" t="s">
        <v>472</v>
      </c>
      <c r="AT45" s="1">
        <v>0</v>
      </c>
      <c r="AU45" s="1">
        <v>0</v>
      </c>
      <c r="AV45" s="1">
        <v>0</v>
      </c>
      <c r="AW45" s="1">
        <v>0</v>
      </c>
      <c r="AX45" s="1">
        <v>0</v>
      </c>
      <c r="AY45" s="1">
        <v>0</v>
      </c>
      <c r="AZ45" s="1">
        <v>0</v>
      </c>
      <c r="BA45" s="1">
        <v>0</v>
      </c>
      <c r="BB45" s="1">
        <v>0</v>
      </c>
      <c r="BC45" s="1">
        <v>0</v>
      </c>
      <c r="BD45" s="1">
        <v>0</v>
      </c>
      <c r="BE45" s="1">
        <v>0</v>
      </c>
      <c r="BF45" s="1" t="s">
        <v>472</v>
      </c>
      <c r="BS45" s="1" t="s">
        <v>464</v>
      </c>
      <c r="BT45" s="1">
        <v>0</v>
      </c>
      <c r="BU45" s="1">
        <v>0</v>
      </c>
      <c r="BV45" s="1">
        <v>0</v>
      </c>
      <c r="BW45" s="1">
        <v>0</v>
      </c>
      <c r="BX45" s="1">
        <v>0</v>
      </c>
      <c r="BY45" s="1">
        <v>1</v>
      </c>
      <c r="BZ45" s="1">
        <v>0</v>
      </c>
      <c r="CA45" s="1">
        <v>0</v>
      </c>
      <c r="CB45" s="1">
        <v>1</v>
      </c>
      <c r="CC45" s="1">
        <v>0</v>
      </c>
      <c r="CD45" s="1">
        <v>0</v>
      </c>
      <c r="CF45" s="1" t="s">
        <v>473</v>
      </c>
      <c r="CG45" s="1" t="s">
        <v>474</v>
      </c>
      <c r="CL45" s="1" t="s">
        <v>473</v>
      </c>
      <c r="CM45" s="1" t="s">
        <v>5133</v>
      </c>
      <c r="CO45" s="1" t="s">
        <v>464</v>
      </c>
      <c r="CW45" s="1" t="s">
        <v>475</v>
      </c>
      <c r="CX45" s="1">
        <v>1</v>
      </c>
      <c r="CY45" s="1">
        <v>3</v>
      </c>
      <c r="CZ45" s="1">
        <v>1</v>
      </c>
      <c r="DA45" s="9">
        <v>5</v>
      </c>
      <c r="DE45" s="1" t="s">
        <v>472</v>
      </c>
      <c r="DF45" s="1" t="s">
        <v>5102</v>
      </c>
      <c r="DG45" s="1">
        <v>0</v>
      </c>
      <c r="DH45" s="1">
        <v>0</v>
      </c>
      <c r="DI45" s="1">
        <v>0</v>
      </c>
      <c r="DJ45" s="1">
        <v>0</v>
      </c>
      <c r="DK45" s="1">
        <v>0</v>
      </c>
      <c r="DL45" s="1">
        <v>1</v>
      </c>
      <c r="DM45" s="1">
        <v>1</v>
      </c>
      <c r="DN45" s="1">
        <v>1</v>
      </c>
      <c r="DO45" s="1">
        <v>0</v>
      </c>
      <c r="DP45" s="1">
        <v>0</v>
      </c>
      <c r="DQ45" s="1">
        <v>0</v>
      </c>
      <c r="DR45" s="1">
        <v>0</v>
      </c>
      <c r="DS45" s="1">
        <v>0</v>
      </c>
      <c r="EH45" s="1">
        <v>7</v>
      </c>
      <c r="EI45" s="1">
        <v>3</v>
      </c>
      <c r="EJ45" s="1">
        <v>420</v>
      </c>
      <c r="EM45" s="1">
        <v>0</v>
      </c>
      <c r="EN45" s="6">
        <v>10</v>
      </c>
      <c r="EO45" s="1" t="s">
        <v>472</v>
      </c>
      <c r="EZ45" s="1" t="s">
        <v>476</v>
      </c>
      <c r="FA45" s="1">
        <v>0</v>
      </c>
      <c r="FB45" s="1">
        <v>0</v>
      </c>
      <c r="FC45" s="1">
        <v>0</v>
      </c>
      <c r="FD45" s="1">
        <v>0</v>
      </c>
      <c r="FE45" s="1">
        <v>1</v>
      </c>
      <c r="FF45" s="1">
        <v>0</v>
      </c>
      <c r="FG45" s="1">
        <v>0</v>
      </c>
      <c r="FI45" s="1" t="s">
        <v>472</v>
      </c>
      <c r="GE45" s="1" t="s">
        <v>464</v>
      </c>
      <c r="GF45" s="1" t="s">
        <v>1104</v>
      </c>
      <c r="GG45" s="1" t="s">
        <v>472</v>
      </c>
      <c r="HP45" s="1" t="s">
        <v>464</v>
      </c>
      <c r="HQ45" s="1">
        <v>0</v>
      </c>
      <c r="HR45" s="1">
        <v>0</v>
      </c>
      <c r="HS45" s="1">
        <v>0</v>
      </c>
      <c r="HT45" s="1">
        <v>0</v>
      </c>
      <c r="HU45" s="1">
        <v>0</v>
      </c>
      <c r="HV45" s="1">
        <v>0</v>
      </c>
      <c r="HW45" s="1">
        <v>1</v>
      </c>
      <c r="HX45" s="1">
        <v>0</v>
      </c>
      <c r="HY45" s="1">
        <v>0</v>
      </c>
      <c r="HZ45" s="1">
        <v>0</v>
      </c>
      <c r="IF45" s="1">
        <v>0</v>
      </c>
      <c r="IG45" s="1">
        <v>0</v>
      </c>
      <c r="IH45" s="1">
        <v>0</v>
      </c>
      <c r="II45" s="1">
        <v>1</v>
      </c>
      <c r="IJ45" s="1">
        <v>0</v>
      </c>
      <c r="IS45" s="1" t="s">
        <v>5183</v>
      </c>
      <c r="IT45" s="1" t="s">
        <v>472</v>
      </c>
      <c r="IU45" s="1" t="s">
        <v>5102</v>
      </c>
      <c r="IV45" s="1" t="s">
        <v>472</v>
      </c>
      <c r="IX45" s="1" t="s">
        <v>472</v>
      </c>
      <c r="IY45" s="1" t="s">
        <v>472</v>
      </c>
      <c r="KA45" s="1" t="s">
        <v>464</v>
      </c>
      <c r="KB45" s="1">
        <v>1</v>
      </c>
      <c r="KC45" s="1">
        <v>0</v>
      </c>
      <c r="KD45" s="1">
        <v>0</v>
      </c>
      <c r="KE45" s="1">
        <v>1</v>
      </c>
      <c r="KF45" s="1">
        <v>0</v>
      </c>
      <c r="KG45" s="1">
        <v>0</v>
      </c>
      <c r="KH45" s="1">
        <v>0</v>
      </c>
      <c r="KJ45" s="1">
        <v>0</v>
      </c>
      <c r="KK45" s="1">
        <v>0</v>
      </c>
      <c r="KL45" s="1">
        <v>0</v>
      </c>
      <c r="KM45" s="1">
        <v>0</v>
      </c>
      <c r="KN45" s="1">
        <v>1</v>
      </c>
      <c r="KO45" s="1" t="s">
        <v>5186</v>
      </c>
      <c r="KP45" s="1">
        <v>1</v>
      </c>
      <c r="KQ45" s="1">
        <v>0</v>
      </c>
      <c r="KR45" s="1">
        <v>0</v>
      </c>
      <c r="KT45" s="1">
        <v>0</v>
      </c>
      <c r="KU45" s="1">
        <v>0</v>
      </c>
      <c r="KV45" s="1">
        <v>0</v>
      </c>
      <c r="KW45" s="1">
        <v>1</v>
      </c>
      <c r="KX45" s="1">
        <v>0</v>
      </c>
      <c r="KY45" s="1">
        <v>0</v>
      </c>
      <c r="LA45" s="1" t="s">
        <v>472</v>
      </c>
      <c r="LB45" s="1" t="s">
        <v>636</v>
      </c>
      <c r="LC45" s="1">
        <v>0</v>
      </c>
      <c r="LD45" s="1">
        <v>1</v>
      </c>
      <c r="LE45" s="1">
        <v>0</v>
      </c>
      <c r="LF45" s="1">
        <v>0</v>
      </c>
      <c r="LH45" s="1">
        <v>0</v>
      </c>
      <c r="LI45" s="1">
        <v>0</v>
      </c>
      <c r="LJ45" s="1">
        <v>0</v>
      </c>
      <c r="LK45" s="1">
        <v>0</v>
      </c>
      <c r="LL45" s="1">
        <v>1</v>
      </c>
      <c r="LM45" s="1">
        <v>0</v>
      </c>
      <c r="LN45" s="1">
        <v>0</v>
      </c>
      <c r="LO45" s="1">
        <v>0</v>
      </c>
      <c r="LQ45" s="1" t="s">
        <v>464</v>
      </c>
      <c r="LR45" s="1" t="s">
        <v>1105</v>
      </c>
      <c r="LS45" s="1">
        <v>0</v>
      </c>
      <c r="LT45" s="1">
        <v>1</v>
      </c>
      <c r="LU45" s="1">
        <v>0</v>
      </c>
      <c r="LV45" s="1">
        <v>0</v>
      </c>
      <c r="LW45" s="1">
        <v>0</v>
      </c>
      <c r="LX45" s="1">
        <v>0</v>
      </c>
      <c r="LY45" s="1" t="s">
        <v>564</v>
      </c>
      <c r="LZ45" s="1" t="s">
        <v>472</v>
      </c>
      <c r="MA45" s="1" t="s">
        <v>472</v>
      </c>
      <c r="MQ45" s="1">
        <v>0</v>
      </c>
      <c r="MT45" s="1">
        <v>5</v>
      </c>
      <c r="MU45" s="1" t="s">
        <v>5189</v>
      </c>
      <c r="MV45" s="1">
        <v>1</v>
      </c>
      <c r="MW45" s="1">
        <v>0</v>
      </c>
      <c r="MX45" s="1">
        <v>0</v>
      </c>
      <c r="MY45" s="1">
        <v>0</v>
      </c>
      <c r="MZ45" s="1">
        <v>0</v>
      </c>
      <c r="NA45" s="1">
        <v>1</v>
      </c>
      <c r="NB45" s="1">
        <v>1</v>
      </c>
      <c r="NC45" s="1" t="s">
        <v>5190</v>
      </c>
      <c r="ND45" s="1">
        <v>0</v>
      </c>
      <c r="NE45" s="1">
        <v>0</v>
      </c>
      <c r="NF45" s="1">
        <v>0</v>
      </c>
      <c r="NH45" s="1" t="s">
        <v>464</v>
      </c>
      <c r="NI45" s="1" t="s">
        <v>480</v>
      </c>
      <c r="OD45" s="1" t="s">
        <v>1106</v>
      </c>
      <c r="OE45" s="1">
        <v>0</v>
      </c>
      <c r="OF45" s="1">
        <v>0</v>
      </c>
      <c r="OG45" s="1">
        <v>0</v>
      </c>
      <c r="OH45" s="1">
        <v>0</v>
      </c>
      <c r="OI45" s="1">
        <v>0</v>
      </c>
      <c r="OJ45" s="1">
        <v>0</v>
      </c>
      <c r="OK45" s="1">
        <v>0</v>
      </c>
      <c r="OL45" s="1">
        <v>0</v>
      </c>
      <c r="OM45" s="1">
        <v>1</v>
      </c>
      <c r="ON45" s="1">
        <v>0</v>
      </c>
      <c r="OO45" s="1" t="s">
        <v>562</v>
      </c>
      <c r="OP45" s="1">
        <v>0</v>
      </c>
      <c r="OQ45" s="1">
        <v>1</v>
      </c>
      <c r="OR45" s="1">
        <v>0</v>
      </c>
      <c r="OS45" s="1">
        <v>0</v>
      </c>
      <c r="OT45" s="1">
        <v>0</v>
      </c>
      <c r="OU45" s="1">
        <v>0</v>
      </c>
      <c r="OW45" s="1" t="s">
        <v>546</v>
      </c>
      <c r="OY45" s="1" t="s">
        <v>518</v>
      </c>
      <c r="OZ45" s="1" t="s">
        <v>472</v>
      </c>
      <c r="PA45" s="1" t="s">
        <v>472</v>
      </c>
      <c r="PB45" s="1" t="s">
        <v>518</v>
      </c>
      <c r="PC45" s="1" t="s">
        <v>472</v>
      </c>
      <c r="PI45" s="1" t="s">
        <v>534</v>
      </c>
      <c r="PJ45" s="1" t="s">
        <v>472</v>
      </c>
      <c r="PZ45" s="1" t="s">
        <v>564</v>
      </c>
      <c r="QA45" s="1" t="s">
        <v>472</v>
      </c>
      <c r="QB45" s="1" t="s">
        <v>1107</v>
      </c>
      <c r="QC45" s="1" t="s">
        <v>1108</v>
      </c>
      <c r="QD45" s="1" t="s">
        <v>472</v>
      </c>
      <c r="QG45" s="1">
        <v>-2.2771121999999999</v>
      </c>
      <c r="QH45" s="1">
        <v>28.8153656</v>
      </c>
      <c r="QI45" s="1">
        <v>1710</v>
      </c>
      <c r="QJ45" s="1">
        <v>3.34</v>
      </c>
      <c r="QK45" s="1">
        <v>6</v>
      </c>
      <c r="QL45" s="1">
        <v>44959.450416666667</v>
      </c>
      <c r="QM45" s="1">
        <v>44959.434189814812</v>
      </c>
      <c r="QN45" s="1" t="s">
        <v>568</v>
      </c>
      <c r="QO45" s="1">
        <v>44959.590868055559</v>
      </c>
      <c r="QP45" s="7" t="s">
        <v>1109</v>
      </c>
      <c r="QQ45" s="1" t="s">
        <v>568</v>
      </c>
      <c r="QR45" s="1" t="s">
        <v>4707</v>
      </c>
      <c r="QS45" s="1" t="s">
        <v>4708</v>
      </c>
      <c r="QT45" s="1">
        <v>3</v>
      </c>
      <c r="QU45" s="1" t="s">
        <v>4725</v>
      </c>
      <c r="QV45" s="1">
        <v>5</v>
      </c>
      <c r="QW45" s="1">
        <v>5</v>
      </c>
      <c r="QX45" s="1">
        <v>5</v>
      </c>
      <c r="QY45" s="9">
        <v>15</v>
      </c>
      <c r="QZ45" s="1" t="s">
        <v>5100</v>
      </c>
      <c r="RA45" s="1">
        <v>20</v>
      </c>
      <c r="RB45" s="1" t="s">
        <v>4710</v>
      </c>
      <c r="RC45" s="1" t="s">
        <v>4711</v>
      </c>
      <c r="RD45" s="1" t="s">
        <v>4712</v>
      </c>
      <c r="RE45" s="1" t="s">
        <v>5102</v>
      </c>
      <c r="RF45" s="1">
        <v>0</v>
      </c>
      <c r="RG45" s="1">
        <v>1</v>
      </c>
      <c r="RH45" s="1">
        <v>2</v>
      </c>
      <c r="RI45" s="1">
        <v>4</v>
      </c>
      <c r="RJ45" s="1" t="s">
        <v>4713</v>
      </c>
      <c r="RK45" s="1">
        <v>0</v>
      </c>
      <c r="RL45" s="1">
        <v>7</v>
      </c>
      <c r="RM45" s="1" t="s">
        <v>4718</v>
      </c>
      <c r="RN45" s="1">
        <v>0</v>
      </c>
      <c r="RO45" s="1">
        <v>0</v>
      </c>
      <c r="RP45" s="1" t="str">
        <f t="shared" si="1"/>
        <v>croissance</v>
      </c>
      <c r="RQ45" s="1" t="str">
        <f t="shared" si="2"/>
        <v>regression</v>
      </c>
      <c r="RR45" s="1" t="str">
        <f t="shared" si="3"/>
        <v>stagnation</v>
      </c>
      <c r="RS45" s="1" t="str">
        <f t="shared" si="4"/>
        <v>croissance</v>
      </c>
      <c r="RT45" s="1" t="str">
        <f t="shared" si="5"/>
        <v>regression</v>
      </c>
      <c r="RU45" s="1" t="str">
        <f t="shared" si="6"/>
        <v>regression</v>
      </c>
    </row>
    <row r="46" spans="1:489" ht="14.25" customHeight="1" x14ac:dyDescent="0.3">
      <c r="A46" s="1" t="s">
        <v>1110</v>
      </c>
      <c r="B46" s="1" t="s">
        <v>1111</v>
      </c>
      <c r="C46" s="1">
        <v>44959</v>
      </c>
      <c r="D46" s="1" t="s">
        <v>459</v>
      </c>
      <c r="E46" s="1" t="s">
        <v>460</v>
      </c>
      <c r="F46" s="1" t="s">
        <v>460</v>
      </c>
      <c r="G46" s="1" t="s">
        <v>461</v>
      </c>
      <c r="H46" s="1" t="s">
        <v>462</v>
      </c>
      <c r="I46" s="1" t="s">
        <v>732</v>
      </c>
      <c r="J46" s="1" t="s">
        <v>464</v>
      </c>
      <c r="K46" s="1" t="s">
        <v>1113</v>
      </c>
      <c r="L46" s="1" t="s">
        <v>1112</v>
      </c>
      <c r="M46" s="1" t="str" cm="1">
        <f t="array" ref="M46">SUBSTITUTE(L46,LEFT(L46,MIN(IFERROR(FIND({0;1;2;3;4;5;6;7;8;9},L46),""))-1),"")</f>
        <v>64</v>
      </c>
      <c r="N46" s="1" t="str">
        <f t="shared" si="0"/>
        <v>nyama_64</v>
      </c>
      <c r="O46" s="1" t="s">
        <v>510</v>
      </c>
      <c r="P46" s="1">
        <v>80</v>
      </c>
      <c r="Q46" s="1">
        <v>990545538</v>
      </c>
      <c r="R46" s="1" t="s">
        <v>468</v>
      </c>
      <c r="S46" s="1" t="s">
        <v>464</v>
      </c>
      <c r="W46" s="1" t="s">
        <v>510</v>
      </c>
      <c r="X46" s="1" t="s">
        <v>1114</v>
      </c>
      <c r="Y46" s="1" t="s">
        <v>575</v>
      </c>
      <c r="AA46" s="1" t="s">
        <v>596</v>
      </c>
      <c r="AB46" s="1">
        <v>1</v>
      </c>
      <c r="AC46" s="1">
        <v>1</v>
      </c>
      <c r="AD46" s="1">
        <v>0</v>
      </c>
      <c r="AE46" s="1">
        <v>0</v>
      </c>
      <c r="AF46" s="1">
        <v>0</v>
      </c>
      <c r="AG46" s="1">
        <v>0</v>
      </c>
      <c r="AH46" s="1">
        <v>0</v>
      </c>
      <c r="AI46" s="1">
        <v>1</v>
      </c>
      <c r="AJ46" s="1">
        <v>2</v>
      </c>
      <c r="AK46" s="1">
        <v>1</v>
      </c>
      <c r="AL46" s="1">
        <v>0</v>
      </c>
      <c r="AM46" s="1">
        <v>1</v>
      </c>
      <c r="AN46" s="1">
        <v>1</v>
      </c>
      <c r="AO46" s="1">
        <v>0</v>
      </c>
      <c r="AP46" s="1">
        <v>0</v>
      </c>
      <c r="AQ46" s="1">
        <v>1</v>
      </c>
      <c r="AR46" s="1">
        <v>9</v>
      </c>
      <c r="AS46" s="1" t="s">
        <v>464</v>
      </c>
      <c r="AT46" s="1">
        <v>0</v>
      </c>
      <c r="AU46" s="1">
        <v>0</v>
      </c>
      <c r="AV46" s="1">
        <v>0</v>
      </c>
      <c r="AW46" s="1">
        <v>0</v>
      </c>
      <c r="AX46" s="1">
        <v>0</v>
      </c>
      <c r="AY46" s="1">
        <v>0</v>
      </c>
      <c r="AZ46" s="1">
        <v>0</v>
      </c>
      <c r="BA46" s="1">
        <v>0</v>
      </c>
      <c r="BB46" s="1">
        <v>0</v>
      </c>
      <c r="BC46" s="1">
        <v>1</v>
      </c>
      <c r="BD46" s="1">
        <v>0</v>
      </c>
      <c r="BE46" s="1" t="s">
        <v>1115</v>
      </c>
      <c r="BF46" s="1" t="s">
        <v>464</v>
      </c>
      <c r="BG46" s="1">
        <v>0</v>
      </c>
      <c r="BH46" s="1">
        <v>0</v>
      </c>
      <c r="BI46" s="1">
        <v>0</v>
      </c>
      <c r="BJ46" s="1">
        <v>0</v>
      </c>
      <c r="BK46" s="1">
        <v>0</v>
      </c>
      <c r="BL46" s="1">
        <v>0</v>
      </c>
      <c r="BM46" s="1">
        <v>0</v>
      </c>
      <c r="BN46" s="1">
        <v>0</v>
      </c>
      <c r="BO46" s="1">
        <v>0</v>
      </c>
      <c r="BP46" s="1">
        <v>1</v>
      </c>
      <c r="BQ46" s="1">
        <v>0</v>
      </c>
      <c r="BR46" s="1" t="s">
        <v>1116</v>
      </c>
      <c r="BS46" s="1" t="s">
        <v>464</v>
      </c>
      <c r="BT46" s="1">
        <v>1</v>
      </c>
      <c r="BU46" s="1">
        <v>0</v>
      </c>
      <c r="BV46" s="1">
        <v>0</v>
      </c>
      <c r="BW46" s="1">
        <v>0</v>
      </c>
      <c r="BX46" s="1">
        <v>0</v>
      </c>
      <c r="BY46" s="1">
        <v>0</v>
      </c>
      <c r="BZ46" s="1">
        <v>0</v>
      </c>
      <c r="CA46" s="1">
        <v>0</v>
      </c>
      <c r="CB46" s="1">
        <v>1</v>
      </c>
      <c r="CC46" s="1">
        <v>0</v>
      </c>
      <c r="CD46" s="1">
        <v>0</v>
      </c>
      <c r="CF46" s="1" t="s">
        <v>473</v>
      </c>
      <c r="CG46" s="1" t="s">
        <v>896</v>
      </c>
      <c r="CL46" s="1" t="s">
        <v>473</v>
      </c>
      <c r="CM46" s="1" t="s">
        <v>5133</v>
      </c>
      <c r="CO46" s="1" t="s">
        <v>464</v>
      </c>
      <c r="CW46" s="1" t="s">
        <v>554</v>
      </c>
      <c r="CX46" s="1">
        <v>0</v>
      </c>
      <c r="CY46" s="1">
        <v>1</v>
      </c>
      <c r="CZ46" s="1">
        <v>0</v>
      </c>
      <c r="DA46" s="9">
        <v>1</v>
      </c>
      <c r="DE46" s="1" t="s">
        <v>464</v>
      </c>
      <c r="DF46" s="1" t="s">
        <v>5100</v>
      </c>
      <c r="EH46" s="1">
        <v>7</v>
      </c>
      <c r="EI46" s="1">
        <v>12</v>
      </c>
      <c r="EJ46" s="1">
        <v>1680</v>
      </c>
      <c r="EM46" s="1">
        <v>0</v>
      </c>
      <c r="EN46" s="6">
        <v>26.666666666666664</v>
      </c>
      <c r="EO46" s="1" t="s">
        <v>472</v>
      </c>
      <c r="EZ46" s="1" t="s">
        <v>1031</v>
      </c>
      <c r="FA46" s="1">
        <v>0</v>
      </c>
      <c r="FB46" s="1">
        <v>0</v>
      </c>
      <c r="FC46" s="1">
        <v>0</v>
      </c>
      <c r="FD46" s="1">
        <v>0</v>
      </c>
      <c r="FE46" s="1">
        <v>1</v>
      </c>
      <c r="FF46" s="1">
        <v>0</v>
      </c>
      <c r="FG46" s="1">
        <v>0</v>
      </c>
      <c r="FI46" s="1" t="s">
        <v>464</v>
      </c>
      <c r="FJ46" s="1" t="s">
        <v>598</v>
      </c>
      <c r="FM46" s="1">
        <v>2500</v>
      </c>
      <c r="GE46" s="1" t="s">
        <v>464</v>
      </c>
      <c r="GF46" s="1" t="s">
        <v>1117</v>
      </c>
      <c r="GG46" s="1" t="s">
        <v>472</v>
      </c>
      <c r="HP46" s="1" t="s">
        <v>464</v>
      </c>
      <c r="HQ46" s="1">
        <v>0</v>
      </c>
      <c r="HR46" s="1">
        <v>0</v>
      </c>
      <c r="HS46" s="1">
        <v>0</v>
      </c>
      <c r="HT46" s="1">
        <v>0</v>
      </c>
      <c r="HU46" s="1">
        <v>0</v>
      </c>
      <c r="HV46" s="1">
        <v>0</v>
      </c>
      <c r="HW46" s="1">
        <v>1</v>
      </c>
      <c r="HX46" s="1">
        <v>0</v>
      </c>
      <c r="HY46" s="1">
        <v>0</v>
      </c>
      <c r="HZ46" s="1">
        <v>0</v>
      </c>
      <c r="IF46" s="1">
        <v>1</v>
      </c>
      <c r="IG46" s="1">
        <v>0</v>
      </c>
      <c r="IH46" s="1">
        <v>0</v>
      </c>
      <c r="II46" s="1">
        <v>0</v>
      </c>
      <c r="IJ46" s="1">
        <v>0</v>
      </c>
      <c r="IK46" s="1">
        <v>2</v>
      </c>
      <c r="IS46" s="1" t="s">
        <v>5183</v>
      </c>
      <c r="IT46" s="1" t="s">
        <v>464</v>
      </c>
      <c r="IU46" s="1" t="s">
        <v>5102</v>
      </c>
      <c r="IV46" s="1" t="s">
        <v>472</v>
      </c>
      <c r="IX46" s="1" t="s">
        <v>472</v>
      </c>
      <c r="IY46" s="1" t="s">
        <v>464</v>
      </c>
      <c r="IZ46" s="1">
        <v>1</v>
      </c>
      <c r="JA46" s="1">
        <v>1</v>
      </c>
      <c r="JB46" s="1">
        <v>0</v>
      </c>
      <c r="JC46" s="1">
        <v>0</v>
      </c>
      <c r="JD46" s="1">
        <v>0</v>
      </c>
      <c r="JE46" s="1">
        <v>1</v>
      </c>
      <c r="JF46" s="1">
        <v>0</v>
      </c>
      <c r="JG46" s="1">
        <v>1</v>
      </c>
      <c r="JH46" s="1">
        <v>0</v>
      </c>
      <c r="JI46" s="1">
        <v>0</v>
      </c>
      <c r="JK46" s="1" t="s">
        <v>472</v>
      </c>
      <c r="KA46" s="1" t="s">
        <v>464</v>
      </c>
      <c r="KB46" s="1">
        <v>1</v>
      </c>
      <c r="KC46" s="1">
        <v>1</v>
      </c>
      <c r="KD46" s="1">
        <v>1</v>
      </c>
      <c r="KE46" s="1">
        <v>3</v>
      </c>
      <c r="KF46" s="1">
        <v>0</v>
      </c>
      <c r="KG46" s="1">
        <v>0</v>
      </c>
      <c r="KH46" s="1">
        <v>0</v>
      </c>
      <c r="KJ46" s="1">
        <v>1</v>
      </c>
      <c r="KK46" s="1">
        <v>1</v>
      </c>
      <c r="KL46" s="1">
        <v>1</v>
      </c>
      <c r="KM46" s="1">
        <v>3</v>
      </c>
      <c r="KN46" s="1">
        <v>6</v>
      </c>
      <c r="KO46" s="1" t="s">
        <v>5185</v>
      </c>
      <c r="KP46" s="1">
        <v>0</v>
      </c>
      <c r="KQ46" s="1">
        <v>0</v>
      </c>
      <c r="KR46" s="1">
        <v>0</v>
      </c>
      <c r="KT46" s="1">
        <v>1</v>
      </c>
      <c r="KU46" s="1">
        <v>0</v>
      </c>
      <c r="KV46" s="1">
        <v>0</v>
      </c>
      <c r="KW46" s="1">
        <v>0</v>
      </c>
      <c r="KX46" s="1">
        <v>0</v>
      </c>
      <c r="KY46" s="1">
        <v>0</v>
      </c>
      <c r="LA46" s="1" t="s">
        <v>472</v>
      </c>
      <c r="LB46" s="1" t="s">
        <v>1118</v>
      </c>
      <c r="LC46" s="1">
        <v>1</v>
      </c>
      <c r="LD46" s="1">
        <v>1</v>
      </c>
      <c r="LE46" s="1">
        <v>0</v>
      </c>
      <c r="LF46" s="1">
        <v>0</v>
      </c>
      <c r="LH46" s="1">
        <v>0</v>
      </c>
      <c r="LI46" s="1">
        <v>0</v>
      </c>
      <c r="LJ46" s="1">
        <v>0</v>
      </c>
      <c r="LK46" s="1">
        <v>0</v>
      </c>
      <c r="LL46" s="1">
        <v>0</v>
      </c>
      <c r="LM46" s="1">
        <v>0</v>
      </c>
      <c r="LN46" s="1">
        <v>1</v>
      </c>
      <c r="LO46" s="1">
        <v>0</v>
      </c>
      <c r="LP46" s="1" t="s">
        <v>1119</v>
      </c>
      <c r="LQ46" s="1" t="s">
        <v>464</v>
      </c>
      <c r="LR46" s="1" t="s">
        <v>1120</v>
      </c>
      <c r="LS46" s="1">
        <v>0</v>
      </c>
      <c r="LT46" s="1">
        <v>1</v>
      </c>
      <c r="LU46" s="1">
        <v>0</v>
      </c>
      <c r="LV46" s="1">
        <v>0</v>
      </c>
      <c r="LW46" s="1">
        <v>1</v>
      </c>
      <c r="LX46" s="1">
        <v>0</v>
      </c>
      <c r="LY46" s="1" t="s">
        <v>1093</v>
      </c>
      <c r="LZ46" s="1" t="s">
        <v>464</v>
      </c>
      <c r="MA46" s="1" t="s">
        <v>472</v>
      </c>
      <c r="MB46" s="1">
        <v>0</v>
      </c>
      <c r="MC46" s="1">
        <v>1</v>
      </c>
      <c r="MD46" s="1">
        <v>0</v>
      </c>
      <c r="ME46" s="1">
        <v>0</v>
      </c>
      <c r="MF46" s="1">
        <v>0</v>
      </c>
      <c r="MH46" s="1">
        <v>1</v>
      </c>
      <c r="MI46" s="1">
        <v>0</v>
      </c>
      <c r="MJ46" s="1">
        <v>0</v>
      </c>
      <c r="MK46" s="1">
        <v>0</v>
      </c>
      <c r="ML46" s="1">
        <v>0</v>
      </c>
      <c r="MM46" s="1">
        <v>0</v>
      </c>
      <c r="MN46" s="1">
        <v>0</v>
      </c>
      <c r="MO46" s="1">
        <v>0</v>
      </c>
      <c r="MQ46" s="1">
        <v>1</v>
      </c>
      <c r="MT46" s="1">
        <v>6</v>
      </c>
      <c r="MU46" s="1" t="s">
        <v>5187</v>
      </c>
      <c r="MV46" s="1">
        <v>1</v>
      </c>
      <c r="MW46" s="1">
        <v>0</v>
      </c>
      <c r="MX46" s="1">
        <v>0</v>
      </c>
      <c r="MY46" s="1">
        <v>0</v>
      </c>
      <c r="MZ46" s="1">
        <v>0</v>
      </c>
      <c r="NA46" s="1">
        <v>1</v>
      </c>
      <c r="NB46" s="1">
        <v>2</v>
      </c>
      <c r="NC46" s="1" t="s">
        <v>5190</v>
      </c>
      <c r="ND46" s="1">
        <v>0</v>
      </c>
      <c r="NE46" s="1">
        <v>0</v>
      </c>
      <c r="NF46" s="1">
        <v>0</v>
      </c>
      <c r="NH46" s="1" t="s">
        <v>464</v>
      </c>
      <c r="NI46" s="1" t="s">
        <v>464</v>
      </c>
      <c r="NJ46" s="1" t="s">
        <v>817</v>
      </c>
      <c r="NK46" s="1" t="s">
        <v>464</v>
      </c>
      <c r="NL46" s="1">
        <v>0</v>
      </c>
      <c r="NM46" s="1">
        <v>0</v>
      </c>
      <c r="NN46" s="1">
        <v>1</v>
      </c>
      <c r="NO46" s="1">
        <v>0</v>
      </c>
      <c r="NP46" s="1">
        <v>0</v>
      </c>
      <c r="NQ46" s="1">
        <v>0</v>
      </c>
      <c r="NR46" s="1">
        <v>0</v>
      </c>
      <c r="NT46" s="1">
        <v>1</v>
      </c>
      <c r="NU46" s="1">
        <v>1</v>
      </c>
      <c r="NV46" s="1">
        <v>0</v>
      </c>
      <c r="NW46" s="1">
        <v>0</v>
      </c>
      <c r="NX46" s="1">
        <v>0</v>
      </c>
      <c r="NY46" s="1">
        <v>0</v>
      </c>
      <c r="NZ46" s="1">
        <v>0</v>
      </c>
      <c r="OA46" s="1">
        <v>0</v>
      </c>
      <c r="OD46" s="1" t="s">
        <v>1121</v>
      </c>
      <c r="OE46" s="1">
        <v>0</v>
      </c>
      <c r="OF46" s="1">
        <v>1</v>
      </c>
      <c r="OG46" s="1">
        <v>1</v>
      </c>
      <c r="OH46" s="1">
        <v>0</v>
      </c>
      <c r="OI46" s="1">
        <v>0</v>
      </c>
      <c r="OJ46" s="1">
        <v>1</v>
      </c>
      <c r="OK46" s="1">
        <v>1</v>
      </c>
      <c r="OL46" s="1">
        <v>1</v>
      </c>
      <c r="OM46" s="1">
        <v>1</v>
      </c>
      <c r="ON46" s="1">
        <v>0</v>
      </c>
      <c r="OO46" s="1" t="s">
        <v>562</v>
      </c>
      <c r="OP46" s="1">
        <v>0</v>
      </c>
      <c r="OQ46" s="1">
        <v>0</v>
      </c>
      <c r="OR46" s="1">
        <v>0</v>
      </c>
      <c r="OS46" s="1">
        <v>1</v>
      </c>
      <c r="OT46" s="1">
        <v>0</v>
      </c>
      <c r="OU46" s="1">
        <v>0</v>
      </c>
      <c r="OW46" s="1" t="s">
        <v>546</v>
      </c>
      <c r="OY46" s="1" t="s">
        <v>518</v>
      </c>
      <c r="OZ46" s="1" t="s">
        <v>464</v>
      </c>
      <c r="PA46" s="1" t="s">
        <v>464</v>
      </c>
      <c r="PB46" s="1" t="s">
        <v>518</v>
      </c>
      <c r="PC46" s="1" t="s">
        <v>472</v>
      </c>
      <c r="PI46" s="1" t="s">
        <v>534</v>
      </c>
      <c r="PJ46" s="1" t="s">
        <v>489</v>
      </c>
      <c r="PK46" s="1">
        <v>1</v>
      </c>
      <c r="PL46" s="1">
        <v>0</v>
      </c>
      <c r="PM46" s="1">
        <v>1</v>
      </c>
      <c r="PN46" s="1">
        <v>1</v>
      </c>
      <c r="PO46" s="1">
        <v>1</v>
      </c>
      <c r="PP46" s="1">
        <v>0</v>
      </c>
      <c r="PQ46" s="1">
        <v>0</v>
      </c>
      <c r="PR46" s="1">
        <v>0</v>
      </c>
      <c r="PS46" s="1">
        <v>0</v>
      </c>
      <c r="PT46" s="1">
        <v>0</v>
      </c>
      <c r="PU46" s="1">
        <v>0</v>
      </c>
      <c r="PV46" s="1">
        <v>0</v>
      </c>
      <c r="PX46" s="1" t="s">
        <v>1122</v>
      </c>
      <c r="PY46" s="1" t="s">
        <v>487</v>
      </c>
      <c r="PZ46" s="1" t="s">
        <v>1123</v>
      </c>
      <c r="QA46" s="1" t="s">
        <v>487</v>
      </c>
      <c r="QB46" s="1" t="s">
        <v>1124</v>
      </c>
      <c r="QC46" s="1" t="s">
        <v>1125</v>
      </c>
      <c r="QD46" s="1" t="s">
        <v>472</v>
      </c>
      <c r="QG46" s="1">
        <v>-2.2758243999999999</v>
      </c>
      <c r="QH46" s="1">
        <v>28.815400199999999</v>
      </c>
      <c r="QI46" s="1">
        <v>1689.2</v>
      </c>
      <c r="QJ46" s="1">
        <v>4.96</v>
      </c>
      <c r="QK46" s="1">
        <v>9</v>
      </c>
      <c r="QL46" s="1">
        <v>44959.527986111112</v>
      </c>
      <c r="QM46" s="1">
        <v>44959.506215277783</v>
      </c>
      <c r="QN46" s="1" t="s">
        <v>568</v>
      </c>
      <c r="QO46" s="1">
        <v>44959.590902777767</v>
      </c>
      <c r="QP46" s="7" t="s">
        <v>1126</v>
      </c>
      <c r="QQ46" s="1" t="s">
        <v>568</v>
      </c>
      <c r="QR46" s="1" t="s">
        <v>4751</v>
      </c>
      <c r="QS46" s="1" t="s">
        <v>4716</v>
      </c>
      <c r="QT46" s="1">
        <v>8</v>
      </c>
      <c r="QU46" s="1" t="s">
        <v>4725</v>
      </c>
      <c r="QV46" s="1">
        <v>4</v>
      </c>
      <c r="QW46" s="1">
        <v>2</v>
      </c>
      <c r="QX46" s="1">
        <v>4</v>
      </c>
      <c r="QY46" s="9">
        <v>10</v>
      </c>
      <c r="QZ46" s="1" t="s">
        <v>5100</v>
      </c>
      <c r="RA46" s="1">
        <v>7.5</v>
      </c>
      <c r="RB46" s="1" t="s">
        <v>4710</v>
      </c>
      <c r="RC46" s="1" t="s">
        <v>4711</v>
      </c>
      <c r="RD46" s="1">
        <v>0</v>
      </c>
      <c r="RE46" s="1" t="s">
        <v>5102</v>
      </c>
      <c r="RF46" s="1">
        <v>0</v>
      </c>
      <c r="RG46" s="1">
        <v>1</v>
      </c>
      <c r="RH46" s="1">
        <v>1</v>
      </c>
      <c r="RI46" s="1">
        <v>2</v>
      </c>
      <c r="RJ46" s="1" t="s">
        <v>4721</v>
      </c>
      <c r="RK46" s="1">
        <v>0</v>
      </c>
      <c r="RL46" s="1">
        <v>8</v>
      </c>
      <c r="RM46" s="1" t="s">
        <v>4718</v>
      </c>
      <c r="RN46" s="1">
        <v>0</v>
      </c>
      <c r="RO46" s="1">
        <v>0</v>
      </c>
      <c r="RP46" s="1" t="str">
        <f t="shared" si="1"/>
        <v>croissance</v>
      </c>
      <c r="RQ46" s="1" t="str">
        <f t="shared" si="2"/>
        <v>stagnation</v>
      </c>
      <c r="RR46" s="1" t="str">
        <f t="shared" si="3"/>
        <v>stagnation</v>
      </c>
      <c r="RS46" s="1" t="str">
        <f t="shared" si="4"/>
        <v>regression</v>
      </c>
      <c r="RT46" s="1" t="str">
        <f t="shared" si="5"/>
        <v>regression</v>
      </c>
      <c r="RU46" s="1" t="str">
        <f t="shared" si="6"/>
        <v>regression</v>
      </c>
    </row>
    <row r="47" spans="1:489" ht="14.25" customHeight="1" x14ac:dyDescent="0.3">
      <c r="A47" s="1" t="s">
        <v>1127</v>
      </c>
      <c r="B47" s="1" t="s">
        <v>1128</v>
      </c>
      <c r="C47" s="1">
        <v>44959</v>
      </c>
      <c r="D47" s="1" t="s">
        <v>459</v>
      </c>
      <c r="E47" s="1" t="s">
        <v>460</v>
      </c>
      <c r="F47" s="1" t="s">
        <v>460</v>
      </c>
      <c r="G47" s="1" t="s">
        <v>461</v>
      </c>
      <c r="H47" s="1" t="s">
        <v>462</v>
      </c>
      <c r="I47" s="1" t="s">
        <v>732</v>
      </c>
      <c r="J47" s="1" t="s">
        <v>464</v>
      </c>
      <c r="K47" s="1" t="s">
        <v>1130</v>
      </c>
      <c r="L47" s="1" t="s">
        <v>1129</v>
      </c>
      <c r="M47" s="1" t="str" cm="1">
        <f t="array" ref="M47">SUBSTITUTE(L47,LEFT(L47,MIN(IFERROR(FIND({0;1;2;3;4;5;6;7;8;9},L47),""))-1),"")</f>
        <v>59</v>
      </c>
      <c r="N47" s="1" t="str">
        <f t="shared" si="0"/>
        <v>nyama_59</v>
      </c>
      <c r="O47" s="1" t="s">
        <v>510</v>
      </c>
      <c r="P47" s="1">
        <v>33</v>
      </c>
      <c r="Q47" s="1">
        <v>0</v>
      </c>
      <c r="R47" s="1" t="s">
        <v>614</v>
      </c>
      <c r="S47" s="1" t="s">
        <v>464</v>
      </c>
      <c r="W47" s="1" t="s">
        <v>510</v>
      </c>
      <c r="X47" s="1" t="s">
        <v>1131</v>
      </c>
      <c r="Y47" s="1" t="s">
        <v>470</v>
      </c>
      <c r="AA47" s="1" t="s">
        <v>471</v>
      </c>
      <c r="AB47" s="1">
        <v>0</v>
      </c>
      <c r="AC47" s="1">
        <v>1</v>
      </c>
      <c r="AD47" s="1">
        <v>0</v>
      </c>
      <c r="AE47" s="1">
        <v>0</v>
      </c>
      <c r="AF47" s="1">
        <v>0</v>
      </c>
      <c r="AG47" s="1">
        <v>1</v>
      </c>
      <c r="AH47" s="1">
        <v>0</v>
      </c>
      <c r="AI47" s="1">
        <v>0</v>
      </c>
      <c r="AJ47" s="1">
        <v>3</v>
      </c>
      <c r="AK47" s="1">
        <v>0</v>
      </c>
      <c r="AL47" s="1">
        <v>1</v>
      </c>
      <c r="AM47" s="1">
        <v>0</v>
      </c>
      <c r="AN47" s="1">
        <v>0</v>
      </c>
      <c r="AO47" s="1">
        <v>1</v>
      </c>
      <c r="AP47" s="1">
        <v>0</v>
      </c>
      <c r="AQ47" s="1">
        <v>0</v>
      </c>
      <c r="AR47" s="1">
        <v>7</v>
      </c>
      <c r="AS47" s="1" t="s">
        <v>472</v>
      </c>
      <c r="AT47" s="1">
        <v>0</v>
      </c>
      <c r="AU47" s="1">
        <v>0</v>
      </c>
      <c r="AV47" s="1">
        <v>0</v>
      </c>
      <c r="AW47" s="1">
        <v>0</v>
      </c>
      <c r="AX47" s="1">
        <v>0</v>
      </c>
      <c r="AY47" s="1">
        <v>0</v>
      </c>
      <c r="AZ47" s="1">
        <v>0</v>
      </c>
      <c r="BA47" s="1">
        <v>0</v>
      </c>
      <c r="BB47" s="1">
        <v>0</v>
      </c>
      <c r="BC47" s="1">
        <v>0</v>
      </c>
      <c r="BD47" s="1">
        <v>0</v>
      </c>
      <c r="BE47" s="1">
        <v>0</v>
      </c>
      <c r="BF47" s="1" t="s">
        <v>464</v>
      </c>
      <c r="BG47" s="1">
        <v>1</v>
      </c>
      <c r="BH47" s="1">
        <v>0</v>
      </c>
      <c r="BI47" s="1">
        <v>0</v>
      </c>
      <c r="BJ47" s="1">
        <v>0</v>
      </c>
      <c r="BK47" s="1">
        <v>0</v>
      </c>
      <c r="BL47" s="1">
        <v>0</v>
      </c>
      <c r="BM47" s="1">
        <v>0</v>
      </c>
      <c r="BN47" s="1">
        <v>1</v>
      </c>
      <c r="BO47" s="1">
        <v>0</v>
      </c>
      <c r="BP47" s="1">
        <v>0</v>
      </c>
      <c r="BQ47" s="1">
        <v>0</v>
      </c>
      <c r="BS47" s="1" t="s">
        <v>464</v>
      </c>
      <c r="BT47" s="1">
        <v>1</v>
      </c>
      <c r="BU47" s="1">
        <v>0</v>
      </c>
      <c r="BV47" s="1">
        <v>0</v>
      </c>
      <c r="BW47" s="1">
        <v>0</v>
      </c>
      <c r="BX47" s="1">
        <v>0</v>
      </c>
      <c r="BY47" s="1">
        <v>0</v>
      </c>
      <c r="BZ47" s="1">
        <v>0</v>
      </c>
      <c r="CA47" s="1">
        <v>0</v>
      </c>
      <c r="CB47" s="1">
        <v>1</v>
      </c>
      <c r="CC47" s="1">
        <v>0</v>
      </c>
      <c r="CD47" s="1">
        <v>0</v>
      </c>
      <c r="CF47" s="1" t="s">
        <v>473</v>
      </c>
      <c r="CG47" s="1" t="s">
        <v>474</v>
      </c>
      <c r="CL47" s="1" t="s">
        <v>473</v>
      </c>
      <c r="CM47" s="1" t="s">
        <v>5133</v>
      </c>
      <c r="CO47" s="1" t="s">
        <v>464</v>
      </c>
      <c r="CW47" s="1" t="s">
        <v>475</v>
      </c>
      <c r="CX47" s="1">
        <v>5</v>
      </c>
      <c r="CY47" s="1">
        <v>20</v>
      </c>
      <c r="CZ47" s="1">
        <v>5</v>
      </c>
      <c r="DA47" s="9">
        <v>30</v>
      </c>
      <c r="DE47" s="1" t="s">
        <v>464</v>
      </c>
      <c r="DF47" s="1" t="s">
        <v>5100</v>
      </c>
      <c r="EH47" s="1">
        <v>7</v>
      </c>
      <c r="EI47" s="1">
        <v>7</v>
      </c>
      <c r="EJ47" s="1">
        <v>980</v>
      </c>
      <c r="EM47" s="1">
        <v>0</v>
      </c>
      <c r="EN47" s="6">
        <v>20</v>
      </c>
      <c r="EO47" s="1" t="s">
        <v>472</v>
      </c>
      <c r="EZ47" s="1" t="s">
        <v>476</v>
      </c>
      <c r="FA47" s="1">
        <v>0</v>
      </c>
      <c r="FB47" s="1">
        <v>0</v>
      </c>
      <c r="FC47" s="1">
        <v>0</v>
      </c>
      <c r="FD47" s="1">
        <v>0</v>
      </c>
      <c r="FE47" s="1">
        <v>1</v>
      </c>
      <c r="FF47" s="1">
        <v>0</v>
      </c>
      <c r="FG47" s="1">
        <v>0</v>
      </c>
      <c r="FI47" s="1" t="s">
        <v>464</v>
      </c>
      <c r="FJ47" s="1" t="s">
        <v>598</v>
      </c>
      <c r="FM47" s="1">
        <v>500</v>
      </c>
      <c r="GE47" s="1" t="s">
        <v>464</v>
      </c>
      <c r="GF47" s="1" t="s">
        <v>1132</v>
      </c>
      <c r="GG47" s="1" t="s">
        <v>472</v>
      </c>
      <c r="HP47" s="1" t="s">
        <v>464</v>
      </c>
      <c r="HQ47" s="1">
        <v>0</v>
      </c>
      <c r="HR47" s="1">
        <v>0</v>
      </c>
      <c r="HS47" s="1">
        <v>0</v>
      </c>
      <c r="HT47" s="1">
        <v>0</v>
      </c>
      <c r="HU47" s="1">
        <v>0</v>
      </c>
      <c r="HV47" s="1">
        <v>0</v>
      </c>
      <c r="HW47" s="1">
        <v>1</v>
      </c>
      <c r="HX47" s="1">
        <v>0</v>
      </c>
      <c r="HY47" s="1">
        <v>0</v>
      </c>
      <c r="HZ47" s="1">
        <v>0</v>
      </c>
      <c r="IF47" s="1">
        <v>0</v>
      </c>
      <c r="IG47" s="1">
        <v>0</v>
      </c>
      <c r="IH47" s="1">
        <v>0</v>
      </c>
      <c r="II47" s="1">
        <v>1</v>
      </c>
      <c r="IJ47" s="1">
        <v>0</v>
      </c>
      <c r="IS47" s="1" t="s">
        <v>5183</v>
      </c>
      <c r="IT47" s="1" t="s">
        <v>472</v>
      </c>
      <c r="IU47" s="1" t="s">
        <v>5102</v>
      </c>
      <c r="IV47" s="1" t="s">
        <v>472</v>
      </c>
      <c r="IX47" s="1" t="s">
        <v>472</v>
      </c>
      <c r="IY47" s="1" t="s">
        <v>464</v>
      </c>
      <c r="IZ47" s="1">
        <v>0</v>
      </c>
      <c r="JA47" s="1">
        <v>1</v>
      </c>
      <c r="JB47" s="1">
        <v>0</v>
      </c>
      <c r="JC47" s="1">
        <v>0</v>
      </c>
      <c r="JD47" s="1">
        <v>0</v>
      </c>
      <c r="JE47" s="1">
        <v>0</v>
      </c>
      <c r="JF47" s="1">
        <v>0</v>
      </c>
      <c r="JG47" s="1">
        <v>1</v>
      </c>
      <c r="JH47" s="1">
        <v>0</v>
      </c>
      <c r="JI47" s="1">
        <v>0</v>
      </c>
      <c r="JK47" s="1" t="s">
        <v>472</v>
      </c>
      <c r="KA47" s="1" t="s">
        <v>464</v>
      </c>
      <c r="KB47" s="1">
        <v>1</v>
      </c>
      <c r="KC47" s="1">
        <v>0</v>
      </c>
      <c r="KD47" s="1">
        <v>1</v>
      </c>
      <c r="KE47" s="1">
        <v>2</v>
      </c>
      <c r="KF47" s="1">
        <v>0</v>
      </c>
      <c r="KG47" s="1">
        <v>0</v>
      </c>
      <c r="KH47" s="1">
        <v>0</v>
      </c>
      <c r="KJ47" s="1">
        <v>1</v>
      </c>
      <c r="KK47" s="1">
        <v>1</v>
      </c>
      <c r="KL47" s="1">
        <v>1</v>
      </c>
      <c r="KM47" s="1">
        <v>3</v>
      </c>
      <c r="KN47" s="1">
        <v>5</v>
      </c>
      <c r="KO47" s="1" t="s">
        <v>5185</v>
      </c>
      <c r="KP47" s="1">
        <v>0</v>
      </c>
      <c r="KQ47" s="1">
        <v>0</v>
      </c>
      <c r="KR47" s="1">
        <v>0</v>
      </c>
      <c r="KT47" s="1">
        <v>1</v>
      </c>
      <c r="KU47" s="1">
        <v>0</v>
      </c>
      <c r="KV47" s="1">
        <v>0</v>
      </c>
      <c r="KW47" s="1">
        <v>0</v>
      </c>
      <c r="KX47" s="1">
        <v>0</v>
      </c>
      <c r="KY47" s="1">
        <v>0</v>
      </c>
      <c r="LA47" s="1" t="s">
        <v>472</v>
      </c>
      <c r="LB47" s="1" t="s">
        <v>1133</v>
      </c>
      <c r="LC47" s="1">
        <v>0</v>
      </c>
      <c r="LD47" s="1">
        <v>1</v>
      </c>
      <c r="LE47" s="1">
        <v>0</v>
      </c>
      <c r="LF47" s="1">
        <v>0</v>
      </c>
      <c r="LH47" s="1">
        <v>0</v>
      </c>
      <c r="LI47" s="1">
        <v>0</v>
      </c>
      <c r="LJ47" s="1">
        <v>0</v>
      </c>
      <c r="LK47" s="1">
        <v>0</v>
      </c>
      <c r="LL47" s="1">
        <v>0</v>
      </c>
      <c r="LM47" s="1">
        <v>0</v>
      </c>
      <c r="LN47" s="1">
        <v>1</v>
      </c>
      <c r="LO47" s="1">
        <v>0</v>
      </c>
      <c r="LP47" s="1" t="s">
        <v>1134</v>
      </c>
      <c r="LQ47" s="1" t="s">
        <v>472</v>
      </c>
      <c r="LZ47" s="1" t="s">
        <v>472</v>
      </c>
      <c r="MA47" s="1" t="s">
        <v>472</v>
      </c>
      <c r="MQ47" s="1">
        <v>0</v>
      </c>
      <c r="MT47" s="1">
        <v>6</v>
      </c>
      <c r="MU47" s="1" t="s">
        <v>5187</v>
      </c>
      <c r="MV47" s="1">
        <v>1</v>
      </c>
      <c r="MW47" s="1">
        <v>0</v>
      </c>
      <c r="MX47" s="1">
        <v>0</v>
      </c>
      <c r="MY47" s="1">
        <v>0</v>
      </c>
      <c r="MZ47" s="1">
        <v>0</v>
      </c>
      <c r="NA47" s="1">
        <v>1</v>
      </c>
      <c r="NB47" s="1">
        <v>1</v>
      </c>
      <c r="NC47" s="1" t="s">
        <v>5190</v>
      </c>
      <c r="ND47" s="1">
        <v>0</v>
      </c>
      <c r="NE47" s="1">
        <v>0</v>
      </c>
      <c r="NF47" s="1">
        <v>0</v>
      </c>
      <c r="NH47" s="1" t="s">
        <v>464</v>
      </c>
      <c r="NI47" s="1" t="s">
        <v>480</v>
      </c>
      <c r="OD47" s="1" t="s">
        <v>1135</v>
      </c>
      <c r="OE47" s="1">
        <v>0</v>
      </c>
      <c r="OF47" s="1">
        <v>1</v>
      </c>
      <c r="OG47" s="1">
        <v>1</v>
      </c>
      <c r="OH47" s="1">
        <v>0</v>
      </c>
      <c r="OI47" s="1">
        <v>0</v>
      </c>
      <c r="OJ47" s="1">
        <v>0</v>
      </c>
      <c r="OK47" s="1">
        <v>0</v>
      </c>
      <c r="OL47" s="1">
        <v>0</v>
      </c>
      <c r="OM47" s="1">
        <v>1</v>
      </c>
      <c r="ON47" s="1">
        <v>0</v>
      </c>
      <c r="OO47" s="1" t="s">
        <v>620</v>
      </c>
      <c r="OP47" s="1">
        <v>0</v>
      </c>
      <c r="OQ47" s="1">
        <v>0</v>
      </c>
      <c r="OR47" s="1">
        <v>0</v>
      </c>
      <c r="OS47" s="1">
        <v>1</v>
      </c>
      <c r="OT47" s="1">
        <v>0</v>
      </c>
      <c r="OU47" s="1">
        <v>0</v>
      </c>
      <c r="OW47" s="1" t="s">
        <v>546</v>
      </c>
      <c r="OY47" s="1" t="s">
        <v>518</v>
      </c>
      <c r="OZ47" s="1" t="s">
        <v>464</v>
      </c>
      <c r="PA47" s="1" t="s">
        <v>464</v>
      </c>
      <c r="PB47" s="1" t="s">
        <v>518</v>
      </c>
      <c r="PC47" s="1" t="s">
        <v>464</v>
      </c>
      <c r="PD47" s="1" t="s">
        <v>472</v>
      </c>
      <c r="PF47" s="1" t="s">
        <v>484</v>
      </c>
      <c r="PH47" s="1" t="s">
        <v>586</v>
      </c>
      <c r="PI47" s="1" t="s">
        <v>605</v>
      </c>
      <c r="PJ47" s="1" t="s">
        <v>472</v>
      </c>
      <c r="PZ47" s="1" t="s">
        <v>564</v>
      </c>
      <c r="QA47" s="1" t="s">
        <v>472</v>
      </c>
      <c r="QB47" s="1" t="s">
        <v>1136</v>
      </c>
      <c r="QC47" s="1" t="s">
        <v>1137</v>
      </c>
      <c r="QD47" s="1" t="s">
        <v>472</v>
      </c>
      <c r="QG47" s="1">
        <v>-2.2764001</v>
      </c>
      <c r="QH47" s="1">
        <v>28.815522999999999</v>
      </c>
      <c r="QI47" s="1">
        <v>1712.8</v>
      </c>
      <c r="QJ47" s="1">
        <v>4.66</v>
      </c>
      <c r="QK47" s="1">
        <v>7</v>
      </c>
      <c r="QL47" s="1">
        <v>44959.565254629633</v>
      </c>
      <c r="QM47" s="1">
        <v>44959.549861111111</v>
      </c>
      <c r="QN47" s="1" t="s">
        <v>568</v>
      </c>
      <c r="QO47" s="1">
        <v>44959.592291666668</v>
      </c>
      <c r="QP47" s="7" t="s">
        <v>1138</v>
      </c>
      <c r="QQ47" s="1" t="s">
        <v>568</v>
      </c>
      <c r="QR47" s="1" t="s">
        <v>4707</v>
      </c>
      <c r="QS47" s="1" t="s">
        <v>4716</v>
      </c>
      <c r="QT47" s="1">
        <v>4</v>
      </c>
      <c r="QU47" s="1" t="s">
        <v>4725</v>
      </c>
      <c r="QV47" s="1">
        <v>2</v>
      </c>
      <c r="QW47" s="1">
        <v>1</v>
      </c>
      <c r="QX47" s="1">
        <v>2</v>
      </c>
      <c r="QY47" s="9">
        <v>5</v>
      </c>
      <c r="QZ47" s="1" t="s">
        <v>5100</v>
      </c>
      <c r="RA47" s="1">
        <v>10</v>
      </c>
      <c r="RB47" s="1" t="s">
        <v>4710</v>
      </c>
      <c r="RC47" s="1" t="s">
        <v>4711</v>
      </c>
      <c r="RD47" s="1" t="s">
        <v>4717</v>
      </c>
      <c r="RE47" s="1" t="s">
        <v>5102</v>
      </c>
      <c r="RF47" s="1">
        <v>0</v>
      </c>
      <c r="RG47" s="1">
        <v>1</v>
      </c>
      <c r="RH47" s="1">
        <v>1</v>
      </c>
      <c r="RI47" s="1">
        <v>2</v>
      </c>
      <c r="RJ47" s="1" t="s">
        <v>4721</v>
      </c>
      <c r="RK47" s="1">
        <v>0</v>
      </c>
      <c r="RL47" s="1">
        <v>8</v>
      </c>
      <c r="RM47" s="1" t="s">
        <v>4718</v>
      </c>
      <c r="RN47" s="1">
        <v>0</v>
      </c>
      <c r="RO47" s="1">
        <v>0</v>
      </c>
      <c r="RP47" s="1" t="str">
        <f t="shared" si="1"/>
        <v>regression</v>
      </c>
      <c r="RQ47" s="1" t="str">
        <f t="shared" si="2"/>
        <v>stagnation</v>
      </c>
      <c r="RR47" s="1" t="str">
        <f t="shared" si="3"/>
        <v>stagnation</v>
      </c>
      <c r="RS47" s="1" t="str">
        <f t="shared" si="4"/>
        <v>regression</v>
      </c>
      <c r="RT47" s="1" t="str">
        <f t="shared" si="5"/>
        <v>regression</v>
      </c>
      <c r="RU47" s="1" t="str">
        <f t="shared" si="6"/>
        <v>regression</v>
      </c>
    </row>
    <row r="48" spans="1:489" ht="14.25" customHeight="1" x14ac:dyDescent="0.3">
      <c r="A48" s="1" t="s">
        <v>1139</v>
      </c>
      <c r="B48" s="1" t="s">
        <v>1140</v>
      </c>
      <c r="C48" s="1">
        <v>44959</v>
      </c>
      <c r="D48" s="1" t="s">
        <v>459</v>
      </c>
      <c r="E48" s="1" t="s">
        <v>460</v>
      </c>
      <c r="F48" s="1" t="s">
        <v>460</v>
      </c>
      <c r="G48" s="1" t="s">
        <v>461</v>
      </c>
      <c r="H48" s="1" t="s">
        <v>462</v>
      </c>
      <c r="I48" s="1" t="s">
        <v>844</v>
      </c>
      <c r="J48" s="1" t="s">
        <v>464</v>
      </c>
      <c r="K48" s="1" t="s">
        <v>1142</v>
      </c>
      <c r="L48" s="1" t="s">
        <v>1141</v>
      </c>
      <c r="M48" s="1" t="str" cm="1">
        <f t="array" ref="M48">SUBSTITUTE(L48,LEFT(L48,MIN(IFERROR(FIND({0;1;2;3;4;5;6;7;8;9},L48),""))-1),"")</f>
        <v>3</v>
      </c>
      <c r="N48" s="1" t="str">
        <f t="shared" si="0"/>
        <v>kashe_3</v>
      </c>
      <c r="O48" s="1" t="s">
        <v>510</v>
      </c>
      <c r="P48" s="1">
        <v>24</v>
      </c>
      <c r="Q48" s="1">
        <v>974857838</v>
      </c>
      <c r="R48" s="1" t="s">
        <v>511</v>
      </c>
      <c r="S48" s="1" t="s">
        <v>464</v>
      </c>
      <c r="W48" s="1" t="s">
        <v>510</v>
      </c>
      <c r="X48" s="1" t="s">
        <v>1143</v>
      </c>
      <c r="Y48" s="1" t="s">
        <v>1144</v>
      </c>
      <c r="AA48" s="1" t="s">
        <v>471</v>
      </c>
      <c r="AB48" s="1">
        <v>0</v>
      </c>
      <c r="AC48" s="1">
        <v>0</v>
      </c>
      <c r="AD48" s="1">
        <v>0</v>
      </c>
      <c r="AE48" s="1">
        <v>0</v>
      </c>
      <c r="AF48" s="1">
        <v>1</v>
      </c>
      <c r="AG48" s="1">
        <v>0</v>
      </c>
      <c r="AH48" s="1">
        <v>0</v>
      </c>
      <c r="AI48" s="1">
        <v>0</v>
      </c>
      <c r="AJ48" s="1">
        <v>2</v>
      </c>
      <c r="AK48" s="1">
        <v>0</v>
      </c>
      <c r="AL48" s="1">
        <v>0</v>
      </c>
      <c r="AM48" s="1">
        <v>0</v>
      </c>
      <c r="AN48" s="1">
        <v>1</v>
      </c>
      <c r="AO48" s="1">
        <v>0</v>
      </c>
      <c r="AP48" s="1">
        <v>0</v>
      </c>
      <c r="AQ48" s="1">
        <v>0</v>
      </c>
      <c r="AR48" s="1">
        <v>4</v>
      </c>
      <c r="AS48" s="1" t="s">
        <v>464</v>
      </c>
      <c r="AT48" s="1">
        <v>0</v>
      </c>
      <c r="AU48" s="1">
        <v>1</v>
      </c>
      <c r="AV48" s="1">
        <v>0</v>
      </c>
      <c r="AW48" s="1">
        <v>0</v>
      </c>
      <c r="AX48" s="1">
        <v>1</v>
      </c>
      <c r="AY48" s="1">
        <v>0</v>
      </c>
      <c r="AZ48" s="1">
        <v>0</v>
      </c>
      <c r="BA48" s="1">
        <v>0</v>
      </c>
      <c r="BB48" s="1">
        <v>0</v>
      </c>
      <c r="BC48" s="1">
        <v>0</v>
      </c>
      <c r="BD48" s="1">
        <v>0</v>
      </c>
      <c r="BE48" s="1">
        <v>0</v>
      </c>
      <c r="BF48" s="1" t="s">
        <v>472</v>
      </c>
      <c r="BS48" s="1" t="s">
        <v>464</v>
      </c>
      <c r="BT48" s="1">
        <v>1</v>
      </c>
      <c r="BU48" s="1">
        <v>0</v>
      </c>
      <c r="BV48" s="1">
        <v>0</v>
      </c>
      <c r="BW48" s="1">
        <v>1</v>
      </c>
      <c r="BX48" s="1">
        <v>0</v>
      </c>
      <c r="BY48" s="1">
        <v>0</v>
      </c>
      <c r="BZ48" s="1">
        <v>0</v>
      </c>
      <c r="CA48" s="1">
        <v>0</v>
      </c>
      <c r="CB48" s="1">
        <v>0</v>
      </c>
      <c r="CC48" s="1">
        <v>0</v>
      </c>
      <c r="CD48" s="1">
        <v>0</v>
      </c>
      <c r="CF48" s="1" t="s">
        <v>473</v>
      </c>
      <c r="CG48" s="1" t="s">
        <v>474</v>
      </c>
      <c r="CL48" s="1" t="s">
        <v>473</v>
      </c>
      <c r="CM48" s="1" t="s">
        <v>5133</v>
      </c>
      <c r="CO48" s="1" t="s">
        <v>472</v>
      </c>
      <c r="CP48" s="1" t="s">
        <v>1145</v>
      </c>
      <c r="CV48" s="1" t="s">
        <v>1146</v>
      </c>
      <c r="CW48" s="1" t="s">
        <v>475</v>
      </c>
      <c r="CX48" s="1">
        <v>10</v>
      </c>
      <c r="CY48" s="1">
        <v>20</v>
      </c>
      <c r="CZ48" s="1">
        <v>6</v>
      </c>
      <c r="DA48" s="9">
        <v>36</v>
      </c>
      <c r="DB48" s="1">
        <v>2</v>
      </c>
      <c r="DC48" s="1">
        <v>1</v>
      </c>
      <c r="DD48" s="1">
        <v>3</v>
      </c>
      <c r="DE48" s="1" t="s">
        <v>472</v>
      </c>
      <c r="DF48" s="1" t="s">
        <v>5102</v>
      </c>
      <c r="DG48" s="1">
        <v>0</v>
      </c>
      <c r="DH48" s="1">
        <v>0</v>
      </c>
      <c r="DI48" s="1">
        <v>0</v>
      </c>
      <c r="DJ48" s="1">
        <v>0</v>
      </c>
      <c r="DK48" s="1">
        <v>0</v>
      </c>
      <c r="DL48" s="1">
        <v>1</v>
      </c>
      <c r="DM48" s="1">
        <v>1</v>
      </c>
      <c r="DN48" s="1">
        <v>1</v>
      </c>
      <c r="DO48" s="1">
        <v>0</v>
      </c>
      <c r="DP48" s="1">
        <v>0</v>
      </c>
      <c r="DQ48" s="1">
        <v>0</v>
      </c>
      <c r="DR48" s="1">
        <v>0</v>
      </c>
      <c r="DS48" s="1">
        <v>0</v>
      </c>
      <c r="DT48" s="1" t="s">
        <v>464</v>
      </c>
      <c r="EH48" s="1">
        <v>4</v>
      </c>
      <c r="EI48" s="1">
        <v>5</v>
      </c>
      <c r="EJ48" s="1">
        <v>400</v>
      </c>
      <c r="EK48" s="1">
        <v>2</v>
      </c>
      <c r="EL48" s="1">
        <v>3</v>
      </c>
      <c r="EM48" s="1">
        <v>240</v>
      </c>
      <c r="EN48" s="6">
        <v>22.857142857142858</v>
      </c>
      <c r="EO48" s="1" t="s">
        <v>472</v>
      </c>
      <c r="EZ48" s="1" t="s">
        <v>555</v>
      </c>
      <c r="FA48" s="1">
        <v>0</v>
      </c>
      <c r="FB48" s="1">
        <v>0</v>
      </c>
      <c r="FC48" s="1">
        <v>0</v>
      </c>
      <c r="FD48" s="1">
        <v>0</v>
      </c>
      <c r="FE48" s="1">
        <v>1</v>
      </c>
      <c r="FF48" s="1">
        <v>0</v>
      </c>
      <c r="FG48" s="1">
        <v>0</v>
      </c>
      <c r="FI48" s="1" t="s">
        <v>472</v>
      </c>
      <c r="FN48" s="1">
        <v>1</v>
      </c>
      <c r="FO48" s="1">
        <v>0</v>
      </c>
      <c r="FP48" s="1">
        <v>1</v>
      </c>
      <c r="FQ48" s="1">
        <v>0</v>
      </c>
      <c r="FR48" s="1">
        <v>0</v>
      </c>
      <c r="FS48" s="1">
        <v>0</v>
      </c>
      <c r="FT48" s="1">
        <v>0</v>
      </c>
      <c r="FV48" s="1" t="s">
        <v>472</v>
      </c>
      <c r="GD48" s="1" t="s">
        <v>671</v>
      </c>
      <c r="GE48" s="1" t="s">
        <v>464</v>
      </c>
      <c r="GF48" s="1" t="s">
        <v>1147</v>
      </c>
      <c r="GG48" s="1" t="s">
        <v>472</v>
      </c>
      <c r="GP48" s="1" t="s">
        <v>464</v>
      </c>
      <c r="GQ48" s="1">
        <v>0</v>
      </c>
      <c r="GR48" s="1">
        <v>0</v>
      </c>
      <c r="GS48" s="1">
        <v>1</v>
      </c>
      <c r="GT48" s="1">
        <v>1</v>
      </c>
      <c r="GU48" s="1">
        <v>0</v>
      </c>
      <c r="GV48" s="1">
        <v>0</v>
      </c>
      <c r="GW48" s="1">
        <v>0</v>
      </c>
      <c r="GY48" s="1">
        <v>0</v>
      </c>
      <c r="GZ48" s="1">
        <v>0</v>
      </c>
      <c r="HA48" s="1">
        <v>0</v>
      </c>
      <c r="HB48" s="1">
        <v>0</v>
      </c>
      <c r="HC48" s="1">
        <v>1</v>
      </c>
      <c r="HD48" s="1">
        <v>0</v>
      </c>
      <c r="HE48" s="1">
        <v>0</v>
      </c>
      <c r="HF48" s="1">
        <v>0</v>
      </c>
      <c r="HG48" s="1">
        <v>0</v>
      </c>
      <c r="HH48" s="1">
        <v>0</v>
      </c>
      <c r="HI48" s="1">
        <v>0</v>
      </c>
      <c r="HJ48" s="1">
        <v>0</v>
      </c>
      <c r="HK48" s="1">
        <v>0</v>
      </c>
      <c r="HL48" s="1">
        <v>0</v>
      </c>
      <c r="HM48" s="1">
        <v>0</v>
      </c>
      <c r="HN48" s="1">
        <v>0</v>
      </c>
      <c r="HO48" s="1">
        <v>0</v>
      </c>
      <c r="HP48" s="1" t="s">
        <v>464</v>
      </c>
      <c r="HQ48" s="1">
        <v>0</v>
      </c>
      <c r="HR48" s="1">
        <v>1</v>
      </c>
      <c r="HS48" s="1">
        <v>0</v>
      </c>
      <c r="HT48" s="1">
        <v>0</v>
      </c>
      <c r="HU48" s="1">
        <v>0</v>
      </c>
      <c r="HV48" s="1">
        <v>0</v>
      </c>
      <c r="HW48" s="1">
        <v>0</v>
      </c>
      <c r="HX48" s="1">
        <v>0</v>
      </c>
      <c r="HY48" s="1">
        <v>0</v>
      </c>
      <c r="HZ48" s="1">
        <v>0</v>
      </c>
      <c r="ID48" s="1" t="s">
        <v>1148</v>
      </c>
      <c r="IF48" s="1">
        <v>0</v>
      </c>
      <c r="IG48" s="1">
        <v>0</v>
      </c>
      <c r="IH48" s="1">
        <v>0</v>
      </c>
      <c r="II48" s="1">
        <v>1</v>
      </c>
      <c r="IJ48" s="1">
        <v>0</v>
      </c>
      <c r="IS48" s="1" t="s">
        <v>5184</v>
      </c>
      <c r="IT48" s="1" t="s">
        <v>472</v>
      </c>
      <c r="IU48" s="1" t="s">
        <v>5100</v>
      </c>
      <c r="IV48" s="1" t="s">
        <v>472</v>
      </c>
      <c r="IX48" s="1" t="s">
        <v>472</v>
      </c>
      <c r="IY48" s="1" t="s">
        <v>472</v>
      </c>
      <c r="KA48" s="1" t="s">
        <v>464</v>
      </c>
      <c r="KB48" s="1">
        <v>1</v>
      </c>
      <c r="KC48" s="1">
        <v>1</v>
      </c>
      <c r="KD48" s="1">
        <v>1</v>
      </c>
      <c r="KE48" s="1">
        <v>3</v>
      </c>
      <c r="KF48" s="1">
        <v>0</v>
      </c>
      <c r="KG48" s="1">
        <v>0</v>
      </c>
      <c r="KH48" s="1">
        <v>0</v>
      </c>
      <c r="KJ48" s="1">
        <v>1</v>
      </c>
      <c r="KK48" s="1">
        <v>1</v>
      </c>
      <c r="KL48" s="1">
        <v>1</v>
      </c>
      <c r="KM48" s="1">
        <v>3</v>
      </c>
      <c r="KN48" s="1">
        <v>6</v>
      </c>
      <c r="KO48" s="1" t="s">
        <v>5185</v>
      </c>
      <c r="KP48" s="1">
        <v>0</v>
      </c>
      <c r="KQ48" s="1">
        <v>0</v>
      </c>
      <c r="KR48" s="1">
        <v>0</v>
      </c>
      <c r="KT48" s="1">
        <v>0</v>
      </c>
      <c r="KU48" s="1">
        <v>1</v>
      </c>
      <c r="KV48" s="1">
        <v>0</v>
      </c>
      <c r="KW48" s="1">
        <v>0</v>
      </c>
      <c r="KX48" s="1">
        <v>0</v>
      </c>
      <c r="KY48" s="1">
        <v>0</v>
      </c>
      <c r="LA48" s="1" t="s">
        <v>472</v>
      </c>
      <c r="LB48" s="1" t="s">
        <v>1149</v>
      </c>
      <c r="LC48" s="1">
        <v>1</v>
      </c>
      <c r="LD48" s="1">
        <v>1</v>
      </c>
      <c r="LE48" s="1">
        <v>0</v>
      </c>
      <c r="LF48" s="1">
        <v>0</v>
      </c>
      <c r="LH48" s="1">
        <v>0</v>
      </c>
      <c r="LI48" s="1">
        <v>0</v>
      </c>
      <c r="LJ48" s="1">
        <v>0</v>
      </c>
      <c r="LK48" s="1">
        <v>1</v>
      </c>
      <c r="LL48" s="1">
        <v>0</v>
      </c>
      <c r="LM48" s="1">
        <v>0</v>
      </c>
      <c r="LN48" s="1">
        <v>1</v>
      </c>
      <c r="LO48" s="1">
        <v>0</v>
      </c>
      <c r="LP48" s="1" t="s">
        <v>1150</v>
      </c>
      <c r="LQ48" s="1" t="s">
        <v>464</v>
      </c>
      <c r="LR48" s="1" t="s">
        <v>1151</v>
      </c>
      <c r="LS48" s="1">
        <v>1</v>
      </c>
      <c r="LT48" s="1">
        <v>1</v>
      </c>
      <c r="LU48" s="1">
        <v>0</v>
      </c>
      <c r="LV48" s="1">
        <v>0</v>
      </c>
      <c r="LW48" s="1">
        <v>0</v>
      </c>
      <c r="LX48" s="1">
        <v>0</v>
      </c>
      <c r="LY48" s="1" t="s">
        <v>1152</v>
      </c>
      <c r="LZ48" s="1" t="s">
        <v>472</v>
      </c>
      <c r="MA48" s="1" t="s">
        <v>464</v>
      </c>
      <c r="MB48" s="1">
        <v>1</v>
      </c>
      <c r="MC48" s="1">
        <v>0</v>
      </c>
      <c r="MD48" s="1">
        <v>0</v>
      </c>
      <c r="ME48" s="1">
        <v>0</v>
      </c>
      <c r="MF48" s="1">
        <v>0</v>
      </c>
      <c r="MH48" s="1">
        <v>1</v>
      </c>
      <c r="MI48" s="1">
        <v>0</v>
      </c>
      <c r="MJ48" s="1">
        <v>0</v>
      </c>
      <c r="MK48" s="1">
        <v>0</v>
      </c>
      <c r="ML48" s="1">
        <v>0</v>
      </c>
      <c r="MM48" s="1">
        <v>0</v>
      </c>
      <c r="MN48" s="1">
        <v>0</v>
      </c>
      <c r="MO48" s="1">
        <v>0</v>
      </c>
      <c r="MQ48" s="1">
        <v>1</v>
      </c>
      <c r="MR48" s="1" t="s">
        <v>464</v>
      </c>
      <c r="MS48" s="1" t="s">
        <v>472</v>
      </c>
      <c r="MT48" s="1">
        <v>5</v>
      </c>
      <c r="MU48" s="1" t="s">
        <v>5189</v>
      </c>
      <c r="MV48" s="1">
        <v>1</v>
      </c>
      <c r="MW48" s="1">
        <v>0</v>
      </c>
      <c r="MX48" s="1">
        <v>0</v>
      </c>
      <c r="MY48" s="1">
        <v>0</v>
      </c>
      <c r="MZ48" s="1">
        <v>0</v>
      </c>
      <c r="NA48" s="1">
        <v>1</v>
      </c>
      <c r="NB48" s="1">
        <v>2</v>
      </c>
      <c r="NC48" s="1" t="s">
        <v>5190</v>
      </c>
      <c r="ND48" s="1">
        <v>0</v>
      </c>
      <c r="NE48" s="1">
        <v>1</v>
      </c>
      <c r="NF48" s="1">
        <v>0</v>
      </c>
      <c r="NG48" s="1" t="s">
        <v>1153</v>
      </c>
      <c r="NH48" s="1" t="s">
        <v>464</v>
      </c>
      <c r="NI48" s="1" t="s">
        <v>480</v>
      </c>
      <c r="OD48" s="1" t="s">
        <v>1154</v>
      </c>
      <c r="OE48" s="1">
        <v>0</v>
      </c>
      <c r="OF48" s="1">
        <v>0</v>
      </c>
      <c r="OG48" s="1">
        <v>0</v>
      </c>
      <c r="OH48" s="1">
        <v>0</v>
      </c>
      <c r="OI48" s="1">
        <v>0</v>
      </c>
      <c r="OJ48" s="1">
        <v>0</v>
      </c>
      <c r="OK48" s="1">
        <v>0</v>
      </c>
      <c r="OL48" s="1">
        <v>0</v>
      </c>
      <c r="OM48" s="1">
        <v>1</v>
      </c>
      <c r="ON48" s="1">
        <v>0</v>
      </c>
      <c r="OO48" s="1" t="s">
        <v>544</v>
      </c>
      <c r="OP48" s="1">
        <v>0</v>
      </c>
      <c r="OQ48" s="1">
        <v>0</v>
      </c>
      <c r="OR48" s="1">
        <v>0</v>
      </c>
      <c r="OS48" s="1">
        <v>0</v>
      </c>
      <c r="OT48" s="1">
        <v>1</v>
      </c>
      <c r="OU48" s="1">
        <v>0</v>
      </c>
      <c r="OV48" s="1" t="s">
        <v>1155</v>
      </c>
      <c r="OW48" s="1" t="s">
        <v>546</v>
      </c>
      <c r="OY48" s="1" t="s">
        <v>502</v>
      </c>
      <c r="OZ48" s="1" t="s">
        <v>472</v>
      </c>
      <c r="PA48" s="1" t="s">
        <v>472</v>
      </c>
      <c r="PB48" s="1" t="s">
        <v>502</v>
      </c>
      <c r="PC48" s="1" t="s">
        <v>472</v>
      </c>
      <c r="PI48" s="1" t="s">
        <v>534</v>
      </c>
      <c r="PJ48" s="1" t="s">
        <v>489</v>
      </c>
      <c r="PK48" s="1">
        <v>0</v>
      </c>
      <c r="PL48" s="1">
        <v>1</v>
      </c>
      <c r="PM48" s="1">
        <v>0</v>
      </c>
      <c r="PN48" s="1">
        <v>0</v>
      </c>
      <c r="PO48" s="1">
        <v>1</v>
      </c>
      <c r="PP48" s="1">
        <v>1</v>
      </c>
      <c r="PQ48" s="1">
        <v>1</v>
      </c>
      <c r="PR48" s="1">
        <v>0</v>
      </c>
      <c r="PS48" s="1">
        <v>0</v>
      </c>
      <c r="PT48" s="1">
        <v>0</v>
      </c>
      <c r="PU48" s="1">
        <v>0</v>
      </c>
      <c r="PV48" s="1">
        <v>0</v>
      </c>
      <c r="PX48" s="1" t="s">
        <v>1156</v>
      </c>
      <c r="PY48" s="1" t="s">
        <v>487</v>
      </c>
      <c r="PZ48" s="1" t="s">
        <v>488</v>
      </c>
      <c r="QA48" s="1" t="s">
        <v>472</v>
      </c>
      <c r="QB48" s="1" t="s">
        <v>1157</v>
      </c>
      <c r="QC48" s="1" t="s">
        <v>1158</v>
      </c>
      <c r="QD48" s="1" t="s">
        <v>472</v>
      </c>
      <c r="QG48" s="1">
        <v>-2.2827641000000001</v>
      </c>
      <c r="QH48" s="1">
        <v>28.8028166</v>
      </c>
      <c r="QI48" s="1">
        <v>1777.4</v>
      </c>
      <c r="QJ48" s="1">
        <v>4.2</v>
      </c>
      <c r="QK48" s="1">
        <v>4</v>
      </c>
      <c r="QL48" s="1">
        <v>44959.348078703697</v>
      </c>
      <c r="QM48" s="1">
        <v>44959.312673611108</v>
      </c>
      <c r="QN48" s="1" t="s">
        <v>1159</v>
      </c>
      <c r="QO48" s="1">
        <v>44959.593541666669</v>
      </c>
      <c r="QP48" s="7" t="s">
        <v>1160</v>
      </c>
      <c r="QQ48" s="1" t="s">
        <v>1159</v>
      </c>
      <c r="QR48" s="1" t="s">
        <v>4707</v>
      </c>
      <c r="QS48" s="1" t="s">
        <v>4716</v>
      </c>
      <c r="QT48" s="1">
        <v>5</v>
      </c>
      <c r="QU48" s="1" t="s">
        <v>4725</v>
      </c>
      <c r="QV48" s="1">
        <v>1</v>
      </c>
      <c r="QW48" s="1">
        <v>2</v>
      </c>
      <c r="QX48" s="1">
        <v>1</v>
      </c>
      <c r="QY48" s="9">
        <v>4</v>
      </c>
      <c r="QZ48" s="1" t="s">
        <v>5100</v>
      </c>
      <c r="RA48" s="1">
        <v>40</v>
      </c>
      <c r="RB48" s="1" t="s">
        <v>4710</v>
      </c>
      <c r="RC48" s="1" t="s">
        <v>4734</v>
      </c>
      <c r="RD48" s="1" t="s">
        <v>4712</v>
      </c>
      <c r="RE48" s="1" t="s">
        <v>5100</v>
      </c>
      <c r="RF48" s="1" t="s">
        <v>4736</v>
      </c>
      <c r="RG48" s="1">
        <v>2</v>
      </c>
      <c r="RH48" s="1">
        <v>2</v>
      </c>
      <c r="RI48" s="1">
        <v>5</v>
      </c>
      <c r="RJ48" s="1" t="s">
        <v>4748</v>
      </c>
      <c r="RK48" s="1">
        <v>1</v>
      </c>
      <c r="RL48" s="1">
        <v>7</v>
      </c>
      <c r="RM48" s="1" t="s">
        <v>4718</v>
      </c>
      <c r="RN48" s="1">
        <v>1</v>
      </c>
      <c r="RO48" s="1">
        <v>1</v>
      </c>
      <c r="RP48" s="1" t="str">
        <f t="shared" si="1"/>
        <v>regression</v>
      </c>
      <c r="RQ48" s="1" t="str">
        <f t="shared" si="2"/>
        <v>regression</v>
      </c>
      <c r="RR48" s="1" t="str">
        <f t="shared" si="3"/>
        <v>stagnation</v>
      </c>
      <c r="RS48" s="1" t="str">
        <f t="shared" si="4"/>
        <v>croissance</v>
      </c>
      <c r="RT48" s="1" t="str">
        <f t="shared" si="5"/>
        <v>regression</v>
      </c>
      <c r="RU48" s="1" t="str">
        <f t="shared" si="6"/>
        <v>regression</v>
      </c>
    </row>
    <row r="49" spans="1:489" ht="14.25" customHeight="1" x14ac:dyDescent="0.3">
      <c r="A49" s="1" t="s">
        <v>1161</v>
      </c>
      <c r="B49" s="1" t="s">
        <v>1162</v>
      </c>
      <c r="C49" s="1">
        <v>44959</v>
      </c>
      <c r="D49" s="1" t="s">
        <v>459</v>
      </c>
      <c r="E49" s="1" t="s">
        <v>460</v>
      </c>
      <c r="F49" s="1" t="s">
        <v>460</v>
      </c>
      <c r="G49" s="1" t="s">
        <v>461</v>
      </c>
      <c r="H49" s="1" t="s">
        <v>462</v>
      </c>
      <c r="I49" s="1" t="s">
        <v>844</v>
      </c>
      <c r="J49" s="1" t="s">
        <v>464</v>
      </c>
      <c r="K49" s="1" t="s">
        <v>1164</v>
      </c>
      <c r="L49" s="1" t="s">
        <v>1163</v>
      </c>
      <c r="M49" s="1" t="str" cm="1">
        <f t="array" ref="M49">SUBSTITUTE(L49,LEFT(L49,MIN(IFERROR(FIND({0;1;2;3;4;5;6;7;8;9},L49),""))-1),"")</f>
        <v>9</v>
      </c>
      <c r="N49" s="1" t="str">
        <f t="shared" si="0"/>
        <v>kashe_9</v>
      </c>
      <c r="O49" s="1" t="s">
        <v>467</v>
      </c>
      <c r="P49" s="1">
        <v>56</v>
      </c>
      <c r="Q49" s="1">
        <v>999999999</v>
      </c>
      <c r="R49" s="1" t="s">
        <v>693</v>
      </c>
      <c r="S49" s="1" t="s">
        <v>464</v>
      </c>
      <c r="W49" s="1" t="s">
        <v>467</v>
      </c>
      <c r="X49" s="1" t="s">
        <v>1165</v>
      </c>
      <c r="Y49" s="1" t="s">
        <v>575</v>
      </c>
      <c r="AA49" s="1" t="s">
        <v>596</v>
      </c>
      <c r="AB49" s="1">
        <v>2</v>
      </c>
      <c r="AC49" s="1">
        <v>3</v>
      </c>
      <c r="AD49" s="1">
        <v>1</v>
      </c>
      <c r="AE49" s="1">
        <v>0</v>
      </c>
      <c r="AF49" s="1">
        <v>4</v>
      </c>
      <c r="AG49" s="1">
        <v>2</v>
      </c>
      <c r="AH49" s="1">
        <v>0</v>
      </c>
      <c r="AI49" s="1">
        <v>1</v>
      </c>
      <c r="AJ49" s="1">
        <v>0</v>
      </c>
      <c r="AK49" s="1">
        <v>2</v>
      </c>
      <c r="AL49" s="1">
        <v>1</v>
      </c>
      <c r="AM49" s="1">
        <v>4</v>
      </c>
      <c r="AN49" s="1">
        <v>2</v>
      </c>
      <c r="AO49" s="1">
        <v>1</v>
      </c>
      <c r="AP49" s="1">
        <v>1</v>
      </c>
      <c r="AQ49" s="1">
        <v>0</v>
      </c>
      <c r="AR49" s="1">
        <v>24</v>
      </c>
      <c r="AS49" s="1" t="s">
        <v>464</v>
      </c>
      <c r="AT49" s="1">
        <v>1</v>
      </c>
      <c r="AU49" s="1">
        <v>0</v>
      </c>
      <c r="AV49" s="1">
        <v>0</v>
      </c>
      <c r="AW49" s="1">
        <v>0</v>
      </c>
      <c r="AX49" s="1">
        <v>1</v>
      </c>
      <c r="AY49" s="1">
        <v>1</v>
      </c>
      <c r="AZ49" s="1">
        <v>0</v>
      </c>
      <c r="BA49" s="1">
        <v>0</v>
      </c>
      <c r="BB49" s="1">
        <v>0</v>
      </c>
      <c r="BC49" s="1">
        <v>0</v>
      </c>
      <c r="BD49" s="1">
        <v>0</v>
      </c>
      <c r="BE49" s="1">
        <v>0</v>
      </c>
      <c r="BF49" s="1" t="s">
        <v>472</v>
      </c>
      <c r="BS49" s="1" t="s">
        <v>472</v>
      </c>
      <c r="CF49" s="1" t="s">
        <v>473</v>
      </c>
      <c r="CG49" s="1" t="s">
        <v>896</v>
      </c>
      <c r="CL49" s="1" t="s">
        <v>473</v>
      </c>
      <c r="CM49" s="1" t="s">
        <v>5133</v>
      </c>
      <c r="CO49" s="1" t="s">
        <v>464</v>
      </c>
      <c r="CW49" s="1" t="s">
        <v>475</v>
      </c>
      <c r="CX49" s="1">
        <v>2</v>
      </c>
      <c r="CY49" s="1">
        <v>5</v>
      </c>
      <c r="CZ49" s="1">
        <v>3</v>
      </c>
      <c r="DA49" s="9">
        <v>10</v>
      </c>
      <c r="DE49" s="1" t="s">
        <v>472</v>
      </c>
      <c r="DF49" s="1" t="s">
        <v>5102</v>
      </c>
      <c r="DG49" s="1">
        <v>0</v>
      </c>
      <c r="DH49" s="1">
        <v>0</v>
      </c>
      <c r="DI49" s="1">
        <v>0</v>
      </c>
      <c r="DJ49" s="1">
        <v>1</v>
      </c>
      <c r="DK49" s="1">
        <v>1</v>
      </c>
      <c r="DL49" s="1">
        <v>1</v>
      </c>
      <c r="DM49" s="1">
        <v>1</v>
      </c>
      <c r="DN49" s="1">
        <v>0</v>
      </c>
      <c r="DO49" s="1">
        <v>0</v>
      </c>
      <c r="DP49" s="1">
        <v>0</v>
      </c>
      <c r="DQ49" s="1">
        <v>0</v>
      </c>
      <c r="DR49" s="1">
        <v>0</v>
      </c>
      <c r="DS49" s="1">
        <v>0</v>
      </c>
      <c r="EH49" s="1">
        <v>7</v>
      </c>
      <c r="EI49" s="1">
        <v>5</v>
      </c>
      <c r="EJ49" s="1">
        <v>700</v>
      </c>
      <c r="EM49" s="1">
        <v>0</v>
      </c>
      <c r="EN49" s="6">
        <v>4.166666666666667</v>
      </c>
      <c r="EO49" s="1" t="s">
        <v>472</v>
      </c>
      <c r="EZ49" s="1" t="s">
        <v>555</v>
      </c>
      <c r="FA49" s="1">
        <v>0</v>
      </c>
      <c r="FB49" s="1">
        <v>0</v>
      </c>
      <c r="FC49" s="1">
        <v>0</v>
      </c>
      <c r="FD49" s="1">
        <v>0</v>
      </c>
      <c r="FE49" s="1">
        <v>1</v>
      </c>
      <c r="FF49" s="1">
        <v>0</v>
      </c>
      <c r="FG49" s="1">
        <v>0</v>
      </c>
      <c r="FI49" s="1" t="s">
        <v>464</v>
      </c>
      <c r="FJ49" s="1" t="s">
        <v>598</v>
      </c>
      <c r="FM49" s="1">
        <v>1500</v>
      </c>
      <c r="GE49" s="1" t="s">
        <v>464</v>
      </c>
      <c r="GF49" s="1" t="s">
        <v>1166</v>
      </c>
      <c r="GG49" s="1" t="s">
        <v>472</v>
      </c>
      <c r="HP49" s="1" t="s">
        <v>464</v>
      </c>
      <c r="HQ49" s="1">
        <v>0</v>
      </c>
      <c r="HR49" s="1">
        <v>1</v>
      </c>
      <c r="HS49" s="1">
        <v>0</v>
      </c>
      <c r="HT49" s="1">
        <v>0</v>
      </c>
      <c r="HU49" s="1">
        <v>0</v>
      </c>
      <c r="HV49" s="1">
        <v>0</v>
      </c>
      <c r="HW49" s="1">
        <v>0</v>
      </c>
      <c r="HX49" s="1">
        <v>0</v>
      </c>
      <c r="HY49" s="1">
        <v>0</v>
      </c>
      <c r="HZ49" s="1">
        <v>0</v>
      </c>
      <c r="ID49" s="1" t="s">
        <v>1148</v>
      </c>
      <c r="IF49" s="1">
        <v>0</v>
      </c>
      <c r="IG49" s="1">
        <v>0</v>
      </c>
      <c r="IH49" s="1">
        <v>0</v>
      </c>
      <c r="II49" s="1">
        <v>1</v>
      </c>
      <c r="IJ49" s="1">
        <v>0</v>
      </c>
      <c r="IS49" s="1" t="s">
        <v>5184</v>
      </c>
      <c r="IT49" s="1" t="s">
        <v>472</v>
      </c>
      <c r="IU49" s="1" t="s">
        <v>5100</v>
      </c>
      <c r="IV49" s="1" t="s">
        <v>472</v>
      </c>
      <c r="IX49" s="1" t="s">
        <v>472</v>
      </c>
      <c r="IY49" s="1" t="s">
        <v>472</v>
      </c>
      <c r="KA49" s="1" t="s">
        <v>464</v>
      </c>
      <c r="KB49" s="1">
        <v>1</v>
      </c>
      <c r="KC49" s="1">
        <v>1</v>
      </c>
      <c r="KD49" s="1">
        <v>1</v>
      </c>
      <c r="KE49" s="1">
        <v>3</v>
      </c>
      <c r="KF49" s="1">
        <v>0</v>
      </c>
      <c r="KG49" s="1">
        <v>0</v>
      </c>
      <c r="KH49" s="1">
        <v>0</v>
      </c>
      <c r="KJ49" s="1">
        <v>1</v>
      </c>
      <c r="KK49" s="1">
        <v>0</v>
      </c>
      <c r="KL49" s="1">
        <v>1</v>
      </c>
      <c r="KM49" s="1">
        <v>2</v>
      </c>
      <c r="KN49" s="1">
        <v>5</v>
      </c>
      <c r="KO49" s="1" t="s">
        <v>5185</v>
      </c>
      <c r="KP49" s="1">
        <v>0</v>
      </c>
      <c r="KQ49" s="1">
        <v>0</v>
      </c>
      <c r="KR49" s="1">
        <v>0</v>
      </c>
      <c r="KT49" s="1">
        <v>0</v>
      </c>
      <c r="KU49" s="1">
        <v>0</v>
      </c>
      <c r="KV49" s="1">
        <v>0</v>
      </c>
      <c r="KW49" s="1">
        <v>0</v>
      </c>
      <c r="KX49" s="1">
        <v>1</v>
      </c>
      <c r="KY49" s="1">
        <v>0</v>
      </c>
      <c r="KZ49" s="1" t="s">
        <v>1167</v>
      </c>
      <c r="LA49" s="1" t="s">
        <v>472</v>
      </c>
      <c r="LB49" s="1" t="s">
        <v>1168</v>
      </c>
      <c r="LC49" s="1">
        <v>1</v>
      </c>
      <c r="LD49" s="1">
        <v>1</v>
      </c>
      <c r="LE49" s="1">
        <v>0</v>
      </c>
      <c r="LF49" s="1">
        <v>0</v>
      </c>
      <c r="LH49" s="1">
        <v>0</v>
      </c>
      <c r="LI49" s="1">
        <v>0</v>
      </c>
      <c r="LJ49" s="1">
        <v>0</v>
      </c>
      <c r="LK49" s="1">
        <v>1</v>
      </c>
      <c r="LL49" s="1">
        <v>0</v>
      </c>
      <c r="LM49" s="1">
        <v>0</v>
      </c>
      <c r="LN49" s="1">
        <v>0</v>
      </c>
      <c r="LO49" s="1">
        <v>0</v>
      </c>
      <c r="LQ49" s="1" t="s">
        <v>472</v>
      </c>
      <c r="LZ49" s="1" t="s">
        <v>472</v>
      </c>
      <c r="MA49" s="1" t="s">
        <v>472</v>
      </c>
      <c r="MQ49" s="1">
        <v>0</v>
      </c>
      <c r="MT49" s="1">
        <v>3</v>
      </c>
      <c r="MU49" s="1" t="s">
        <v>5188</v>
      </c>
      <c r="MV49" s="1">
        <v>1</v>
      </c>
      <c r="MW49" s="1">
        <v>0</v>
      </c>
      <c r="MX49" s="1">
        <v>0</v>
      </c>
      <c r="MY49" s="1">
        <v>0</v>
      </c>
      <c r="MZ49" s="1">
        <v>0</v>
      </c>
      <c r="NA49" s="1">
        <v>1</v>
      </c>
      <c r="NB49" s="1">
        <v>1</v>
      </c>
      <c r="NC49" s="1" t="s">
        <v>5190</v>
      </c>
      <c r="ND49" s="1">
        <v>0</v>
      </c>
      <c r="NE49" s="1">
        <v>0</v>
      </c>
      <c r="NF49" s="1">
        <v>0</v>
      </c>
      <c r="NH49" s="1" t="s">
        <v>464</v>
      </c>
      <c r="NI49" s="1" t="s">
        <v>480</v>
      </c>
      <c r="OD49" s="1" t="s">
        <v>1169</v>
      </c>
      <c r="OE49" s="1">
        <v>1</v>
      </c>
      <c r="OF49" s="1">
        <v>1</v>
      </c>
      <c r="OG49" s="1">
        <v>0</v>
      </c>
      <c r="OH49" s="1">
        <v>0</v>
      </c>
      <c r="OI49" s="1">
        <v>0</v>
      </c>
      <c r="OJ49" s="1">
        <v>1</v>
      </c>
      <c r="OK49" s="1">
        <v>1</v>
      </c>
      <c r="OL49" s="1">
        <v>1</v>
      </c>
      <c r="OM49" s="1">
        <v>0</v>
      </c>
      <c r="ON49" s="1">
        <v>0</v>
      </c>
      <c r="OP49" s="1">
        <v>0</v>
      </c>
      <c r="OQ49" s="1">
        <v>0</v>
      </c>
      <c r="OR49" s="1">
        <v>0</v>
      </c>
      <c r="OS49" s="1">
        <v>0</v>
      </c>
      <c r="OT49" s="1">
        <v>1</v>
      </c>
      <c r="OU49" s="1">
        <v>0</v>
      </c>
      <c r="OV49" s="1" t="s">
        <v>1170</v>
      </c>
      <c r="OW49" s="1" t="s">
        <v>546</v>
      </c>
      <c r="OY49" s="1" t="s">
        <v>518</v>
      </c>
      <c r="OZ49" s="1" t="s">
        <v>472</v>
      </c>
      <c r="PA49" s="1" t="s">
        <v>472</v>
      </c>
      <c r="PB49" s="1" t="s">
        <v>518</v>
      </c>
      <c r="PC49" s="1" t="s">
        <v>472</v>
      </c>
      <c r="PI49" s="1" t="s">
        <v>534</v>
      </c>
      <c r="PJ49" s="1" t="s">
        <v>472</v>
      </c>
      <c r="PZ49" s="1" t="s">
        <v>1171</v>
      </c>
      <c r="QA49" s="1" t="s">
        <v>472</v>
      </c>
      <c r="QB49" s="1" t="s">
        <v>1172</v>
      </c>
      <c r="QC49" s="1" t="s">
        <v>1173</v>
      </c>
      <c r="QD49" s="1" t="s">
        <v>472</v>
      </c>
      <c r="QG49" s="1">
        <v>-2.2829035000000002</v>
      </c>
      <c r="QH49" s="1">
        <v>28.803372</v>
      </c>
      <c r="QI49" s="1">
        <v>1765.3</v>
      </c>
      <c r="QJ49" s="1">
        <v>5</v>
      </c>
      <c r="QK49" s="1">
        <v>24</v>
      </c>
      <c r="QL49" s="1">
        <v>44959.380671296298</v>
      </c>
      <c r="QM49" s="1">
        <v>44959.363194444442</v>
      </c>
      <c r="QN49" s="1" t="s">
        <v>1159</v>
      </c>
      <c r="QO49" s="1">
        <v>44959.593553240738</v>
      </c>
      <c r="QP49" s="7" t="s">
        <v>1174</v>
      </c>
      <c r="QQ49" s="1" t="s">
        <v>1159</v>
      </c>
      <c r="QR49" s="1" t="s">
        <v>4751</v>
      </c>
      <c r="QS49" s="1" t="s">
        <v>4708</v>
      </c>
      <c r="QT49" s="1">
        <v>6</v>
      </c>
      <c r="QU49" s="1" t="s">
        <v>4709</v>
      </c>
      <c r="QV49" s="1">
        <v>6</v>
      </c>
      <c r="QW49" s="1">
        <v>2</v>
      </c>
      <c r="QX49" s="1">
        <v>8</v>
      </c>
      <c r="QY49" s="9">
        <v>16</v>
      </c>
      <c r="QZ49" s="1" t="s">
        <v>5102</v>
      </c>
      <c r="RA49" s="1">
        <v>2.8571428571428572</v>
      </c>
      <c r="RB49" s="1" t="s">
        <v>4720</v>
      </c>
      <c r="RC49" s="1" t="s">
        <v>4711</v>
      </c>
      <c r="RD49" s="1" t="s">
        <v>4712</v>
      </c>
      <c r="RE49" s="1" t="s">
        <v>5102</v>
      </c>
      <c r="RF49" s="1">
        <v>0</v>
      </c>
      <c r="RG49" s="1">
        <v>2</v>
      </c>
      <c r="RH49" s="1">
        <v>2</v>
      </c>
      <c r="RI49" s="1">
        <v>4</v>
      </c>
      <c r="RJ49" s="1" t="s">
        <v>4713</v>
      </c>
      <c r="RK49" s="1">
        <v>0</v>
      </c>
      <c r="RL49" s="1">
        <v>5</v>
      </c>
      <c r="RM49" s="1" t="s">
        <v>4714</v>
      </c>
      <c r="RN49" s="1">
        <v>0</v>
      </c>
      <c r="RO49" s="1">
        <v>0</v>
      </c>
      <c r="RP49" s="1" t="str">
        <f t="shared" si="1"/>
        <v>croissance</v>
      </c>
      <c r="RQ49" s="1" t="str">
        <f t="shared" si="2"/>
        <v>stagnation</v>
      </c>
      <c r="RR49" s="1" t="str">
        <f t="shared" si="3"/>
        <v>croissance</v>
      </c>
      <c r="RS49" s="1" t="str">
        <f t="shared" si="4"/>
        <v>regression</v>
      </c>
      <c r="RT49" s="1" t="str">
        <f t="shared" si="5"/>
        <v>regression</v>
      </c>
      <c r="RU49" s="1" t="str">
        <f t="shared" si="6"/>
        <v>regression</v>
      </c>
    </row>
    <row r="50" spans="1:489" ht="14.25" customHeight="1" x14ac:dyDescent="0.3">
      <c r="A50" s="1" t="s">
        <v>1175</v>
      </c>
      <c r="B50" s="1" t="s">
        <v>1176</v>
      </c>
      <c r="C50" s="1">
        <v>44959</v>
      </c>
      <c r="D50" s="1" t="s">
        <v>459</v>
      </c>
      <c r="E50" s="1" t="s">
        <v>460</v>
      </c>
      <c r="F50" s="1" t="s">
        <v>460</v>
      </c>
      <c r="G50" s="1" t="s">
        <v>461</v>
      </c>
      <c r="H50" s="1" t="s">
        <v>462</v>
      </c>
      <c r="I50" s="1" t="s">
        <v>844</v>
      </c>
      <c r="J50" s="1" t="s">
        <v>464</v>
      </c>
      <c r="K50" s="1" t="s">
        <v>1178</v>
      </c>
      <c r="L50" s="1" t="s">
        <v>1177</v>
      </c>
      <c r="M50" s="1" t="str" cm="1">
        <f t="array" ref="M50">SUBSTITUTE(L50,LEFT(L50,MIN(IFERROR(FIND({0;1;2;3;4;5;6;7;8;9},L50),""))-1),"")</f>
        <v>4</v>
      </c>
      <c r="N50" s="1" t="str">
        <f t="shared" si="0"/>
        <v>kashe_4</v>
      </c>
      <c r="O50" s="1" t="s">
        <v>510</v>
      </c>
      <c r="P50" s="1">
        <v>47</v>
      </c>
      <c r="Q50" s="1">
        <v>999999999</v>
      </c>
      <c r="R50" s="1" t="s">
        <v>693</v>
      </c>
      <c r="S50" s="1" t="s">
        <v>464</v>
      </c>
      <c r="W50" s="1" t="s">
        <v>510</v>
      </c>
      <c r="X50" s="1" t="s">
        <v>1179</v>
      </c>
      <c r="Y50" s="1" t="s">
        <v>575</v>
      </c>
      <c r="AA50" s="1" t="s">
        <v>471</v>
      </c>
      <c r="AB50" s="1">
        <v>2</v>
      </c>
      <c r="AC50" s="1">
        <v>1</v>
      </c>
      <c r="AD50" s="1">
        <v>0</v>
      </c>
      <c r="AE50" s="1">
        <v>1</v>
      </c>
      <c r="AF50" s="1">
        <v>1</v>
      </c>
      <c r="AG50" s="1">
        <v>0</v>
      </c>
      <c r="AH50" s="1">
        <v>1</v>
      </c>
      <c r="AI50" s="1">
        <v>0</v>
      </c>
      <c r="AJ50" s="1">
        <v>1</v>
      </c>
      <c r="AK50" s="1">
        <v>2</v>
      </c>
      <c r="AL50" s="1">
        <v>1</v>
      </c>
      <c r="AM50" s="1">
        <v>0</v>
      </c>
      <c r="AN50" s="1">
        <v>0</v>
      </c>
      <c r="AO50" s="1">
        <v>0</v>
      </c>
      <c r="AP50" s="1">
        <v>1</v>
      </c>
      <c r="AQ50" s="1">
        <v>0</v>
      </c>
      <c r="AR50" s="1">
        <v>11</v>
      </c>
      <c r="AS50" s="1" t="s">
        <v>472</v>
      </c>
      <c r="AT50" s="1">
        <v>0</v>
      </c>
      <c r="AU50" s="1">
        <v>0</v>
      </c>
      <c r="AV50" s="1">
        <v>0</v>
      </c>
      <c r="AW50" s="1">
        <v>0</v>
      </c>
      <c r="AX50" s="1">
        <v>0</v>
      </c>
      <c r="AY50" s="1">
        <v>0</v>
      </c>
      <c r="AZ50" s="1">
        <v>0</v>
      </c>
      <c r="BA50" s="1">
        <v>0</v>
      </c>
      <c r="BB50" s="1">
        <v>0</v>
      </c>
      <c r="BC50" s="1">
        <v>0</v>
      </c>
      <c r="BD50" s="1">
        <v>0</v>
      </c>
      <c r="BE50" s="1">
        <v>0</v>
      </c>
      <c r="BF50" s="1" t="s">
        <v>464</v>
      </c>
      <c r="BG50" s="1">
        <v>0</v>
      </c>
      <c r="BH50" s="1">
        <v>0</v>
      </c>
      <c r="BI50" s="1">
        <v>1</v>
      </c>
      <c r="BJ50" s="1">
        <v>0</v>
      </c>
      <c r="BK50" s="1">
        <v>0</v>
      </c>
      <c r="BL50" s="1">
        <v>0</v>
      </c>
      <c r="BM50" s="1">
        <v>0</v>
      </c>
      <c r="BN50" s="1">
        <v>0</v>
      </c>
      <c r="BO50" s="1">
        <v>0</v>
      </c>
      <c r="BP50" s="1">
        <v>0</v>
      </c>
      <c r="BQ50" s="1">
        <v>0</v>
      </c>
      <c r="BS50" s="1" t="s">
        <v>464</v>
      </c>
      <c r="BT50" s="1">
        <v>0</v>
      </c>
      <c r="BU50" s="1">
        <v>0</v>
      </c>
      <c r="BV50" s="1">
        <v>1</v>
      </c>
      <c r="BW50" s="1">
        <v>1</v>
      </c>
      <c r="BX50" s="1">
        <v>1</v>
      </c>
      <c r="BY50" s="1">
        <v>0</v>
      </c>
      <c r="BZ50" s="1">
        <v>0</v>
      </c>
      <c r="CA50" s="1">
        <v>0</v>
      </c>
      <c r="CB50" s="1">
        <v>0</v>
      </c>
      <c r="CC50" s="1">
        <v>0</v>
      </c>
      <c r="CD50" s="1">
        <v>0</v>
      </c>
      <c r="CF50" s="1" t="s">
        <v>650</v>
      </c>
      <c r="CI50" s="1" t="s">
        <v>714</v>
      </c>
      <c r="CL50" s="1" t="s">
        <v>714</v>
      </c>
      <c r="CM50" s="1" t="s">
        <v>5132</v>
      </c>
      <c r="CO50" s="1" t="s">
        <v>472</v>
      </c>
      <c r="CP50" s="1" t="s">
        <v>1145</v>
      </c>
      <c r="CV50" s="1" t="s">
        <v>1146</v>
      </c>
      <c r="CW50" s="1" t="s">
        <v>475</v>
      </c>
      <c r="CX50" s="1">
        <v>5</v>
      </c>
      <c r="CY50" s="1">
        <v>5</v>
      </c>
      <c r="CZ50" s="1">
        <v>5</v>
      </c>
      <c r="DA50" s="9">
        <v>15</v>
      </c>
      <c r="DB50" s="1">
        <v>10</v>
      </c>
      <c r="DC50" s="1">
        <v>2</v>
      </c>
      <c r="DD50" s="1">
        <v>12</v>
      </c>
      <c r="DE50" s="1" t="s">
        <v>472</v>
      </c>
      <c r="DF50" s="1" t="s">
        <v>5102</v>
      </c>
      <c r="DG50" s="1">
        <v>0</v>
      </c>
      <c r="DH50" s="1">
        <v>0</v>
      </c>
      <c r="DI50" s="1">
        <v>0</v>
      </c>
      <c r="DJ50" s="1">
        <v>0</v>
      </c>
      <c r="DK50" s="1">
        <v>0</v>
      </c>
      <c r="DL50" s="1">
        <v>0</v>
      </c>
      <c r="DM50" s="1">
        <v>1</v>
      </c>
      <c r="DN50" s="1">
        <v>1</v>
      </c>
      <c r="DO50" s="1">
        <v>0</v>
      </c>
      <c r="DP50" s="1">
        <v>0</v>
      </c>
      <c r="DQ50" s="1">
        <v>0</v>
      </c>
      <c r="DR50" s="1">
        <v>0</v>
      </c>
      <c r="DS50" s="1">
        <v>0</v>
      </c>
      <c r="DT50" s="1" t="s">
        <v>464</v>
      </c>
      <c r="EH50" s="1">
        <v>5</v>
      </c>
      <c r="EI50" s="1">
        <v>3</v>
      </c>
      <c r="EJ50" s="1">
        <v>300</v>
      </c>
      <c r="EK50" s="1">
        <v>7</v>
      </c>
      <c r="EL50" s="1">
        <v>5</v>
      </c>
      <c r="EM50" s="1">
        <v>500</v>
      </c>
      <c r="EN50" s="6">
        <v>10.389610389610391</v>
      </c>
      <c r="EO50" s="1" t="s">
        <v>472</v>
      </c>
      <c r="EZ50" s="1" t="s">
        <v>529</v>
      </c>
      <c r="FA50" s="1">
        <v>0</v>
      </c>
      <c r="FB50" s="1">
        <v>0</v>
      </c>
      <c r="FC50" s="1">
        <v>0</v>
      </c>
      <c r="FD50" s="1">
        <v>0</v>
      </c>
      <c r="FE50" s="1">
        <v>1</v>
      </c>
      <c r="FF50" s="1">
        <v>0</v>
      </c>
      <c r="FG50" s="1">
        <v>0</v>
      </c>
      <c r="FI50" s="1" t="s">
        <v>472</v>
      </c>
      <c r="FN50" s="1">
        <v>1</v>
      </c>
      <c r="FO50" s="1">
        <v>0</v>
      </c>
      <c r="FP50" s="1">
        <v>1</v>
      </c>
      <c r="FQ50" s="1">
        <v>1</v>
      </c>
      <c r="FR50" s="1">
        <v>0</v>
      </c>
      <c r="FS50" s="1">
        <v>0</v>
      </c>
      <c r="FT50" s="1">
        <v>0</v>
      </c>
      <c r="FV50" s="1" t="s">
        <v>472</v>
      </c>
      <c r="GD50" s="1" t="s">
        <v>464</v>
      </c>
      <c r="GE50" s="1" t="s">
        <v>464</v>
      </c>
      <c r="GF50" s="1" t="s">
        <v>1180</v>
      </c>
      <c r="GG50" s="1" t="s">
        <v>472</v>
      </c>
      <c r="GP50" s="1" t="s">
        <v>472</v>
      </c>
      <c r="HP50" s="1" t="s">
        <v>464</v>
      </c>
      <c r="HQ50" s="1">
        <v>0</v>
      </c>
      <c r="HR50" s="1">
        <v>1</v>
      </c>
      <c r="HS50" s="1">
        <v>0</v>
      </c>
      <c r="HT50" s="1">
        <v>0</v>
      </c>
      <c r="HU50" s="1">
        <v>0</v>
      </c>
      <c r="HV50" s="1">
        <v>0</v>
      </c>
      <c r="HW50" s="1">
        <v>0</v>
      </c>
      <c r="HX50" s="1">
        <v>0</v>
      </c>
      <c r="HY50" s="1">
        <v>0</v>
      </c>
      <c r="HZ50" s="1">
        <v>0</v>
      </c>
      <c r="ID50" s="1" t="s">
        <v>1148</v>
      </c>
      <c r="IF50" s="1">
        <v>0</v>
      </c>
      <c r="IG50" s="1">
        <v>0</v>
      </c>
      <c r="IH50" s="1">
        <v>0</v>
      </c>
      <c r="II50" s="1">
        <v>1</v>
      </c>
      <c r="IJ50" s="1">
        <v>0</v>
      </c>
      <c r="IS50" s="1" t="s">
        <v>5184</v>
      </c>
      <c r="IT50" s="1" t="s">
        <v>472</v>
      </c>
      <c r="IU50" s="1" t="s">
        <v>5100</v>
      </c>
      <c r="IV50" s="1" t="s">
        <v>472</v>
      </c>
      <c r="IX50" s="1" t="s">
        <v>472</v>
      </c>
      <c r="IY50" s="1" t="s">
        <v>472</v>
      </c>
      <c r="KA50" s="1" t="s">
        <v>472</v>
      </c>
      <c r="KE50" s="1">
        <v>0</v>
      </c>
      <c r="KM50" s="1">
        <v>0</v>
      </c>
      <c r="KN50" s="1">
        <v>0</v>
      </c>
      <c r="KO50" s="1" t="s">
        <v>5186</v>
      </c>
      <c r="KT50" s="1">
        <v>0</v>
      </c>
      <c r="KU50" s="1">
        <v>0</v>
      </c>
      <c r="KV50" s="1">
        <v>0</v>
      </c>
      <c r="KW50" s="1">
        <v>0</v>
      </c>
      <c r="KX50" s="1">
        <v>1</v>
      </c>
      <c r="KY50" s="1">
        <v>0</v>
      </c>
      <c r="KZ50" s="1" t="s">
        <v>1181</v>
      </c>
      <c r="LA50" s="1" t="s">
        <v>472</v>
      </c>
      <c r="LC50" s="1">
        <v>1</v>
      </c>
      <c r="LD50" s="1">
        <v>1</v>
      </c>
      <c r="LE50" s="1">
        <v>0</v>
      </c>
      <c r="LF50" s="1">
        <v>0</v>
      </c>
      <c r="LH50" s="1">
        <v>0</v>
      </c>
      <c r="LI50" s="1">
        <v>0</v>
      </c>
      <c r="LJ50" s="1">
        <v>1</v>
      </c>
      <c r="LK50" s="1">
        <v>0</v>
      </c>
      <c r="LL50" s="1">
        <v>0</v>
      </c>
      <c r="LM50" s="1">
        <v>0</v>
      </c>
      <c r="LN50" s="1">
        <v>0</v>
      </c>
      <c r="LO50" s="1">
        <v>0</v>
      </c>
      <c r="LQ50" s="1" t="s">
        <v>464</v>
      </c>
      <c r="LR50" s="1" t="s">
        <v>1182</v>
      </c>
      <c r="LS50" s="1">
        <v>0</v>
      </c>
      <c r="LT50" s="1">
        <v>1</v>
      </c>
      <c r="LU50" s="1">
        <v>0</v>
      </c>
      <c r="LV50" s="1">
        <v>0</v>
      </c>
      <c r="LW50" s="1">
        <v>0</v>
      </c>
      <c r="LX50" s="1">
        <v>0</v>
      </c>
      <c r="LY50" s="1" t="s">
        <v>1152</v>
      </c>
      <c r="LZ50" s="1" t="s">
        <v>472</v>
      </c>
      <c r="MA50" s="1" t="s">
        <v>472</v>
      </c>
      <c r="MQ50" s="1">
        <v>0</v>
      </c>
      <c r="MT50" s="1">
        <v>5</v>
      </c>
      <c r="MU50" s="1" t="s">
        <v>5189</v>
      </c>
      <c r="MV50" s="1">
        <v>0</v>
      </c>
      <c r="MW50" s="1">
        <v>0</v>
      </c>
      <c r="MX50" s="1">
        <v>0</v>
      </c>
      <c r="MY50" s="1">
        <v>0</v>
      </c>
      <c r="MZ50" s="1">
        <v>0</v>
      </c>
      <c r="NA50" s="1">
        <v>0</v>
      </c>
      <c r="NB50" s="1">
        <v>0</v>
      </c>
      <c r="NC50" s="1" t="s">
        <v>1580</v>
      </c>
      <c r="ND50" s="1">
        <v>1</v>
      </c>
      <c r="NE50" s="1">
        <v>0</v>
      </c>
      <c r="NF50" s="1">
        <v>0</v>
      </c>
      <c r="NH50" s="1" t="s">
        <v>464</v>
      </c>
      <c r="NI50" s="1" t="s">
        <v>480</v>
      </c>
      <c r="OD50" s="1" t="s">
        <v>1183</v>
      </c>
      <c r="OE50" s="1">
        <v>1</v>
      </c>
      <c r="OF50" s="1">
        <v>1</v>
      </c>
      <c r="OG50" s="1">
        <v>1</v>
      </c>
      <c r="OH50" s="1">
        <v>0</v>
      </c>
      <c r="OI50" s="1">
        <v>0</v>
      </c>
      <c r="OJ50" s="1">
        <v>0</v>
      </c>
      <c r="OK50" s="1">
        <v>1</v>
      </c>
      <c r="OL50" s="1">
        <v>0</v>
      </c>
      <c r="OM50" s="1">
        <v>1</v>
      </c>
      <c r="ON50" s="1">
        <v>0</v>
      </c>
      <c r="OO50" s="1" t="s">
        <v>544</v>
      </c>
      <c r="OP50" s="1">
        <v>0</v>
      </c>
      <c r="OQ50" s="1">
        <v>1</v>
      </c>
      <c r="OR50" s="1">
        <v>0</v>
      </c>
      <c r="OS50" s="1">
        <v>0</v>
      </c>
      <c r="OT50" s="1">
        <v>0</v>
      </c>
      <c r="OU50" s="1">
        <v>0</v>
      </c>
      <c r="OW50" s="1" t="s">
        <v>702</v>
      </c>
      <c r="OY50" s="1" t="s">
        <v>518</v>
      </c>
      <c r="OZ50" s="1" t="s">
        <v>472</v>
      </c>
      <c r="PA50" s="1" t="s">
        <v>472</v>
      </c>
      <c r="PB50" s="1" t="s">
        <v>518</v>
      </c>
      <c r="PC50" s="1" t="s">
        <v>464</v>
      </c>
      <c r="PD50" s="1" t="s">
        <v>472</v>
      </c>
      <c r="PF50" s="1" t="s">
        <v>484</v>
      </c>
      <c r="PH50" s="1" t="s">
        <v>671</v>
      </c>
      <c r="PI50" s="1" t="s">
        <v>534</v>
      </c>
      <c r="PJ50" s="1" t="s">
        <v>472</v>
      </c>
      <c r="PZ50" s="1" t="s">
        <v>1184</v>
      </c>
      <c r="QA50" s="1" t="s">
        <v>472</v>
      </c>
      <c r="QB50" s="1" t="s">
        <v>1185</v>
      </c>
      <c r="QC50" s="1" t="s">
        <v>1186</v>
      </c>
      <c r="QD50" s="1" t="s">
        <v>472</v>
      </c>
      <c r="QG50" s="1">
        <v>-2.2839261</v>
      </c>
      <c r="QH50" s="1">
        <v>28.800705799999999</v>
      </c>
      <c r="QI50" s="1">
        <v>1786</v>
      </c>
      <c r="QJ50" s="1">
        <v>4.96</v>
      </c>
      <c r="QK50" s="1">
        <v>11</v>
      </c>
      <c r="QL50" s="1">
        <v>44959.431689814817</v>
      </c>
      <c r="QM50" s="1">
        <v>44959.400636574072</v>
      </c>
      <c r="QN50" s="1" t="s">
        <v>1159</v>
      </c>
      <c r="QO50" s="1">
        <v>44959.593564814822</v>
      </c>
      <c r="QP50" s="7" t="s">
        <v>1187</v>
      </c>
      <c r="QQ50" s="1" t="s">
        <v>1159</v>
      </c>
      <c r="QR50" s="1" t="s">
        <v>4707</v>
      </c>
      <c r="QS50" s="1" t="s">
        <v>4708</v>
      </c>
      <c r="QT50" s="1">
        <v>7</v>
      </c>
      <c r="QU50" s="1" t="s">
        <v>4709</v>
      </c>
      <c r="QV50" s="1">
        <v>45</v>
      </c>
      <c r="QW50" s="1">
        <v>2</v>
      </c>
      <c r="QX50" s="1">
        <v>48</v>
      </c>
      <c r="QY50" s="9">
        <v>95</v>
      </c>
      <c r="QZ50" s="1" t="s">
        <v>5102</v>
      </c>
      <c r="RA50" s="1">
        <v>14.285714285714286</v>
      </c>
      <c r="RB50" s="1" t="s">
        <v>4720</v>
      </c>
      <c r="RC50" s="1" t="s">
        <v>4711</v>
      </c>
      <c r="RD50" s="1" t="s">
        <v>4712</v>
      </c>
      <c r="RE50" s="1" t="s">
        <v>5102</v>
      </c>
      <c r="RF50" s="1">
        <v>0</v>
      </c>
      <c r="RG50" s="1">
        <v>3</v>
      </c>
      <c r="RH50" s="1">
        <v>2</v>
      </c>
      <c r="RI50" s="1">
        <v>5</v>
      </c>
      <c r="RJ50" s="1" t="s">
        <v>4748</v>
      </c>
      <c r="RK50" s="1">
        <v>0</v>
      </c>
      <c r="RL50" s="1">
        <v>4</v>
      </c>
      <c r="RM50" s="1" t="s">
        <v>4722</v>
      </c>
      <c r="RN50" s="1">
        <v>0</v>
      </c>
      <c r="RO50" s="1">
        <v>0</v>
      </c>
      <c r="RP50" s="1" t="str">
        <f t="shared" si="1"/>
        <v>croissance</v>
      </c>
      <c r="RQ50" s="1" t="str">
        <f t="shared" si="2"/>
        <v>stagnation</v>
      </c>
      <c r="RR50" s="1" t="str">
        <f t="shared" si="3"/>
        <v>croissance</v>
      </c>
      <c r="RS50" s="1" t="str">
        <f t="shared" si="4"/>
        <v>croissance</v>
      </c>
      <c r="RT50" s="1" t="str">
        <f t="shared" si="5"/>
        <v>regression</v>
      </c>
      <c r="RU50" s="1" t="str">
        <f t="shared" si="6"/>
        <v>croissance</v>
      </c>
    </row>
    <row r="51" spans="1:489" ht="14.25" customHeight="1" x14ac:dyDescent="0.3">
      <c r="A51" s="1" t="s">
        <v>1188</v>
      </c>
      <c r="B51" s="1" t="s">
        <v>1189</v>
      </c>
      <c r="C51" s="1">
        <v>44959</v>
      </c>
      <c r="D51" s="1" t="s">
        <v>459</v>
      </c>
      <c r="E51" s="1" t="s">
        <v>460</v>
      </c>
      <c r="F51" s="1" t="s">
        <v>460</v>
      </c>
      <c r="G51" s="1" t="s">
        <v>461</v>
      </c>
      <c r="H51" s="1" t="s">
        <v>462</v>
      </c>
      <c r="I51" s="1" t="s">
        <v>844</v>
      </c>
      <c r="J51" s="1" t="s">
        <v>464</v>
      </c>
      <c r="K51" s="1" t="s">
        <v>1191</v>
      </c>
      <c r="L51" s="1" t="s">
        <v>1190</v>
      </c>
      <c r="M51" s="1" t="str" cm="1">
        <f t="array" ref="M51">SUBSTITUTE(L51,LEFT(L51,MIN(IFERROR(FIND({0;1;2;3;4;5;6;7;8;9},L51),""))-1),"")</f>
        <v>13</v>
      </c>
      <c r="N51" s="1" t="str">
        <f t="shared" si="0"/>
        <v>kashe_13</v>
      </c>
      <c r="O51" s="1" t="s">
        <v>467</v>
      </c>
      <c r="P51" s="1">
        <v>32</v>
      </c>
      <c r="Q51" s="1">
        <v>0</v>
      </c>
      <c r="R51" s="1" t="s">
        <v>553</v>
      </c>
      <c r="S51" s="1" t="s">
        <v>472</v>
      </c>
      <c r="T51" s="1" t="s">
        <v>542</v>
      </c>
      <c r="V51" s="1" t="s">
        <v>510</v>
      </c>
      <c r="W51" s="1" t="s">
        <v>510</v>
      </c>
      <c r="Y51" s="1" t="s">
        <v>513</v>
      </c>
      <c r="AA51" s="1" t="s">
        <v>471</v>
      </c>
      <c r="AB51" s="1">
        <v>1</v>
      </c>
      <c r="AC51" s="1">
        <v>1</v>
      </c>
      <c r="AD51" s="1">
        <v>0</v>
      </c>
      <c r="AE51" s="1">
        <v>1</v>
      </c>
      <c r="AF51" s="1">
        <v>1</v>
      </c>
      <c r="AG51" s="1">
        <v>1</v>
      </c>
      <c r="AH51" s="1">
        <v>1</v>
      </c>
      <c r="AI51" s="1">
        <v>0</v>
      </c>
      <c r="AJ51" s="1">
        <v>1</v>
      </c>
      <c r="AK51" s="1">
        <v>0</v>
      </c>
      <c r="AL51" s="1">
        <v>1</v>
      </c>
      <c r="AM51" s="1">
        <v>1</v>
      </c>
      <c r="AN51" s="1">
        <v>1</v>
      </c>
      <c r="AO51" s="1">
        <v>0</v>
      </c>
      <c r="AP51" s="1">
        <v>1</v>
      </c>
      <c r="AQ51" s="1">
        <v>0</v>
      </c>
      <c r="AR51" s="1">
        <v>11</v>
      </c>
      <c r="AS51" s="1" t="s">
        <v>464</v>
      </c>
      <c r="AT51" s="1">
        <v>0</v>
      </c>
      <c r="AU51" s="1">
        <v>0</v>
      </c>
      <c r="AV51" s="1">
        <v>0</v>
      </c>
      <c r="AW51" s="1">
        <v>0</v>
      </c>
      <c r="AX51" s="1">
        <v>1</v>
      </c>
      <c r="AY51" s="1">
        <v>0</v>
      </c>
      <c r="AZ51" s="1">
        <v>0</v>
      </c>
      <c r="BA51" s="1">
        <v>0</v>
      </c>
      <c r="BB51" s="1">
        <v>0</v>
      </c>
      <c r="BC51" s="1">
        <v>0</v>
      </c>
      <c r="BD51" s="1">
        <v>0</v>
      </c>
      <c r="BE51" s="1">
        <v>0</v>
      </c>
      <c r="BF51" s="1" t="s">
        <v>472</v>
      </c>
      <c r="BS51" s="1" t="s">
        <v>464</v>
      </c>
      <c r="BT51" s="1">
        <v>0</v>
      </c>
      <c r="BU51" s="1">
        <v>0</v>
      </c>
      <c r="BV51" s="1">
        <v>0</v>
      </c>
      <c r="BW51" s="1">
        <v>1</v>
      </c>
      <c r="BX51" s="1">
        <v>0</v>
      </c>
      <c r="BY51" s="1">
        <v>0</v>
      </c>
      <c r="BZ51" s="1">
        <v>0</v>
      </c>
      <c r="CA51" s="1">
        <v>0</v>
      </c>
      <c r="CB51" s="1">
        <v>0</v>
      </c>
      <c r="CC51" s="1">
        <v>0</v>
      </c>
      <c r="CD51" s="1">
        <v>0</v>
      </c>
      <c r="CF51" s="1" t="s">
        <v>473</v>
      </c>
      <c r="CG51" s="1" t="s">
        <v>474</v>
      </c>
      <c r="CL51" s="1" t="s">
        <v>473</v>
      </c>
      <c r="CM51" s="1" t="s">
        <v>5133</v>
      </c>
      <c r="CO51" s="1" t="s">
        <v>464</v>
      </c>
      <c r="CW51" s="1" t="s">
        <v>475</v>
      </c>
      <c r="CX51" s="1">
        <v>3</v>
      </c>
      <c r="CY51" s="1">
        <v>5</v>
      </c>
      <c r="CZ51" s="1">
        <v>3</v>
      </c>
      <c r="DA51" s="9">
        <v>11</v>
      </c>
      <c r="DE51" s="1" t="s">
        <v>472</v>
      </c>
      <c r="DF51" s="1" t="s">
        <v>5102</v>
      </c>
      <c r="DG51" s="1">
        <v>0</v>
      </c>
      <c r="DH51" s="1">
        <v>1</v>
      </c>
      <c r="DI51" s="1">
        <v>1</v>
      </c>
      <c r="DJ51" s="1">
        <v>0</v>
      </c>
      <c r="DK51" s="1">
        <v>1</v>
      </c>
      <c r="DL51" s="1">
        <v>0</v>
      </c>
      <c r="DM51" s="1">
        <v>0</v>
      </c>
      <c r="DN51" s="1">
        <v>0</v>
      </c>
      <c r="DO51" s="1">
        <v>0</v>
      </c>
      <c r="DP51" s="1">
        <v>0</v>
      </c>
      <c r="DQ51" s="1">
        <v>0</v>
      </c>
      <c r="DR51" s="1">
        <v>0</v>
      </c>
      <c r="DS51" s="1">
        <v>0</v>
      </c>
      <c r="EH51" s="1">
        <v>7</v>
      </c>
      <c r="EI51" s="1">
        <v>2</v>
      </c>
      <c r="EJ51" s="1">
        <v>280</v>
      </c>
      <c r="EM51" s="1">
        <v>0</v>
      </c>
      <c r="EN51" s="6">
        <v>3.6363636363636362</v>
      </c>
      <c r="EO51" s="1" t="s">
        <v>472</v>
      </c>
      <c r="EZ51" s="1" t="s">
        <v>576</v>
      </c>
      <c r="FA51" s="1">
        <v>0</v>
      </c>
      <c r="FB51" s="1">
        <v>0</v>
      </c>
      <c r="FC51" s="1">
        <v>0</v>
      </c>
      <c r="FD51" s="1">
        <v>0</v>
      </c>
      <c r="FE51" s="1">
        <v>1</v>
      </c>
      <c r="FF51" s="1">
        <v>0</v>
      </c>
      <c r="FG51" s="1">
        <v>0</v>
      </c>
      <c r="FI51" s="1" t="s">
        <v>464</v>
      </c>
      <c r="FJ51" s="1" t="s">
        <v>598</v>
      </c>
      <c r="FM51" s="1">
        <v>500</v>
      </c>
      <c r="GE51" s="1" t="s">
        <v>464</v>
      </c>
      <c r="GF51" s="1" t="s">
        <v>1192</v>
      </c>
      <c r="GG51" s="1" t="s">
        <v>472</v>
      </c>
      <c r="HP51" s="1" t="s">
        <v>464</v>
      </c>
      <c r="HQ51" s="1">
        <v>0</v>
      </c>
      <c r="HR51" s="1">
        <v>1</v>
      </c>
      <c r="HS51" s="1">
        <v>0</v>
      </c>
      <c r="HT51" s="1">
        <v>0</v>
      </c>
      <c r="HU51" s="1">
        <v>0</v>
      </c>
      <c r="HV51" s="1">
        <v>0</v>
      </c>
      <c r="HW51" s="1">
        <v>0</v>
      </c>
      <c r="HX51" s="1">
        <v>0</v>
      </c>
      <c r="HY51" s="1">
        <v>0</v>
      </c>
      <c r="HZ51" s="1">
        <v>0</v>
      </c>
      <c r="ID51" s="1" t="s">
        <v>1148</v>
      </c>
      <c r="IF51" s="1">
        <v>0</v>
      </c>
      <c r="IG51" s="1">
        <v>0</v>
      </c>
      <c r="IH51" s="1">
        <v>0</v>
      </c>
      <c r="II51" s="1">
        <v>1</v>
      </c>
      <c r="IJ51" s="1">
        <v>0</v>
      </c>
      <c r="IS51" s="1" t="s">
        <v>5184</v>
      </c>
      <c r="IT51" s="1" t="s">
        <v>472</v>
      </c>
      <c r="IU51" s="1" t="s">
        <v>5100</v>
      </c>
      <c r="IV51" s="1" t="s">
        <v>472</v>
      </c>
      <c r="IX51" s="1" t="s">
        <v>472</v>
      </c>
      <c r="IY51" s="1" t="s">
        <v>464</v>
      </c>
      <c r="IZ51" s="1">
        <v>0</v>
      </c>
      <c r="JA51" s="1">
        <v>1</v>
      </c>
      <c r="JB51" s="1">
        <v>0</v>
      </c>
      <c r="JC51" s="1">
        <v>0</v>
      </c>
      <c r="JD51" s="1">
        <v>0</v>
      </c>
      <c r="JE51" s="1">
        <v>1</v>
      </c>
      <c r="JF51" s="1">
        <v>0</v>
      </c>
      <c r="JG51" s="1">
        <v>0</v>
      </c>
      <c r="JH51" s="1">
        <v>0</v>
      </c>
      <c r="JI51" s="1">
        <v>0</v>
      </c>
      <c r="JK51" s="1" t="s">
        <v>472</v>
      </c>
      <c r="KA51" s="1" t="s">
        <v>472</v>
      </c>
      <c r="KE51" s="1">
        <v>0</v>
      </c>
      <c r="KM51" s="1">
        <v>0</v>
      </c>
      <c r="KN51" s="1">
        <v>0</v>
      </c>
      <c r="KO51" s="1" t="s">
        <v>5186</v>
      </c>
      <c r="KT51" s="1">
        <v>0</v>
      </c>
      <c r="KU51" s="1">
        <v>1</v>
      </c>
      <c r="KV51" s="1">
        <v>0</v>
      </c>
      <c r="KW51" s="1">
        <v>0</v>
      </c>
      <c r="KX51" s="1">
        <v>0</v>
      </c>
      <c r="KY51" s="1">
        <v>0</v>
      </c>
      <c r="LA51" s="1" t="s">
        <v>472</v>
      </c>
      <c r="LB51" s="1" t="s">
        <v>1193</v>
      </c>
      <c r="LC51" s="1">
        <v>1</v>
      </c>
      <c r="LD51" s="1">
        <v>1</v>
      </c>
      <c r="LE51" s="1">
        <v>0</v>
      </c>
      <c r="LF51" s="1">
        <v>0</v>
      </c>
      <c r="LH51" s="1">
        <v>0</v>
      </c>
      <c r="LI51" s="1">
        <v>0</v>
      </c>
      <c r="LJ51" s="1">
        <v>0</v>
      </c>
      <c r="LK51" s="1">
        <v>1</v>
      </c>
      <c r="LL51" s="1">
        <v>0</v>
      </c>
      <c r="LM51" s="1">
        <v>0</v>
      </c>
      <c r="LN51" s="1">
        <v>0</v>
      </c>
      <c r="LO51" s="1">
        <v>0</v>
      </c>
      <c r="LQ51" s="1" t="s">
        <v>472</v>
      </c>
      <c r="LZ51" s="1" t="s">
        <v>472</v>
      </c>
      <c r="MA51" s="1" t="s">
        <v>464</v>
      </c>
      <c r="MB51" s="1">
        <v>1</v>
      </c>
      <c r="MC51" s="1">
        <v>0</v>
      </c>
      <c r="MD51" s="1">
        <v>1</v>
      </c>
      <c r="ME51" s="1">
        <v>0</v>
      </c>
      <c r="MF51" s="1">
        <v>0</v>
      </c>
      <c r="MH51" s="1">
        <v>1</v>
      </c>
      <c r="MI51" s="1">
        <v>0</v>
      </c>
      <c r="MJ51" s="1">
        <v>0</v>
      </c>
      <c r="MK51" s="1">
        <v>0</v>
      </c>
      <c r="ML51" s="1">
        <v>0</v>
      </c>
      <c r="MM51" s="1">
        <v>0</v>
      </c>
      <c r="MN51" s="1">
        <v>1</v>
      </c>
      <c r="MO51" s="1">
        <v>0</v>
      </c>
      <c r="MP51" s="1" t="s">
        <v>1194</v>
      </c>
      <c r="MQ51" s="1">
        <v>1</v>
      </c>
      <c r="MR51" s="1" t="s">
        <v>464</v>
      </c>
      <c r="MS51" s="1" t="s">
        <v>472</v>
      </c>
      <c r="MT51" s="1">
        <v>5</v>
      </c>
      <c r="MU51" s="1" t="s">
        <v>5189</v>
      </c>
      <c r="MV51" s="1">
        <v>1</v>
      </c>
      <c r="MW51" s="1">
        <v>0</v>
      </c>
      <c r="MX51" s="1">
        <v>0</v>
      </c>
      <c r="MY51" s="1">
        <v>0</v>
      </c>
      <c r="MZ51" s="1">
        <v>0</v>
      </c>
      <c r="NA51" s="1">
        <v>1</v>
      </c>
      <c r="NB51" s="1">
        <v>2</v>
      </c>
      <c r="NC51" s="1" t="s">
        <v>5190</v>
      </c>
      <c r="ND51" s="1">
        <v>0</v>
      </c>
      <c r="NE51" s="1">
        <v>1</v>
      </c>
      <c r="NF51" s="1">
        <v>0</v>
      </c>
      <c r="NG51" s="1" t="s">
        <v>1194</v>
      </c>
      <c r="NH51" s="1" t="s">
        <v>464</v>
      </c>
      <c r="NI51" s="1" t="s">
        <v>480</v>
      </c>
      <c r="OD51" s="1" t="s">
        <v>1195</v>
      </c>
      <c r="OE51" s="1">
        <v>0</v>
      </c>
      <c r="OF51" s="1">
        <v>1</v>
      </c>
      <c r="OG51" s="1">
        <v>0</v>
      </c>
      <c r="OH51" s="1">
        <v>0</v>
      </c>
      <c r="OI51" s="1">
        <v>0</v>
      </c>
      <c r="OJ51" s="1">
        <v>0</v>
      </c>
      <c r="OK51" s="1">
        <v>1</v>
      </c>
      <c r="OL51" s="1">
        <v>0</v>
      </c>
      <c r="OM51" s="1">
        <v>0</v>
      </c>
      <c r="ON51" s="1">
        <v>0</v>
      </c>
      <c r="OP51" s="1">
        <v>0</v>
      </c>
      <c r="OQ51" s="1">
        <v>1</v>
      </c>
      <c r="OR51" s="1">
        <v>0</v>
      </c>
      <c r="OS51" s="1">
        <v>0</v>
      </c>
      <c r="OT51" s="1">
        <v>0</v>
      </c>
      <c r="OU51" s="1">
        <v>0</v>
      </c>
      <c r="OW51" s="1" t="s">
        <v>702</v>
      </c>
      <c r="OY51" s="1" t="s">
        <v>518</v>
      </c>
      <c r="OZ51" s="1" t="s">
        <v>472</v>
      </c>
      <c r="PA51" s="1" t="s">
        <v>472</v>
      </c>
      <c r="PB51" s="1" t="s">
        <v>518</v>
      </c>
      <c r="PC51" s="1" t="s">
        <v>472</v>
      </c>
      <c r="PI51" s="1" t="s">
        <v>534</v>
      </c>
      <c r="PJ51" s="1" t="s">
        <v>489</v>
      </c>
      <c r="PK51" s="1">
        <v>0</v>
      </c>
      <c r="PL51" s="1">
        <v>0</v>
      </c>
      <c r="PM51" s="1">
        <v>1</v>
      </c>
      <c r="PN51" s="1">
        <v>0</v>
      </c>
      <c r="PO51" s="1">
        <v>1</v>
      </c>
      <c r="PP51" s="1">
        <v>0</v>
      </c>
      <c r="PQ51" s="1">
        <v>0</v>
      </c>
      <c r="PR51" s="1">
        <v>0</v>
      </c>
      <c r="PS51" s="1">
        <v>0</v>
      </c>
      <c r="PT51" s="1">
        <v>0</v>
      </c>
      <c r="PU51" s="1">
        <v>0</v>
      </c>
      <c r="PV51" s="1">
        <v>0</v>
      </c>
      <c r="PX51" s="1" t="s">
        <v>1196</v>
      </c>
      <c r="PY51" s="1" t="s">
        <v>487</v>
      </c>
      <c r="PZ51" s="1" t="s">
        <v>488</v>
      </c>
      <c r="QA51" s="1" t="s">
        <v>472</v>
      </c>
      <c r="QB51" s="1" t="s">
        <v>1197</v>
      </c>
      <c r="QC51" s="1" t="s">
        <v>1198</v>
      </c>
      <c r="QD51" s="1" t="s">
        <v>472</v>
      </c>
      <c r="QG51" s="1">
        <v>-2.2843759000000001</v>
      </c>
      <c r="QH51" s="1">
        <v>28.8064076</v>
      </c>
      <c r="QI51" s="1">
        <v>1755.5</v>
      </c>
      <c r="QJ51" s="1">
        <v>4.95</v>
      </c>
      <c r="QK51" s="1">
        <v>11</v>
      </c>
      <c r="QL51" s="1">
        <v>44959.487013888887</v>
      </c>
      <c r="QM51" s="1">
        <v>44959.44803240741</v>
      </c>
      <c r="QN51" s="1" t="s">
        <v>1159</v>
      </c>
      <c r="QO51" s="1">
        <v>44959.593576388892</v>
      </c>
      <c r="QP51" s="7" t="s">
        <v>1199</v>
      </c>
      <c r="QQ51" s="1" t="s">
        <v>1159</v>
      </c>
      <c r="QR51" s="1" t="s">
        <v>4707</v>
      </c>
      <c r="QS51" s="1" t="s">
        <v>4716</v>
      </c>
      <c r="QT51" s="1">
        <v>13</v>
      </c>
      <c r="QU51" s="1" t="s">
        <v>4709</v>
      </c>
      <c r="QV51" s="1">
        <v>10</v>
      </c>
      <c r="QW51" s="1">
        <v>8</v>
      </c>
      <c r="QX51" s="1">
        <v>9</v>
      </c>
      <c r="QY51" s="9">
        <v>27</v>
      </c>
      <c r="QZ51" s="1" t="s">
        <v>5102</v>
      </c>
      <c r="RA51" s="1">
        <v>1.9780219780219781</v>
      </c>
      <c r="RB51" s="1" t="s">
        <v>4720</v>
      </c>
      <c r="RC51" s="1" t="s">
        <v>4734</v>
      </c>
      <c r="RD51" s="1" t="s">
        <v>4712</v>
      </c>
      <c r="RE51" s="1" t="s">
        <v>5100</v>
      </c>
      <c r="RF51" s="1" t="s">
        <v>4736</v>
      </c>
      <c r="RG51" s="1">
        <v>1</v>
      </c>
      <c r="RH51" s="1">
        <v>3</v>
      </c>
      <c r="RI51" s="1">
        <v>4</v>
      </c>
      <c r="RJ51" s="1" t="s">
        <v>4713</v>
      </c>
      <c r="RK51" s="1">
        <v>0</v>
      </c>
      <c r="RL51" s="1">
        <v>5</v>
      </c>
      <c r="RM51" s="1" t="s">
        <v>4714</v>
      </c>
      <c r="RN51" s="1">
        <v>0</v>
      </c>
      <c r="RO51" s="1">
        <v>0</v>
      </c>
      <c r="RP51" s="1" t="str">
        <f t="shared" si="1"/>
        <v>croissance</v>
      </c>
      <c r="RQ51" s="1" t="str">
        <f t="shared" si="2"/>
        <v>stagnation</v>
      </c>
      <c r="RR51" s="1" t="str">
        <f t="shared" si="3"/>
        <v>stagnation</v>
      </c>
      <c r="RS51" s="1" t="str">
        <f t="shared" si="4"/>
        <v>regression</v>
      </c>
      <c r="RT51" s="1" t="str">
        <f t="shared" si="5"/>
        <v>regression</v>
      </c>
      <c r="RU51" s="1" t="str">
        <f t="shared" si="6"/>
        <v>stagnation</v>
      </c>
    </row>
    <row r="52" spans="1:489" ht="14.25" customHeight="1" x14ac:dyDescent="0.3">
      <c r="A52" s="1" t="s">
        <v>1200</v>
      </c>
      <c r="B52" s="1" t="s">
        <v>1201</v>
      </c>
      <c r="C52" s="1">
        <v>44959</v>
      </c>
      <c r="D52" s="1" t="s">
        <v>459</v>
      </c>
      <c r="E52" s="1" t="s">
        <v>460</v>
      </c>
      <c r="F52" s="1" t="s">
        <v>460</v>
      </c>
      <c r="G52" s="1" t="s">
        <v>461</v>
      </c>
      <c r="H52" s="1" t="s">
        <v>462</v>
      </c>
      <c r="I52" s="1" t="s">
        <v>844</v>
      </c>
      <c r="J52" s="1" t="s">
        <v>464</v>
      </c>
      <c r="K52" s="1" t="s">
        <v>1203</v>
      </c>
      <c r="L52" s="1" t="s">
        <v>1202</v>
      </c>
      <c r="M52" s="1" t="str" cm="1">
        <f t="array" ref="M52">SUBSTITUTE(L52,LEFT(L52,MIN(IFERROR(FIND({0;1;2;3;4;5;6;7;8;9},L52),""))-1),"")</f>
        <v>7</v>
      </c>
      <c r="N52" s="1" t="str">
        <f t="shared" si="0"/>
        <v>kashe_7</v>
      </c>
      <c r="O52" s="1" t="s">
        <v>467</v>
      </c>
      <c r="P52" s="1">
        <v>50</v>
      </c>
      <c r="Q52" s="1">
        <v>0</v>
      </c>
      <c r="R52" s="1" t="s">
        <v>693</v>
      </c>
      <c r="S52" s="1" t="s">
        <v>464</v>
      </c>
      <c r="W52" s="1" t="s">
        <v>467</v>
      </c>
      <c r="X52" s="1" t="s">
        <v>1204</v>
      </c>
      <c r="Y52" s="1" t="s">
        <v>470</v>
      </c>
      <c r="AA52" s="1" t="s">
        <v>471</v>
      </c>
      <c r="AB52" s="1">
        <v>3</v>
      </c>
      <c r="AC52" s="1">
        <v>2</v>
      </c>
      <c r="AD52" s="1">
        <v>3</v>
      </c>
      <c r="AE52" s="1">
        <v>1</v>
      </c>
      <c r="AF52" s="1">
        <v>2</v>
      </c>
      <c r="AG52" s="1">
        <v>0</v>
      </c>
      <c r="AH52" s="1">
        <v>0</v>
      </c>
      <c r="AI52" s="1">
        <v>1</v>
      </c>
      <c r="AJ52" s="1">
        <v>1</v>
      </c>
      <c r="AK52" s="1">
        <v>0</v>
      </c>
      <c r="AL52" s="1">
        <v>0</v>
      </c>
      <c r="AM52" s="1">
        <v>0</v>
      </c>
      <c r="AN52" s="1">
        <v>0</v>
      </c>
      <c r="AO52" s="1">
        <v>0</v>
      </c>
      <c r="AP52" s="1">
        <v>0</v>
      </c>
      <c r="AQ52" s="1">
        <v>0</v>
      </c>
      <c r="AR52" s="1">
        <v>13</v>
      </c>
      <c r="AS52" s="1" t="s">
        <v>464</v>
      </c>
      <c r="AT52" s="1">
        <v>0</v>
      </c>
      <c r="AU52" s="1">
        <v>0</v>
      </c>
      <c r="AV52" s="1">
        <v>0</v>
      </c>
      <c r="AW52" s="1">
        <v>0</v>
      </c>
      <c r="AX52" s="1">
        <v>1</v>
      </c>
      <c r="AY52" s="1">
        <v>0</v>
      </c>
      <c r="AZ52" s="1">
        <v>0</v>
      </c>
      <c r="BA52" s="1">
        <v>0</v>
      </c>
      <c r="BB52" s="1">
        <v>0</v>
      </c>
      <c r="BC52" s="1">
        <v>1</v>
      </c>
      <c r="BD52" s="1">
        <v>0</v>
      </c>
      <c r="BE52" s="1" t="s">
        <v>1205</v>
      </c>
      <c r="BF52" s="1" t="s">
        <v>472</v>
      </c>
      <c r="BS52" s="1" t="s">
        <v>472</v>
      </c>
      <c r="CF52" s="1" t="s">
        <v>473</v>
      </c>
      <c r="CG52" s="1" t="s">
        <v>474</v>
      </c>
      <c r="CL52" s="1" t="s">
        <v>473</v>
      </c>
      <c r="CM52" s="1" t="s">
        <v>5133</v>
      </c>
      <c r="CO52" s="1" t="s">
        <v>464</v>
      </c>
      <c r="CW52" s="1" t="s">
        <v>475</v>
      </c>
      <c r="CX52" s="1">
        <v>2</v>
      </c>
      <c r="CY52" s="1">
        <v>5</v>
      </c>
      <c r="CZ52" s="1">
        <v>2</v>
      </c>
      <c r="DA52" s="9">
        <v>9</v>
      </c>
      <c r="DE52" s="1" t="s">
        <v>472</v>
      </c>
      <c r="DF52" s="1" t="s">
        <v>5102</v>
      </c>
      <c r="DG52" s="1">
        <v>0</v>
      </c>
      <c r="DH52" s="1">
        <v>0</v>
      </c>
      <c r="DI52" s="1">
        <v>0</v>
      </c>
      <c r="DJ52" s="1">
        <v>0</v>
      </c>
      <c r="DK52" s="1">
        <v>0</v>
      </c>
      <c r="DL52" s="1">
        <v>0</v>
      </c>
      <c r="DM52" s="1">
        <v>1</v>
      </c>
      <c r="DN52" s="1">
        <v>1</v>
      </c>
      <c r="DO52" s="1">
        <v>0</v>
      </c>
      <c r="DP52" s="1">
        <v>0</v>
      </c>
      <c r="DQ52" s="1">
        <v>0</v>
      </c>
      <c r="DR52" s="1">
        <v>0</v>
      </c>
      <c r="DS52" s="1">
        <v>0</v>
      </c>
      <c r="EH52" s="1">
        <v>7</v>
      </c>
      <c r="EI52" s="1">
        <v>15</v>
      </c>
      <c r="EJ52" s="1">
        <v>2100</v>
      </c>
      <c r="EM52" s="1">
        <v>0</v>
      </c>
      <c r="EN52" s="6">
        <v>23.076923076923077</v>
      </c>
      <c r="EO52" s="1" t="s">
        <v>472</v>
      </c>
      <c r="EZ52" s="1" t="s">
        <v>555</v>
      </c>
      <c r="FA52" s="1">
        <v>0</v>
      </c>
      <c r="FB52" s="1">
        <v>0</v>
      </c>
      <c r="FC52" s="1">
        <v>0</v>
      </c>
      <c r="FD52" s="1">
        <v>0</v>
      </c>
      <c r="FE52" s="1">
        <v>1</v>
      </c>
      <c r="FF52" s="1">
        <v>0</v>
      </c>
      <c r="FG52" s="1">
        <v>0</v>
      </c>
      <c r="FI52" s="1" t="s">
        <v>472</v>
      </c>
      <c r="GE52" s="1" t="s">
        <v>472</v>
      </c>
      <c r="GF52" s="1" t="s">
        <v>1206</v>
      </c>
      <c r="GG52" s="1" t="s">
        <v>472</v>
      </c>
      <c r="HP52" s="1" t="s">
        <v>464</v>
      </c>
      <c r="HQ52" s="1">
        <v>0</v>
      </c>
      <c r="HR52" s="1">
        <v>1</v>
      </c>
      <c r="HS52" s="1">
        <v>0</v>
      </c>
      <c r="HT52" s="1">
        <v>0</v>
      </c>
      <c r="HU52" s="1">
        <v>0</v>
      </c>
      <c r="HV52" s="1">
        <v>0</v>
      </c>
      <c r="HW52" s="1">
        <v>0</v>
      </c>
      <c r="HX52" s="1">
        <v>0</v>
      </c>
      <c r="HY52" s="1">
        <v>0</v>
      </c>
      <c r="HZ52" s="1">
        <v>0</v>
      </c>
      <c r="ID52" s="1" t="s">
        <v>1148</v>
      </c>
      <c r="IF52" s="1">
        <v>0</v>
      </c>
      <c r="IG52" s="1">
        <v>0</v>
      </c>
      <c r="IH52" s="1">
        <v>0</v>
      </c>
      <c r="II52" s="1">
        <v>1</v>
      </c>
      <c r="IJ52" s="1">
        <v>0</v>
      </c>
      <c r="IS52" s="1" t="s">
        <v>5184</v>
      </c>
      <c r="IT52" s="1" t="s">
        <v>472</v>
      </c>
      <c r="IU52" s="1" t="s">
        <v>5100</v>
      </c>
      <c r="IV52" s="1" t="s">
        <v>464</v>
      </c>
      <c r="IW52" s="1" t="s">
        <v>1207</v>
      </c>
      <c r="IX52" s="1" t="s">
        <v>472</v>
      </c>
      <c r="IY52" s="1" t="s">
        <v>464</v>
      </c>
      <c r="IZ52" s="1">
        <v>1</v>
      </c>
      <c r="JA52" s="1">
        <v>1</v>
      </c>
      <c r="JB52" s="1">
        <v>1</v>
      </c>
      <c r="JC52" s="1">
        <v>1</v>
      </c>
      <c r="JD52" s="1">
        <v>0</v>
      </c>
      <c r="JE52" s="1">
        <v>1</v>
      </c>
      <c r="JF52" s="1">
        <v>0</v>
      </c>
      <c r="JG52" s="1">
        <v>0</v>
      </c>
      <c r="JH52" s="1">
        <v>0</v>
      </c>
      <c r="JI52" s="1">
        <v>0</v>
      </c>
      <c r="JK52" s="1" t="s">
        <v>464</v>
      </c>
      <c r="JL52" s="1">
        <v>0</v>
      </c>
      <c r="JM52" s="1">
        <v>0</v>
      </c>
      <c r="JN52" s="1">
        <v>0</v>
      </c>
      <c r="JO52" s="1">
        <v>0</v>
      </c>
      <c r="JP52" s="1">
        <v>1</v>
      </c>
      <c r="JQ52" s="1">
        <v>0</v>
      </c>
      <c r="JR52" s="1">
        <v>0</v>
      </c>
      <c r="JT52" s="1" t="s">
        <v>464</v>
      </c>
      <c r="KA52" s="1" t="s">
        <v>464</v>
      </c>
      <c r="KB52" s="1">
        <v>1</v>
      </c>
      <c r="KC52" s="1">
        <v>1</v>
      </c>
      <c r="KD52" s="1">
        <v>1</v>
      </c>
      <c r="KE52" s="1">
        <v>3</v>
      </c>
      <c r="KF52" s="1">
        <v>0</v>
      </c>
      <c r="KG52" s="1">
        <v>0</v>
      </c>
      <c r="KH52" s="1">
        <v>0</v>
      </c>
      <c r="KJ52" s="1">
        <v>1</v>
      </c>
      <c r="KK52" s="1">
        <v>1</v>
      </c>
      <c r="KL52" s="1">
        <v>1</v>
      </c>
      <c r="KM52" s="1">
        <v>3</v>
      </c>
      <c r="KN52" s="1">
        <v>6</v>
      </c>
      <c r="KO52" s="1" t="s">
        <v>5185</v>
      </c>
      <c r="KP52" s="1">
        <v>0</v>
      </c>
      <c r="KQ52" s="1">
        <v>0</v>
      </c>
      <c r="KR52" s="1">
        <v>0</v>
      </c>
      <c r="KT52" s="1">
        <v>0</v>
      </c>
      <c r="KU52" s="1">
        <v>1</v>
      </c>
      <c r="KV52" s="1">
        <v>0</v>
      </c>
      <c r="KW52" s="1">
        <v>0</v>
      </c>
      <c r="KX52" s="1">
        <v>1</v>
      </c>
      <c r="KY52" s="1">
        <v>0</v>
      </c>
      <c r="KZ52" s="1" t="s">
        <v>1208</v>
      </c>
      <c r="LA52" s="1" t="s">
        <v>472</v>
      </c>
      <c r="LB52" s="1" t="s">
        <v>1209</v>
      </c>
      <c r="LC52" s="1">
        <v>1</v>
      </c>
      <c r="LD52" s="1">
        <v>1</v>
      </c>
      <c r="LE52" s="1">
        <v>0</v>
      </c>
      <c r="LF52" s="1">
        <v>0</v>
      </c>
      <c r="LH52" s="1">
        <v>0</v>
      </c>
      <c r="LI52" s="1">
        <v>0</v>
      </c>
      <c r="LJ52" s="1">
        <v>0</v>
      </c>
      <c r="LK52" s="1">
        <v>0</v>
      </c>
      <c r="LL52" s="1">
        <v>1</v>
      </c>
      <c r="LM52" s="1">
        <v>0</v>
      </c>
      <c r="LN52" s="1">
        <v>0</v>
      </c>
      <c r="LO52" s="1">
        <v>0</v>
      </c>
      <c r="LQ52" s="1" t="s">
        <v>472</v>
      </c>
      <c r="LZ52" s="1" t="s">
        <v>464</v>
      </c>
      <c r="MA52" s="1" t="s">
        <v>464</v>
      </c>
      <c r="MB52" s="1">
        <v>1</v>
      </c>
      <c r="MC52" s="1">
        <v>0</v>
      </c>
      <c r="MD52" s="1">
        <v>0</v>
      </c>
      <c r="ME52" s="1">
        <v>1</v>
      </c>
      <c r="MF52" s="1">
        <v>0</v>
      </c>
      <c r="MG52" s="1" t="s">
        <v>1210</v>
      </c>
      <c r="MH52" s="1">
        <v>1</v>
      </c>
      <c r="MI52" s="1">
        <v>1</v>
      </c>
      <c r="MJ52" s="1">
        <v>0</v>
      </c>
      <c r="MK52" s="1">
        <v>0</v>
      </c>
      <c r="ML52" s="1">
        <v>0</v>
      </c>
      <c r="MM52" s="1">
        <v>0</v>
      </c>
      <c r="MN52" s="1">
        <v>0</v>
      </c>
      <c r="MO52" s="1">
        <v>0</v>
      </c>
      <c r="MQ52" s="1">
        <v>2</v>
      </c>
      <c r="MR52" s="1" t="s">
        <v>464</v>
      </c>
      <c r="MS52" s="1" t="s">
        <v>472</v>
      </c>
      <c r="MT52" s="1">
        <v>5</v>
      </c>
      <c r="MU52" s="1" t="s">
        <v>5189</v>
      </c>
      <c r="NA52" s="1">
        <v>0</v>
      </c>
      <c r="NB52" s="1">
        <v>2</v>
      </c>
      <c r="NC52" s="1" t="s">
        <v>5190</v>
      </c>
      <c r="NH52" s="1" t="s">
        <v>464</v>
      </c>
      <c r="NI52" s="1" t="s">
        <v>464</v>
      </c>
      <c r="NJ52" s="1" t="s">
        <v>817</v>
      </c>
      <c r="NK52" s="1" t="s">
        <v>464</v>
      </c>
      <c r="NL52" s="1">
        <v>1</v>
      </c>
      <c r="NM52" s="1">
        <v>1</v>
      </c>
      <c r="NN52" s="1">
        <v>1</v>
      </c>
      <c r="NO52" s="1">
        <v>0</v>
      </c>
      <c r="NP52" s="1">
        <v>1</v>
      </c>
      <c r="NQ52" s="1">
        <v>0</v>
      </c>
      <c r="NR52" s="1">
        <v>0</v>
      </c>
      <c r="NT52" s="1">
        <v>1</v>
      </c>
      <c r="NU52" s="1">
        <v>1</v>
      </c>
      <c r="NV52" s="1">
        <v>0</v>
      </c>
      <c r="NW52" s="1">
        <v>0</v>
      </c>
      <c r="NX52" s="1">
        <v>0</v>
      </c>
      <c r="NY52" s="1">
        <v>0</v>
      </c>
      <c r="NZ52" s="1">
        <v>0</v>
      </c>
      <c r="OA52" s="1">
        <v>0</v>
      </c>
      <c r="OD52" s="1" t="s">
        <v>1211</v>
      </c>
      <c r="OE52" s="1">
        <v>0</v>
      </c>
      <c r="OF52" s="1">
        <v>0</v>
      </c>
      <c r="OG52" s="1">
        <v>0</v>
      </c>
      <c r="OH52" s="1">
        <v>0</v>
      </c>
      <c r="OI52" s="1">
        <v>0</v>
      </c>
      <c r="OJ52" s="1">
        <v>0</v>
      </c>
      <c r="OK52" s="1">
        <v>0</v>
      </c>
      <c r="OL52" s="1">
        <v>0</v>
      </c>
      <c r="OM52" s="1">
        <v>1</v>
      </c>
      <c r="ON52" s="1">
        <v>0</v>
      </c>
      <c r="OO52" s="1" t="s">
        <v>1212</v>
      </c>
      <c r="OP52" s="1">
        <v>0</v>
      </c>
      <c r="OQ52" s="1">
        <v>1</v>
      </c>
      <c r="OR52" s="1">
        <v>0</v>
      </c>
      <c r="OS52" s="1">
        <v>0</v>
      </c>
      <c r="OT52" s="1">
        <v>0</v>
      </c>
      <c r="OU52" s="1">
        <v>0</v>
      </c>
      <c r="OW52" s="1" t="s">
        <v>702</v>
      </c>
      <c r="OY52" s="1" t="s">
        <v>502</v>
      </c>
      <c r="OZ52" s="1" t="s">
        <v>464</v>
      </c>
      <c r="PA52" s="1" t="s">
        <v>464</v>
      </c>
      <c r="PB52" s="1" t="s">
        <v>502</v>
      </c>
      <c r="PC52" s="1" t="s">
        <v>464</v>
      </c>
      <c r="PD52" s="1" t="s">
        <v>464</v>
      </c>
      <c r="PF52" s="1" t="s">
        <v>484</v>
      </c>
      <c r="PH52" s="1" t="s">
        <v>485</v>
      </c>
      <c r="PI52" s="1" t="s">
        <v>503</v>
      </c>
      <c r="PJ52" s="1" t="s">
        <v>489</v>
      </c>
      <c r="PK52" s="1">
        <v>0</v>
      </c>
      <c r="PL52" s="1">
        <v>1</v>
      </c>
      <c r="PM52" s="1">
        <v>0</v>
      </c>
      <c r="PN52" s="1">
        <v>0</v>
      </c>
      <c r="PO52" s="1">
        <v>0</v>
      </c>
      <c r="PP52" s="1">
        <v>1</v>
      </c>
      <c r="PQ52" s="1">
        <v>0</v>
      </c>
      <c r="PR52" s="1">
        <v>0</v>
      </c>
      <c r="PS52" s="1">
        <v>0</v>
      </c>
      <c r="PT52" s="1">
        <v>0</v>
      </c>
      <c r="PU52" s="1">
        <v>0</v>
      </c>
      <c r="PV52" s="1">
        <v>0</v>
      </c>
      <c r="PX52" s="1" t="s">
        <v>488</v>
      </c>
      <c r="PY52" s="1" t="s">
        <v>489</v>
      </c>
      <c r="PZ52" s="1" t="s">
        <v>488</v>
      </c>
      <c r="QA52" s="1" t="s">
        <v>472</v>
      </c>
      <c r="QB52" s="1" t="s">
        <v>1213</v>
      </c>
      <c r="QC52" s="1" t="s">
        <v>1214</v>
      </c>
      <c r="QD52" s="1" t="s">
        <v>472</v>
      </c>
      <c r="QG52" s="1">
        <v>-2.2844114000000002</v>
      </c>
      <c r="QH52" s="1">
        <v>28.8050423</v>
      </c>
      <c r="QI52" s="1">
        <v>1784.2</v>
      </c>
      <c r="QJ52" s="1">
        <v>4.93</v>
      </c>
      <c r="QK52" s="1">
        <v>13</v>
      </c>
      <c r="QL52" s="1">
        <v>44959.532222222217</v>
      </c>
      <c r="QM52" s="1">
        <v>44959.494293981479</v>
      </c>
      <c r="QN52" s="1" t="s">
        <v>1159</v>
      </c>
      <c r="QO52" s="1">
        <v>44959.593599537038</v>
      </c>
      <c r="QP52" s="7" t="s">
        <v>1215</v>
      </c>
      <c r="QQ52" s="1" t="s">
        <v>1159</v>
      </c>
      <c r="QR52" s="1" t="s">
        <v>4752</v>
      </c>
      <c r="QS52" s="1" t="s">
        <v>4752</v>
      </c>
      <c r="QT52" s="1" t="s">
        <v>4752</v>
      </c>
      <c r="QU52" s="1" t="s">
        <v>4752</v>
      </c>
      <c r="QV52" s="1" t="s">
        <v>4752</v>
      </c>
      <c r="QW52" s="1" t="s">
        <v>4752</v>
      </c>
      <c r="QX52" s="1" t="s">
        <v>4752</v>
      </c>
      <c r="QY52" s="9" t="s">
        <v>4752</v>
      </c>
      <c r="QZ52" s="1" t="s">
        <v>4752</v>
      </c>
      <c r="RA52" s="1" t="s">
        <v>4752</v>
      </c>
      <c r="RB52" s="1" t="s">
        <v>4752</v>
      </c>
      <c r="RC52" s="1" t="s">
        <v>4752</v>
      </c>
      <c r="RD52" s="1" t="s">
        <v>4752</v>
      </c>
      <c r="RE52" s="1" t="s">
        <v>4752</v>
      </c>
      <c r="RF52" s="1" t="s">
        <v>4752</v>
      </c>
      <c r="RG52" s="1" t="s">
        <v>4752</v>
      </c>
      <c r="RH52" s="1" t="s">
        <v>4752</v>
      </c>
      <c r="RI52" s="1" t="s">
        <v>4752</v>
      </c>
      <c r="RJ52" s="1" t="s">
        <v>4752</v>
      </c>
      <c r="RK52" s="1" t="s">
        <v>4752</v>
      </c>
      <c r="RL52" s="1" t="s">
        <v>4752</v>
      </c>
      <c r="RM52" s="1" t="s">
        <v>4752</v>
      </c>
      <c r="RN52" s="1" t="s">
        <v>4752</v>
      </c>
      <c r="RO52" s="1" t="s">
        <v>4752</v>
      </c>
      <c r="RP52" s="1" t="str">
        <f t="shared" si="1"/>
        <v/>
      </c>
      <c r="RQ52" s="1" t="str">
        <f t="shared" si="2"/>
        <v/>
      </c>
      <c r="RR52" s="1" t="str">
        <f t="shared" si="3"/>
        <v/>
      </c>
      <c r="RS52" s="1" t="str">
        <f t="shared" si="4"/>
        <v/>
      </c>
      <c r="RT52" s="1" t="str">
        <f t="shared" si="5"/>
        <v/>
      </c>
      <c r="RU52" s="1" t="str">
        <f t="shared" si="6"/>
        <v/>
      </c>
    </row>
    <row r="53" spans="1:489" ht="14.25" customHeight="1" x14ac:dyDescent="0.3">
      <c r="A53" s="1" t="s">
        <v>1216</v>
      </c>
      <c r="B53" s="1" t="s">
        <v>1217</v>
      </c>
      <c r="C53" s="1">
        <v>44959</v>
      </c>
      <c r="D53" s="1" t="s">
        <v>459</v>
      </c>
      <c r="E53" s="1" t="s">
        <v>460</v>
      </c>
      <c r="F53" s="1" t="s">
        <v>460</v>
      </c>
      <c r="G53" s="1" t="s">
        <v>461</v>
      </c>
      <c r="H53" s="1" t="s">
        <v>462</v>
      </c>
      <c r="I53" s="1" t="s">
        <v>1218</v>
      </c>
      <c r="J53" s="1" t="s">
        <v>464</v>
      </c>
      <c r="K53" s="1" t="s">
        <v>1220</v>
      </c>
      <c r="L53" s="1" t="s">
        <v>1219</v>
      </c>
      <c r="M53" s="1" t="str" cm="1">
        <f t="array" ref="M53">SUBSTITUTE(L53,LEFT(L53,MIN(IFERROR(FIND({0;1;2;3;4;5;6;7;8;9},L53),""))-1),"")</f>
        <v>7</v>
      </c>
      <c r="N53" s="1" t="str">
        <f t="shared" si="0"/>
        <v>chege_7</v>
      </c>
      <c r="O53" s="1" t="s">
        <v>467</v>
      </c>
      <c r="P53" s="1">
        <v>24</v>
      </c>
      <c r="Q53" s="1">
        <v>0</v>
      </c>
      <c r="R53" s="1" t="s">
        <v>511</v>
      </c>
      <c r="S53" s="1" t="s">
        <v>472</v>
      </c>
      <c r="T53" s="1" t="s">
        <v>1221</v>
      </c>
      <c r="V53" s="1" t="s">
        <v>510</v>
      </c>
      <c r="W53" s="1" t="s">
        <v>510</v>
      </c>
      <c r="X53" s="1" t="s">
        <v>1222</v>
      </c>
      <c r="Y53" s="1" t="s">
        <v>528</v>
      </c>
      <c r="AA53" s="1" t="s">
        <v>471</v>
      </c>
      <c r="AB53" s="1">
        <v>1</v>
      </c>
      <c r="AC53" s="1">
        <v>0</v>
      </c>
      <c r="AD53" s="1">
        <v>0</v>
      </c>
      <c r="AE53" s="1">
        <v>0</v>
      </c>
      <c r="AF53" s="1">
        <v>0</v>
      </c>
      <c r="AG53" s="1">
        <v>1</v>
      </c>
      <c r="AH53" s="1">
        <v>0</v>
      </c>
      <c r="AI53" s="1">
        <v>0</v>
      </c>
      <c r="AJ53" s="1">
        <v>0</v>
      </c>
      <c r="AK53" s="1">
        <v>0</v>
      </c>
      <c r="AL53" s="1">
        <v>0</v>
      </c>
      <c r="AM53" s="1">
        <v>0</v>
      </c>
      <c r="AN53" s="1">
        <v>0</v>
      </c>
      <c r="AO53" s="1">
        <v>1</v>
      </c>
      <c r="AP53" s="1">
        <v>0</v>
      </c>
      <c r="AQ53" s="1">
        <v>0</v>
      </c>
      <c r="AR53" s="1">
        <v>3</v>
      </c>
      <c r="AS53" s="1" t="s">
        <v>472</v>
      </c>
      <c r="AT53" s="1">
        <v>0</v>
      </c>
      <c r="AU53" s="1">
        <v>0</v>
      </c>
      <c r="AV53" s="1">
        <v>0</v>
      </c>
      <c r="AW53" s="1">
        <v>0</v>
      </c>
      <c r="AX53" s="1">
        <v>0</v>
      </c>
      <c r="AY53" s="1">
        <v>0</v>
      </c>
      <c r="AZ53" s="1">
        <v>0</v>
      </c>
      <c r="BA53" s="1">
        <v>0</v>
      </c>
      <c r="BB53" s="1">
        <v>0</v>
      </c>
      <c r="BC53" s="1">
        <v>0</v>
      </c>
      <c r="BD53" s="1">
        <v>0</v>
      </c>
      <c r="BE53" s="1">
        <v>0</v>
      </c>
      <c r="BF53" s="1" t="s">
        <v>472</v>
      </c>
      <c r="BS53" s="1" t="s">
        <v>464</v>
      </c>
      <c r="BT53" s="1">
        <v>0</v>
      </c>
      <c r="BU53" s="1">
        <v>0</v>
      </c>
      <c r="BV53" s="1">
        <v>0</v>
      </c>
      <c r="BW53" s="1">
        <v>1</v>
      </c>
      <c r="BX53" s="1">
        <v>0</v>
      </c>
      <c r="BY53" s="1">
        <v>0</v>
      </c>
      <c r="BZ53" s="1">
        <v>0</v>
      </c>
      <c r="CA53" s="1">
        <v>0</v>
      </c>
      <c r="CB53" s="1">
        <v>0</v>
      </c>
      <c r="CC53" s="1">
        <v>0</v>
      </c>
      <c r="CD53" s="1">
        <v>0</v>
      </c>
      <c r="CF53" s="1" t="s">
        <v>473</v>
      </c>
      <c r="CG53" s="1" t="s">
        <v>896</v>
      </c>
      <c r="CL53" s="1" t="s">
        <v>473</v>
      </c>
      <c r="CM53" s="1" t="s">
        <v>5133</v>
      </c>
      <c r="CO53" s="1" t="s">
        <v>464</v>
      </c>
      <c r="CW53" s="1" t="s">
        <v>475</v>
      </c>
      <c r="CX53" s="1">
        <v>6</v>
      </c>
      <c r="CY53" s="1">
        <v>10</v>
      </c>
      <c r="CZ53" s="1">
        <v>10</v>
      </c>
      <c r="DA53" s="9">
        <v>26</v>
      </c>
      <c r="DE53" s="1" t="s">
        <v>464</v>
      </c>
      <c r="DF53" s="1" t="s">
        <v>5100</v>
      </c>
      <c r="EH53" s="1">
        <v>3</v>
      </c>
      <c r="EI53" s="1">
        <v>2</v>
      </c>
      <c r="EJ53" s="1">
        <v>120</v>
      </c>
      <c r="EM53" s="1">
        <v>0</v>
      </c>
      <c r="EN53" s="6">
        <v>5.7142857142857144</v>
      </c>
      <c r="EO53" s="1" t="s">
        <v>472</v>
      </c>
      <c r="EZ53" s="1" t="s">
        <v>555</v>
      </c>
      <c r="FA53" s="1">
        <v>0</v>
      </c>
      <c r="FB53" s="1">
        <v>0</v>
      </c>
      <c r="FC53" s="1">
        <v>0</v>
      </c>
      <c r="FD53" s="1">
        <v>0</v>
      </c>
      <c r="FE53" s="1">
        <v>1</v>
      </c>
      <c r="FF53" s="1">
        <v>0</v>
      </c>
      <c r="FG53" s="1">
        <v>0</v>
      </c>
      <c r="FI53" s="1" t="s">
        <v>464</v>
      </c>
      <c r="FJ53" s="1" t="s">
        <v>598</v>
      </c>
      <c r="FM53" s="1">
        <v>1000</v>
      </c>
      <c r="GE53" s="1" t="s">
        <v>472</v>
      </c>
      <c r="GF53" s="1" t="s">
        <v>1223</v>
      </c>
      <c r="GG53" s="1" t="s">
        <v>472</v>
      </c>
      <c r="HP53" s="1" t="s">
        <v>464</v>
      </c>
      <c r="HQ53" s="1">
        <v>0</v>
      </c>
      <c r="HR53" s="1">
        <v>0</v>
      </c>
      <c r="HS53" s="1">
        <v>0</v>
      </c>
      <c r="HT53" s="1">
        <v>0</v>
      </c>
      <c r="HU53" s="1">
        <v>0</v>
      </c>
      <c r="HV53" s="1">
        <v>0</v>
      </c>
      <c r="HW53" s="1">
        <v>1</v>
      </c>
      <c r="HX53" s="1">
        <v>0</v>
      </c>
      <c r="HY53" s="1">
        <v>0</v>
      </c>
      <c r="HZ53" s="1">
        <v>0</v>
      </c>
      <c r="IF53" s="1">
        <v>1</v>
      </c>
      <c r="IG53" s="1">
        <v>0</v>
      </c>
      <c r="IH53" s="1">
        <v>0</v>
      </c>
      <c r="II53" s="1">
        <v>0</v>
      </c>
      <c r="IJ53" s="1">
        <v>0</v>
      </c>
      <c r="IK53" s="1">
        <v>3</v>
      </c>
      <c r="IS53" s="1" t="s">
        <v>5183</v>
      </c>
      <c r="IT53" s="1" t="s">
        <v>464</v>
      </c>
      <c r="IU53" s="1" t="s">
        <v>5102</v>
      </c>
      <c r="IV53" s="1" t="s">
        <v>472</v>
      </c>
      <c r="IX53" s="1" t="s">
        <v>472</v>
      </c>
      <c r="IY53" s="1" t="s">
        <v>472</v>
      </c>
      <c r="KA53" s="1" t="s">
        <v>464</v>
      </c>
      <c r="KB53" s="1">
        <v>1</v>
      </c>
      <c r="KC53" s="1">
        <v>0</v>
      </c>
      <c r="KD53" s="1">
        <v>0</v>
      </c>
      <c r="KE53" s="1">
        <v>1</v>
      </c>
      <c r="KF53" s="1">
        <v>0</v>
      </c>
      <c r="KG53" s="1">
        <v>0</v>
      </c>
      <c r="KH53" s="1">
        <v>0</v>
      </c>
      <c r="KJ53" s="1">
        <v>1</v>
      </c>
      <c r="KK53" s="1">
        <v>1</v>
      </c>
      <c r="KL53" s="1">
        <v>0</v>
      </c>
      <c r="KM53" s="1">
        <v>2</v>
      </c>
      <c r="KN53" s="1">
        <v>3</v>
      </c>
      <c r="KO53" s="1" t="s">
        <v>5185</v>
      </c>
      <c r="KP53" s="1">
        <v>0</v>
      </c>
      <c r="KQ53" s="1">
        <v>0</v>
      </c>
      <c r="KR53" s="1">
        <v>0</v>
      </c>
      <c r="KT53" s="1">
        <v>0</v>
      </c>
      <c r="KU53" s="1">
        <v>1</v>
      </c>
      <c r="KV53" s="1">
        <v>0</v>
      </c>
      <c r="KW53" s="1">
        <v>0</v>
      </c>
      <c r="KX53" s="1">
        <v>0</v>
      </c>
      <c r="KY53" s="1">
        <v>0</v>
      </c>
      <c r="LA53" s="1" t="s">
        <v>464</v>
      </c>
      <c r="LB53" s="1" t="s">
        <v>1224</v>
      </c>
      <c r="LC53" s="1">
        <v>1</v>
      </c>
      <c r="LD53" s="1">
        <v>0</v>
      </c>
      <c r="LE53" s="1">
        <v>0</v>
      </c>
      <c r="LF53" s="1">
        <v>0</v>
      </c>
      <c r="LH53" s="1">
        <v>0</v>
      </c>
      <c r="LI53" s="1">
        <v>0</v>
      </c>
      <c r="LJ53" s="1">
        <v>0</v>
      </c>
      <c r="LK53" s="1">
        <v>0</v>
      </c>
      <c r="LL53" s="1">
        <v>1</v>
      </c>
      <c r="LM53" s="1">
        <v>0</v>
      </c>
      <c r="LN53" s="1">
        <v>0</v>
      </c>
      <c r="LO53" s="1">
        <v>0</v>
      </c>
      <c r="LQ53" s="1" t="s">
        <v>464</v>
      </c>
      <c r="LR53" s="1" t="s">
        <v>1225</v>
      </c>
      <c r="LS53" s="1">
        <v>0</v>
      </c>
      <c r="LT53" s="1">
        <v>1</v>
      </c>
      <c r="LU53" s="1">
        <v>0</v>
      </c>
      <c r="LV53" s="1">
        <v>0</v>
      </c>
      <c r="LW53" s="1">
        <v>0</v>
      </c>
      <c r="LX53" s="1">
        <v>0</v>
      </c>
      <c r="LY53" s="1" t="s">
        <v>834</v>
      </c>
      <c r="LZ53" s="1" t="s">
        <v>464</v>
      </c>
      <c r="MA53" s="1" t="s">
        <v>472</v>
      </c>
      <c r="MB53" s="1">
        <v>1</v>
      </c>
      <c r="MC53" s="1">
        <v>0</v>
      </c>
      <c r="MD53" s="1">
        <v>0</v>
      </c>
      <c r="ME53" s="1">
        <v>0</v>
      </c>
      <c r="MF53" s="1">
        <v>0</v>
      </c>
      <c r="MH53" s="1">
        <v>1</v>
      </c>
      <c r="MI53" s="1">
        <v>1</v>
      </c>
      <c r="MJ53" s="1">
        <v>0</v>
      </c>
      <c r="MK53" s="1">
        <v>0</v>
      </c>
      <c r="ML53" s="1">
        <v>0</v>
      </c>
      <c r="MM53" s="1">
        <v>0</v>
      </c>
      <c r="MN53" s="1">
        <v>0</v>
      </c>
      <c r="MO53" s="1">
        <v>0</v>
      </c>
      <c r="MQ53" s="1">
        <v>2</v>
      </c>
      <c r="MT53" s="1">
        <v>6</v>
      </c>
      <c r="MU53" s="1" t="s">
        <v>5187</v>
      </c>
      <c r="MV53" s="1">
        <v>1</v>
      </c>
      <c r="MW53" s="1">
        <v>0</v>
      </c>
      <c r="MX53" s="1">
        <v>0</v>
      </c>
      <c r="MY53" s="1">
        <v>0</v>
      </c>
      <c r="MZ53" s="1">
        <v>0</v>
      </c>
      <c r="NA53" s="1">
        <v>1</v>
      </c>
      <c r="NB53" s="1">
        <v>3</v>
      </c>
      <c r="NC53" s="1" t="s">
        <v>5190</v>
      </c>
      <c r="ND53" s="1">
        <v>0</v>
      </c>
      <c r="NE53" s="1">
        <v>0</v>
      </c>
      <c r="NF53" s="1">
        <v>0</v>
      </c>
      <c r="NH53" s="1" t="s">
        <v>472</v>
      </c>
      <c r="NI53" s="1" t="s">
        <v>464</v>
      </c>
      <c r="NJ53" s="1" t="s">
        <v>741</v>
      </c>
      <c r="OD53" s="1" t="s">
        <v>545</v>
      </c>
      <c r="OE53" s="1">
        <v>0</v>
      </c>
      <c r="OF53" s="1">
        <v>0</v>
      </c>
      <c r="OG53" s="1">
        <v>0</v>
      </c>
      <c r="OH53" s="1">
        <v>0</v>
      </c>
      <c r="OI53" s="1">
        <v>0</v>
      </c>
      <c r="OJ53" s="1">
        <v>0</v>
      </c>
      <c r="OK53" s="1">
        <v>0</v>
      </c>
      <c r="OL53" s="1">
        <v>0</v>
      </c>
      <c r="OM53" s="1">
        <v>1</v>
      </c>
      <c r="ON53" s="1">
        <v>0</v>
      </c>
      <c r="OO53" s="1" t="s">
        <v>1226</v>
      </c>
      <c r="OP53" s="1">
        <v>0</v>
      </c>
      <c r="OQ53" s="1">
        <v>0</v>
      </c>
      <c r="OR53" s="1">
        <v>1</v>
      </c>
      <c r="OS53" s="1">
        <v>0</v>
      </c>
      <c r="OT53" s="1">
        <v>0</v>
      </c>
      <c r="OU53" s="1">
        <v>0</v>
      </c>
      <c r="OW53" s="1" t="s">
        <v>546</v>
      </c>
      <c r="OY53" s="1" t="s">
        <v>776</v>
      </c>
      <c r="OZ53" s="1" t="s">
        <v>472</v>
      </c>
      <c r="PA53" s="1" t="s">
        <v>472</v>
      </c>
      <c r="PB53" s="1" t="s">
        <v>518</v>
      </c>
      <c r="PC53" s="1" t="s">
        <v>464</v>
      </c>
      <c r="PD53" s="1" t="s">
        <v>472</v>
      </c>
      <c r="PF53" s="1" t="s">
        <v>484</v>
      </c>
      <c r="PH53" s="1" t="s">
        <v>485</v>
      </c>
      <c r="PI53" s="1" t="s">
        <v>534</v>
      </c>
      <c r="PJ53" s="1" t="s">
        <v>472</v>
      </c>
      <c r="PZ53" s="1" t="s">
        <v>1227</v>
      </c>
      <c r="QA53" s="1" t="s">
        <v>489</v>
      </c>
      <c r="QB53" s="1" t="s">
        <v>1228</v>
      </c>
      <c r="QC53" s="1" t="s">
        <v>1229</v>
      </c>
      <c r="QD53" s="1" t="s">
        <v>472</v>
      </c>
      <c r="QG53" s="1">
        <v>-2.2396248000000001</v>
      </c>
      <c r="QH53" s="1">
        <v>28.8329366</v>
      </c>
      <c r="QI53" s="1">
        <v>1607.8</v>
      </c>
      <c r="QJ53" s="1">
        <v>4.9800000000000004</v>
      </c>
      <c r="QK53" s="1">
        <v>3</v>
      </c>
      <c r="QL53" s="1">
        <v>44959.343969907408</v>
      </c>
      <c r="QM53" s="1">
        <v>44959.318854166668</v>
      </c>
      <c r="QN53" s="1" t="s">
        <v>1230</v>
      </c>
      <c r="QO53" s="1">
        <v>44959.595405092587</v>
      </c>
      <c r="QP53" s="7" t="s">
        <v>1231</v>
      </c>
      <c r="QQ53" s="1" t="s">
        <v>1230</v>
      </c>
      <c r="QR53" s="1" t="s">
        <v>4707</v>
      </c>
      <c r="QS53" s="1" t="s">
        <v>4716</v>
      </c>
      <c r="QT53" s="1">
        <v>4</v>
      </c>
      <c r="QU53" s="1" t="s">
        <v>4725</v>
      </c>
      <c r="QV53" s="1">
        <v>60</v>
      </c>
      <c r="QW53" s="1">
        <v>30</v>
      </c>
      <c r="QX53" s="1">
        <v>75</v>
      </c>
      <c r="QY53" s="9">
        <v>165</v>
      </c>
      <c r="QZ53" s="1" t="s">
        <v>5102</v>
      </c>
      <c r="RA53" s="1">
        <v>4.2857142857142856</v>
      </c>
      <c r="RB53" s="1" t="s">
        <v>4720</v>
      </c>
      <c r="RC53" s="1" t="s">
        <v>4711</v>
      </c>
      <c r="RD53" s="1" t="s">
        <v>4717</v>
      </c>
      <c r="RE53" s="1" t="s">
        <v>5102</v>
      </c>
      <c r="RF53" s="1">
        <v>0</v>
      </c>
      <c r="RG53" s="1">
        <v>0</v>
      </c>
      <c r="RH53" s="1">
        <v>1</v>
      </c>
      <c r="RI53" s="1">
        <v>1</v>
      </c>
      <c r="RJ53" s="1" t="s">
        <v>4721</v>
      </c>
      <c r="RK53" s="1">
        <v>0</v>
      </c>
      <c r="RL53" s="1">
        <v>5</v>
      </c>
      <c r="RM53" s="1" t="s">
        <v>4714</v>
      </c>
      <c r="RN53" s="1">
        <v>0</v>
      </c>
      <c r="RO53" s="1">
        <v>0</v>
      </c>
      <c r="RP53" s="1" t="str">
        <f t="shared" si="1"/>
        <v>croissance</v>
      </c>
      <c r="RQ53" s="1" t="str">
        <f t="shared" si="2"/>
        <v>croissance</v>
      </c>
      <c r="RR53" s="1" t="str">
        <f t="shared" si="3"/>
        <v>stagnation</v>
      </c>
      <c r="RS53" s="1" t="str">
        <f t="shared" si="4"/>
        <v>regression</v>
      </c>
      <c r="RT53" s="1" t="str">
        <f t="shared" si="5"/>
        <v>regression</v>
      </c>
      <c r="RU53" s="1" t="str">
        <f t="shared" si="6"/>
        <v>croissance</v>
      </c>
    </row>
    <row r="54" spans="1:489" ht="14.25" customHeight="1" x14ac:dyDescent="0.3">
      <c r="A54" s="1" t="s">
        <v>1232</v>
      </c>
      <c r="B54" s="1" t="s">
        <v>1233</v>
      </c>
      <c r="C54" s="1">
        <v>44959</v>
      </c>
      <c r="D54" s="1" t="s">
        <v>459</v>
      </c>
      <c r="E54" s="1" t="s">
        <v>460</v>
      </c>
      <c r="F54" s="1" t="s">
        <v>460</v>
      </c>
      <c r="G54" s="1" t="s">
        <v>461</v>
      </c>
      <c r="H54" s="1" t="s">
        <v>462</v>
      </c>
      <c r="I54" s="1" t="s">
        <v>1218</v>
      </c>
      <c r="J54" s="1" t="s">
        <v>464</v>
      </c>
      <c r="K54" s="1" t="s">
        <v>1235</v>
      </c>
      <c r="L54" s="1" t="s">
        <v>1234</v>
      </c>
      <c r="M54" s="1" t="str" cm="1">
        <f t="array" ref="M54">SUBSTITUTE(L54,LEFT(L54,MIN(IFERROR(FIND({0;1;2;3;4;5;6;7;8;9},L54),""))-1),"")</f>
        <v>10</v>
      </c>
      <c r="N54" s="1" t="str">
        <f t="shared" si="0"/>
        <v>chege_10</v>
      </c>
      <c r="O54" s="1" t="s">
        <v>510</v>
      </c>
      <c r="P54" s="1">
        <v>35</v>
      </c>
      <c r="Q54" s="1">
        <v>999469363</v>
      </c>
      <c r="R54" s="1" t="s">
        <v>829</v>
      </c>
      <c r="S54" s="1" t="s">
        <v>464</v>
      </c>
      <c r="W54" s="1" t="s">
        <v>510</v>
      </c>
      <c r="X54" s="1" t="s">
        <v>1236</v>
      </c>
      <c r="Y54" s="1" t="s">
        <v>831</v>
      </c>
      <c r="AA54" s="1" t="s">
        <v>471</v>
      </c>
      <c r="AB54" s="1">
        <v>1</v>
      </c>
      <c r="AC54" s="1">
        <v>0</v>
      </c>
      <c r="AD54" s="1">
        <v>0</v>
      </c>
      <c r="AE54" s="1">
        <v>1</v>
      </c>
      <c r="AF54" s="1">
        <v>0</v>
      </c>
      <c r="AG54" s="1">
        <v>1</v>
      </c>
      <c r="AH54" s="1">
        <v>0</v>
      </c>
      <c r="AI54" s="1">
        <v>0</v>
      </c>
      <c r="AJ54" s="1">
        <v>1</v>
      </c>
      <c r="AK54" s="1">
        <v>1</v>
      </c>
      <c r="AL54" s="1">
        <v>0</v>
      </c>
      <c r="AM54" s="1">
        <v>0</v>
      </c>
      <c r="AN54" s="1">
        <v>0</v>
      </c>
      <c r="AO54" s="1">
        <v>0</v>
      </c>
      <c r="AP54" s="1">
        <v>1</v>
      </c>
      <c r="AQ54" s="1">
        <v>0</v>
      </c>
      <c r="AR54" s="1">
        <v>6</v>
      </c>
      <c r="AS54" s="1" t="s">
        <v>464</v>
      </c>
      <c r="AT54" s="1">
        <v>0</v>
      </c>
      <c r="AU54" s="1">
        <v>0</v>
      </c>
      <c r="AV54" s="1">
        <v>0</v>
      </c>
      <c r="AW54" s="1">
        <v>0</v>
      </c>
      <c r="AX54" s="1">
        <v>0</v>
      </c>
      <c r="AY54" s="1">
        <v>0</v>
      </c>
      <c r="AZ54" s="1">
        <v>0</v>
      </c>
      <c r="BA54" s="1">
        <v>0</v>
      </c>
      <c r="BB54" s="1">
        <v>0</v>
      </c>
      <c r="BC54" s="1">
        <v>1</v>
      </c>
      <c r="BD54" s="1">
        <v>0</v>
      </c>
      <c r="BE54" s="1" t="s">
        <v>1237</v>
      </c>
      <c r="BF54" s="1" t="s">
        <v>464</v>
      </c>
      <c r="BG54" s="1">
        <v>1</v>
      </c>
      <c r="BH54" s="1">
        <v>0</v>
      </c>
      <c r="BI54" s="1">
        <v>0</v>
      </c>
      <c r="BJ54" s="1">
        <v>0</v>
      </c>
      <c r="BK54" s="1">
        <v>0</v>
      </c>
      <c r="BL54" s="1">
        <v>0</v>
      </c>
      <c r="BM54" s="1">
        <v>0</v>
      </c>
      <c r="BN54" s="1">
        <v>0</v>
      </c>
      <c r="BO54" s="1">
        <v>0</v>
      </c>
      <c r="BP54" s="1">
        <v>0</v>
      </c>
      <c r="BQ54" s="1">
        <v>0</v>
      </c>
      <c r="BS54" s="1" t="s">
        <v>464</v>
      </c>
      <c r="BT54" s="1">
        <v>0</v>
      </c>
      <c r="BU54" s="1">
        <v>0</v>
      </c>
      <c r="BV54" s="1">
        <v>0</v>
      </c>
      <c r="BW54" s="1">
        <v>0</v>
      </c>
      <c r="BX54" s="1">
        <v>0</v>
      </c>
      <c r="BY54" s="1">
        <v>0</v>
      </c>
      <c r="BZ54" s="1">
        <v>0</v>
      </c>
      <c r="CA54" s="1">
        <v>0</v>
      </c>
      <c r="CB54" s="1">
        <v>1</v>
      </c>
      <c r="CC54" s="1">
        <v>0</v>
      </c>
      <c r="CD54" s="1">
        <v>0</v>
      </c>
      <c r="CF54" s="1" t="s">
        <v>473</v>
      </c>
      <c r="CG54" s="1" t="s">
        <v>474</v>
      </c>
      <c r="CL54" s="1" t="s">
        <v>473</v>
      </c>
      <c r="CM54" s="1" t="s">
        <v>5133</v>
      </c>
      <c r="CO54" s="1" t="s">
        <v>464</v>
      </c>
      <c r="CW54" s="1" t="s">
        <v>475</v>
      </c>
      <c r="CX54" s="1">
        <v>5</v>
      </c>
      <c r="CY54" s="1">
        <v>10</v>
      </c>
      <c r="CZ54" s="1">
        <v>8</v>
      </c>
      <c r="DA54" s="9">
        <v>23</v>
      </c>
      <c r="DE54" s="1" t="s">
        <v>472</v>
      </c>
      <c r="DF54" s="1" t="s">
        <v>5102</v>
      </c>
      <c r="DG54" s="1">
        <v>0</v>
      </c>
      <c r="DH54" s="1">
        <v>0</v>
      </c>
      <c r="DI54" s="1">
        <v>0</v>
      </c>
      <c r="DJ54" s="1">
        <v>0</v>
      </c>
      <c r="DK54" s="1">
        <v>0</v>
      </c>
      <c r="DL54" s="1">
        <v>1</v>
      </c>
      <c r="DM54" s="1">
        <v>1</v>
      </c>
      <c r="DN54" s="1">
        <v>1</v>
      </c>
      <c r="DO54" s="1">
        <v>0</v>
      </c>
      <c r="DP54" s="1">
        <v>0</v>
      </c>
      <c r="DQ54" s="1">
        <v>0</v>
      </c>
      <c r="DR54" s="1">
        <v>0</v>
      </c>
      <c r="DS54" s="1">
        <v>0</v>
      </c>
      <c r="EH54" s="1">
        <v>7</v>
      </c>
      <c r="EI54" s="1">
        <v>6</v>
      </c>
      <c r="EJ54" s="1">
        <v>840</v>
      </c>
      <c r="EM54" s="1">
        <v>0</v>
      </c>
      <c r="EN54" s="6">
        <v>20</v>
      </c>
      <c r="EO54" s="1" t="s">
        <v>464</v>
      </c>
      <c r="EP54" s="1">
        <v>1</v>
      </c>
      <c r="EQ54" s="1">
        <v>0</v>
      </c>
      <c r="ER54" s="1">
        <v>0</v>
      </c>
      <c r="ES54" s="1">
        <v>0</v>
      </c>
      <c r="ET54" s="1">
        <v>0</v>
      </c>
      <c r="EU54" s="1">
        <v>0</v>
      </c>
      <c r="EV54" s="1">
        <v>0</v>
      </c>
      <c r="EW54" s="1">
        <v>0</v>
      </c>
      <c r="EX54" s="1">
        <v>0</v>
      </c>
      <c r="EZ54" s="1" t="s">
        <v>529</v>
      </c>
      <c r="FA54" s="1">
        <v>0</v>
      </c>
      <c r="FB54" s="1">
        <v>0</v>
      </c>
      <c r="FC54" s="1">
        <v>0</v>
      </c>
      <c r="FD54" s="1">
        <v>0</v>
      </c>
      <c r="FE54" s="1">
        <v>1</v>
      </c>
      <c r="FF54" s="1">
        <v>0</v>
      </c>
      <c r="FG54" s="1">
        <v>0</v>
      </c>
      <c r="FI54" s="1" t="s">
        <v>464</v>
      </c>
      <c r="FJ54" s="1" t="s">
        <v>598</v>
      </c>
      <c r="FM54" s="1">
        <v>500</v>
      </c>
      <c r="GE54" s="1" t="s">
        <v>464</v>
      </c>
      <c r="GF54" s="1" t="s">
        <v>1238</v>
      </c>
      <c r="GG54" s="1" t="s">
        <v>472</v>
      </c>
      <c r="HP54" s="1" t="s">
        <v>464</v>
      </c>
      <c r="HQ54" s="1">
        <v>0</v>
      </c>
      <c r="HR54" s="1">
        <v>0</v>
      </c>
      <c r="HS54" s="1">
        <v>0</v>
      </c>
      <c r="HT54" s="1">
        <v>0</v>
      </c>
      <c r="HU54" s="1">
        <v>0</v>
      </c>
      <c r="HV54" s="1">
        <v>0</v>
      </c>
      <c r="HW54" s="1">
        <v>1</v>
      </c>
      <c r="HX54" s="1">
        <v>0</v>
      </c>
      <c r="HY54" s="1">
        <v>0</v>
      </c>
      <c r="HZ54" s="1">
        <v>0</v>
      </c>
      <c r="IF54" s="1">
        <v>0</v>
      </c>
      <c r="IG54" s="1">
        <v>0</v>
      </c>
      <c r="IH54" s="1">
        <v>0</v>
      </c>
      <c r="II54" s="1">
        <v>1</v>
      </c>
      <c r="IJ54" s="1">
        <v>0</v>
      </c>
      <c r="IS54" s="1" t="s">
        <v>5183</v>
      </c>
      <c r="IT54" s="1" t="s">
        <v>472</v>
      </c>
      <c r="IU54" s="1" t="s">
        <v>5102</v>
      </c>
      <c r="IV54" s="1" t="s">
        <v>472</v>
      </c>
      <c r="IX54" s="1" t="s">
        <v>472</v>
      </c>
      <c r="IY54" s="1" t="s">
        <v>464</v>
      </c>
      <c r="IZ54" s="1">
        <v>0</v>
      </c>
      <c r="JA54" s="1">
        <v>0</v>
      </c>
      <c r="JB54" s="1">
        <v>0</v>
      </c>
      <c r="JC54" s="1">
        <v>1</v>
      </c>
      <c r="JD54" s="1">
        <v>0</v>
      </c>
      <c r="JE54" s="1">
        <v>1</v>
      </c>
      <c r="JF54" s="1">
        <v>0</v>
      </c>
      <c r="JG54" s="1">
        <v>0</v>
      </c>
      <c r="JH54" s="1">
        <v>0</v>
      </c>
      <c r="JI54" s="1">
        <v>0</v>
      </c>
      <c r="JK54" s="1" t="s">
        <v>472</v>
      </c>
      <c r="KA54" s="1" t="s">
        <v>464</v>
      </c>
      <c r="KB54" s="1">
        <v>1</v>
      </c>
      <c r="KC54" s="1">
        <v>0</v>
      </c>
      <c r="KD54" s="1">
        <v>0</v>
      </c>
      <c r="KE54" s="1">
        <v>1</v>
      </c>
      <c r="KF54" s="1">
        <v>0</v>
      </c>
      <c r="KG54" s="1">
        <v>0</v>
      </c>
      <c r="KH54" s="1">
        <v>0</v>
      </c>
      <c r="KJ54" s="1">
        <v>1</v>
      </c>
      <c r="KK54" s="1">
        <v>1</v>
      </c>
      <c r="KL54" s="1">
        <v>0</v>
      </c>
      <c r="KM54" s="1">
        <v>2</v>
      </c>
      <c r="KN54" s="1">
        <v>3</v>
      </c>
      <c r="KO54" s="1" t="s">
        <v>5185</v>
      </c>
      <c r="KP54" s="1">
        <v>0</v>
      </c>
      <c r="KQ54" s="1">
        <v>0</v>
      </c>
      <c r="KR54" s="1">
        <v>0</v>
      </c>
      <c r="KT54" s="1">
        <v>1</v>
      </c>
      <c r="KU54" s="1">
        <v>0</v>
      </c>
      <c r="KV54" s="1">
        <v>0</v>
      </c>
      <c r="KW54" s="1">
        <v>0</v>
      </c>
      <c r="KX54" s="1">
        <v>0</v>
      </c>
      <c r="KY54" s="1">
        <v>0</v>
      </c>
      <c r="LA54" s="1" t="s">
        <v>464</v>
      </c>
      <c r="LB54" s="1" t="s">
        <v>1239</v>
      </c>
      <c r="LC54" s="1">
        <v>1</v>
      </c>
      <c r="LD54" s="1">
        <v>0</v>
      </c>
      <c r="LE54" s="1">
        <v>0</v>
      </c>
      <c r="LF54" s="1">
        <v>0</v>
      </c>
      <c r="LH54" s="1">
        <v>0</v>
      </c>
      <c r="LI54" s="1">
        <v>0</v>
      </c>
      <c r="LJ54" s="1">
        <v>1</v>
      </c>
      <c r="LK54" s="1">
        <v>0</v>
      </c>
      <c r="LL54" s="1">
        <v>0</v>
      </c>
      <c r="LM54" s="1">
        <v>0</v>
      </c>
      <c r="LN54" s="1">
        <v>0</v>
      </c>
      <c r="LO54" s="1">
        <v>0</v>
      </c>
      <c r="LQ54" s="1" t="s">
        <v>464</v>
      </c>
      <c r="LR54" s="1" t="s">
        <v>1240</v>
      </c>
      <c r="LS54" s="1">
        <v>0</v>
      </c>
      <c r="LT54" s="1">
        <v>0</v>
      </c>
      <c r="LU54" s="1">
        <v>0</v>
      </c>
      <c r="LV54" s="1">
        <v>1</v>
      </c>
      <c r="LW54" s="1">
        <v>0</v>
      </c>
      <c r="LX54" s="1">
        <v>0</v>
      </c>
      <c r="LY54" s="1" t="s">
        <v>742</v>
      </c>
      <c r="LZ54" s="1" t="s">
        <v>464</v>
      </c>
      <c r="MA54" s="1" t="s">
        <v>472</v>
      </c>
      <c r="MB54" s="1">
        <v>1</v>
      </c>
      <c r="MC54" s="1">
        <v>0</v>
      </c>
      <c r="MD54" s="1">
        <v>0</v>
      </c>
      <c r="ME54" s="1">
        <v>0</v>
      </c>
      <c r="MF54" s="1">
        <v>0</v>
      </c>
      <c r="MH54" s="1">
        <v>1</v>
      </c>
      <c r="MI54" s="1">
        <v>0</v>
      </c>
      <c r="MJ54" s="1">
        <v>1</v>
      </c>
      <c r="MK54" s="1">
        <v>0</v>
      </c>
      <c r="ML54" s="1">
        <v>0</v>
      </c>
      <c r="MM54" s="1">
        <v>0</v>
      </c>
      <c r="MN54" s="1">
        <v>0</v>
      </c>
      <c r="MO54" s="1">
        <v>0</v>
      </c>
      <c r="MQ54" s="1">
        <v>2</v>
      </c>
      <c r="MT54" s="1">
        <v>8</v>
      </c>
      <c r="MU54" s="1" t="s">
        <v>5187</v>
      </c>
      <c r="MV54" s="1">
        <v>0</v>
      </c>
      <c r="MW54" s="1">
        <v>1</v>
      </c>
      <c r="MX54" s="1">
        <v>0</v>
      </c>
      <c r="MY54" s="1">
        <v>0</v>
      </c>
      <c r="MZ54" s="1">
        <v>0</v>
      </c>
      <c r="NA54" s="1">
        <v>1</v>
      </c>
      <c r="NB54" s="1">
        <v>3</v>
      </c>
      <c r="NC54" s="1" t="s">
        <v>5190</v>
      </c>
      <c r="ND54" s="1">
        <v>0</v>
      </c>
      <c r="NE54" s="1">
        <v>0</v>
      </c>
      <c r="NF54" s="1">
        <v>0</v>
      </c>
      <c r="NH54" s="1" t="s">
        <v>464</v>
      </c>
      <c r="NI54" s="1" t="s">
        <v>480</v>
      </c>
      <c r="OD54" s="1" t="s">
        <v>1241</v>
      </c>
      <c r="OE54" s="1">
        <v>0</v>
      </c>
      <c r="OF54" s="1">
        <v>0</v>
      </c>
      <c r="OG54" s="1">
        <v>0</v>
      </c>
      <c r="OH54" s="1">
        <v>0</v>
      </c>
      <c r="OI54" s="1">
        <v>0</v>
      </c>
      <c r="OJ54" s="1">
        <v>0</v>
      </c>
      <c r="OK54" s="1">
        <v>0</v>
      </c>
      <c r="OL54" s="1">
        <v>0</v>
      </c>
      <c r="OM54" s="1">
        <v>1</v>
      </c>
      <c r="ON54" s="1">
        <v>0</v>
      </c>
      <c r="OO54" s="1" t="s">
        <v>544</v>
      </c>
      <c r="OP54" s="1">
        <v>0</v>
      </c>
      <c r="OQ54" s="1">
        <v>0</v>
      </c>
      <c r="OR54" s="1">
        <v>0</v>
      </c>
      <c r="OS54" s="1">
        <v>1</v>
      </c>
      <c r="OT54" s="1">
        <v>0</v>
      </c>
      <c r="OU54" s="1">
        <v>0</v>
      </c>
      <c r="OW54" s="1" t="s">
        <v>482</v>
      </c>
      <c r="OY54" s="1" t="s">
        <v>533</v>
      </c>
      <c r="OZ54" s="1" t="s">
        <v>464</v>
      </c>
      <c r="PA54" s="1" t="s">
        <v>464</v>
      </c>
      <c r="PB54" s="1" t="s">
        <v>533</v>
      </c>
      <c r="PC54" s="1" t="s">
        <v>464</v>
      </c>
      <c r="PD54" s="1" t="s">
        <v>464</v>
      </c>
      <c r="PF54" s="1" t="s">
        <v>484</v>
      </c>
      <c r="PH54" s="1" t="s">
        <v>485</v>
      </c>
      <c r="PI54" s="1" t="s">
        <v>1242</v>
      </c>
      <c r="PJ54" s="1" t="s">
        <v>565</v>
      </c>
      <c r="PK54" s="1">
        <v>0</v>
      </c>
      <c r="PL54" s="1">
        <v>1</v>
      </c>
      <c r="PM54" s="1">
        <v>1</v>
      </c>
      <c r="PN54" s="1">
        <v>0</v>
      </c>
      <c r="PO54" s="1">
        <v>0</v>
      </c>
      <c r="PP54" s="1">
        <v>1</v>
      </c>
      <c r="PQ54" s="1">
        <v>0</v>
      </c>
      <c r="PR54" s="1">
        <v>0</v>
      </c>
      <c r="PS54" s="1">
        <v>1</v>
      </c>
      <c r="PT54" s="1">
        <v>0</v>
      </c>
      <c r="PU54" s="1">
        <v>0</v>
      </c>
      <c r="PV54" s="1">
        <v>0</v>
      </c>
      <c r="PX54" s="1" t="s">
        <v>851</v>
      </c>
      <c r="PY54" s="1" t="s">
        <v>487</v>
      </c>
      <c r="PZ54" s="1" t="s">
        <v>851</v>
      </c>
      <c r="QA54" s="1" t="s">
        <v>489</v>
      </c>
      <c r="QB54" s="1" t="s">
        <v>1243</v>
      </c>
      <c r="QC54" s="1" t="s">
        <v>1244</v>
      </c>
      <c r="QD54" s="1" t="s">
        <v>464</v>
      </c>
      <c r="QE54" s="1" t="s">
        <v>1245</v>
      </c>
      <c r="QF54" s="1" t="s">
        <v>464</v>
      </c>
      <c r="QG54" s="1">
        <v>-2.2413644000000001</v>
      </c>
      <c r="QH54" s="1">
        <v>28.830208500000001</v>
      </c>
      <c r="QI54" s="1">
        <v>1615.2</v>
      </c>
      <c r="QJ54" s="1">
        <v>4.76</v>
      </c>
      <c r="QK54" s="1">
        <v>6</v>
      </c>
      <c r="QL54" s="1">
        <v>44959.384212962963</v>
      </c>
      <c r="QM54" s="1">
        <v>44959.352835648147</v>
      </c>
      <c r="QN54" s="1" t="s">
        <v>1230</v>
      </c>
      <c r="QO54" s="1">
        <v>44959.595416666663</v>
      </c>
      <c r="QP54" s="7" t="s">
        <v>1246</v>
      </c>
      <c r="QQ54" s="1" t="s">
        <v>1230</v>
      </c>
      <c r="QR54" s="1" t="s">
        <v>4707</v>
      </c>
      <c r="QS54" s="1" t="s">
        <v>4708</v>
      </c>
      <c r="QT54" s="1">
        <v>5</v>
      </c>
      <c r="QU54" s="1" t="s">
        <v>4725</v>
      </c>
      <c r="QV54" s="1">
        <v>5</v>
      </c>
      <c r="QW54" s="1">
        <v>5</v>
      </c>
      <c r="QX54" s="1">
        <v>7</v>
      </c>
      <c r="QY54" s="9">
        <v>17</v>
      </c>
      <c r="QZ54" s="1" t="s">
        <v>5100</v>
      </c>
      <c r="RA54" s="1">
        <v>8.5714285714285712</v>
      </c>
      <c r="RB54" s="1" t="s">
        <v>4720</v>
      </c>
      <c r="RC54" s="1" t="s">
        <v>4711</v>
      </c>
      <c r="RD54" s="1" t="s">
        <v>4712</v>
      </c>
      <c r="RE54" s="1" t="s">
        <v>5102</v>
      </c>
      <c r="RF54" s="1">
        <v>0</v>
      </c>
      <c r="RG54" s="1">
        <v>1</v>
      </c>
      <c r="RH54" s="1">
        <v>1</v>
      </c>
      <c r="RI54" s="1">
        <v>3</v>
      </c>
      <c r="RJ54" s="1" t="s">
        <v>4713</v>
      </c>
      <c r="RK54" s="1">
        <v>0</v>
      </c>
      <c r="RL54" s="1">
        <v>3</v>
      </c>
      <c r="RM54" s="1" t="s">
        <v>4722</v>
      </c>
      <c r="RN54" s="1">
        <v>0</v>
      </c>
      <c r="RO54" s="1">
        <v>0</v>
      </c>
      <c r="RP54" s="1" t="str">
        <f t="shared" si="1"/>
        <v>regression</v>
      </c>
      <c r="RQ54" s="1" t="str">
        <f t="shared" si="2"/>
        <v>regression</v>
      </c>
      <c r="RR54" s="1" t="str">
        <f t="shared" si="3"/>
        <v>stagnation</v>
      </c>
      <c r="RS54" s="1" t="str">
        <f t="shared" si="4"/>
        <v>regression</v>
      </c>
      <c r="RT54" s="1" t="str">
        <f t="shared" si="5"/>
        <v>stagnation</v>
      </c>
      <c r="RU54" s="1" t="str">
        <f t="shared" si="6"/>
        <v>croissance</v>
      </c>
    </row>
    <row r="55" spans="1:489" ht="14.25" customHeight="1" x14ac:dyDescent="0.3">
      <c r="A55" s="1" t="s">
        <v>1247</v>
      </c>
      <c r="B55" s="1" t="s">
        <v>1248</v>
      </c>
      <c r="C55" s="1">
        <v>44959</v>
      </c>
      <c r="D55" s="1" t="s">
        <v>459</v>
      </c>
      <c r="E55" s="1" t="s">
        <v>460</v>
      </c>
      <c r="F55" s="1" t="s">
        <v>460</v>
      </c>
      <c r="G55" s="1" t="s">
        <v>461</v>
      </c>
      <c r="H55" s="1" t="s">
        <v>462</v>
      </c>
      <c r="I55" s="1" t="s">
        <v>1218</v>
      </c>
      <c r="J55" s="1" t="s">
        <v>464</v>
      </c>
      <c r="K55" s="1" t="s">
        <v>1250</v>
      </c>
      <c r="L55" s="1" t="s">
        <v>1249</v>
      </c>
      <c r="M55" s="1" t="str" cm="1">
        <f t="array" ref="M55">SUBSTITUTE(L55,LEFT(L55,MIN(IFERROR(FIND({0;1;2;3;4;5;6;7;8;9},L55),""))-1),"")</f>
        <v>9</v>
      </c>
      <c r="N55" s="1" t="str">
        <f t="shared" si="0"/>
        <v>chege_9</v>
      </c>
      <c r="O55" s="1" t="s">
        <v>467</v>
      </c>
      <c r="P55" s="1">
        <v>19</v>
      </c>
      <c r="Q55" s="1">
        <v>0</v>
      </c>
      <c r="R55" s="1" t="s">
        <v>693</v>
      </c>
      <c r="S55" s="1" t="s">
        <v>472</v>
      </c>
      <c r="T55" s="1" t="s">
        <v>1221</v>
      </c>
      <c r="V55" s="1" t="s">
        <v>510</v>
      </c>
      <c r="W55" s="1" t="s">
        <v>510</v>
      </c>
      <c r="X55" s="1" t="s">
        <v>1251</v>
      </c>
      <c r="Y55" s="1" t="s">
        <v>831</v>
      </c>
      <c r="AA55" s="1" t="s">
        <v>471</v>
      </c>
      <c r="AB55" s="1">
        <v>0</v>
      </c>
      <c r="AC55" s="1">
        <v>0</v>
      </c>
      <c r="AD55" s="1">
        <v>0</v>
      </c>
      <c r="AE55" s="1">
        <v>1</v>
      </c>
      <c r="AF55" s="1">
        <v>0</v>
      </c>
      <c r="AG55" s="1">
        <v>0</v>
      </c>
      <c r="AH55" s="1">
        <v>0</v>
      </c>
      <c r="AI55" s="1">
        <v>0</v>
      </c>
      <c r="AJ55" s="1">
        <v>1</v>
      </c>
      <c r="AK55" s="1">
        <v>0</v>
      </c>
      <c r="AL55" s="1">
        <v>0</v>
      </c>
      <c r="AM55" s="1">
        <v>0</v>
      </c>
      <c r="AN55" s="1">
        <v>0</v>
      </c>
      <c r="AO55" s="1">
        <v>1</v>
      </c>
      <c r="AP55" s="1">
        <v>0</v>
      </c>
      <c r="AQ55" s="1">
        <v>0</v>
      </c>
      <c r="AR55" s="1">
        <v>3</v>
      </c>
      <c r="AS55" s="1" t="s">
        <v>472</v>
      </c>
      <c r="AT55" s="1">
        <v>0</v>
      </c>
      <c r="AU55" s="1">
        <v>0</v>
      </c>
      <c r="AV55" s="1">
        <v>0</v>
      </c>
      <c r="AW55" s="1">
        <v>0</v>
      </c>
      <c r="AX55" s="1">
        <v>0</v>
      </c>
      <c r="AY55" s="1">
        <v>0</v>
      </c>
      <c r="AZ55" s="1">
        <v>0</v>
      </c>
      <c r="BA55" s="1">
        <v>0</v>
      </c>
      <c r="BB55" s="1">
        <v>0</v>
      </c>
      <c r="BC55" s="1">
        <v>0</v>
      </c>
      <c r="BD55" s="1">
        <v>0</v>
      </c>
      <c r="BE55" s="1">
        <v>0</v>
      </c>
      <c r="BF55" s="1" t="s">
        <v>472</v>
      </c>
      <c r="BS55" s="1" t="s">
        <v>464</v>
      </c>
      <c r="BT55" s="1">
        <v>0</v>
      </c>
      <c r="BU55" s="1">
        <v>0</v>
      </c>
      <c r="BV55" s="1">
        <v>1</v>
      </c>
      <c r="BW55" s="1">
        <v>0</v>
      </c>
      <c r="BX55" s="1">
        <v>0</v>
      </c>
      <c r="BY55" s="1">
        <v>0</v>
      </c>
      <c r="BZ55" s="1">
        <v>0</v>
      </c>
      <c r="CA55" s="1">
        <v>0</v>
      </c>
      <c r="CB55" s="1">
        <v>0</v>
      </c>
      <c r="CC55" s="1">
        <v>0</v>
      </c>
      <c r="CD55" s="1">
        <v>0</v>
      </c>
      <c r="CF55" s="1" t="s">
        <v>473</v>
      </c>
      <c r="CG55" s="1" t="s">
        <v>474</v>
      </c>
      <c r="CL55" s="1" t="s">
        <v>473</v>
      </c>
      <c r="CM55" s="1" t="s">
        <v>5133</v>
      </c>
      <c r="CO55" s="1" t="s">
        <v>472</v>
      </c>
      <c r="CP55" s="1" t="s">
        <v>650</v>
      </c>
      <c r="CS55" s="1" t="s">
        <v>714</v>
      </c>
      <c r="CW55" s="1" t="s">
        <v>475</v>
      </c>
      <c r="CX55" s="1">
        <v>30</v>
      </c>
      <c r="CY55" s="1">
        <v>10</v>
      </c>
      <c r="CZ55" s="1">
        <v>40</v>
      </c>
      <c r="DA55" s="9">
        <v>80</v>
      </c>
      <c r="DB55" s="1">
        <v>5</v>
      </c>
      <c r="DC55" s="1">
        <v>2</v>
      </c>
      <c r="DD55" s="1">
        <v>1</v>
      </c>
      <c r="DE55" s="1" t="s">
        <v>464</v>
      </c>
      <c r="DF55" s="1" t="s">
        <v>5101</v>
      </c>
      <c r="DT55" s="1" t="s">
        <v>464</v>
      </c>
      <c r="EH55" s="1">
        <v>3</v>
      </c>
      <c r="EI55" s="1">
        <v>2</v>
      </c>
      <c r="EJ55" s="1">
        <v>120</v>
      </c>
      <c r="EK55" s="1">
        <v>6</v>
      </c>
      <c r="EL55" s="1">
        <v>4</v>
      </c>
      <c r="EM55" s="1">
        <v>240</v>
      </c>
      <c r="EN55" s="6">
        <v>17.142857142857142</v>
      </c>
      <c r="EO55" s="1" t="s">
        <v>472</v>
      </c>
      <c r="EZ55" s="1" t="s">
        <v>529</v>
      </c>
      <c r="FA55" s="1">
        <v>0</v>
      </c>
      <c r="FB55" s="1">
        <v>0</v>
      </c>
      <c r="FC55" s="1">
        <v>1</v>
      </c>
      <c r="FD55" s="1">
        <v>0</v>
      </c>
      <c r="FE55" s="1">
        <v>0</v>
      </c>
      <c r="FF55" s="1">
        <v>0</v>
      </c>
      <c r="FG55" s="1">
        <v>0</v>
      </c>
      <c r="FI55" s="1" t="s">
        <v>472</v>
      </c>
      <c r="FN55" s="1">
        <v>0</v>
      </c>
      <c r="FO55" s="1">
        <v>0</v>
      </c>
      <c r="FP55" s="1">
        <v>1</v>
      </c>
      <c r="FQ55" s="1">
        <v>0</v>
      </c>
      <c r="FR55" s="1">
        <v>0</v>
      </c>
      <c r="FS55" s="1">
        <v>0</v>
      </c>
      <c r="FT55" s="1">
        <v>0</v>
      </c>
      <c r="FV55" s="1" t="s">
        <v>472</v>
      </c>
      <c r="GD55" s="1" t="s">
        <v>671</v>
      </c>
      <c r="GE55" s="1" t="s">
        <v>464</v>
      </c>
      <c r="GF55" s="1" t="s">
        <v>1252</v>
      </c>
      <c r="GG55" s="1" t="s">
        <v>472</v>
      </c>
      <c r="GP55" s="1" t="s">
        <v>472</v>
      </c>
      <c r="HP55" s="1" t="s">
        <v>464</v>
      </c>
      <c r="HQ55" s="1">
        <v>0</v>
      </c>
      <c r="HR55" s="1">
        <v>0</v>
      </c>
      <c r="HS55" s="1">
        <v>0</v>
      </c>
      <c r="HT55" s="1">
        <v>0</v>
      </c>
      <c r="HU55" s="1">
        <v>0</v>
      </c>
      <c r="HV55" s="1">
        <v>0</v>
      </c>
      <c r="HW55" s="1">
        <v>1</v>
      </c>
      <c r="HX55" s="1">
        <v>0</v>
      </c>
      <c r="HY55" s="1">
        <v>0</v>
      </c>
      <c r="HZ55" s="1">
        <v>0</v>
      </c>
      <c r="IF55" s="1">
        <v>0</v>
      </c>
      <c r="IG55" s="1">
        <v>0</v>
      </c>
      <c r="IH55" s="1">
        <v>0</v>
      </c>
      <c r="II55" s="1">
        <v>1</v>
      </c>
      <c r="IJ55" s="1">
        <v>0</v>
      </c>
      <c r="IS55" s="1" t="s">
        <v>5183</v>
      </c>
      <c r="IT55" s="1" t="s">
        <v>472</v>
      </c>
      <c r="IU55" s="1" t="s">
        <v>5102</v>
      </c>
      <c r="IV55" s="1" t="s">
        <v>472</v>
      </c>
      <c r="IX55" s="1" t="s">
        <v>472</v>
      </c>
      <c r="IY55" s="1" t="s">
        <v>472</v>
      </c>
      <c r="KA55" s="1" t="s">
        <v>472</v>
      </c>
      <c r="KE55" s="1">
        <v>0</v>
      </c>
      <c r="KM55" s="1">
        <v>0</v>
      </c>
      <c r="KN55" s="1">
        <v>0</v>
      </c>
      <c r="KO55" s="1" t="s">
        <v>5186</v>
      </c>
      <c r="KT55" s="1">
        <v>0</v>
      </c>
      <c r="KU55" s="1">
        <v>0</v>
      </c>
      <c r="KV55" s="1">
        <v>0</v>
      </c>
      <c r="KW55" s="1">
        <v>1</v>
      </c>
      <c r="KX55" s="1">
        <v>0</v>
      </c>
      <c r="KY55" s="1">
        <v>0</v>
      </c>
      <c r="LA55" s="1" t="s">
        <v>472</v>
      </c>
      <c r="LB55" s="1" t="s">
        <v>1253</v>
      </c>
      <c r="LC55" s="1">
        <v>1</v>
      </c>
      <c r="LD55" s="1">
        <v>0</v>
      </c>
      <c r="LE55" s="1">
        <v>0</v>
      </c>
      <c r="LF55" s="1">
        <v>0</v>
      </c>
      <c r="LH55" s="1">
        <v>0</v>
      </c>
      <c r="LI55" s="1">
        <v>0</v>
      </c>
      <c r="LJ55" s="1">
        <v>0</v>
      </c>
      <c r="LK55" s="1">
        <v>0</v>
      </c>
      <c r="LL55" s="1">
        <v>1</v>
      </c>
      <c r="LM55" s="1">
        <v>0</v>
      </c>
      <c r="LN55" s="1">
        <v>0</v>
      </c>
      <c r="LO55" s="1">
        <v>0</v>
      </c>
      <c r="LQ55" s="1" t="s">
        <v>472</v>
      </c>
      <c r="LZ55" s="1" t="s">
        <v>472</v>
      </c>
      <c r="MA55" s="1" t="s">
        <v>472</v>
      </c>
      <c r="MQ55" s="1">
        <v>0</v>
      </c>
      <c r="MT55" s="1">
        <v>5</v>
      </c>
      <c r="MU55" s="1" t="s">
        <v>5189</v>
      </c>
      <c r="MV55" s="1">
        <v>0</v>
      </c>
      <c r="MW55" s="1">
        <v>0</v>
      </c>
      <c r="MX55" s="1">
        <v>0</v>
      </c>
      <c r="MY55" s="1">
        <v>0</v>
      </c>
      <c r="MZ55" s="1">
        <v>0</v>
      </c>
      <c r="NA55" s="1">
        <v>0</v>
      </c>
      <c r="NB55" s="1">
        <v>0</v>
      </c>
      <c r="NC55" s="1" t="s">
        <v>1580</v>
      </c>
      <c r="ND55" s="1">
        <v>1</v>
      </c>
      <c r="NE55" s="1">
        <v>0</v>
      </c>
      <c r="NF55" s="1">
        <v>0</v>
      </c>
      <c r="NH55" s="1" t="s">
        <v>464</v>
      </c>
      <c r="NI55" s="1" t="s">
        <v>480</v>
      </c>
      <c r="OD55" s="1" t="s">
        <v>1254</v>
      </c>
      <c r="OE55" s="1">
        <v>0</v>
      </c>
      <c r="OF55" s="1">
        <v>0</v>
      </c>
      <c r="OG55" s="1">
        <v>0</v>
      </c>
      <c r="OH55" s="1">
        <v>0</v>
      </c>
      <c r="OI55" s="1">
        <v>0</v>
      </c>
      <c r="OJ55" s="1">
        <v>0</v>
      </c>
      <c r="OK55" s="1">
        <v>0</v>
      </c>
      <c r="OL55" s="1">
        <v>0</v>
      </c>
      <c r="OM55" s="1">
        <v>1</v>
      </c>
      <c r="ON55" s="1">
        <v>0</v>
      </c>
      <c r="OO55" s="1" t="s">
        <v>544</v>
      </c>
      <c r="OP55" s="1">
        <v>0</v>
      </c>
      <c r="OQ55" s="1">
        <v>0</v>
      </c>
      <c r="OR55" s="1">
        <v>0</v>
      </c>
      <c r="OS55" s="1">
        <v>0</v>
      </c>
      <c r="OT55" s="1">
        <v>1</v>
      </c>
      <c r="OU55" s="1">
        <v>0</v>
      </c>
      <c r="OV55" s="1" t="s">
        <v>760</v>
      </c>
      <c r="OW55" s="1" t="s">
        <v>546</v>
      </c>
      <c r="OY55" s="1" t="s">
        <v>776</v>
      </c>
      <c r="OZ55" s="1" t="s">
        <v>472</v>
      </c>
      <c r="PA55" s="1" t="s">
        <v>472</v>
      </c>
      <c r="PB55" s="1" t="s">
        <v>776</v>
      </c>
      <c r="PC55" s="1" t="s">
        <v>472</v>
      </c>
      <c r="PI55" s="1" t="s">
        <v>534</v>
      </c>
      <c r="PJ55" s="1" t="s">
        <v>565</v>
      </c>
      <c r="PK55" s="1">
        <v>0</v>
      </c>
      <c r="PL55" s="1">
        <v>0</v>
      </c>
      <c r="PM55" s="1">
        <v>0</v>
      </c>
      <c r="PN55" s="1">
        <v>0</v>
      </c>
      <c r="PO55" s="1">
        <v>0</v>
      </c>
      <c r="PP55" s="1">
        <v>1</v>
      </c>
      <c r="PQ55" s="1">
        <v>1</v>
      </c>
      <c r="PR55" s="1">
        <v>0</v>
      </c>
      <c r="PS55" s="1">
        <v>0</v>
      </c>
      <c r="PT55" s="1">
        <v>0</v>
      </c>
      <c r="PU55" s="1">
        <v>0</v>
      </c>
      <c r="PV55" s="1">
        <v>0</v>
      </c>
      <c r="PX55" s="1" t="s">
        <v>851</v>
      </c>
      <c r="PY55" s="1" t="s">
        <v>472</v>
      </c>
      <c r="QB55" s="1" t="s">
        <v>1255</v>
      </c>
      <c r="QC55" s="1" t="s">
        <v>1256</v>
      </c>
      <c r="QD55" s="1" t="s">
        <v>472</v>
      </c>
      <c r="QG55" s="1">
        <v>-2.2442712999999999</v>
      </c>
      <c r="QH55" s="1">
        <v>28.8286166</v>
      </c>
      <c r="QI55" s="1">
        <v>1644.1</v>
      </c>
      <c r="QJ55" s="1">
        <v>4.8</v>
      </c>
      <c r="QK55" s="1">
        <v>3</v>
      </c>
      <c r="QL55" s="1">
        <v>44959.412731481483</v>
      </c>
      <c r="QM55" s="1">
        <v>44959.393125000002</v>
      </c>
      <c r="QN55" s="1" t="s">
        <v>1230</v>
      </c>
      <c r="QO55" s="1">
        <v>44959.59542824074</v>
      </c>
      <c r="QP55" s="7" t="s">
        <v>1257</v>
      </c>
      <c r="QQ55" s="1" t="s">
        <v>1230</v>
      </c>
      <c r="QR55" s="1" t="s">
        <v>4751</v>
      </c>
      <c r="QS55" s="1" t="s">
        <v>4716</v>
      </c>
      <c r="QT55" s="1">
        <v>6</v>
      </c>
      <c r="QU55" s="1" t="s">
        <v>4725</v>
      </c>
      <c r="QV55" s="1">
        <v>30</v>
      </c>
      <c r="QW55" s="1">
        <v>35</v>
      </c>
      <c r="QX55" s="1">
        <v>40</v>
      </c>
      <c r="QY55" s="9">
        <v>105</v>
      </c>
      <c r="QZ55" s="1" t="s">
        <v>5101</v>
      </c>
      <c r="RA55" s="1">
        <v>2.8571428571428572</v>
      </c>
      <c r="RB55" s="1" t="s">
        <v>4720</v>
      </c>
      <c r="RC55" s="1" t="s">
        <v>4711</v>
      </c>
      <c r="RD55" s="1" t="s">
        <v>4717</v>
      </c>
      <c r="RE55" s="1" t="s">
        <v>5102</v>
      </c>
      <c r="RF55" s="1">
        <v>0</v>
      </c>
      <c r="RG55" s="1">
        <v>1</v>
      </c>
      <c r="RH55" s="1">
        <v>1</v>
      </c>
      <c r="RI55" s="1">
        <v>2</v>
      </c>
      <c r="RJ55" s="1" t="s">
        <v>4721</v>
      </c>
      <c r="RK55" s="1">
        <v>0</v>
      </c>
      <c r="RL55" s="1">
        <v>6</v>
      </c>
      <c r="RM55" s="1" t="s">
        <v>4718</v>
      </c>
      <c r="RN55" s="1">
        <v>0</v>
      </c>
      <c r="RO55" s="1">
        <v>0</v>
      </c>
      <c r="RP55" s="1" t="str">
        <f t="shared" si="1"/>
        <v>croissance</v>
      </c>
      <c r="RQ55" s="1" t="str">
        <f t="shared" si="2"/>
        <v>stagnation</v>
      </c>
      <c r="RR55" s="1" t="str">
        <f t="shared" si="3"/>
        <v>stagnation</v>
      </c>
      <c r="RS55" s="1" t="str">
        <f t="shared" si="4"/>
        <v>regression</v>
      </c>
      <c r="RT55" s="1" t="str">
        <f t="shared" si="5"/>
        <v>regression</v>
      </c>
      <c r="RU55" s="1" t="str">
        <f t="shared" si="6"/>
        <v>regression</v>
      </c>
    </row>
    <row r="56" spans="1:489" ht="14.25" customHeight="1" x14ac:dyDescent="0.3">
      <c r="A56" s="1" t="s">
        <v>1258</v>
      </c>
      <c r="B56" s="1" t="s">
        <v>1259</v>
      </c>
      <c r="C56" s="1">
        <v>44959</v>
      </c>
      <c r="D56" s="1" t="s">
        <v>459</v>
      </c>
      <c r="E56" s="1" t="s">
        <v>460</v>
      </c>
      <c r="F56" s="1" t="s">
        <v>460</v>
      </c>
      <c r="G56" s="1" t="s">
        <v>461</v>
      </c>
      <c r="H56" s="1" t="s">
        <v>462</v>
      </c>
      <c r="I56" s="1" t="s">
        <v>1218</v>
      </c>
      <c r="J56" s="1" t="s">
        <v>464</v>
      </c>
      <c r="K56" s="1" t="s">
        <v>1261</v>
      </c>
      <c r="L56" s="1" t="s">
        <v>1260</v>
      </c>
      <c r="M56" s="1" t="str" cm="1">
        <f t="array" ref="M56">SUBSTITUTE(L56,LEFT(L56,MIN(IFERROR(FIND({0;1;2;3;4;5;6;7;8;9},L56),""))-1),"")</f>
        <v>4</v>
      </c>
      <c r="N56" s="1" t="str">
        <f t="shared" si="0"/>
        <v>chege_4</v>
      </c>
      <c r="O56" s="1" t="s">
        <v>467</v>
      </c>
      <c r="P56" s="1">
        <v>20</v>
      </c>
      <c r="Q56" s="1">
        <v>0</v>
      </c>
      <c r="R56" s="1" t="s">
        <v>511</v>
      </c>
      <c r="S56" s="1" t="s">
        <v>472</v>
      </c>
      <c r="T56" s="1" t="s">
        <v>933</v>
      </c>
      <c r="V56" s="1" t="s">
        <v>467</v>
      </c>
      <c r="W56" s="1" t="s">
        <v>467</v>
      </c>
      <c r="X56" s="1" t="s">
        <v>1262</v>
      </c>
      <c r="Y56" s="1" t="s">
        <v>1144</v>
      </c>
      <c r="AA56" s="1" t="s">
        <v>596</v>
      </c>
      <c r="AB56" s="1">
        <v>2</v>
      </c>
      <c r="AC56" s="1">
        <v>1</v>
      </c>
      <c r="AD56" s="1">
        <v>0</v>
      </c>
      <c r="AE56" s="1">
        <v>0</v>
      </c>
      <c r="AF56" s="1">
        <v>2</v>
      </c>
      <c r="AG56" s="1">
        <v>0</v>
      </c>
      <c r="AH56" s="1">
        <v>1</v>
      </c>
      <c r="AI56" s="1">
        <v>0</v>
      </c>
      <c r="AJ56" s="1">
        <v>0</v>
      </c>
      <c r="AK56" s="1">
        <v>7</v>
      </c>
      <c r="AL56" s="1">
        <v>1</v>
      </c>
      <c r="AM56" s="1">
        <v>0</v>
      </c>
      <c r="AN56" s="1">
        <v>0</v>
      </c>
      <c r="AO56" s="1">
        <v>0</v>
      </c>
      <c r="AP56" s="1">
        <v>1</v>
      </c>
      <c r="AQ56" s="1">
        <v>0</v>
      </c>
      <c r="AR56" s="1">
        <v>15</v>
      </c>
      <c r="AS56" s="1" t="s">
        <v>472</v>
      </c>
      <c r="AT56" s="1">
        <v>0</v>
      </c>
      <c r="AU56" s="1">
        <v>0</v>
      </c>
      <c r="AV56" s="1">
        <v>0</v>
      </c>
      <c r="AW56" s="1">
        <v>0</v>
      </c>
      <c r="AX56" s="1">
        <v>0</v>
      </c>
      <c r="AY56" s="1">
        <v>0</v>
      </c>
      <c r="AZ56" s="1">
        <v>0</v>
      </c>
      <c r="BA56" s="1">
        <v>0</v>
      </c>
      <c r="BB56" s="1">
        <v>0</v>
      </c>
      <c r="BC56" s="1">
        <v>0</v>
      </c>
      <c r="BD56" s="1">
        <v>0</v>
      </c>
      <c r="BE56" s="1">
        <v>0</v>
      </c>
      <c r="BF56" s="1" t="s">
        <v>472</v>
      </c>
      <c r="BS56" s="1" t="s">
        <v>472</v>
      </c>
      <c r="CF56" s="1" t="s">
        <v>650</v>
      </c>
      <c r="CI56" s="1" t="s">
        <v>651</v>
      </c>
      <c r="CL56" s="1" t="s">
        <v>651</v>
      </c>
      <c r="CM56" s="1" t="s">
        <v>5133</v>
      </c>
      <c r="CO56" s="1" t="s">
        <v>472</v>
      </c>
      <c r="CP56" s="1" t="s">
        <v>1145</v>
      </c>
      <c r="CV56" s="1" t="s">
        <v>1263</v>
      </c>
      <c r="CW56" s="1" t="s">
        <v>475</v>
      </c>
      <c r="CX56" s="1">
        <v>30</v>
      </c>
      <c r="CY56" s="1">
        <v>15</v>
      </c>
      <c r="CZ56" s="1">
        <v>50</v>
      </c>
      <c r="DA56" s="9">
        <v>95</v>
      </c>
      <c r="DB56" s="1">
        <v>20</v>
      </c>
      <c r="DC56" s="1">
        <v>5</v>
      </c>
      <c r="DD56" s="1">
        <v>8</v>
      </c>
      <c r="DE56" s="1" t="s">
        <v>472</v>
      </c>
      <c r="DF56" s="1" t="s">
        <v>5102</v>
      </c>
      <c r="DG56" s="1">
        <v>0</v>
      </c>
      <c r="DH56" s="1">
        <v>0</v>
      </c>
      <c r="DI56" s="1">
        <v>0</v>
      </c>
      <c r="DJ56" s="1">
        <v>0</v>
      </c>
      <c r="DK56" s="1">
        <v>0</v>
      </c>
      <c r="DL56" s="1">
        <v>1</v>
      </c>
      <c r="DM56" s="1">
        <v>1</v>
      </c>
      <c r="DN56" s="1">
        <v>1</v>
      </c>
      <c r="DO56" s="1">
        <v>0</v>
      </c>
      <c r="DP56" s="1">
        <v>0</v>
      </c>
      <c r="DQ56" s="1">
        <v>0</v>
      </c>
      <c r="DR56" s="1">
        <v>0</v>
      </c>
      <c r="DS56" s="1">
        <v>0</v>
      </c>
      <c r="DT56" s="1" t="s">
        <v>464</v>
      </c>
      <c r="EH56" s="1">
        <v>7</v>
      </c>
      <c r="EI56" s="1">
        <v>6</v>
      </c>
      <c r="EJ56" s="1">
        <v>840</v>
      </c>
      <c r="EK56" s="1">
        <v>7</v>
      </c>
      <c r="EL56" s="1">
        <v>2</v>
      </c>
      <c r="EM56" s="1">
        <v>280</v>
      </c>
      <c r="EN56" s="6">
        <v>10.666666666666668</v>
      </c>
      <c r="EO56" s="1" t="s">
        <v>472</v>
      </c>
      <c r="EZ56" s="1" t="s">
        <v>576</v>
      </c>
      <c r="FA56" s="1">
        <v>0</v>
      </c>
      <c r="FB56" s="1">
        <v>0</v>
      </c>
      <c r="FC56" s="1">
        <v>1</v>
      </c>
      <c r="FD56" s="1">
        <v>0</v>
      </c>
      <c r="FE56" s="1">
        <v>0</v>
      </c>
      <c r="FF56" s="1">
        <v>0</v>
      </c>
      <c r="FG56" s="1">
        <v>0</v>
      </c>
      <c r="FI56" s="1" t="s">
        <v>472</v>
      </c>
      <c r="FN56" s="1">
        <v>0</v>
      </c>
      <c r="FO56" s="1">
        <v>0</v>
      </c>
      <c r="FP56" s="1">
        <v>1</v>
      </c>
      <c r="FQ56" s="1">
        <v>0</v>
      </c>
      <c r="FR56" s="1">
        <v>0</v>
      </c>
      <c r="FS56" s="1">
        <v>0</v>
      </c>
      <c r="FT56" s="1">
        <v>0</v>
      </c>
      <c r="FV56" s="1" t="s">
        <v>472</v>
      </c>
      <c r="GD56" s="1" t="s">
        <v>671</v>
      </c>
      <c r="GE56" s="1" t="s">
        <v>464</v>
      </c>
      <c r="GF56" s="1" t="s">
        <v>1264</v>
      </c>
      <c r="GG56" s="1" t="s">
        <v>464</v>
      </c>
      <c r="GH56" s="1">
        <v>1</v>
      </c>
      <c r="GI56" s="1">
        <v>0</v>
      </c>
      <c r="GJ56" s="1">
        <v>0</v>
      </c>
      <c r="GK56" s="1">
        <v>0</v>
      </c>
      <c r="GL56" s="1">
        <v>0</v>
      </c>
      <c r="GM56" s="1">
        <v>0</v>
      </c>
      <c r="GN56" s="1">
        <v>0</v>
      </c>
      <c r="GP56" s="1" t="s">
        <v>671</v>
      </c>
      <c r="GY56" s="1">
        <v>1</v>
      </c>
      <c r="GZ56" s="1">
        <v>1</v>
      </c>
      <c r="HA56" s="1">
        <v>0</v>
      </c>
      <c r="HB56" s="1">
        <v>0</v>
      </c>
      <c r="HC56" s="1">
        <v>0</v>
      </c>
      <c r="HD56" s="1">
        <v>0</v>
      </c>
      <c r="HE56" s="1">
        <v>0</v>
      </c>
      <c r="HF56" s="1">
        <v>0</v>
      </c>
      <c r="HG56" s="1">
        <v>1</v>
      </c>
      <c r="HH56" s="1">
        <v>1</v>
      </c>
      <c r="HI56" s="1">
        <v>0</v>
      </c>
      <c r="HJ56" s="1">
        <v>0</v>
      </c>
      <c r="HK56" s="1">
        <v>0</v>
      </c>
      <c r="HL56" s="1">
        <v>0</v>
      </c>
      <c r="HM56" s="1">
        <v>0</v>
      </c>
      <c r="HN56" s="1">
        <v>0</v>
      </c>
      <c r="HO56" s="1">
        <v>0</v>
      </c>
      <c r="HP56" s="1" t="s">
        <v>464</v>
      </c>
      <c r="HQ56" s="1">
        <v>0</v>
      </c>
      <c r="HR56" s="1">
        <v>0</v>
      </c>
      <c r="HS56" s="1">
        <v>0</v>
      </c>
      <c r="HT56" s="1">
        <v>0</v>
      </c>
      <c r="HU56" s="1">
        <v>0</v>
      </c>
      <c r="HV56" s="1">
        <v>0</v>
      </c>
      <c r="HW56" s="1">
        <v>1</v>
      </c>
      <c r="HX56" s="1">
        <v>0</v>
      </c>
      <c r="HY56" s="1">
        <v>0</v>
      </c>
      <c r="HZ56" s="1">
        <v>0</v>
      </c>
      <c r="IF56" s="1">
        <v>0</v>
      </c>
      <c r="IG56" s="1">
        <v>0</v>
      </c>
      <c r="IH56" s="1">
        <v>0</v>
      </c>
      <c r="II56" s="1">
        <v>1</v>
      </c>
      <c r="IJ56" s="1">
        <v>0</v>
      </c>
      <c r="IS56" s="1" t="s">
        <v>5183</v>
      </c>
      <c r="IT56" s="1" t="s">
        <v>472</v>
      </c>
      <c r="IU56" s="1" t="s">
        <v>5102</v>
      </c>
      <c r="IV56" s="1" t="s">
        <v>472</v>
      </c>
      <c r="IX56" s="1" t="s">
        <v>472</v>
      </c>
      <c r="IY56" s="1" t="s">
        <v>472</v>
      </c>
      <c r="KA56" s="1" t="s">
        <v>464</v>
      </c>
      <c r="KB56" s="1">
        <v>1</v>
      </c>
      <c r="KC56" s="1">
        <v>0</v>
      </c>
      <c r="KD56" s="1">
        <v>0</v>
      </c>
      <c r="KE56" s="1">
        <v>1</v>
      </c>
      <c r="KF56" s="1">
        <v>0</v>
      </c>
      <c r="KG56" s="1">
        <v>0</v>
      </c>
      <c r="KH56" s="1">
        <v>0</v>
      </c>
      <c r="KJ56" s="1">
        <v>0</v>
      </c>
      <c r="KK56" s="1">
        <v>1</v>
      </c>
      <c r="KL56" s="1">
        <v>1</v>
      </c>
      <c r="KM56" s="1">
        <v>2</v>
      </c>
      <c r="KN56" s="1">
        <v>3</v>
      </c>
      <c r="KO56" s="1" t="s">
        <v>5185</v>
      </c>
      <c r="KP56" s="1">
        <v>0</v>
      </c>
      <c r="KQ56" s="1">
        <v>0</v>
      </c>
      <c r="KR56" s="1">
        <v>0</v>
      </c>
      <c r="KT56" s="1">
        <v>0</v>
      </c>
      <c r="KU56" s="1">
        <v>0</v>
      </c>
      <c r="KV56" s="1">
        <v>0</v>
      </c>
      <c r="KW56" s="1">
        <v>1</v>
      </c>
      <c r="KX56" s="1">
        <v>0</v>
      </c>
      <c r="KY56" s="1">
        <v>0</v>
      </c>
      <c r="LA56" s="1" t="s">
        <v>472</v>
      </c>
      <c r="LC56" s="1">
        <v>1</v>
      </c>
      <c r="LD56" s="1">
        <v>0</v>
      </c>
      <c r="LE56" s="1">
        <v>0</v>
      </c>
      <c r="LF56" s="1">
        <v>0</v>
      </c>
      <c r="LH56" s="1">
        <v>0</v>
      </c>
      <c r="LI56" s="1">
        <v>0</v>
      </c>
      <c r="LJ56" s="1">
        <v>0</v>
      </c>
      <c r="LK56" s="1">
        <v>0</v>
      </c>
      <c r="LL56" s="1">
        <v>1</v>
      </c>
      <c r="LM56" s="1">
        <v>0</v>
      </c>
      <c r="LN56" s="1">
        <v>0</v>
      </c>
      <c r="LO56" s="1">
        <v>0</v>
      </c>
      <c r="LQ56" s="1" t="s">
        <v>472</v>
      </c>
      <c r="LZ56" s="1" t="s">
        <v>472</v>
      </c>
      <c r="MA56" s="1" t="s">
        <v>472</v>
      </c>
      <c r="MQ56" s="1">
        <v>0</v>
      </c>
      <c r="MT56" s="1">
        <v>2</v>
      </c>
      <c r="MU56" s="1" t="s">
        <v>5188</v>
      </c>
      <c r="MV56" s="1">
        <v>0</v>
      </c>
      <c r="MW56" s="1">
        <v>0</v>
      </c>
      <c r="MX56" s="1">
        <v>0</v>
      </c>
      <c r="MY56" s="1">
        <v>0</v>
      </c>
      <c r="MZ56" s="1">
        <v>0</v>
      </c>
      <c r="NA56" s="1">
        <v>0</v>
      </c>
      <c r="NB56" s="1">
        <v>0</v>
      </c>
      <c r="NC56" s="1" t="s">
        <v>1580</v>
      </c>
      <c r="ND56" s="1">
        <v>1</v>
      </c>
      <c r="NE56" s="1">
        <v>0</v>
      </c>
      <c r="NF56" s="1">
        <v>0</v>
      </c>
      <c r="NH56" s="1" t="s">
        <v>464</v>
      </c>
      <c r="NI56" s="1" t="s">
        <v>464</v>
      </c>
      <c r="NJ56" s="1" t="s">
        <v>741</v>
      </c>
      <c r="OD56" s="1" t="s">
        <v>1254</v>
      </c>
      <c r="OE56" s="1">
        <v>0</v>
      </c>
      <c r="OF56" s="1">
        <v>0</v>
      </c>
      <c r="OG56" s="1">
        <v>0</v>
      </c>
      <c r="OH56" s="1">
        <v>0</v>
      </c>
      <c r="OI56" s="1">
        <v>0</v>
      </c>
      <c r="OJ56" s="1">
        <v>0</v>
      </c>
      <c r="OK56" s="1">
        <v>0</v>
      </c>
      <c r="OL56" s="1">
        <v>0</v>
      </c>
      <c r="OM56" s="1">
        <v>1</v>
      </c>
      <c r="ON56" s="1">
        <v>0</v>
      </c>
      <c r="OO56" s="1" t="s">
        <v>1265</v>
      </c>
      <c r="OP56" s="1">
        <v>0</v>
      </c>
      <c r="OQ56" s="1">
        <v>0</v>
      </c>
      <c r="OR56" s="1">
        <v>0</v>
      </c>
      <c r="OS56" s="1">
        <v>0</v>
      </c>
      <c r="OT56" s="1">
        <v>1</v>
      </c>
      <c r="OU56" s="1">
        <v>0</v>
      </c>
      <c r="OV56" s="1" t="s">
        <v>760</v>
      </c>
      <c r="OW56" s="1" t="s">
        <v>702</v>
      </c>
      <c r="OY56" s="1" t="s">
        <v>776</v>
      </c>
      <c r="OZ56" s="1" t="s">
        <v>472</v>
      </c>
      <c r="PA56" s="1" t="s">
        <v>472</v>
      </c>
      <c r="PB56" s="1" t="s">
        <v>533</v>
      </c>
      <c r="PC56" s="1" t="s">
        <v>472</v>
      </c>
      <c r="PI56" s="1" t="s">
        <v>534</v>
      </c>
      <c r="PJ56" s="1" t="s">
        <v>487</v>
      </c>
      <c r="PK56" s="1">
        <v>0</v>
      </c>
      <c r="PL56" s="1">
        <v>0</v>
      </c>
      <c r="PM56" s="1">
        <v>1</v>
      </c>
      <c r="PN56" s="1">
        <v>0</v>
      </c>
      <c r="PO56" s="1">
        <v>0</v>
      </c>
      <c r="PP56" s="1">
        <v>1</v>
      </c>
      <c r="PQ56" s="1">
        <v>1</v>
      </c>
      <c r="PR56" s="1">
        <v>0</v>
      </c>
      <c r="PS56" s="1">
        <v>0</v>
      </c>
      <c r="PT56" s="1">
        <v>1</v>
      </c>
      <c r="PU56" s="1">
        <v>0</v>
      </c>
      <c r="PV56" s="1">
        <v>0</v>
      </c>
      <c r="PX56" s="1" t="s">
        <v>1266</v>
      </c>
      <c r="PY56" s="1" t="s">
        <v>487</v>
      </c>
      <c r="PZ56" s="1" t="s">
        <v>1267</v>
      </c>
      <c r="QA56" s="1" t="s">
        <v>487</v>
      </c>
      <c r="QB56" s="1" t="s">
        <v>1268</v>
      </c>
      <c r="QC56" s="1" t="s">
        <v>1269</v>
      </c>
      <c r="QD56" s="1" t="s">
        <v>472</v>
      </c>
      <c r="QG56" s="1">
        <v>-2.2442855000000002</v>
      </c>
      <c r="QH56" s="1">
        <v>28.8293252</v>
      </c>
      <c r="QI56" s="1">
        <v>1676.6</v>
      </c>
      <c r="QJ56" s="1">
        <v>8.44</v>
      </c>
      <c r="QK56" s="1">
        <v>15</v>
      </c>
      <c r="QL56" s="1">
        <v>44959.447233796287</v>
      </c>
      <c r="QM56" s="1">
        <v>44959.415729166663</v>
      </c>
      <c r="QN56" s="1" t="s">
        <v>1230</v>
      </c>
      <c r="QO56" s="1">
        <v>44959.595902777779</v>
      </c>
      <c r="QP56" s="7" t="s">
        <v>1270</v>
      </c>
      <c r="QQ56" s="1" t="s">
        <v>1230</v>
      </c>
      <c r="QR56" s="1" t="s">
        <v>4707</v>
      </c>
      <c r="QS56" s="1" t="s">
        <v>4708</v>
      </c>
      <c r="QT56" s="1">
        <v>11</v>
      </c>
      <c r="QU56" s="1" t="s">
        <v>4725</v>
      </c>
      <c r="QV56" s="1">
        <v>20</v>
      </c>
      <c r="QW56" s="1">
        <v>20</v>
      </c>
      <c r="QX56" s="1">
        <v>20</v>
      </c>
      <c r="QY56" s="9">
        <v>60</v>
      </c>
      <c r="QZ56" s="1" t="s">
        <v>5102</v>
      </c>
      <c r="RA56" s="1">
        <v>3.8961038961038956</v>
      </c>
      <c r="RB56" s="1" t="s">
        <v>4720</v>
      </c>
      <c r="RC56" s="1" t="s">
        <v>4711</v>
      </c>
      <c r="RD56" s="1" t="s">
        <v>4712</v>
      </c>
      <c r="RE56" s="1" t="s">
        <v>5102</v>
      </c>
      <c r="RF56" s="1" t="s">
        <v>4742</v>
      </c>
      <c r="RG56" s="1">
        <v>1</v>
      </c>
      <c r="RH56" s="1">
        <v>1</v>
      </c>
      <c r="RI56" s="1">
        <v>3</v>
      </c>
      <c r="RJ56" s="1" t="s">
        <v>4713</v>
      </c>
      <c r="RK56" s="1">
        <v>0</v>
      </c>
      <c r="RL56" s="1">
        <v>8</v>
      </c>
      <c r="RM56" s="1" t="s">
        <v>4718</v>
      </c>
      <c r="RN56" s="1">
        <v>0</v>
      </c>
      <c r="RO56" s="1">
        <v>0</v>
      </c>
      <c r="RP56" s="1" t="str">
        <f t="shared" si="1"/>
        <v>regression</v>
      </c>
      <c r="RQ56" s="1" t="str">
        <f t="shared" si="2"/>
        <v>stagnation</v>
      </c>
      <c r="RR56" s="1" t="str">
        <f t="shared" si="3"/>
        <v>stagnation</v>
      </c>
      <c r="RS56" s="1" t="str">
        <f t="shared" si="4"/>
        <v>regression</v>
      </c>
      <c r="RT56" s="1" t="str">
        <f t="shared" si="5"/>
        <v>stagnation</v>
      </c>
      <c r="RU56" s="1" t="str">
        <f t="shared" si="6"/>
        <v>regression</v>
      </c>
    </row>
    <row r="57" spans="1:489" ht="14.25" customHeight="1" x14ac:dyDescent="0.3">
      <c r="A57" s="1" t="s">
        <v>1271</v>
      </c>
      <c r="B57" s="1" t="s">
        <v>1272</v>
      </c>
      <c r="C57" s="1">
        <v>44959</v>
      </c>
      <c r="D57" s="1" t="s">
        <v>459</v>
      </c>
      <c r="E57" s="1" t="s">
        <v>460</v>
      </c>
      <c r="F57" s="1" t="s">
        <v>460</v>
      </c>
      <c r="G57" s="1" t="s">
        <v>461</v>
      </c>
      <c r="H57" s="1" t="s">
        <v>462</v>
      </c>
      <c r="I57" s="1" t="s">
        <v>1218</v>
      </c>
      <c r="J57" s="1" t="s">
        <v>464</v>
      </c>
      <c r="K57" s="1" t="s">
        <v>1274</v>
      </c>
      <c r="L57" s="1" t="s">
        <v>1273</v>
      </c>
      <c r="M57" s="1" t="str" cm="1">
        <f t="array" ref="M57">SUBSTITUTE(L57,LEFT(L57,MIN(IFERROR(FIND({0;1;2;3;4;5;6;7;8;9},L57),""))-1),"")</f>
        <v>12</v>
      </c>
      <c r="N57" s="1" t="str">
        <f t="shared" si="0"/>
        <v>chege_12</v>
      </c>
      <c r="O57" s="1" t="s">
        <v>510</v>
      </c>
      <c r="P57" s="1">
        <v>35</v>
      </c>
      <c r="Q57" s="1">
        <v>0</v>
      </c>
      <c r="R57" s="1" t="s">
        <v>693</v>
      </c>
      <c r="S57" s="1" t="s">
        <v>464</v>
      </c>
      <c r="W57" s="1" t="s">
        <v>510</v>
      </c>
      <c r="X57" s="1" t="s">
        <v>1275</v>
      </c>
      <c r="Y57" s="1" t="s">
        <v>575</v>
      </c>
      <c r="AA57" s="1" t="s">
        <v>471</v>
      </c>
      <c r="AB57" s="1">
        <v>0</v>
      </c>
      <c r="AC57" s="1">
        <v>0</v>
      </c>
      <c r="AD57" s="1">
        <v>0</v>
      </c>
      <c r="AE57" s="1">
        <v>0</v>
      </c>
      <c r="AF57" s="1">
        <v>0</v>
      </c>
      <c r="AG57" s="1">
        <v>1</v>
      </c>
      <c r="AH57" s="1">
        <v>0</v>
      </c>
      <c r="AI57" s="1">
        <v>0</v>
      </c>
      <c r="AJ57" s="1">
        <v>2</v>
      </c>
      <c r="AK57" s="1">
        <v>2</v>
      </c>
      <c r="AL57" s="1">
        <v>0</v>
      </c>
      <c r="AM57" s="1">
        <v>0</v>
      </c>
      <c r="AN57" s="1">
        <v>0</v>
      </c>
      <c r="AO57" s="1">
        <v>0</v>
      </c>
      <c r="AP57" s="1">
        <v>1</v>
      </c>
      <c r="AQ57" s="1">
        <v>0</v>
      </c>
      <c r="AR57" s="1">
        <v>6</v>
      </c>
      <c r="AS57" s="1" t="s">
        <v>464</v>
      </c>
      <c r="AT57" s="1">
        <v>0</v>
      </c>
      <c r="AU57" s="1">
        <v>0</v>
      </c>
      <c r="AV57" s="1">
        <v>0</v>
      </c>
      <c r="AW57" s="1">
        <v>0</v>
      </c>
      <c r="AX57" s="1">
        <v>1</v>
      </c>
      <c r="AY57" s="1">
        <v>0</v>
      </c>
      <c r="AZ57" s="1">
        <v>0</v>
      </c>
      <c r="BA57" s="1">
        <v>0</v>
      </c>
      <c r="BB57" s="1">
        <v>0</v>
      </c>
      <c r="BC57" s="1">
        <v>0</v>
      </c>
      <c r="BD57" s="1">
        <v>0</v>
      </c>
      <c r="BE57" s="1">
        <v>0</v>
      </c>
      <c r="BF57" s="1" t="s">
        <v>464</v>
      </c>
      <c r="BG57" s="1">
        <v>0</v>
      </c>
      <c r="BH57" s="1">
        <v>0</v>
      </c>
      <c r="BI57" s="1">
        <v>0</v>
      </c>
      <c r="BJ57" s="1">
        <v>0</v>
      </c>
      <c r="BK57" s="1">
        <v>0</v>
      </c>
      <c r="BL57" s="1">
        <v>0</v>
      </c>
      <c r="BM57" s="1">
        <v>0</v>
      </c>
      <c r="BN57" s="1">
        <v>0</v>
      </c>
      <c r="BO57" s="1">
        <v>1</v>
      </c>
      <c r="BP57" s="1">
        <v>0</v>
      </c>
      <c r="BQ57" s="1">
        <v>0</v>
      </c>
      <c r="BS57" s="1" t="s">
        <v>464</v>
      </c>
      <c r="BT57" s="1">
        <v>0</v>
      </c>
      <c r="BU57" s="1">
        <v>0</v>
      </c>
      <c r="BV57" s="1">
        <v>1</v>
      </c>
      <c r="BW57" s="1">
        <v>0</v>
      </c>
      <c r="BX57" s="1">
        <v>0</v>
      </c>
      <c r="BY57" s="1">
        <v>0</v>
      </c>
      <c r="BZ57" s="1">
        <v>0</v>
      </c>
      <c r="CA57" s="1">
        <v>0</v>
      </c>
      <c r="CB57" s="1">
        <v>0</v>
      </c>
      <c r="CC57" s="1">
        <v>1</v>
      </c>
      <c r="CD57" s="1">
        <v>0</v>
      </c>
      <c r="CE57" s="1" t="s">
        <v>851</v>
      </c>
      <c r="CF57" s="1" t="s">
        <v>650</v>
      </c>
      <c r="CI57" s="1" t="s">
        <v>714</v>
      </c>
      <c r="CL57" s="1" t="s">
        <v>714</v>
      </c>
      <c r="CM57" s="1" t="s">
        <v>5132</v>
      </c>
      <c r="CO57" s="1" t="s">
        <v>464</v>
      </c>
      <c r="CW57" s="1" t="s">
        <v>475</v>
      </c>
      <c r="CX57" s="1">
        <v>5</v>
      </c>
      <c r="CY57" s="1">
        <v>3</v>
      </c>
      <c r="CZ57" s="1">
        <v>10</v>
      </c>
      <c r="DA57" s="9">
        <v>18</v>
      </c>
      <c r="DE57" s="1" t="s">
        <v>464</v>
      </c>
      <c r="DF57" s="1" t="s">
        <v>5102</v>
      </c>
      <c r="EH57" s="1">
        <v>7</v>
      </c>
      <c r="EI57" s="1">
        <v>2</v>
      </c>
      <c r="EJ57" s="1">
        <v>280</v>
      </c>
      <c r="EM57" s="1">
        <v>0</v>
      </c>
      <c r="EN57" s="6">
        <v>6.6666666666666661</v>
      </c>
      <c r="EO57" s="1" t="s">
        <v>472</v>
      </c>
      <c r="EZ57" s="1" t="s">
        <v>514</v>
      </c>
      <c r="FA57" s="1">
        <v>0</v>
      </c>
      <c r="FB57" s="1">
        <v>0</v>
      </c>
      <c r="FC57" s="1">
        <v>0</v>
      </c>
      <c r="FD57" s="1">
        <v>0</v>
      </c>
      <c r="FE57" s="1">
        <v>1</v>
      </c>
      <c r="FF57" s="1">
        <v>0</v>
      </c>
      <c r="FG57" s="1">
        <v>0</v>
      </c>
      <c r="FI57" s="1" t="s">
        <v>472</v>
      </c>
      <c r="GE57" s="1" t="s">
        <v>472</v>
      </c>
      <c r="GF57" s="1" t="s">
        <v>1223</v>
      </c>
      <c r="GG57" s="1" t="s">
        <v>671</v>
      </c>
      <c r="HP57" s="1" t="s">
        <v>472</v>
      </c>
      <c r="IS57" s="1" t="s">
        <v>5183</v>
      </c>
      <c r="IT57" s="1" t="s">
        <v>472</v>
      </c>
      <c r="IU57" s="1" t="s">
        <v>5102</v>
      </c>
      <c r="IV57" s="1" t="s">
        <v>472</v>
      </c>
      <c r="IX57" s="1" t="s">
        <v>472</v>
      </c>
      <c r="IY57" s="1" t="s">
        <v>472</v>
      </c>
      <c r="KA57" s="1" t="s">
        <v>464</v>
      </c>
      <c r="KB57" s="1">
        <v>1</v>
      </c>
      <c r="KC57" s="1">
        <v>0</v>
      </c>
      <c r="KD57" s="1">
        <v>0</v>
      </c>
      <c r="KE57" s="1">
        <v>1</v>
      </c>
      <c r="KF57" s="1">
        <v>0</v>
      </c>
      <c r="KG57" s="1">
        <v>0</v>
      </c>
      <c r="KH57" s="1">
        <v>0</v>
      </c>
      <c r="KJ57" s="1">
        <v>0</v>
      </c>
      <c r="KK57" s="1">
        <v>1</v>
      </c>
      <c r="KL57" s="1">
        <v>0</v>
      </c>
      <c r="KM57" s="1">
        <v>1</v>
      </c>
      <c r="KN57" s="1">
        <v>2</v>
      </c>
      <c r="KO57" s="1" t="s">
        <v>5186</v>
      </c>
      <c r="KP57" s="1">
        <v>0</v>
      </c>
      <c r="KQ57" s="1">
        <v>0</v>
      </c>
      <c r="KR57" s="1">
        <v>0</v>
      </c>
      <c r="KT57" s="1">
        <v>0</v>
      </c>
      <c r="KU57" s="1">
        <v>0</v>
      </c>
      <c r="KV57" s="1">
        <v>0</v>
      </c>
      <c r="KW57" s="1">
        <v>1</v>
      </c>
      <c r="KX57" s="1">
        <v>0</v>
      </c>
      <c r="KY57" s="1">
        <v>0</v>
      </c>
      <c r="LA57" s="1" t="s">
        <v>472</v>
      </c>
      <c r="LC57" s="1">
        <v>1</v>
      </c>
      <c r="LD57" s="1">
        <v>0</v>
      </c>
      <c r="LE57" s="1">
        <v>0</v>
      </c>
      <c r="LF57" s="1">
        <v>0</v>
      </c>
      <c r="LH57" s="1">
        <v>0</v>
      </c>
      <c r="LI57" s="1">
        <v>0</v>
      </c>
      <c r="LJ57" s="1">
        <v>0</v>
      </c>
      <c r="LK57" s="1">
        <v>0</v>
      </c>
      <c r="LL57" s="1">
        <v>1</v>
      </c>
      <c r="LM57" s="1">
        <v>0</v>
      </c>
      <c r="LN57" s="1">
        <v>0</v>
      </c>
      <c r="LO57" s="1">
        <v>0</v>
      </c>
      <c r="LQ57" s="1" t="s">
        <v>472</v>
      </c>
      <c r="LZ57" s="1" t="s">
        <v>472</v>
      </c>
      <c r="MA57" s="1" t="s">
        <v>472</v>
      </c>
      <c r="MQ57" s="1">
        <v>0</v>
      </c>
      <c r="MT57" s="1">
        <v>7</v>
      </c>
      <c r="MU57" s="1" t="s">
        <v>5187</v>
      </c>
      <c r="MV57" s="1">
        <v>1</v>
      </c>
      <c r="MW57" s="1">
        <v>0</v>
      </c>
      <c r="MX57" s="1">
        <v>0</v>
      </c>
      <c r="MY57" s="1">
        <v>0</v>
      </c>
      <c r="MZ57" s="1">
        <v>0</v>
      </c>
      <c r="NA57" s="1">
        <v>1</v>
      </c>
      <c r="NB57" s="1">
        <v>1</v>
      </c>
      <c r="NC57" s="1" t="s">
        <v>5190</v>
      </c>
      <c r="ND57" s="1">
        <v>0</v>
      </c>
      <c r="NE57" s="1">
        <v>0</v>
      </c>
      <c r="NF57" s="1">
        <v>0</v>
      </c>
      <c r="NH57" s="1" t="s">
        <v>472</v>
      </c>
      <c r="NI57" s="1" t="s">
        <v>464</v>
      </c>
      <c r="NJ57" s="1" t="s">
        <v>741</v>
      </c>
      <c r="OD57" s="1" t="s">
        <v>1254</v>
      </c>
      <c r="OE57" s="1">
        <v>0</v>
      </c>
      <c r="OF57" s="1">
        <v>0</v>
      </c>
      <c r="OG57" s="1">
        <v>0</v>
      </c>
      <c r="OH57" s="1">
        <v>0</v>
      </c>
      <c r="OI57" s="1">
        <v>0</v>
      </c>
      <c r="OJ57" s="1">
        <v>0</v>
      </c>
      <c r="OK57" s="1">
        <v>0</v>
      </c>
      <c r="OL57" s="1">
        <v>0</v>
      </c>
      <c r="OM57" s="1">
        <v>1</v>
      </c>
      <c r="ON57" s="1">
        <v>0</v>
      </c>
      <c r="OO57" s="1" t="s">
        <v>1276</v>
      </c>
      <c r="OP57" s="1">
        <v>0</v>
      </c>
      <c r="OQ57" s="1">
        <v>0</v>
      </c>
      <c r="OR57" s="1">
        <v>0</v>
      </c>
      <c r="OS57" s="1">
        <v>0</v>
      </c>
      <c r="OT57" s="1">
        <v>1</v>
      </c>
      <c r="OU57" s="1">
        <v>0</v>
      </c>
      <c r="OV57" s="1" t="s">
        <v>1277</v>
      </c>
      <c r="OW57" s="1" t="s">
        <v>761</v>
      </c>
      <c r="OY57" s="1" t="s">
        <v>518</v>
      </c>
      <c r="OZ57" s="1" t="s">
        <v>472</v>
      </c>
      <c r="PA57" s="1" t="s">
        <v>472</v>
      </c>
      <c r="PB57" s="1" t="s">
        <v>518</v>
      </c>
      <c r="PC57" s="1" t="s">
        <v>472</v>
      </c>
      <c r="PI57" s="1" t="s">
        <v>534</v>
      </c>
      <c r="PJ57" s="1" t="s">
        <v>472</v>
      </c>
      <c r="PZ57" s="1" t="s">
        <v>1278</v>
      </c>
      <c r="QA57" s="1" t="s">
        <v>472</v>
      </c>
      <c r="QB57" s="1" t="s">
        <v>490</v>
      </c>
      <c r="QC57" s="1" t="s">
        <v>1184</v>
      </c>
      <c r="QD57" s="1" t="s">
        <v>472</v>
      </c>
      <c r="QG57" s="1">
        <v>-2.2452302</v>
      </c>
      <c r="QH57" s="1">
        <v>28.830765499999998</v>
      </c>
      <c r="QI57" s="1">
        <v>1622.7</v>
      </c>
      <c r="QJ57" s="1">
        <v>4.96</v>
      </c>
      <c r="QK57" s="1">
        <v>6</v>
      </c>
      <c r="QL57" s="1">
        <v>44959.481539351851</v>
      </c>
      <c r="QM57" s="1">
        <v>44959.459155092591</v>
      </c>
      <c r="QN57" s="1" t="s">
        <v>1230</v>
      </c>
      <c r="QO57" s="1">
        <v>44959.596076388887</v>
      </c>
      <c r="QP57" s="7" t="s">
        <v>1279</v>
      </c>
      <c r="QQ57" s="1" t="s">
        <v>1230</v>
      </c>
      <c r="QR57" s="1" t="s">
        <v>4707</v>
      </c>
      <c r="QS57" s="1" t="s">
        <v>4708</v>
      </c>
      <c r="QT57" s="1">
        <v>6</v>
      </c>
      <c r="QU57" s="1" t="s">
        <v>4725</v>
      </c>
      <c r="QV57" s="1">
        <v>1</v>
      </c>
      <c r="QW57" s="1">
        <v>1</v>
      </c>
      <c r="QX57" s="1">
        <v>1</v>
      </c>
      <c r="QY57" s="9">
        <v>3</v>
      </c>
      <c r="QZ57" s="1" t="s">
        <v>5102</v>
      </c>
      <c r="RA57" s="1">
        <v>13.333333333333334</v>
      </c>
      <c r="RB57" s="1" t="s">
        <v>4720</v>
      </c>
      <c r="RC57" s="1" t="s">
        <v>4711</v>
      </c>
      <c r="RD57" s="1" t="s">
        <v>4712</v>
      </c>
      <c r="RE57" s="1" t="s">
        <v>5102</v>
      </c>
      <c r="RF57" s="1">
        <v>0</v>
      </c>
      <c r="RG57" s="1">
        <v>1</v>
      </c>
      <c r="RH57" s="1">
        <v>0</v>
      </c>
      <c r="RI57" s="1">
        <v>2</v>
      </c>
      <c r="RJ57" s="1" t="s">
        <v>4721</v>
      </c>
      <c r="RK57" s="1">
        <v>0</v>
      </c>
      <c r="RL57" s="1">
        <v>8</v>
      </c>
      <c r="RM57" s="1" t="s">
        <v>4718</v>
      </c>
      <c r="RN57" s="1">
        <v>0</v>
      </c>
      <c r="RO57" s="1">
        <v>0</v>
      </c>
      <c r="RP57" s="1" t="str">
        <f t="shared" si="1"/>
        <v>regression</v>
      </c>
      <c r="RQ57" s="1" t="str">
        <f t="shared" si="2"/>
        <v>stagnation</v>
      </c>
      <c r="RR57" s="1" t="str">
        <f t="shared" si="3"/>
        <v>stagnation</v>
      </c>
      <c r="RS57" s="1" t="str">
        <f t="shared" si="4"/>
        <v>croissance</v>
      </c>
      <c r="RT57" s="1" t="str">
        <f t="shared" si="5"/>
        <v>stagnation</v>
      </c>
      <c r="RU57" s="1" t="str">
        <f t="shared" si="6"/>
        <v>regression</v>
      </c>
    </row>
    <row r="58" spans="1:489" ht="14.25" customHeight="1" x14ac:dyDescent="0.3">
      <c r="A58" s="1" t="s">
        <v>1280</v>
      </c>
      <c r="B58" s="1" t="s">
        <v>1281</v>
      </c>
      <c r="C58" s="1">
        <v>44959</v>
      </c>
      <c r="D58" s="1" t="s">
        <v>459</v>
      </c>
      <c r="E58" s="1" t="s">
        <v>460</v>
      </c>
      <c r="F58" s="1" t="s">
        <v>460</v>
      </c>
      <c r="G58" s="1" t="s">
        <v>461</v>
      </c>
      <c r="H58" s="1" t="s">
        <v>462</v>
      </c>
      <c r="I58" s="1" t="s">
        <v>1218</v>
      </c>
      <c r="J58" s="1" t="s">
        <v>464</v>
      </c>
      <c r="K58" s="1" t="s">
        <v>1283</v>
      </c>
      <c r="L58" s="1" t="s">
        <v>1282</v>
      </c>
      <c r="M58" s="1" t="str" cm="1">
        <f t="array" ref="M58">SUBSTITUTE(L58,LEFT(L58,MIN(IFERROR(FIND({0;1;2;3;4;5;6;7;8;9},L58),""))-1),"")</f>
        <v>11</v>
      </c>
      <c r="N58" s="1" t="str">
        <f t="shared" si="0"/>
        <v>chege_11</v>
      </c>
      <c r="O58" s="1" t="s">
        <v>467</v>
      </c>
      <c r="P58" s="1">
        <v>53</v>
      </c>
      <c r="Q58" s="1">
        <v>0</v>
      </c>
      <c r="R58" s="1" t="s">
        <v>468</v>
      </c>
      <c r="S58" s="1" t="s">
        <v>472</v>
      </c>
      <c r="T58" s="1" t="s">
        <v>1221</v>
      </c>
      <c r="V58" s="1" t="s">
        <v>510</v>
      </c>
      <c r="W58" s="1" t="s">
        <v>510</v>
      </c>
      <c r="X58" s="1" t="s">
        <v>1284</v>
      </c>
      <c r="Y58" s="1" t="s">
        <v>575</v>
      </c>
      <c r="AA58" s="1" t="s">
        <v>471</v>
      </c>
      <c r="AB58" s="1">
        <v>0</v>
      </c>
      <c r="AC58" s="1">
        <v>0</v>
      </c>
      <c r="AD58" s="1">
        <v>8</v>
      </c>
      <c r="AE58" s="1">
        <v>0</v>
      </c>
      <c r="AF58" s="1">
        <v>0</v>
      </c>
      <c r="AG58" s="1">
        <v>0</v>
      </c>
      <c r="AH58" s="1">
        <v>0</v>
      </c>
      <c r="AI58" s="1">
        <v>1</v>
      </c>
      <c r="AJ58" s="1">
        <v>0</v>
      </c>
      <c r="AK58" s="1">
        <v>0</v>
      </c>
      <c r="AL58" s="1">
        <v>0</v>
      </c>
      <c r="AM58" s="1">
        <v>1</v>
      </c>
      <c r="AN58" s="1">
        <v>0</v>
      </c>
      <c r="AO58" s="1">
        <v>0</v>
      </c>
      <c r="AP58" s="1">
        <v>0</v>
      </c>
      <c r="AQ58" s="1">
        <v>1</v>
      </c>
      <c r="AR58" s="1">
        <v>11</v>
      </c>
      <c r="AS58" s="1" t="s">
        <v>464</v>
      </c>
      <c r="AT58" s="1">
        <v>0</v>
      </c>
      <c r="AU58" s="1">
        <v>0</v>
      </c>
      <c r="AV58" s="1">
        <v>0</v>
      </c>
      <c r="AW58" s="1">
        <v>0</v>
      </c>
      <c r="AX58" s="1">
        <v>1</v>
      </c>
      <c r="AY58" s="1">
        <v>0</v>
      </c>
      <c r="AZ58" s="1">
        <v>0</v>
      </c>
      <c r="BA58" s="1">
        <v>0</v>
      </c>
      <c r="BB58" s="1">
        <v>0</v>
      </c>
      <c r="BC58" s="1">
        <v>0</v>
      </c>
      <c r="BD58" s="1">
        <v>0</v>
      </c>
      <c r="BE58" s="1">
        <v>0</v>
      </c>
      <c r="BF58" s="1" t="s">
        <v>472</v>
      </c>
      <c r="BS58" s="1" t="s">
        <v>464</v>
      </c>
      <c r="BT58" s="1">
        <v>0</v>
      </c>
      <c r="BU58" s="1">
        <v>0</v>
      </c>
      <c r="BV58" s="1">
        <v>0</v>
      </c>
      <c r="BW58" s="1">
        <v>1</v>
      </c>
      <c r="BX58" s="1">
        <v>0</v>
      </c>
      <c r="BY58" s="1">
        <v>1</v>
      </c>
      <c r="BZ58" s="1">
        <v>0</v>
      </c>
      <c r="CA58" s="1">
        <v>0</v>
      </c>
      <c r="CB58" s="1">
        <v>0</v>
      </c>
      <c r="CC58" s="1">
        <v>0</v>
      </c>
      <c r="CD58" s="1">
        <v>0</v>
      </c>
      <c r="CF58" s="1" t="s">
        <v>650</v>
      </c>
      <c r="CI58" s="1" t="s">
        <v>651</v>
      </c>
      <c r="CL58" s="1" t="s">
        <v>651</v>
      </c>
      <c r="CM58" s="1" t="s">
        <v>5133</v>
      </c>
      <c r="CO58" s="1" t="s">
        <v>464</v>
      </c>
      <c r="CW58" s="1" t="s">
        <v>475</v>
      </c>
      <c r="CX58" s="1">
        <v>15</v>
      </c>
      <c r="CY58" s="1">
        <v>40</v>
      </c>
      <c r="CZ58" s="1">
        <v>20</v>
      </c>
      <c r="DA58" s="9">
        <v>75</v>
      </c>
      <c r="DE58" s="1" t="s">
        <v>464</v>
      </c>
      <c r="DF58" s="1" t="s">
        <v>5101</v>
      </c>
      <c r="EH58" s="1">
        <v>7</v>
      </c>
      <c r="EI58" s="1">
        <v>3</v>
      </c>
      <c r="EJ58" s="1">
        <v>420</v>
      </c>
      <c r="EM58" s="1">
        <v>0</v>
      </c>
      <c r="EN58" s="6">
        <v>5.4545454545454541</v>
      </c>
      <c r="EO58" s="1" t="s">
        <v>472</v>
      </c>
      <c r="EZ58" s="1" t="s">
        <v>597</v>
      </c>
      <c r="FA58" s="1">
        <v>0</v>
      </c>
      <c r="FB58" s="1">
        <v>0</v>
      </c>
      <c r="FC58" s="1">
        <v>0</v>
      </c>
      <c r="FD58" s="1">
        <v>0</v>
      </c>
      <c r="FE58" s="1">
        <v>1</v>
      </c>
      <c r="FF58" s="1">
        <v>0</v>
      </c>
      <c r="FG58" s="1">
        <v>0</v>
      </c>
      <c r="FI58" s="1" t="s">
        <v>472</v>
      </c>
      <c r="GE58" s="1" t="s">
        <v>472</v>
      </c>
      <c r="GF58" s="1" t="s">
        <v>1223</v>
      </c>
      <c r="GG58" s="1" t="s">
        <v>472</v>
      </c>
      <c r="HP58" s="1" t="s">
        <v>464</v>
      </c>
      <c r="HQ58" s="1">
        <v>0</v>
      </c>
      <c r="HR58" s="1">
        <v>0</v>
      </c>
      <c r="HS58" s="1">
        <v>0</v>
      </c>
      <c r="HT58" s="1">
        <v>0</v>
      </c>
      <c r="HU58" s="1">
        <v>0</v>
      </c>
      <c r="HV58" s="1">
        <v>0</v>
      </c>
      <c r="HW58" s="1">
        <v>1</v>
      </c>
      <c r="HX58" s="1">
        <v>0</v>
      </c>
      <c r="HY58" s="1">
        <v>0</v>
      </c>
      <c r="HZ58" s="1">
        <v>0</v>
      </c>
      <c r="IF58" s="1">
        <v>0</v>
      </c>
      <c r="IG58" s="1">
        <v>0</v>
      </c>
      <c r="IH58" s="1">
        <v>0</v>
      </c>
      <c r="II58" s="1">
        <v>1</v>
      </c>
      <c r="IJ58" s="1">
        <v>0</v>
      </c>
      <c r="IS58" s="1" t="s">
        <v>5183</v>
      </c>
      <c r="IT58" s="1" t="s">
        <v>472</v>
      </c>
      <c r="IU58" s="1" t="s">
        <v>5102</v>
      </c>
      <c r="IV58" s="1" t="s">
        <v>472</v>
      </c>
      <c r="IX58" s="1" t="s">
        <v>472</v>
      </c>
      <c r="IY58" s="1" t="s">
        <v>472</v>
      </c>
      <c r="KA58" s="1" t="s">
        <v>472</v>
      </c>
      <c r="KE58" s="1">
        <v>0</v>
      </c>
      <c r="KM58" s="1">
        <v>0</v>
      </c>
      <c r="KN58" s="1">
        <v>0</v>
      </c>
      <c r="KO58" s="1" t="s">
        <v>5186</v>
      </c>
      <c r="KT58" s="1">
        <v>0</v>
      </c>
      <c r="KU58" s="1">
        <v>0</v>
      </c>
      <c r="KV58" s="1">
        <v>0</v>
      </c>
      <c r="KW58" s="1">
        <v>1</v>
      </c>
      <c r="KX58" s="1">
        <v>0</v>
      </c>
      <c r="KY58" s="1">
        <v>0</v>
      </c>
      <c r="LA58" s="1" t="s">
        <v>464</v>
      </c>
      <c r="LC58" s="1">
        <v>1</v>
      </c>
      <c r="LD58" s="1">
        <v>0</v>
      </c>
      <c r="LE58" s="1">
        <v>0</v>
      </c>
      <c r="LF58" s="1">
        <v>0</v>
      </c>
      <c r="LH58" s="1">
        <v>0</v>
      </c>
      <c r="LI58" s="1">
        <v>0</v>
      </c>
      <c r="LJ58" s="1">
        <v>0</v>
      </c>
      <c r="LK58" s="1">
        <v>0</v>
      </c>
      <c r="LL58" s="1">
        <v>1</v>
      </c>
      <c r="LM58" s="1">
        <v>0</v>
      </c>
      <c r="LN58" s="1">
        <v>0</v>
      </c>
      <c r="LO58" s="1">
        <v>0</v>
      </c>
      <c r="LQ58" s="1" t="s">
        <v>472</v>
      </c>
      <c r="LZ58" s="1" t="s">
        <v>472</v>
      </c>
      <c r="MA58" s="1" t="s">
        <v>472</v>
      </c>
      <c r="MQ58" s="1">
        <v>0</v>
      </c>
      <c r="MT58" s="1">
        <v>8</v>
      </c>
      <c r="MU58" s="1" t="s">
        <v>5187</v>
      </c>
      <c r="MV58" s="1">
        <v>0</v>
      </c>
      <c r="MW58" s="1">
        <v>1</v>
      </c>
      <c r="MX58" s="1">
        <v>0</v>
      </c>
      <c r="MY58" s="1">
        <v>0</v>
      </c>
      <c r="MZ58" s="1">
        <v>0</v>
      </c>
      <c r="NA58" s="1">
        <v>1</v>
      </c>
      <c r="NB58" s="1">
        <v>1</v>
      </c>
      <c r="NC58" s="1" t="s">
        <v>5190</v>
      </c>
      <c r="ND58" s="1">
        <v>0</v>
      </c>
      <c r="NE58" s="1">
        <v>0</v>
      </c>
      <c r="NF58" s="1">
        <v>0</v>
      </c>
      <c r="NH58" s="1" t="s">
        <v>472</v>
      </c>
      <c r="NI58" s="1" t="s">
        <v>480</v>
      </c>
      <c r="OD58" s="1" t="s">
        <v>1254</v>
      </c>
      <c r="OE58" s="1">
        <v>0</v>
      </c>
      <c r="OF58" s="1">
        <v>0</v>
      </c>
      <c r="OG58" s="1">
        <v>0</v>
      </c>
      <c r="OH58" s="1">
        <v>0</v>
      </c>
      <c r="OI58" s="1">
        <v>0</v>
      </c>
      <c r="OJ58" s="1">
        <v>0</v>
      </c>
      <c r="OK58" s="1">
        <v>0</v>
      </c>
      <c r="OL58" s="1">
        <v>0</v>
      </c>
      <c r="OM58" s="1">
        <v>1</v>
      </c>
      <c r="ON58" s="1">
        <v>0</v>
      </c>
      <c r="OO58" s="1" t="s">
        <v>544</v>
      </c>
      <c r="OP58" s="1">
        <v>0</v>
      </c>
      <c r="OQ58" s="1">
        <v>0</v>
      </c>
      <c r="OR58" s="1">
        <v>0</v>
      </c>
      <c r="OS58" s="1">
        <v>0</v>
      </c>
      <c r="OT58" s="1">
        <v>1</v>
      </c>
      <c r="OU58" s="1">
        <v>0</v>
      </c>
      <c r="OV58" s="1" t="s">
        <v>1285</v>
      </c>
      <c r="OW58" s="1" t="s">
        <v>482</v>
      </c>
      <c r="OY58" s="1" t="s">
        <v>518</v>
      </c>
      <c r="OZ58" s="1" t="s">
        <v>464</v>
      </c>
      <c r="PA58" s="1" t="s">
        <v>464</v>
      </c>
      <c r="PB58" s="1" t="s">
        <v>533</v>
      </c>
      <c r="PC58" s="1" t="s">
        <v>472</v>
      </c>
      <c r="PI58" s="1" t="s">
        <v>605</v>
      </c>
      <c r="PJ58" s="1" t="s">
        <v>487</v>
      </c>
      <c r="PK58" s="1">
        <v>0</v>
      </c>
      <c r="PL58" s="1">
        <v>0</v>
      </c>
      <c r="PM58" s="1">
        <v>1</v>
      </c>
      <c r="PN58" s="1">
        <v>0</v>
      </c>
      <c r="PO58" s="1">
        <v>0</v>
      </c>
      <c r="PP58" s="1">
        <v>1</v>
      </c>
      <c r="PQ58" s="1">
        <v>1</v>
      </c>
      <c r="PR58" s="1">
        <v>0</v>
      </c>
      <c r="PS58" s="1">
        <v>0</v>
      </c>
      <c r="PT58" s="1">
        <v>0</v>
      </c>
      <c r="PU58" s="1">
        <v>0</v>
      </c>
      <c r="PV58" s="1">
        <v>0</v>
      </c>
      <c r="PX58" s="1" t="s">
        <v>851</v>
      </c>
      <c r="PY58" s="1" t="s">
        <v>472</v>
      </c>
      <c r="QB58" s="1" t="s">
        <v>1286</v>
      </c>
      <c r="QC58" s="1" t="s">
        <v>1287</v>
      </c>
      <c r="QD58" s="1" t="s">
        <v>472</v>
      </c>
      <c r="QG58" s="1">
        <v>-2.2444096999999998</v>
      </c>
      <c r="QH58" s="1">
        <v>28.832694700000001</v>
      </c>
      <c r="QI58" s="1">
        <v>1606.2</v>
      </c>
      <c r="QJ58" s="1">
        <v>4.88</v>
      </c>
      <c r="QK58" s="1">
        <v>11</v>
      </c>
      <c r="QL58" s="1">
        <v>44959.503750000003</v>
      </c>
      <c r="QM58" s="1">
        <v>44959.484502314823</v>
      </c>
      <c r="QN58" s="1" t="s">
        <v>1230</v>
      </c>
      <c r="QO58" s="1">
        <v>44959.596087962957</v>
      </c>
      <c r="QP58" s="7" t="s">
        <v>1288</v>
      </c>
      <c r="QQ58" s="1" t="s">
        <v>1230</v>
      </c>
      <c r="QR58" s="1" t="s">
        <v>4707</v>
      </c>
      <c r="QS58" s="1" t="s">
        <v>4716</v>
      </c>
      <c r="QT58" s="1">
        <v>2</v>
      </c>
      <c r="QU58" s="1" t="s">
        <v>4709</v>
      </c>
      <c r="QV58" s="1">
        <v>5</v>
      </c>
      <c r="QW58" s="1">
        <v>10</v>
      </c>
      <c r="QX58" s="1">
        <v>40</v>
      </c>
      <c r="QY58" s="9">
        <v>55</v>
      </c>
      <c r="QZ58" s="1" t="s">
        <v>5102</v>
      </c>
      <c r="RA58" s="1">
        <v>2.8571428571428572</v>
      </c>
      <c r="RB58" s="1" t="s">
        <v>4710</v>
      </c>
      <c r="RC58" s="1" t="s">
        <v>4711</v>
      </c>
      <c r="RD58" s="1" t="s">
        <v>4712</v>
      </c>
      <c r="RE58" s="1" t="s">
        <v>5102</v>
      </c>
      <c r="RF58" s="1">
        <v>0</v>
      </c>
      <c r="RG58" s="1">
        <v>1</v>
      </c>
      <c r="RH58" s="1">
        <v>1</v>
      </c>
      <c r="RI58" s="1">
        <v>2</v>
      </c>
      <c r="RJ58" s="1" t="s">
        <v>4721</v>
      </c>
      <c r="RK58" s="1">
        <v>0</v>
      </c>
      <c r="RL58" s="1">
        <v>4</v>
      </c>
      <c r="RM58" s="1" t="s">
        <v>4722</v>
      </c>
      <c r="RN58" s="1">
        <v>0</v>
      </c>
      <c r="RO58" s="1">
        <v>0</v>
      </c>
      <c r="RP58" s="1" t="str">
        <f t="shared" si="1"/>
        <v>regression</v>
      </c>
      <c r="RQ58" s="1" t="str">
        <f t="shared" si="2"/>
        <v>croissance</v>
      </c>
      <c r="RR58" s="1" t="str">
        <f t="shared" si="3"/>
        <v>stagnation</v>
      </c>
      <c r="RS58" s="1" t="str">
        <f t="shared" si="4"/>
        <v>regression</v>
      </c>
      <c r="RT58" s="1" t="str">
        <f t="shared" si="5"/>
        <v>regression</v>
      </c>
      <c r="RU58" s="1" t="str">
        <f t="shared" si="6"/>
        <v>croissance</v>
      </c>
    </row>
    <row r="59" spans="1:489" ht="14.25" customHeight="1" x14ac:dyDescent="0.3">
      <c r="A59" s="1" t="s">
        <v>1289</v>
      </c>
      <c r="B59" s="1" t="s">
        <v>1290</v>
      </c>
      <c r="C59" s="1">
        <v>44959</v>
      </c>
      <c r="D59" s="1" t="s">
        <v>459</v>
      </c>
      <c r="E59" s="1" t="s">
        <v>460</v>
      </c>
      <c r="F59" s="1" t="s">
        <v>460</v>
      </c>
      <c r="G59" s="1" t="s">
        <v>461</v>
      </c>
      <c r="H59" s="1" t="s">
        <v>462</v>
      </c>
      <c r="I59" s="1" t="s">
        <v>1218</v>
      </c>
      <c r="J59" s="1" t="s">
        <v>464</v>
      </c>
      <c r="K59" s="1" t="s">
        <v>1291</v>
      </c>
      <c r="L59" s="1" t="s">
        <v>1282</v>
      </c>
      <c r="M59" s="1" t="str" cm="1">
        <f t="array" ref="M59">SUBSTITUTE(L59,LEFT(L59,MIN(IFERROR(FIND({0;1;2;3;4;5;6;7;8;9},L59),""))-1),"")</f>
        <v>11</v>
      </c>
      <c r="N59" s="1" t="str">
        <f t="shared" si="0"/>
        <v>chege_11</v>
      </c>
      <c r="O59" s="1" t="s">
        <v>467</v>
      </c>
      <c r="P59" s="1">
        <v>38</v>
      </c>
      <c r="Q59" s="1">
        <v>997450658</v>
      </c>
      <c r="R59" s="1" t="s">
        <v>511</v>
      </c>
      <c r="S59" s="1" t="s">
        <v>472</v>
      </c>
      <c r="T59" s="1" t="s">
        <v>1221</v>
      </c>
      <c r="V59" s="1" t="s">
        <v>510</v>
      </c>
      <c r="W59" s="1" t="s">
        <v>510</v>
      </c>
      <c r="X59" s="1" t="s">
        <v>1292</v>
      </c>
      <c r="Y59" s="1" t="s">
        <v>577</v>
      </c>
      <c r="Z59" s="1" t="s">
        <v>1293</v>
      </c>
      <c r="AA59" s="1" t="s">
        <v>596</v>
      </c>
      <c r="AB59" s="1">
        <v>0</v>
      </c>
      <c r="AC59" s="1">
        <v>1</v>
      </c>
      <c r="AD59" s="1">
        <v>1</v>
      </c>
      <c r="AE59" s="1">
        <v>2</v>
      </c>
      <c r="AF59" s="1">
        <v>1</v>
      </c>
      <c r="AG59" s="1">
        <v>0</v>
      </c>
      <c r="AH59" s="1">
        <v>1</v>
      </c>
      <c r="AI59" s="1">
        <v>0</v>
      </c>
      <c r="AJ59" s="1">
        <v>1</v>
      </c>
      <c r="AK59" s="1">
        <v>0</v>
      </c>
      <c r="AL59" s="1">
        <v>0</v>
      </c>
      <c r="AM59" s="1">
        <v>0</v>
      </c>
      <c r="AN59" s="1">
        <v>1</v>
      </c>
      <c r="AO59" s="1">
        <v>0</v>
      </c>
      <c r="AP59" s="1">
        <v>0</v>
      </c>
      <c r="AQ59" s="1">
        <v>1</v>
      </c>
      <c r="AR59" s="1">
        <v>9</v>
      </c>
      <c r="AS59" s="1" t="s">
        <v>464</v>
      </c>
      <c r="AT59" s="1">
        <v>0</v>
      </c>
      <c r="AU59" s="1">
        <v>0</v>
      </c>
      <c r="AV59" s="1">
        <v>0</v>
      </c>
      <c r="AW59" s="1">
        <v>0</v>
      </c>
      <c r="AX59" s="1">
        <v>1</v>
      </c>
      <c r="AY59" s="1">
        <v>0</v>
      </c>
      <c r="AZ59" s="1">
        <v>0</v>
      </c>
      <c r="BA59" s="1">
        <v>0</v>
      </c>
      <c r="BB59" s="1">
        <v>0</v>
      </c>
      <c r="BC59" s="1">
        <v>0</v>
      </c>
      <c r="BD59" s="1">
        <v>0</v>
      </c>
      <c r="BE59" s="1">
        <v>0</v>
      </c>
      <c r="BF59" s="1" t="s">
        <v>472</v>
      </c>
      <c r="BS59" s="1" t="s">
        <v>464</v>
      </c>
      <c r="BT59" s="1">
        <v>1</v>
      </c>
      <c r="BU59" s="1">
        <v>0</v>
      </c>
      <c r="BV59" s="1">
        <v>0</v>
      </c>
      <c r="BW59" s="1">
        <v>0</v>
      </c>
      <c r="BX59" s="1">
        <v>0</v>
      </c>
      <c r="BY59" s="1">
        <v>0</v>
      </c>
      <c r="BZ59" s="1">
        <v>0</v>
      </c>
      <c r="CA59" s="1">
        <v>0</v>
      </c>
      <c r="CB59" s="1">
        <v>0</v>
      </c>
      <c r="CC59" s="1">
        <v>0</v>
      </c>
      <c r="CD59" s="1">
        <v>0</v>
      </c>
      <c r="CF59" s="1" t="s">
        <v>650</v>
      </c>
      <c r="CI59" s="1" t="s">
        <v>714</v>
      </c>
      <c r="CL59" s="1" t="s">
        <v>714</v>
      </c>
      <c r="CM59" s="1" t="s">
        <v>5132</v>
      </c>
      <c r="CO59" s="1" t="s">
        <v>472</v>
      </c>
      <c r="CP59" s="1" t="s">
        <v>1145</v>
      </c>
      <c r="CV59" s="1" t="s">
        <v>1146</v>
      </c>
      <c r="CW59" s="1" t="s">
        <v>475</v>
      </c>
      <c r="CX59" s="1">
        <v>10</v>
      </c>
      <c r="CY59" s="1">
        <v>30</v>
      </c>
      <c r="CZ59" s="1">
        <v>18</v>
      </c>
      <c r="DA59" s="9">
        <v>58</v>
      </c>
      <c r="DB59" s="1">
        <v>5</v>
      </c>
      <c r="DC59" s="1">
        <v>2</v>
      </c>
      <c r="DD59" s="1">
        <v>6</v>
      </c>
      <c r="DE59" s="1" t="s">
        <v>472</v>
      </c>
      <c r="DF59" s="1" t="s">
        <v>5102</v>
      </c>
      <c r="DG59" s="1">
        <v>0</v>
      </c>
      <c r="DH59" s="1">
        <v>0</v>
      </c>
      <c r="DI59" s="1">
        <v>0</v>
      </c>
      <c r="DJ59" s="1">
        <v>0</v>
      </c>
      <c r="DK59" s="1">
        <v>0</v>
      </c>
      <c r="DL59" s="1">
        <v>1</v>
      </c>
      <c r="DM59" s="1">
        <v>1</v>
      </c>
      <c r="DN59" s="1">
        <v>1</v>
      </c>
      <c r="DO59" s="1">
        <v>0</v>
      </c>
      <c r="DP59" s="1">
        <v>0</v>
      </c>
      <c r="DQ59" s="1">
        <v>0</v>
      </c>
      <c r="DR59" s="1">
        <v>0</v>
      </c>
      <c r="DS59" s="1">
        <v>0</v>
      </c>
      <c r="DT59" s="1" t="s">
        <v>472</v>
      </c>
      <c r="DU59" s="1">
        <v>0</v>
      </c>
      <c r="DV59" s="1">
        <v>0</v>
      </c>
      <c r="DW59" s="1">
        <v>0</v>
      </c>
      <c r="DX59" s="1">
        <v>0</v>
      </c>
      <c r="DY59" s="1">
        <v>0</v>
      </c>
      <c r="DZ59" s="1">
        <v>1</v>
      </c>
      <c r="EA59" s="1">
        <v>1</v>
      </c>
      <c r="EB59" s="1">
        <v>1</v>
      </c>
      <c r="EC59" s="1">
        <v>0</v>
      </c>
      <c r="ED59" s="1">
        <v>0</v>
      </c>
      <c r="EE59" s="1">
        <v>0</v>
      </c>
      <c r="EF59" s="1">
        <v>0</v>
      </c>
      <c r="EG59" s="1">
        <v>0</v>
      </c>
      <c r="EH59" s="1">
        <v>3</v>
      </c>
      <c r="EI59" s="1">
        <v>3</v>
      </c>
      <c r="EJ59" s="1">
        <v>180</v>
      </c>
      <c r="EK59" s="1">
        <v>4</v>
      </c>
      <c r="EL59" s="1">
        <v>30</v>
      </c>
      <c r="EM59" s="1">
        <v>1800</v>
      </c>
      <c r="EN59" s="6">
        <v>31.428571428571427</v>
      </c>
      <c r="EO59" s="1" t="s">
        <v>472</v>
      </c>
      <c r="EZ59" s="1" t="s">
        <v>529</v>
      </c>
      <c r="FA59" s="1">
        <v>0</v>
      </c>
      <c r="FB59" s="1">
        <v>0</v>
      </c>
      <c r="FC59" s="1">
        <v>0</v>
      </c>
      <c r="FD59" s="1">
        <v>0</v>
      </c>
      <c r="FE59" s="1">
        <v>1</v>
      </c>
      <c r="FF59" s="1">
        <v>0</v>
      </c>
      <c r="FG59" s="1">
        <v>0</v>
      </c>
      <c r="FI59" s="1" t="s">
        <v>472</v>
      </c>
      <c r="FN59" s="1">
        <v>0</v>
      </c>
      <c r="FO59" s="1">
        <v>0</v>
      </c>
      <c r="FP59" s="1">
        <v>1</v>
      </c>
      <c r="FQ59" s="1">
        <v>0</v>
      </c>
      <c r="FR59" s="1">
        <v>0</v>
      </c>
      <c r="FS59" s="1">
        <v>0</v>
      </c>
      <c r="FT59" s="1">
        <v>0</v>
      </c>
      <c r="FV59" s="1" t="s">
        <v>472</v>
      </c>
      <c r="GD59" s="1" t="s">
        <v>464</v>
      </c>
      <c r="GE59" s="1" t="s">
        <v>464</v>
      </c>
      <c r="GF59" s="1" t="s">
        <v>1294</v>
      </c>
      <c r="GG59" s="1" t="s">
        <v>671</v>
      </c>
      <c r="GP59" s="1" t="s">
        <v>671</v>
      </c>
      <c r="HP59" s="1" t="s">
        <v>464</v>
      </c>
      <c r="HQ59" s="1">
        <v>0</v>
      </c>
      <c r="HR59" s="1">
        <v>0</v>
      </c>
      <c r="HS59" s="1">
        <v>0</v>
      </c>
      <c r="HT59" s="1">
        <v>0</v>
      </c>
      <c r="HU59" s="1">
        <v>0</v>
      </c>
      <c r="HV59" s="1">
        <v>0</v>
      </c>
      <c r="HW59" s="1">
        <v>1</v>
      </c>
      <c r="HX59" s="1">
        <v>0</v>
      </c>
      <c r="HY59" s="1">
        <v>0</v>
      </c>
      <c r="HZ59" s="1">
        <v>0</v>
      </c>
      <c r="IF59" s="1">
        <v>0</v>
      </c>
      <c r="IG59" s="1">
        <v>0</v>
      </c>
      <c r="IH59" s="1">
        <v>0</v>
      </c>
      <c r="II59" s="1">
        <v>1</v>
      </c>
      <c r="IJ59" s="1">
        <v>0</v>
      </c>
      <c r="IS59" s="1" t="s">
        <v>5183</v>
      </c>
      <c r="IT59" s="1" t="s">
        <v>472</v>
      </c>
      <c r="IU59" s="1" t="s">
        <v>5102</v>
      </c>
      <c r="IV59" s="1" t="s">
        <v>472</v>
      </c>
      <c r="IX59" s="1" t="s">
        <v>472</v>
      </c>
      <c r="IY59" s="1" t="s">
        <v>472</v>
      </c>
      <c r="KA59" s="1" t="s">
        <v>472</v>
      </c>
      <c r="KE59" s="1">
        <v>0</v>
      </c>
      <c r="KM59" s="1">
        <v>0</v>
      </c>
      <c r="KN59" s="1">
        <v>0</v>
      </c>
      <c r="KO59" s="1" t="s">
        <v>5186</v>
      </c>
      <c r="KT59" s="1">
        <v>0</v>
      </c>
      <c r="KU59" s="1">
        <v>0</v>
      </c>
      <c r="KV59" s="1">
        <v>0</v>
      </c>
      <c r="KW59" s="1">
        <v>0</v>
      </c>
      <c r="KX59" s="1">
        <v>1</v>
      </c>
      <c r="KY59" s="1">
        <v>0</v>
      </c>
      <c r="KZ59" s="1" t="s">
        <v>1295</v>
      </c>
      <c r="LA59" s="1" t="s">
        <v>464</v>
      </c>
      <c r="LC59" s="1">
        <v>1</v>
      </c>
      <c r="LD59" s="1">
        <v>0</v>
      </c>
      <c r="LE59" s="1">
        <v>0</v>
      </c>
      <c r="LF59" s="1">
        <v>0</v>
      </c>
      <c r="LH59" s="1">
        <v>0</v>
      </c>
      <c r="LI59" s="1">
        <v>0</v>
      </c>
      <c r="LJ59" s="1">
        <v>0</v>
      </c>
      <c r="LK59" s="1">
        <v>0</v>
      </c>
      <c r="LL59" s="1">
        <v>0</v>
      </c>
      <c r="LM59" s="1">
        <v>0</v>
      </c>
      <c r="LN59" s="1">
        <v>1</v>
      </c>
      <c r="LO59" s="1">
        <v>0</v>
      </c>
      <c r="LP59" s="1" t="s">
        <v>1296</v>
      </c>
      <c r="LQ59" s="1" t="s">
        <v>472</v>
      </c>
      <c r="LZ59" s="1" t="s">
        <v>472</v>
      </c>
      <c r="MA59" s="1" t="s">
        <v>472</v>
      </c>
      <c r="MQ59" s="1">
        <v>0</v>
      </c>
      <c r="MT59" s="1">
        <v>5</v>
      </c>
      <c r="MU59" s="1" t="s">
        <v>5189</v>
      </c>
      <c r="MV59" s="1">
        <v>1</v>
      </c>
      <c r="MW59" s="1">
        <v>0</v>
      </c>
      <c r="MX59" s="1">
        <v>0</v>
      </c>
      <c r="MY59" s="1">
        <v>0</v>
      </c>
      <c r="MZ59" s="1">
        <v>0</v>
      </c>
      <c r="NA59" s="1">
        <v>1</v>
      </c>
      <c r="NB59" s="1">
        <v>1</v>
      </c>
      <c r="NC59" s="1" t="s">
        <v>5190</v>
      </c>
      <c r="ND59" s="1">
        <v>0</v>
      </c>
      <c r="NE59" s="1">
        <v>0</v>
      </c>
      <c r="NF59" s="1">
        <v>0</v>
      </c>
      <c r="NH59" s="1" t="s">
        <v>464</v>
      </c>
      <c r="NI59" s="1" t="s">
        <v>464</v>
      </c>
      <c r="NJ59" s="1" t="s">
        <v>741</v>
      </c>
      <c r="OD59" s="1" t="s">
        <v>1254</v>
      </c>
      <c r="OE59" s="1">
        <v>0</v>
      </c>
      <c r="OF59" s="1">
        <v>0</v>
      </c>
      <c r="OG59" s="1">
        <v>0</v>
      </c>
      <c r="OH59" s="1">
        <v>0</v>
      </c>
      <c r="OI59" s="1">
        <v>0</v>
      </c>
      <c r="OJ59" s="1">
        <v>0</v>
      </c>
      <c r="OK59" s="1">
        <v>1</v>
      </c>
      <c r="OL59" s="1">
        <v>0</v>
      </c>
      <c r="OM59" s="1">
        <v>0</v>
      </c>
      <c r="ON59" s="1">
        <v>0</v>
      </c>
      <c r="OP59" s="1">
        <v>0</v>
      </c>
      <c r="OQ59" s="1">
        <v>0</v>
      </c>
      <c r="OR59" s="1">
        <v>0</v>
      </c>
      <c r="OS59" s="1">
        <v>0</v>
      </c>
      <c r="OT59" s="1">
        <v>1</v>
      </c>
      <c r="OU59" s="1">
        <v>0</v>
      </c>
      <c r="OV59" s="1" t="s">
        <v>760</v>
      </c>
      <c r="OW59" s="1" t="s">
        <v>482</v>
      </c>
      <c r="OY59" s="1" t="s">
        <v>518</v>
      </c>
      <c r="OZ59" s="1" t="s">
        <v>472</v>
      </c>
      <c r="PA59" s="1" t="s">
        <v>472</v>
      </c>
      <c r="PB59" s="1" t="s">
        <v>518</v>
      </c>
      <c r="PC59" s="1" t="s">
        <v>472</v>
      </c>
      <c r="PI59" s="1" t="s">
        <v>534</v>
      </c>
      <c r="PJ59" s="1" t="s">
        <v>487</v>
      </c>
      <c r="PK59" s="1">
        <v>0</v>
      </c>
      <c r="PL59" s="1">
        <v>0</v>
      </c>
      <c r="PM59" s="1">
        <v>0</v>
      </c>
      <c r="PN59" s="1">
        <v>0</v>
      </c>
      <c r="PO59" s="1">
        <v>0</v>
      </c>
      <c r="PP59" s="1">
        <v>1</v>
      </c>
      <c r="PQ59" s="1">
        <v>0</v>
      </c>
      <c r="PR59" s="1">
        <v>0</v>
      </c>
      <c r="PS59" s="1">
        <v>0</v>
      </c>
      <c r="PT59" s="1">
        <v>0</v>
      </c>
      <c r="PU59" s="1">
        <v>0</v>
      </c>
      <c r="PV59" s="1">
        <v>0</v>
      </c>
      <c r="PX59" s="1" t="s">
        <v>1297</v>
      </c>
      <c r="PY59" s="1" t="s">
        <v>487</v>
      </c>
      <c r="PZ59" s="1" t="s">
        <v>1297</v>
      </c>
      <c r="QA59" s="1" t="s">
        <v>487</v>
      </c>
      <c r="QB59" s="1" t="s">
        <v>1298</v>
      </c>
      <c r="QC59" s="1" t="s">
        <v>1299</v>
      </c>
      <c r="QD59" s="1" t="s">
        <v>472</v>
      </c>
      <c r="QG59" s="1">
        <v>-2.2456718000000002</v>
      </c>
      <c r="QH59" s="1">
        <v>28.828605899999999</v>
      </c>
      <c r="QI59" s="1">
        <v>1619</v>
      </c>
      <c r="QJ59" s="1">
        <v>4.8600000000000003</v>
      </c>
      <c r="QK59" s="1">
        <v>9</v>
      </c>
      <c r="QL59" s="1">
        <v>44959.534675925926</v>
      </c>
      <c r="QM59" s="1">
        <v>44959.50885416667</v>
      </c>
      <c r="QN59" s="1" t="s">
        <v>1230</v>
      </c>
      <c r="QO59" s="1">
        <v>44959.59611111111</v>
      </c>
      <c r="QP59" s="7" t="s">
        <v>1300</v>
      </c>
      <c r="QQ59" s="1" t="s">
        <v>1230</v>
      </c>
      <c r="QR59" s="1" t="s">
        <v>4707</v>
      </c>
      <c r="QS59" s="1" t="s">
        <v>4716</v>
      </c>
      <c r="QT59" s="1">
        <v>2</v>
      </c>
      <c r="QU59" s="1" t="s">
        <v>4709</v>
      </c>
      <c r="QV59" s="1">
        <v>5</v>
      </c>
      <c r="QW59" s="1">
        <v>10</v>
      </c>
      <c r="QX59" s="1">
        <v>40</v>
      </c>
      <c r="QY59" s="9">
        <v>55</v>
      </c>
      <c r="QZ59" s="1" t="s">
        <v>5102</v>
      </c>
      <c r="RA59" s="1">
        <v>2.8571428571428572</v>
      </c>
      <c r="RB59" s="1" t="s">
        <v>4710</v>
      </c>
      <c r="RC59" s="1" t="s">
        <v>4711</v>
      </c>
      <c r="RD59" s="1" t="s">
        <v>4712</v>
      </c>
      <c r="RE59" s="1" t="s">
        <v>5102</v>
      </c>
      <c r="RF59" s="1">
        <v>0</v>
      </c>
      <c r="RG59" s="1">
        <v>1</v>
      </c>
      <c r="RH59" s="1">
        <v>1</v>
      </c>
      <c r="RI59" s="1">
        <v>2</v>
      </c>
      <c r="RJ59" s="1" t="s">
        <v>4721</v>
      </c>
      <c r="RK59" s="1">
        <v>0</v>
      </c>
      <c r="RL59" s="1">
        <v>4</v>
      </c>
      <c r="RM59" s="1" t="s">
        <v>4722</v>
      </c>
      <c r="RN59" s="1">
        <v>0</v>
      </c>
      <c r="RO59" s="1">
        <v>0</v>
      </c>
      <c r="RP59" s="1" t="str">
        <f t="shared" si="1"/>
        <v>regression</v>
      </c>
      <c r="RQ59" s="1" t="str">
        <f t="shared" si="2"/>
        <v>stagnation</v>
      </c>
      <c r="RR59" s="1" t="str">
        <f t="shared" si="3"/>
        <v>stagnation</v>
      </c>
      <c r="RS59" s="1" t="str">
        <f t="shared" si="4"/>
        <v>regression</v>
      </c>
      <c r="RT59" s="1" t="str">
        <f t="shared" si="5"/>
        <v>regression</v>
      </c>
      <c r="RU59" s="1" t="str">
        <f t="shared" si="6"/>
        <v>croissance</v>
      </c>
    </row>
    <row r="60" spans="1:489" ht="14.25" customHeight="1" x14ac:dyDescent="0.3">
      <c r="A60" s="1" t="s">
        <v>1301</v>
      </c>
      <c r="B60" s="1" t="s">
        <v>1302</v>
      </c>
      <c r="C60" s="1">
        <v>44959</v>
      </c>
      <c r="D60" s="1" t="s">
        <v>459</v>
      </c>
      <c r="E60" s="1" t="s">
        <v>460</v>
      </c>
      <c r="F60" s="1" t="s">
        <v>460</v>
      </c>
      <c r="G60" s="1" t="s">
        <v>461</v>
      </c>
      <c r="H60" s="1" t="s">
        <v>462</v>
      </c>
      <c r="I60" s="1" t="s">
        <v>844</v>
      </c>
      <c r="J60" s="1" t="s">
        <v>464</v>
      </c>
      <c r="K60" s="1" t="s">
        <v>1304</v>
      </c>
      <c r="L60" s="1" t="s">
        <v>1303</v>
      </c>
      <c r="M60" s="1" t="str" cm="1">
        <f t="array" ref="M60">SUBSTITUTE(L60,LEFT(L60,MIN(IFERROR(FIND({0;1;2;3;4;5;6;7;8;9},L60),""))-1),"")</f>
        <v>5</v>
      </c>
      <c r="N60" s="1" t="str">
        <f t="shared" si="0"/>
        <v>kashe_5</v>
      </c>
      <c r="O60" s="1" t="s">
        <v>467</v>
      </c>
      <c r="P60" s="1">
        <v>20</v>
      </c>
      <c r="Q60" s="1">
        <v>0</v>
      </c>
      <c r="R60" s="1" t="s">
        <v>511</v>
      </c>
      <c r="S60" s="1" t="s">
        <v>472</v>
      </c>
      <c r="T60" s="1" t="s">
        <v>526</v>
      </c>
      <c r="V60" s="1" t="s">
        <v>510</v>
      </c>
      <c r="W60" s="1" t="s">
        <v>510</v>
      </c>
      <c r="X60" s="1" t="s">
        <v>1305</v>
      </c>
      <c r="Y60" s="1" t="s">
        <v>575</v>
      </c>
      <c r="AA60" s="1" t="s">
        <v>471</v>
      </c>
      <c r="AB60" s="1">
        <v>1</v>
      </c>
      <c r="AC60" s="1">
        <v>0</v>
      </c>
      <c r="AD60" s="1">
        <v>1</v>
      </c>
      <c r="AE60" s="1">
        <v>0</v>
      </c>
      <c r="AF60" s="1">
        <v>1</v>
      </c>
      <c r="AG60" s="1">
        <v>0</v>
      </c>
      <c r="AH60" s="1">
        <v>1</v>
      </c>
      <c r="AI60" s="1">
        <v>0</v>
      </c>
      <c r="AJ60" s="1">
        <v>0</v>
      </c>
      <c r="AK60" s="1">
        <v>2</v>
      </c>
      <c r="AL60" s="1">
        <v>0</v>
      </c>
      <c r="AM60" s="1">
        <v>1</v>
      </c>
      <c r="AN60" s="1">
        <v>0</v>
      </c>
      <c r="AO60" s="1">
        <v>1</v>
      </c>
      <c r="AP60" s="1">
        <v>0</v>
      </c>
      <c r="AQ60" s="1">
        <v>1</v>
      </c>
      <c r="AR60" s="1">
        <v>9</v>
      </c>
      <c r="AS60" s="1" t="s">
        <v>472</v>
      </c>
      <c r="AT60" s="1">
        <v>0</v>
      </c>
      <c r="AU60" s="1">
        <v>0</v>
      </c>
      <c r="AV60" s="1">
        <v>0</v>
      </c>
      <c r="AW60" s="1">
        <v>0</v>
      </c>
      <c r="AX60" s="1">
        <v>0</v>
      </c>
      <c r="AY60" s="1">
        <v>0</v>
      </c>
      <c r="AZ60" s="1">
        <v>0</v>
      </c>
      <c r="BA60" s="1">
        <v>0</v>
      </c>
      <c r="BB60" s="1">
        <v>0</v>
      </c>
      <c r="BC60" s="1">
        <v>0</v>
      </c>
      <c r="BD60" s="1">
        <v>0</v>
      </c>
      <c r="BE60" s="1">
        <v>0</v>
      </c>
      <c r="BF60" s="1" t="s">
        <v>472</v>
      </c>
      <c r="BS60" s="1" t="s">
        <v>464</v>
      </c>
      <c r="BT60" s="1">
        <v>0</v>
      </c>
      <c r="BU60" s="1">
        <v>0</v>
      </c>
      <c r="BV60" s="1">
        <v>0</v>
      </c>
      <c r="BW60" s="1">
        <v>0</v>
      </c>
      <c r="BX60" s="1">
        <v>1</v>
      </c>
      <c r="BY60" s="1">
        <v>0</v>
      </c>
      <c r="BZ60" s="1">
        <v>0</v>
      </c>
      <c r="CA60" s="1">
        <v>0</v>
      </c>
      <c r="CB60" s="1">
        <v>0</v>
      </c>
      <c r="CC60" s="1">
        <v>1</v>
      </c>
      <c r="CD60" s="1">
        <v>0</v>
      </c>
      <c r="CE60" s="1" t="s">
        <v>1306</v>
      </c>
      <c r="CF60" s="1" t="s">
        <v>473</v>
      </c>
      <c r="CG60" s="1" t="s">
        <v>474</v>
      </c>
      <c r="CL60" s="1" t="s">
        <v>473</v>
      </c>
      <c r="CM60" s="1" t="s">
        <v>5133</v>
      </c>
      <c r="CO60" s="1" t="s">
        <v>464</v>
      </c>
      <c r="CW60" s="1" t="s">
        <v>475</v>
      </c>
      <c r="CX60" s="1">
        <v>20</v>
      </c>
      <c r="CY60" s="1">
        <v>60</v>
      </c>
      <c r="CZ60" s="1">
        <v>20</v>
      </c>
      <c r="DA60" s="9">
        <v>100</v>
      </c>
      <c r="DE60" s="1" t="s">
        <v>472</v>
      </c>
      <c r="DF60" s="1" t="s">
        <v>5102</v>
      </c>
      <c r="DG60" s="1">
        <v>0</v>
      </c>
      <c r="DH60" s="1">
        <v>0</v>
      </c>
      <c r="DI60" s="1">
        <v>1</v>
      </c>
      <c r="DJ60" s="1">
        <v>0</v>
      </c>
      <c r="DK60" s="1">
        <v>0</v>
      </c>
      <c r="DL60" s="1">
        <v>1</v>
      </c>
      <c r="DM60" s="1">
        <v>1</v>
      </c>
      <c r="DN60" s="1">
        <v>1</v>
      </c>
      <c r="DO60" s="1">
        <v>1</v>
      </c>
      <c r="DP60" s="1">
        <v>0</v>
      </c>
      <c r="DQ60" s="1">
        <v>0</v>
      </c>
      <c r="DR60" s="1">
        <v>0</v>
      </c>
      <c r="DS60" s="1">
        <v>0</v>
      </c>
      <c r="EH60" s="1">
        <v>6</v>
      </c>
      <c r="EI60" s="1">
        <v>3</v>
      </c>
      <c r="EJ60" s="1">
        <v>360</v>
      </c>
      <c r="EM60" s="1">
        <v>0</v>
      </c>
      <c r="EN60" s="6">
        <v>5.7142857142857144</v>
      </c>
      <c r="EO60" s="1" t="s">
        <v>472</v>
      </c>
      <c r="EZ60" s="1" t="s">
        <v>555</v>
      </c>
      <c r="FA60" s="1">
        <v>0</v>
      </c>
      <c r="FB60" s="1">
        <v>0</v>
      </c>
      <c r="FC60" s="1">
        <v>0</v>
      </c>
      <c r="FD60" s="1">
        <v>0</v>
      </c>
      <c r="FE60" s="1">
        <v>1</v>
      </c>
      <c r="FF60" s="1">
        <v>0</v>
      </c>
      <c r="FG60" s="1">
        <v>0</v>
      </c>
      <c r="FI60" s="1" t="s">
        <v>472</v>
      </c>
      <c r="GE60" s="1" t="s">
        <v>472</v>
      </c>
      <c r="GF60" s="1" t="s">
        <v>1307</v>
      </c>
      <c r="GG60" s="1" t="s">
        <v>472</v>
      </c>
      <c r="HP60" s="1" t="s">
        <v>464</v>
      </c>
      <c r="HQ60" s="1">
        <v>0</v>
      </c>
      <c r="HR60" s="1">
        <v>0</v>
      </c>
      <c r="HS60" s="1">
        <v>0</v>
      </c>
      <c r="HT60" s="1">
        <v>0</v>
      </c>
      <c r="HU60" s="1">
        <v>0</v>
      </c>
      <c r="HV60" s="1">
        <v>0</v>
      </c>
      <c r="HW60" s="1">
        <v>1</v>
      </c>
      <c r="HX60" s="1">
        <v>0</v>
      </c>
      <c r="HY60" s="1">
        <v>0</v>
      </c>
      <c r="HZ60" s="1">
        <v>0</v>
      </c>
      <c r="IF60" s="1">
        <v>0</v>
      </c>
      <c r="IG60" s="1">
        <v>0</v>
      </c>
      <c r="IH60" s="1">
        <v>0</v>
      </c>
      <c r="II60" s="1">
        <v>1</v>
      </c>
      <c r="IJ60" s="1">
        <v>0</v>
      </c>
      <c r="IS60" s="1" t="s">
        <v>5183</v>
      </c>
      <c r="IT60" s="1" t="s">
        <v>472</v>
      </c>
      <c r="IU60" s="1" t="s">
        <v>5102</v>
      </c>
      <c r="IV60" s="1" t="s">
        <v>472</v>
      </c>
      <c r="IX60" s="1" t="s">
        <v>472</v>
      </c>
      <c r="IY60" s="1" t="s">
        <v>472</v>
      </c>
      <c r="KA60" s="1" t="s">
        <v>464</v>
      </c>
      <c r="KB60" s="1">
        <v>1</v>
      </c>
      <c r="KC60" s="1">
        <v>0</v>
      </c>
      <c r="KD60" s="1">
        <v>1</v>
      </c>
      <c r="KE60" s="1">
        <v>2</v>
      </c>
      <c r="KF60" s="1">
        <v>0</v>
      </c>
      <c r="KG60" s="1">
        <v>0</v>
      </c>
      <c r="KH60" s="1">
        <v>0</v>
      </c>
      <c r="KJ60" s="1">
        <v>0</v>
      </c>
      <c r="KK60" s="1">
        <v>1</v>
      </c>
      <c r="KL60" s="1">
        <v>1</v>
      </c>
      <c r="KM60" s="1">
        <v>2</v>
      </c>
      <c r="KN60" s="1">
        <v>4</v>
      </c>
      <c r="KO60" s="1" t="s">
        <v>5185</v>
      </c>
      <c r="KP60" s="1">
        <v>0</v>
      </c>
      <c r="KQ60" s="1">
        <v>0</v>
      </c>
      <c r="KR60" s="1">
        <v>0</v>
      </c>
      <c r="KT60" s="1">
        <v>0</v>
      </c>
      <c r="KU60" s="1">
        <v>1</v>
      </c>
      <c r="KV60" s="1">
        <v>0</v>
      </c>
      <c r="KW60" s="1">
        <v>0</v>
      </c>
      <c r="KX60" s="1">
        <v>0</v>
      </c>
      <c r="KY60" s="1">
        <v>0</v>
      </c>
      <c r="LA60" s="1" t="s">
        <v>472</v>
      </c>
      <c r="LB60" s="1" t="s">
        <v>490</v>
      </c>
      <c r="LC60" s="1">
        <v>1</v>
      </c>
      <c r="LD60" s="1">
        <v>1</v>
      </c>
      <c r="LE60" s="1">
        <v>0</v>
      </c>
      <c r="LF60" s="1">
        <v>0</v>
      </c>
      <c r="LH60" s="1">
        <v>0</v>
      </c>
      <c r="LI60" s="1">
        <v>1</v>
      </c>
      <c r="LJ60" s="1">
        <v>0</v>
      </c>
      <c r="LK60" s="1">
        <v>0</v>
      </c>
      <c r="LL60" s="1">
        <v>0</v>
      </c>
      <c r="LM60" s="1">
        <v>0</v>
      </c>
      <c r="LN60" s="1">
        <v>0</v>
      </c>
      <c r="LO60" s="1">
        <v>0</v>
      </c>
      <c r="LQ60" s="1" t="s">
        <v>472</v>
      </c>
      <c r="LZ60" s="1" t="s">
        <v>472</v>
      </c>
      <c r="MA60" s="1" t="s">
        <v>472</v>
      </c>
      <c r="MQ60" s="1">
        <v>0</v>
      </c>
      <c r="MT60" s="1">
        <v>3</v>
      </c>
      <c r="MU60" s="1" t="s">
        <v>5188</v>
      </c>
      <c r="MV60" s="1">
        <v>1</v>
      </c>
      <c r="MW60" s="1">
        <v>0</v>
      </c>
      <c r="MX60" s="1">
        <v>0</v>
      </c>
      <c r="MY60" s="1">
        <v>0</v>
      </c>
      <c r="MZ60" s="1">
        <v>0</v>
      </c>
      <c r="NA60" s="1">
        <v>1</v>
      </c>
      <c r="NB60" s="1">
        <v>1</v>
      </c>
      <c r="NC60" s="1" t="s">
        <v>5190</v>
      </c>
      <c r="ND60" s="1">
        <v>0</v>
      </c>
      <c r="NE60" s="1">
        <v>0</v>
      </c>
      <c r="NF60" s="1">
        <v>0</v>
      </c>
      <c r="NH60" s="1" t="s">
        <v>464</v>
      </c>
      <c r="NI60" s="1" t="s">
        <v>480</v>
      </c>
      <c r="OD60" s="1" t="s">
        <v>1308</v>
      </c>
      <c r="OE60" s="1">
        <v>0</v>
      </c>
      <c r="OF60" s="1">
        <v>1</v>
      </c>
      <c r="OG60" s="1">
        <v>0</v>
      </c>
      <c r="OH60" s="1">
        <v>0</v>
      </c>
      <c r="OI60" s="1">
        <v>0</v>
      </c>
      <c r="OJ60" s="1">
        <v>0</v>
      </c>
      <c r="OK60" s="1">
        <v>0</v>
      </c>
      <c r="OL60" s="1">
        <v>0</v>
      </c>
      <c r="OM60" s="1">
        <v>0</v>
      </c>
      <c r="ON60" s="1">
        <v>0</v>
      </c>
      <c r="OP60" s="1">
        <v>0</v>
      </c>
      <c r="OQ60" s="1">
        <v>1</v>
      </c>
      <c r="OR60" s="1">
        <v>0</v>
      </c>
      <c r="OS60" s="1">
        <v>0</v>
      </c>
      <c r="OT60" s="1">
        <v>1</v>
      </c>
      <c r="OU60" s="1">
        <v>0</v>
      </c>
      <c r="OV60" s="1" t="s">
        <v>1308</v>
      </c>
      <c r="OW60" s="1" t="s">
        <v>702</v>
      </c>
      <c r="OY60" s="1" t="s">
        <v>483</v>
      </c>
      <c r="OZ60" s="1" t="s">
        <v>464</v>
      </c>
      <c r="PA60" s="1" t="s">
        <v>464</v>
      </c>
      <c r="PB60" s="1" t="s">
        <v>483</v>
      </c>
      <c r="PC60" s="1" t="s">
        <v>464</v>
      </c>
      <c r="PD60" s="1" t="s">
        <v>472</v>
      </c>
      <c r="PF60" s="1" t="s">
        <v>484</v>
      </c>
      <c r="PH60" s="1" t="s">
        <v>485</v>
      </c>
      <c r="PI60" s="1" t="s">
        <v>534</v>
      </c>
      <c r="PJ60" s="1" t="s">
        <v>472</v>
      </c>
      <c r="PZ60" s="1" t="s">
        <v>1309</v>
      </c>
      <c r="QA60" s="1" t="s">
        <v>472</v>
      </c>
      <c r="QB60" s="1" t="s">
        <v>490</v>
      </c>
      <c r="QC60" s="1" t="s">
        <v>1310</v>
      </c>
      <c r="QD60" s="1" t="s">
        <v>472</v>
      </c>
      <c r="QG60" s="1">
        <v>-2.2900532</v>
      </c>
      <c r="QH60" s="1">
        <v>28.808124400000001</v>
      </c>
      <c r="QI60" s="1">
        <v>1752.3</v>
      </c>
      <c r="QJ60" s="1">
        <v>3.9</v>
      </c>
      <c r="QK60" s="1">
        <v>9</v>
      </c>
      <c r="QL60" s="1">
        <v>44959.472650462973</v>
      </c>
      <c r="QM60" s="1">
        <v>44959.450532407413</v>
      </c>
      <c r="QN60" s="1" t="s">
        <v>492</v>
      </c>
      <c r="QO60" s="1">
        <v>44959.598240740743</v>
      </c>
      <c r="QP60" s="7" t="s">
        <v>1311</v>
      </c>
      <c r="QQ60" s="1" t="s">
        <v>492</v>
      </c>
      <c r="QR60" s="1" t="s">
        <v>4707</v>
      </c>
      <c r="QS60" s="1" t="s">
        <v>4716</v>
      </c>
      <c r="QT60" s="1">
        <v>2</v>
      </c>
      <c r="QU60" s="1" t="s">
        <v>4725</v>
      </c>
      <c r="QV60" s="1">
        <v>15</v>
      </c>
      <c r="QW60" s="1">
        <v>10</v>
      </c>
      <c r="QX60" s="1">
        <v>18</v>
      </c>
      <c r="QY60" s="9">
        <v>43</v>
      </c>
      <c r="QZ60" s="1" t="s">
        <v>5101</v>
      </c>
      <c r="RA60" s="1">
        <v>42.857142857142854</v>
      </c>
      <c r="RB60" s="1" t="s">
        <v>4710</v>
      </c>
      <c r="RC60" s="1" t="s">
        <v>4711</v>
      </c>
      <c r="RD60" s="1" t="s">
        <v>4712</v>
      </c>
      <c r="RE60" s="1" t="s">
        <v>5102</v>
      </c>
      <c r="RF60" s="1">
        <v>0</v>
      </c>
      <c r="RG60" s="1">
        <v>0</v>
      </c>
      <c r="RH60" s="1">
        <v>1</v>
      </c>
      <c r="RI60" s="1">
        <v>1</v>
      </c>
      <c r="RJ60" s="1" t="s">
        <v>4721</v>
      </c>
      <c r="RK60" s="1">
        <v>0</v>
      </c>
      <c r="RL60" s="1">
        <v>4</v>
      </c>
      <c r="RM60" s="1" t="s">
        <v>4722</v>
      </c>
      <c r="RN60" s="1">
        <v>0</v>
      </c>
      <c r="RO60" s="1">
        <v>0</v>
      </c>
      <c r="RP60" s="1" t="str">
        <f t="shared" si="1"/>
        <v>regression</v>
      </c>
      <c r="RQ60" s="1" t="str">
        <f t="shared" si="2"/>
        <v>croissance</v>
      </c>
      <c r="RR60" s="1" t="str">
        <f t="shared" si="3"/>
        <v>stagnation</v>
      </c>
      <c r="RS60" s="1" t="str">
        <f t="shared" si="4"/>
        <v>croissance</v>
      </c>
      <c r="RT60" s="1" t="str">
        <f t="shared" si="5"/>
        <v>regression</v>
      </c>
      <c r="RU60" s="1" t="str">
        <f t="shared" si="6"/>
        <v>regression</v>
      </c>
    </row>
    <row r="61" spans="1:489" ht="14.25" customHeight="1" x14ac:dyDescent="0.3">
      <c r="A61" s="1" t="s">
        <v>1312</v>
      </c>
      <c r="B61" s="1" t="s">
        <v>1313</v>
      </c>
      <c r="C61" s="1">
        <v>44959</v>
      </c>
      <c r="D61" s="1" t="s">
        <v>459</v>
      </c>
      <c r="E61" s="1" t="s">
        <v>460</v>
      </c>
      <c r="F61" s="1" t="s">
        <v>460</v>
      </c>
      <c r="G61" s="1" t="s">
        <v>461</v>
      </c>
      <c r="H61" s="1" t="s">
        <v>462</v>
      </c>
      <c r="I61" s="1" t="s">
        <v>844</v>
      </c>
      <c r="J61" s="1" t="s">
        <v>464</v>
      </c>
      <c r="K61" s="1" t="s">
        <v>1315</v>
      </c>
      <c r="L61" s="1" t="s">
        <v>1314</v>
      </c>
      <c r="M61" s="1" t="str" cm="1">
        <f t="array" ref="M61">SUBSTITUTE(L61,LEFT(L61,MIN(IFERROR(FIND({0;1;2;3;4;5;6;7;8;9},L61),""))-1),"")</f>
        <v>15</v>
      </c>
      <c r="N61" s="1" t="str">
        <f t="shared" si="0"/>
        <v>kashe_15</v>
      </c>
      <c r="O61" s="1" t="s">
        <v>467</v>
      </c>
      <c r="P61" s="1">
        <v>20</v>
      </c>
      <c r="Q61" s="1">
        <v>0</v>
      </c>
      <c r="R61" s="1" t="s">
        <v>614</v>
      </c>
      <c r="S61" s="1" t="s">
        <v>472</v>
      </c>
      <c r="T61" s="1" t="s">
        <v>526</v>
      </c>
      <c r="V61" s="1" t="s">
        <v>510</v>
      </c>
      <c r="W61" s="1" t="s">
        <v>510</v>
      </c>
      <c r="X61" s="1" t="s">
        <v>1316</v>
      </c>
      <c r="Y61" s="1" t="s">
        <v>831</v>
      </c>
      <c r="AA61" s="1" t="s">
        <v>471</v>
      </c>
      <c r="AB61" s="1">
        <v>0</v>
      </c>
      <c r="AC61" s="1">
        <v>0</v>
      </c>
      <c r="AD61" s="1">
        <v>1</v>
      </c>
      <c r="AE61" s="1">
        <v>1</v>
      </c>
      <c r="AF61" s="1">
        <v>1</v>
      </c>
      <c r="AG61" s="1">
        <v>0</v>
      </c>
      <c r="AH61" s="1">
        <v>1</v>
      </c>
      <c r="AI61" s="1">
        <v>0</v>
      </c>
      <c r="AJ61" s="1">
        <v>0</v>
      </c>
      <c r="AK61" s="1">
        <v>0</v>
      </c>
      <c r="AL61" s="1">
        <v>0</v>
      </c>
      <c r="AM61" s="1">
        <v>1</v>
      </c>
      <c r="AN61" s="1">
        <v>0</v>
      </c>
      <c r="AO61" s="1">
        <v>0</v>
      </c>
      <c r="AP61" s="1">
        <v>0</v>
      </c>
      <c r="AQ61" s="1">
        <v>1</v>
      </c>
      <c r="AR61" s="1">
        <v>6</v>
      </c>
      <c r="AS61" s="1" t="s">
        <v>472</v>
      </c>
      <c r="AT61" s="1">
        <v>0</v>
      </c>
      <c r="AU61" s="1">
        <v>0</v>
      </c>
      <c r="AV61" s="1">
        <v>0</v>
      </c>
      <c r="AW61" s="1">
        <v>0</v>
      </c>
      <c r="AX61" s="1">
        <v>0</v>
      </c>
      <c r="AY61" s="1">
        <v>0</v>
      </c>
      <c r="AZ61" s="1">
        <v>0</v>
      </c>
      <c r="BA61" s="1">
        <v>0</v>
      </c>
      <c r="BB61" s="1">
        <v>0</v>
      </c>
      <c r="BC61" s="1">
        <v>0</v>
      </c>
      <c r="BD61" s="1">
        <v>0</v>
      </c>
      <c r="BE61" s="1">
        <v>0</v>
      </c>
      <c r="BF61" s="1" t="s">
        <v>472</v>
      </c>
      <c r="BS61" s="1" t="s">
        <v>464</v>
      </c>
      <c r="BT61" s="1">
        <v>0</v>
      </c>
      <c r="BU61" s="1">
        <v>0</v>
      </c>
      <c r="BV61" s="1">
        <v>1</v>
      </c>
      <c r="BW61" s="1">
        <v>0</v>
      </c>
      <c r="BX61" s="1">
        <v>0</v>
      </c>
      <c r="BY61" s="1">
        <v>0</v>
      </c>
      <c r="BZ61" s="1">
        <v>0</v>
      </c>
      <c r="CA61" s="1">
        <v>0</v>
      </c>
      <c r="CB61" s="1">
        <v>0</v>
      </c>
      <c r="CC61" s="1">
        <v>0</v>
      </c>
      <c r="CD61" s="1">
        <v>0</v>
      </c>
      <c r="CF61" s="1" t="s">
        <v>473</v>
      </c>
      <c r="CG61" s="1" t="s">
        <v>474</v>
      </c>
      <c r="CL61" s="1" t="s">
        <v>473</v>
      </c>
      <c r="CM61" s="1" t="s">
        <v>5133</v>
      </c>
      <c r="CO61" s="1" t="s">
        <v>464</v>
      </c>
      <c r="CW61" s="1" t="s">
        <v>475</v>
      </c>
      <c r="CX61" s="1">
        <v>30</v>
      </c>
      <c r="CY61" s="1">
        <v>5</v>
      </c>
      <c r="CZ61" s="1">
        <v>35</v>
      </c>
      <c r="DA61" s="9">
        <v>70</v>
      </c>
      <c r="DE61" s="1" t="s">
        <v>464</v>
      </c>
      <c r="DF61" s="1" t="s">
        <v>5101</v>
      </c>
      <c r="EH61" s="1">
        <v>7</v>
      </c>
      <c r="EI61" s="1">
        <v>3</v>
      </c>
      <c r="EJ61" s="1">
        <v>420</v>
      </c>
      <c r="EM61" s="1">
        <v>0</v>
      </c>
      <c r="EN61" s="6">
        <v>10</v>
      </c>
      <c r="EO61" s="1" t="s">
        <v>472</v>
      </c>
      <c r="EZ61" s="1" t="s">
        <v>555</v>
      </c>
      <c r="FA61" s="1">
        <v>0</v>
      </c>
      <c r="FB61" s="1">
        <v>0</v>
      </c>
      <c r="FC61" s="1">
        <v>0</v>
      </c>
      <c r="FD61" s="1">
        <v>0</v>
      </c>
      <c r="FE61" s="1">
        <v>1</v>
      </c>
      <c r="FF61" s="1">
        <v>0</v>
      </c>
      <c r="FG61" s="1">
        <v>0</v>
      </c>
      <c r="FI61" s="1" t="s">
        <v>472</v>
      </c>
      <c r="GE61" s="1" t="s">
        <v>464</v>
      </c>
      <c r="GF61" s="1" t="s">
        <v>1317</v>
      </c>
      <c r="GG61" s="1" t="s">
        <v>472</v>
      </c>
      <c r="HP61" s="1" t="s">
        <v>464</v>
      </c>
      <c r="HQ61" s="1">
        <v>0</v>
      </c>
      <c r="HR61" s="1">
        <v>0</v>
      </c>
      <c r="HS61" s="1">
        <v>0</v>
      </c>
      <c r="HT61" s="1">
        <v>0</v>
      </c>
      <c r="HU61" s="1">
        <v>0</v>
      </c>
      <c r="HV61" s="1">
        <v>0</v>
      </c>
      <c r="HW61" s="1">
        <v>1</v>
      </c>
      <c r="HX61" s="1">
        <v>0</v>
      </c>
      <c r="HY61" s="1">
        <v>0</v>
      </c>
      <c r="HZ61" s="1">
        <v>0</v>
      </c>
      <c r="IF61" s="1">
        <v>0</v>
      </c>
      <c r="IG61" s="1">
        <v>0</v>
      </c>
      <c r="IH61" s="1">
        <v>0</v>
      </c>
      <c r="II61" s="1">
        <v>1</v>
      </c>
      <c r="IJ61" s="1">
        <v>0</v>
      </c>
      <c r="IS61" s="1" t="s">
        <v>5183</v>
      </c>
      <c r="IT61" s="1" t="s">
        <v>472</v>
      </c>
      <c r="IU61" s="1" t="s">
        <v>5102</v>
      </c>
      <c r="IV61" s="1" t="s">
        <v>472</v>
      </c>
      <c r="IX61" s="1" t="s">
        <v>472</v>
      </c>
      <c r="IY61" s="1" t="s">
        <v>472</v>
      </c>
      <c r="KA61" s="1" t="s">
        <v>464</v>
      </c>
      <c r="KB61" s="1">
        <v>0</v>
      </c>
      <c r="KC61" s="1">
        <v>1</v>
      </c>
      <c r="KD61" s="1">
        <v>1</v>
      </c>
      <c r="KE61" s="1">
        <v>2</v>
      </c>
      <c r="KF61" s="1">
        <v>0</v>
      </c>
      <c r="KG61" s="1">
        <v>0</v>
      </c>
      <c r="KH61" s="1">
        <v>0</v>
      </c>
      <c r="KJ61" s="1">
        <v>0</v>
      </c>
      <c r="KK61" s="1">
        <v>1</v>
      </c>
      <c r="KL61" s="1">
        <v>1</v>
      </c>
      <c r="KM61" s="1">
        <v>2</v>
      </c>
      <c r="KN61" s="1">
        <v>4</v>
      </c>
      <c r="KO61" s="1" t="s">
        <v>5185</v>
      </c>
      <c r="KP61" s="1">
        <v>0</v>
      </c>
      <c r="KQ61" s="1">
        <v>0</v>
      </c>
      <c r="KR61" s="1">
        <v>0</v>
      </c>
      <c r="KT61" s="1">
        <v>1</v>
      </c>
      <c r="KU61" s="1">
        <v>0</v>
      </c>
      <c r="KV61" s="1">
        <v>0</v>
      </c>
      <c r="KW61" s="1">
        <v>0</v>
      </c>
      <c r="KX61" s="1">
        <v>0</v>
      </c>
      <c r="KY61" s="1">
        <v>0</v>
      </c>
      <c r="LA61" s="1" t="s">
        <v>472</v>
      </c>
      <c r="LB61" s="1" t="s">
        <v>490</v>
      </c>
      <c r="LC61" s="1">
        <v>1</v>
      </c>
      <c r="LD61" s="1">
        <v>1</v>
      </c>
      <c r="LE61" s="1">
        <v>0</v>
      </c>
      <c r="LF61" s="1">
        <v>0</v>
      </c>
      <c r="LH61" s="1">
        <v>0</v>
      </c>
      <c r="LI61" s="1">
        <v>1</v>
      </c>
      <c r="LJ61" s="1">
        <v>0</v>
      </c>
      <c r="LK61" s="1">
        <v>0</v>
      </c>
      <c r="LL61" s="1">
        <v>0</v>
      </c>
      <c r="LM61" s="1">
        <v>0</v>
      </c>
      <c r="LN61" s="1">
        <v>0</v>
      </c>
      <c r="LO61" s="1">
        <v>0</v>
      </c>
      <c r="LQ61" s="1" t="s">
        <v>472</v>
      </c>
      <c r="LZ61" s="1" t="s">
        <v>472</v>
      </c>
      <c r="MA61" s="1" t="s">
        <v>472</v>
      </c>
      <c r="MQ61" s="1">
        <v>0</v>
      </c>
      <c r="MT61" s="1">
        <v>2</v>
      </c>
      <c r="MU61" s="1" t="s">
        <v>5188</v>
      </c>
      <c r="MV61" s="1">
        <v>1</v>
      </c>
      <c r="MW61" s="1">
        <v>0</v>
      </c>
      <c r="MX61" s="1">
        <v>0</v>
      </c>
      <c r="MY61" s="1">
        <v>0</v>
      </c>
      <c r="MZ61" s="1">
        <v>0</v>
      </c>
      <c r="NA61" s="1">
        <v>1</v>
      </c>
      <c r="NB61" s="1">
        <v>1</v>
      </c>
      <c r="NC61" s="1" t="s">
        <v>5190</v>
      </c>
      <c r="ND61" s="1">
        <v>0</v>
      </c>
      <c r="NE61" s="1">
        <v>0</v>
      </c>
      <c r="NF61" s="1">
        <v>0</v>
      </c>
      <c r="NH61" s="1" t="s">
        <v>464</v>
      </c>
      <c r="NI61" s="1" t="s">
        <v>464</v>
      </c>
      <c r="NJ61" s="1" t="s">
        <v>817</v>
      </c>
      <c r="NK61" s="1" t="s">
        <v>464</v>
      </c>
      <c r="NL61" s="1">
        <v>1</v>
      </c>
      <c r="NM61" s="1">
        <v>0</v>
      </c>
      <c r="NN61" s="1">
        <v>0</v>
      </c>
      <c r="NO61" s="1">
        <v>0</v>
      </c>
      <c r="NP61" s="1">
        <v>0</v>
      </c>
      <c r="NQ61" s="1">
        <v>0</v>
      </c>
      <c r="NR61" s="1">
        <v>0</v>
      </c>
      <c r="NT61" s="1">
        <v>1</v>
      </c>
      <c r="NU61" s="1">
        <v>0</v>
      </c>
      <c r="NV61" s="1">
        <v>0</v>
      </c>
      <c r="NW61" s="1">
        <v>0</v>
      </c>
      <c r="NX61" s="1">
        <v>0</v>
      </c>
      <c r="NY61" s="1">
        <v>0</v>
      </c>
      <c r="NZ61" s="1">
        <v>0</v>
      </c>
      <c r="OA61" s="1">
        <v>0</v>
      </c>
      <c r="OD61" s="1" t="s">
        <v>1308</v>
      </c>
      <c r="OE61" s="1">
        <v>0</v>
      </c>
      <c r="OF61" s="1">
        <v>0</v>
      </c>
      <c r="OG61" s="1">
        <v>0</v>
      </c>
      <c r="OH61" s="1">
        <v>0</v>
      </c>
      <c r="OI61" s="1">
        <v>0</v>
      </c>
      <c r="OJ61" s="1">
        <v>0</v>
      </c>
      <c r="OK61" s="1">
        <v>0</v>
      </c>
      <c r="OL61" s="1">
        <v>0</v>
      </c>
      <c r="OM61" s="1">
        <v>1</v>
      </c>
      <c r="ON61" s="1">
        <v>0</v>
      </c>
      <c r="OO61" s="1" t="s">
        <v>544</v>
      </c>
      <c r="OP61" s="1">
        <v>0</v>
      </c>
      <c r="OQ61" s="1">
        <v>0</v>
      </c>
      <c r="OR61" s="1">
        <v>0</v>
      </c>
      <c r="OS61" s="1">
        <v>1</v>
      </c>
      <c r="OT61" s="1">
        <v>1</v>
      </c>
      <c r="OU61" s="1">
        <v>0</v>
      </c>
      <c r="OV61" s="1" t="s">
        <v>1308</v>
      </c>
      <c r="OW61" s="1" t="s">
        <v>546</v>
      </c>
      <c r="OY61" s="1" t="s">
        <v>502</v>
      </c>
      <c r="OZ61" s="1" t="s">
        <v>464</v>
      </c>
      <c r="PA61" s="1" t="s">
        <v>464</v>
      </c>
      <c r="PB61" s="1" t="s">
        <v>483</v>
      </c>
      <c r="PC61" s="1" t="s">
        <v>464</v>
      </c>
      <c r="PD61" s="1" t="s">
        <v>472</v>
      </c>
      <c r="PF61" s="1" t="s">
        <v>484</v>
      </c>
      <c r="PH61" s="1" t="s">
        <v>485</v>
      </c>
      <c r="PI61" s="1" t="s">
        <v>534</v>
      </c>
      <c r="PJ61" s="1" t="s">
        <v>487</v>
      </c>
      <c r="PK61" s="1">
        <v>0</v>
      </c>
      <c r="PL61" s="1">
        <v>0</v>
      </c>
      <c r="PM61" s="1">
        <v>0</v>
      </c>
      <c r="PN61" s="1">
        <v>1</v>
      </c>
      <c r="PO61" s="1">
        <v>0</v>
      </c>
      <c r="PP61" s="1">
        <v>1</v>
      </c>
      <c r="PQ61" s="1">
        <v>0</v>
      </c>
      <c r="PR61" s="1">
        <v>0</v>
      </c>
      <c r="PS61" s="1">
        <v>0</v>
      </c>
      <c r="PT61" s="1">
        <v>0</v>
      </c>
      <c r="PU61" s="1">
        <v>0</v>
      </c>
      <c r="PV61" s="1">
        <v>0</v>
      </c>
      <c r="PX61" s="1" t="s">
        <v>488</v>
      </c>
      <c r="PY61" s="1" t="s">
        <v>487</v>
      </c>
      <c r="PZ61" s="1" t="s">
        <v>488</v>
      </c>
      <c r="QA61" s="1" t="s">
        <v>487</v>
      </c>
      <c r="QB61" s="1" t="s">
        <v>490</v>
      </c>
      <c r="QC61" s="1" t="s">
        <v>1318</v>
      </c>
      <c r="QD61" s="1" t="s">
        <v>472</v>
      </c>
      <c r="QG61" s="1">
        <v>-2.2903167</v>
      </c>
      <c r="QH61" s="1">
        <v>28.806374999999999</v>
      </c>
      <c r="QI61" s="1">
        <v>1768</v>
      </c>
      <c r="QJ61" s="1">
        <v>4.9000000000000004</v>
      </c>
      <c r="QK61" s="1">
        <v>6</v>
      </c>
      <c r="QL61" s="1">
        <v>44959.504155092603</v>
      </c>
      <c r="QM61" s="1">
        <v>44959.480682870373</v>
      </c>
      <c r="QN61" s="1" t="s">
        <v>492</v>
      </c>
      <c r="QO61" s="1">
        <v>44959.598252314812</v>
      </c>
      <c r="QP61" s="7" t="s">
        <v>1319</v>
      </c>
      <c r="QQ61" s="1" t="s">
        <v>492</v>
      </c>
      <c r="QR61" s="1" t="s">
        <v>4707</v>
      </c>
      <c r="QS61" s="1" t="s">
        <v>4716</v>
      </c>
      <c r="QT61" s="1">
        <v>8</v>
      </c>
      <c r="QU61" s="1" t="s">
        <v>4725</v>
      </c>
      <c r="QV61" s="1">
        <v>30</v>
      </c>
      <c r="QW61" s="1">
        <v>45</v>
      </c>
      <c r="QX61" s="1">
        <v>3</v>
      </c>
      <c r="QY61" s="9">
        <v>78</v>
      </c>
      <c r="QZ61" s="1" t="s">
        <v>5101</v>
      </c>
      <c r="RA61" s="1">
        <v>7.5</v>
      </c>
      <c r="RB61" s="1" t="s">
        <v>4710</v>
      </c>
      <c r="RC61" s="1" t="s">
        <v>4711</v>
      </c>
      <c r="RD61" s="1" t="s">
        <v>4712</v>
      </c>
      <c r="RE61" s="1" t="s">
        <v>5102</v>
      </c>
      <c r="RF61" s="1">
        <v>0</v>
      </c>
      <c r="RG61" s="1">
        <v>1</v>
      </c>
      <c r="RH61" s="1">
        <v>1</v>
      </c>
      <c r="RI61" s="1">
        <v>3</v>
      </c>
      <c r="RJ61" s="1" t="s">
        <v>4713</v>
      </c>
      <c r="RK61" s="1">
        <v>0</v>
      </c>
      <c r="RL61" s="1">
        <v>6</v>
      </c>
      <c r="RM61" s="1" t="s">
        <v>4718</v>
      </c>
      <c r="RN61" s="1">
        <v>0</v>
      </c>
      <c r="RO61" s="1">
        <v>0</v>
      </c>
      <c r="RP61" s="1" t="str">
        <f t="shared" si="1"/>
        <v>croissance</v>
      </c>
      <c r="RQ61" s="1" t="str">
        <f t="shared" si="2"/>
        <v>stagnation</v>
      </c>
      <c r="RR61" s="1" t="str">
        <f t="shared" si="3"/>
        <v>stagnation</v>
      </c>
      <c r="RS61" s="1" t="str">
        <f t="shared" si="4"/>
        <v>regression</v>
      </c>
      <c r="RT61" s="1" t="str">
        <f t="shared" si="5"/>
        <v>regression</v>
      </c>
      <c r="RU61" s="1" t="str">
        <f t="shared" si="6"/>
        <v>regression</v>
      </c>
    </row>
    <row r="62" spans="1:489" ht="14.25" customHeight="1" x14ac:dyDescent="0.3">
      <c r="A62" s="1" t="s">
        <v>1320</v>
      </c>
      <c r="B62" s="1" t="s">
        <v>1321</v>
      </c>
      <c r="C62" s="1">
        <v>44959</v>
      </c>
      <c r="D62" s="1" t="s">
        <v>459</v>
      </c>
      <c r="E62" s="1" t="s">
        <v>460</v>
      </c>
      <c r="F62" s="1" t="s">
        <v>460</v>
      </c>
      <c r="G62" s="1" t="s">
        <v>461</v>
      </c>
      <c r="H62" s="1" t="s">
        <v>462</v>
      </c>
      <c r="I62" s="1" t="s">
        <v>732</v>
      </c>
      <c r="J62" s="1" t="s">
        <v>464</v>
      </c>
      <c r="K62" s="1" t="s">
        <v>1323</v>
      </c>
      <c r="L62" s="1" t="s">
        <v>1322</v>
      </c>
      <c r="M62" s="1" t="str" cm="1">
        <f t="array" ref="M62">SUBSTITUTE(L62,LEFT(L62,MIN(IFERROR(FIND({0;1;2;3;4;5;6;7;8;9},L62),""))-1),"")</f>
        <v>21</v>
      </c>
      <c r="N62" s="1" t="str">
        <f t="shared" si="0"/>
        <v>nyama_21</v>
      </c>
      <c r="O62" s="1" t="s">
        <v>467</v>
      </c>
      <c r="P62" s="1">
        <v>39</v>
      </c>
      <c r="Q62" s="1">
        <v>970679960</v>
      </c>
      <c r="R62" s="1" t="s">
        <v>553</v>
      </c>
      <c r="S62" s="1" t="s">
        <v>472</v>
      </c>
      <c r="T62" s="1" t="s">
        <v>1221</v>
      </c>
      <c r="V62" s="1" t="s">
        <v>510</v>
      </c>
      <c r="W62" s="1" t="s">
        <v>510</v>
      </c>
      <c r="X62" s="1" t="s">
        <v>1324</v>
      </c>
      <c r="Y62" s="1" t="s">
        <v>831</v>
      </c>
      <c r="AA62" s="1" t="s">
        <v>596</v>
      </c>
      <c r="AB62" s="1">
        <v>5</v>
      </c>
      <c r="AC62" s="1">
        <v>2</v>
      </c>
      <c r="AD62" s="1">
        <v>0</v>
      </c>
      <c r="AE62" s="1">
        <v>2</v>
      </c>
      <c r="AF62" s="1">
        <v>2</v>
      </c>
      <c r="AG62" s="1">
        <v>0</v>
      </c>
      <c r="AH62" s="1">
        <v>1</v>
      </c>
      <c r="AI62" s="1">
        <v>0</v>
      </c>
      <c r="AJ62" s="1">
        <v>0</v>
      </c>
      <c r="AK62" s="1">
        <v>2</v>
      </c>
      <c r="AL62" s="1">
        <v>1</v>
      </c>
      <c r="AM62" s="1">
        <v>2</v>
      </c>
      <c r="AN62" s="1">
        <v>1</v>
      </c>
      <c r="AO62" s="1">
        <v>5</v>
      </c>
      <c r="AP62" s="1">
        <v>0</v>
      </c>
      <c r="AQ62" s="1">
        <v>1</v>
      </c>
      <c r="AR62" s="1">
        <v>24</v>
      </c>
      <c r="AS62" s="1" t="s">
        <v>464</v>
      </c>
      <c r="AT62" s="1">
        <v>0</v>
      </c>
      <c r="AU62" s="1">
        <v>0</v>
      </c>
      <c r="AV62" s="1">
        <v>0</v>
      </c>
      <c r="AW62" s="1">
        <v>0</v>
      </c>
      <c r="AX62" s="1">
        <v>1</v>
      </c>
      <c r="AY62" s="1">
        <v>0</v>
      </c>
      <c r="AZ62" s="1">
        <v>0</v>
      </c>
      <c r="BA62" s="1">
        <v>0</v>
      </c>
      <c r="BB62" s="1">
        <v>0</v>
      </c>
      <c r="BC62" s="1">
        <v>0</v>
      </c>
      <c r="BD62" s="1">
        <v>0</v>
      </c>
      <c r="BE62" s="1">
        <v>0</v>
      </c>
      <c r="BF62" s="1" t="s">
        <v>464</v>
      </c>
      <c r="BG62" s="1">
        <v>1</v>
      </c>
      <c r="BH62" s="1">
        <v>0</v>
      </c>
      <c r="BI62" s="1">
        <v>0</v>
      </c>
      <c r="BJ62" s="1">
        <v>0</v>
      </c>
      <c r="BK62" s="1">
        <v>0</v>
      </c>
      <c r="BL62" s="1">
        <v>0</v>
      </c>
      <c r="BM62" s="1">
        <v>0</v>
      </c>
      <c r="BN62" s="1">
        <v>0</v>
      </c>
      <c r="BO62" s="1">
        <v>0</v>
      </c>
      <c r="BP62" s="1">
        <v>0</v>
      </c>
      <c r="BQ62" s="1">
        <v>0</v>
      </c>
      <c r="BS62" s="1" t="s">
        <v>464</v>
      </c>
      <c r="BT62" s="1">
        <v>1</v>
      </c>
      <c r="BU62" s="1">
        <v>0</v>
      </c>
      <c r="BV62" s="1">
        <v>0</v>
      </c>
      <c r="BW62" s="1">
        <v>0</v>
      </c>
      <c r="BX62" s="1">
        <v>0</v>
      </c>
      <c r="BY62" s="1">
        <v>0</v>
      </c>
      <c r="BZ62" s="1">
        <v>0</v>
      </c>
      <c r="CA62" s="1">
        <v>0</v>
      </c>
      <c r="CB62" s="1">
        <v>0</v>
      </c>
      <c r="CC62" s="1">
        <v>0</v>
      </c>
      <c r="CD62" s="1">
        <v>0</v>
      </c>
      <c r="CF62" s="1" t="s">
        <v>473</v>
      </c>
      <c r="CG62" s="1" t="s">
        <v>474</v>
      </c>
      <c r="CL62" s="1" t="s">
        <v>473</v>
      </c>
      <c r="CM62" s="1" t="s">
        <v>5133</v>
      </c>
      <c r="CO62" s="1" t="s">
        <v>464</v>
      </c>
      <c r="CW62" s="1" t="s">
        <v>475</v>
      </c>
      <c r="CX62" s="1">
        <v>5</v>
      </c>
      <c r="CY62" s="1">
        <v>2</v>
      </c>
      <c r="CZ62" s="1">
        <v>6</v>
      </c>
      <c r="DA62" s="9">
        <v>13</v>
      </c>
      <c r="DE62" s="1" t="s">
        <v>464</v>
      </c>
      <c r="DF62" s="1" t="s">
        <v>5100</v>
      </c>
      <c r="EH62" s="1">
        <v>7</v>
      </c>
      <c r="EI62" s="1">
        <v>15</v>
      </c>
      <c r="EJ62" s="1">
        <v>2100</v>
      </c>
      <c r="EM62" s="1">
        <v>0</v>
      </c>
      <c r="EN62" s="6">
        <v>12.5</v>
      </c>
      <c r="EO62" s="1" t="s">
        <v>472</v>
      </c>
      <c r="EZ62" s="1" t="s">
        <v>961</v>
      </c>
      <c r="FA62" s="1">
        <v>0</v>
      </c>
      <c r="FB62" s="1">
        <v>0</v>
      </c>
      <c r="FC62" s="1">
        <v>0</v>
      </c>
      <c r="FD62" s="1">
        <v>0</v>
      </c>
      <c r="FE62" s="1">
        <v>1</v>
      </c>
      <c r="FF62" s="1">
        <v>0</v>
      </c>
      <c r="FG62" s="1">
        <v>0</v>
      </c>
      <c r="FI62" s="1" t="s">
        <v>464</v>
      </c>
      <c r="FJ62" s="1" t="s">
        <v>577</v>
      </c>
      <c r="FK62" s="1" t="s">
        <v>1325</v>
      </c>
      <c r="GE62" s="1" t="s">
        <v>464</v>
      </c>
      <c r="GF62" s="1" t="s">
        <v>1326</v>
      </c>
      <c r="GG62" s="1" t="s">
        <v>472</v>
      </c>
      <c r="HP62" s="1" t="s">
        <v>464</v>
      </c>
      <c r="HQ62" s="1">
        <v>0</v>
      </c>
      <c r="HR62" s="1">
        <v>0</v>
      </c>
      <c r="HS62" s="1">
        <v>0</v>
      </c>
      <c r="HT62" s="1">
        <v>0</v>
      </c>
      <c r="HU62" s="1">
        <v>0</v>
      </c>
      <c r="HV62" s="1">
        <v>0</v>
      </c>
      <c r="HW62" s="1">
        <v>1</v>
      </c>
      <c r="HX62" s="1">
        <v>0</v>
      </c>
      <c r="HY62" s="1">
        <v>0</v>
      </c>
      <c r="HZ62" s="1">
        <v>0</v>
      </c>
      <c r="IF62" s="1">
        <v>0</v>
      </c>
      <c r="IG62" s="1">
        <v>0</v>
      </c>
      <c r="IH62" s="1">
        <v>0</v>
      </c>
      <c r="II62" s="1">
        <v>1</v>
      </c>
      <c r="IJ62" s="1">
        <v>0</v>
      </c>
      <c r="IS62" s="1" t="s">
        <v>5183</v>
      </c>
      <c r="IT62" s="1" t="s">
        <v>472</v>
      </c>
      <c r="IU62" s="1" t="s">
        <v>5102</v>
      </c>
      <c r="IV62" s="1" t="s">
        <v>472</v>
      </c>
      <c r="IX62" s="1" t="s">
        <v>472</v>
      </c>
      <c r="IY62" s="1" t="s">
        <v>464</v>
      </c>
      <c r="IZ62" s="1">
        <v>0</v>
      </c>
      <c r="JA62" s="1">
        <v>1</v>
      </c>
      <c r="JB62" s="1">
        <v>0</v>
      </c>
      <c r="JC62" s="1">
        <v>0</v>
      </c>
      <c r="JD62" s="1">
        <v>0</v>
      </c>
      <c r="JE62" s="1">
        <v>1</v>
      </c>
      <c r="JF62" s="1">
        <v>0</v>
      </c>
      <c r="JG62" s="1">
        <v>0</v>
      </c>
      <c r="JH62" s="1">
        <v>0</v>
      </c>
      <c r="JI62" s="1">
        <v>0</v>
      </c>
      <c r="JK62" s="1" t="s">
        <v>464</v>
      </c>
      <c r="JL62" s="1">
        <v>0</v>
      </c>
      <c r="JM62" s="1">
        <v>0</v>
      </c>
      <c r="JN62" s="1">
        <v>0</v>
      </c>
      <c r="JO62" s="1">
        <v>0</v>
      </c>
      <c r="JP62" s="1">
        <v>0</v>
      </c>
      <c r="JQ62" s="1">
        <v>1</v>
      </c>
      <c r="JR62" s="1">
        <v>0</v>
      </c>
      <c r="JS62" s="1" t="s">
        <v>488</v>
      </c>
      <c r="JT62" s="1" t="s">
        <v>464</v>
      </c>
      <c r="KA62" s="1" t="s">
        <v>464</v>
      </c>
      <c r="KB62" s="1">
        <v>1</v>
      </c>
      <c r="KC62" s="1">
        <v>0</v>
      </c>
      <c r="KD62" s="1">
        <v>0</v>
      </c>
      <c r="KE62" s="1">
        <v>1</v>
      </c>
      <c r="KF62" s="1">
        <v>0</v>
      </c>
      <c r="KG62" s="1">
        <v>0</v>
      </c>
      <c r="KH62" s="1">
        <v>0</v>
      </c>
      <c r="KJ62" s="1">
        <v>0</v>
      </c>
      <c r="KK62" s="1">
        <v>1</v>
      </c>
      <c r="KL62" s="1">
        <v>0</v>
      </c>
      <c r="KM62" s="1">
        <v>1</v>
      </c>
      <c r="KN62" s="1">
        <v>2</v>
      </c>
      <c r="KO62" s="1" t="s">
        <v>5186</v>
      </c>
      <c r="KP62" s="1">
        <v>0</v>
      </c>
      <c r="KQ62" s="1">
        <v>0</v>
      </c>
      <c r="KR62" s="1">
        <v>0</v>
      </c>
      <c r="KT62" s="1">
        <v>0</v>
      </c>
      <c r="KU62" s="1">
        <v>0</v>
      </c>
      <c r="KV62" s="1">
        <v>0</v>
      </c>
      <c r="KW62" s="1">
        <v>0</v>
      </c>
      <c r="KX62" s="1">
        <v>1</v>
      </c>
      <c r="KY62" s="1">
        <v>0</v>
      </c>
      <c r="KZ62" s="1" t="s">
        <v>1327</v>
      </c>
      <c r="LA62" s="1" t="s">
        <v>472</v>
      </c>
      <c r="LB62" s="1" t="s">
        <v>1328</v>
      </c>
      <c r="LC62" s="1">
        <v>1</v>
      </c>
      <c r="LD62" s="1">
        <v>0</v>
      </c>
      <c r="LE62" s="1">
        <v>0</v>
      </c>
      <c r="LF62" s="1">
        <v>0</v>
      </c>
      <c r="LH62" s="1">
        <v>0</v>
      </c>
      <c r="LI62" s="1">
        <v>0</v>
      </c>
      <c r="LJ62" s="1">
        <v>0</v>
      </c>
      <c r="LK62" s="1">
        <v>0</v>
      </c>
      <c r="LL62" s="1">
        <v>1</v>
      </c>
      <c r="LM62" s="1">
        <v>0</v>
      </c>
      <c r="LN62" s="1">
        <v>0</v>
      </c>
      <c r="LO62" s="1">
        <v>0</v>
      </c>
      <c r="LQ62" s="1" t="s">
        <v>472</v>
      </c>
      <c r="LZ62" s="1" t="s">
        <v>472</v>
      </c>
      <c r="MA62" s="1" t="s">
        <v>472</v>
      </c>
      <c r="MQ62" s="1">
        <v>0</v>
      </c>
      <c r="MT62" s="1">
        <v>7</v>
      </c>
      <c r="MU62" s="1" t="s">
        <v>5187</v>
      </c>
      <c r="MV62" s="1">
        <v>1</v>
      </c>
      <c r="MW62" s="1">
        <v>0</v>
      </c>
      <c r="MX62" s="1">
        <v>0</v>
      </c>
      <c r="MY62" s="1">
        <v>0</v>
      </c>
      <c r="MZ62" s="1">
        <v>0</v>
      </c>
      <c r="NA62" s="1">
        <v>1</v>
      </c>
      <c r="NB62" s="1">
        <v>1</v>
      </c>
      <c r="NC62" s="1" t="s">
        <v>5190</v>
      </c>
      <c r="ND62" s="1">
        <v>0</v>
      </c>
      <c r="NE62" s="1">
        <v>0</v>
      </c>
      <c r="NF62" s="1">
        <v>0</v>
      </c>
      <c r="NH62" s="1" t="s">
        <v>464</v>
      </c>
      <c r="NI62" s="1" t="s">
        <v>480</v>
      </c>
      <c r="OD62" s="1" t="s">
        <v>1329</v>
      </c>
      <c r="OE62" s="1">
        <v>0</v>
      </c>
      <c r="OF62" s="1">
        <v>0</v>
      </c>
      <c r="OG62" s="1">
        <v>0</v>
      </c>
      <c r="OH62" s="1">
        <v>0</v>
      </c>
      <c r="OI62" s="1">
        <v>0</v>
      </c>
      <c r="OJ62" s="1">
        <v>0</v>
      </c>
      <c r="OK62" s="1">
        <v>0</v>
      </c>
      <c r="OL62" s="1">
        <v>0</v>
      </c>
      <c r="OM62" s="1">
        <v>1</v>
      </c>
      <c r="ON62" s="1">
        <v>0</v>
      </c>
      <c r="OO62" s="1" t="s">
        <v>562</v>
      </c>
      <c r="OP62" s="1">
        <v>0</v>
      </c>
      <c r="OQ62" s="1">
        <v>1</v>
      </c>
      <c r="OR62" s="1">
        <v>0</v>
      </c>
      <c r="OS62" s="1">
        <v>0</v>
      </c>
      <c r="OT62" s="1">
        <v>0</v>
      </c>
      <c r="OU62" s="1">
        <v>0</v>
      </c>
      <c r="OW62" s="1" t="s">
        <v>482</v>
      </c>
      <c r="OY62" s="1" t="s">
        <v>533</v>
      </c>
      <c r="OZ62" s="1" t="s">
        <v>472</v>
      </c>
      <c r="PA62" s="1" t="s">
        <v>464</v>
      </c>
      <c r="PB62" s="1" t="s">
        <v>533</v>
      </c>
      <c r="PC62" s="1" t="s">
        <v>464</v>
      </c>
      <c r="PD62" s="1" t="s">
        <v>472</v>
      </c>
      <c r="PF62" s="1" t="s">
        <v>484</v>
      </c>
      <c r="PH62" s="1" t="s">
        <v>485</v>
      </c>
      <c r="PI62" s="1" t="s">
        <v>605</v>
      </c>
      <c r="PJ62" s="1" t="s">
        <v>487</v>
      </c>
      <c r="PK62" s="1">
        <v>0</v>
      </c>
      <c r="PL62" s="1">
        <v>1</v>
      </c>
      <c r="PM62" s="1">
        <v>0</v>
      </c>
      <c r="PN62" s="1">
        <v>0</v>
      </c>
      <c r="PO62" s="1">
        <v>0</v>
      </c>
      <c r="PP62" s="1">
        <v>0</v>
      </c>
      <c r="PQ62" s="1">
        <v>0</v>
      </c>
      <c r="PR62" s="1">
        <v>0</v>
      </c>
      <c r="PS62" s="1">
        <v>0</v>
      </c>
      <c r="PT62" s="1">
        <v>0</v>
      </c>
      <c r="PU62" s="1">
        <v>0</v>
      </c>
      <c r="PV62" s="1">
        <v>0</v>
      </c>
      <c r="PX62" s="1" t="s">
        <v>607</v>
      </c>
      <c r="PY62" s="1" t="s">
        <v>472</v>
      </c>
      <c r="QB62" s="1" t="s">
        <v>1330</v>
      </c>
      <c r="QC62" s="1" t="s">
        <v>1331</v>
      </c>
      <c r="QD62" s="1" t="s">
        <v>472</v>
      </c>
      <c r="QG62" s="1">
        <v>-2.2783456000000002</v>
      </c>
      <c r="QH62" s="1">
        <v>28.8154054</v>
      </c>
      <c r="QI62" s="1">
        <v>1751.4</v>
      </c>
      <c r="QJ62" s="1">
        <v>4.9400000000000004</v>
      </c>
      <c r="QK62" s="1">
        <v>24</v>
      </c>
      <c r="QL62" s="1">
        <v>44959.471284722233</v>
      </c>
      <c r="QM62" s="1">
        <v>44959.43414351852</v>
      </c>
      <c r="QN62" s="1" t="s">
        <v>890</v>
      </c>
      <c r="QO62" s="1">
        <v>44959.601851851847</v>
      </c>
      <c r="QP62" s="7" t="s">
        <v>1332</v>
      </c>
      <c r="QQ62" s="1" t="s">
        <v>890</v>
      </c>
      <c r="QR62" s="1" t="s">
        <v>4707</v>
      </c>
      <c r="QS62" s="1" t="s">
        <v>4716</v>
      </c>
      <c r="QT62" s="1">
        <v>2</v>
      </c>
      <c r="QU62" s="1" t="s">
        <v>4725</v>
      </c>
      <c r="QV62" s="1">
        <v>20</v>
      </c>
      <c r="QW62" s="1">
        <v>30</v>
      </c>
      <c r="QX62" s="1">
        <v>35</v>
      </c>
      <c r="QY62" s="9">
        <v>85</v>
      </c>
      <c r="QZ62" s="1" t="s">
        <v>5101</v>
      </c>
      <c r="RA62" s="1">
        <v>21.428571428571427</v>
      </c>
      <c r="RB62" s="1" t="s">
        <v>4710</v>
      </c>
      <c r="RC62" s="1" t="s">
        <v>4734</v>
      </c>
      <c r="RD62" s="1" t="s">
        <v>4712</v>
      </c>
      <c r="RE62" s="1" t="s">
        <v>5100</v>
      </c>
      <c r="RF62" s="1">
        <v>0</v>
      </c>
      <c r="RG62" s="1">
        <v>0</v>
      </c>
      <c r="RH62" s="1">
        <v>1</v>
      </c>
      <c r="RI62" s="1">
        <v>2</v>
      </c>
      <c r="RJ62" s="1" t="s">
        <v>4721</v>
      </c>
      <c r="RK62" s="1">
        <v>1</v>
      </c>
      <c r="RL62" s="1">
        <v>6</v>
      </c>
      <c r="RM62" s="1" t="s">
        <v>4718</v>
      </c>
      <c r="RN62" s="1">
        <v>1</v>
      </c>
      <c r="RO62" s="1">
        <v>1</v>
      </c>
      <c r="RP62" s="1" t="str">
        <f t="shared" si="1"/>
        <v>croissance</v>
      </c>
      <c r="RQ62" s="1" t="str">
        <f t="shared" si="2"/>
        <v>croissance</v>
      </c>
      <c r="RR62" s="1" t="str">
        <f t="shared" si="3"/>
        <v>regression</v>
      </c>
      <c r="RS62" s="1" t="str">
        <f t="shared" si="4"/>
        <v>croissance</v>
      </c>
      <c r="RT62" s="1" t="str">
        <f t="shared" si="5"/>
        <v>stagnation</v>
      </c>
      <c r="RU62" s="1" t="str">
        <f t="shared" si="6"/>
        <v>croissance</v>
      </c>
    </row>
    <row r="63" spans="1:489" ht="14.25" customHeight="1" x14ac:dyDescent="0.3">
      <c r="A63" s="1" t="s">
        <v>1333</v>
      </c>
      <c r="B63" s="1" t="s">
        <v>1334</v>
      </c>
      <c r="C63" s="1">
        <v>44959</v>
      </c>
      <c r="D63" s="1" t="s">
        <v>459</v>
      </c>
      <c r="E63" s="1" t="s">
        <v>460</v>
      </c>
      <c r="F63" s="1" t="s">
        <v>460</v>
      </c>
      <c r="G63" s="1" t="s">
        <v>461</v>
      </c>
      <c r="H63" s="1" t="s">
        <v>462</v>
      </c>
      <c r="I63" s="1" t="s">
        <v>732</v>
      </c>
      <c r="J63" s="1" t="s">
        <v>464</v>
      </c>
      <c r="K63" s="1" t="s">
        <v>1336</v>
      </c>
      <c r="L63" s="1" t="s">
        <v>1335</v>
      </c>
      <c r="M63" s="1" t="str" cm="1">
        <f t="array" ref="M63">SUBSTITUTE(L63,LEFT(L63,MIN(IFERROR(FIND({0;1;2;3;4;5;6;7;8;9},L63),""))-1),"")</f>
        <v>37</v>
      </c>
      <c r="N63" s="1" t="str">
        <f t="shared" si="0"/>
        <v>nyama_37</v>
      </c>
      <c r="O63" s="1" t="s">
        <v>510</v>
      </c>
      <c r="P63" s="1">
        <v>42</v>
      </c>
      <c r="Q63" s="1">
        <v>0</v>
      </c>
      <c r="R63" s="1" t="s">
        <v>553</v>
      </c>
      <c r="S63" s="1" t="s">
        <v>464</v>
      </c>
      <c r="W63" s="1" t="s">
        <v>510</v>
      </c>
      <c r="X63" s="1" t="s">
        <v>1337</v>
      </c>
      <c r="Y63" s="1" t="s">
        <v>575</v>
      </c>
      <c r="AA63" s="1" t="s">
        <v>471</v>
      </c>
      <c r="AB63" s="1">
        <v>2</v>
      </c>
      <c r="AC63" s="1">
        <v>1</v>
      </c>
      <c r="AD63" s="1">
        <v>2</v>
      </c>
      <c r="AE63" s="1">
        <v>0</v>
      </c>
      <c r="AF63" s="1">
        <v>0</v>
      </c>
      <c r="AG63" s="1">
        <v>0</v>
      </c>
      <c r="AH63" s="1">
        <v>1</v>
      </c>
      <c r="AI63" s="1">
        <v>0</v>
      </c>
      <c r="AJ63" s="1">
        <v>1</v>
      </c>
      <c r="AK63" s="1">
        <v>1</v>
      </c>
      <c r="AL63" s="1">
        <v>1</v>
      </c>
      <c r="AM63" s="1">
        <v>1</v>
      </c>
      <c r="AN63" s="1">
        <v>0</v>
      </c>
      <c r="AO63" s="1">
        <v>0</v>
      </c>
      <c r="AP63" s="1">
        <v>1</v>
      </c>
      <c r="AQ63" s="1">
        <v>0</v>
      </c>
      <c r="AR63" s="1">
        <v>11</v>
      </c>
      <c r="AS63" s="1" t="s">
        <v>464</v>
      </c>
      <c r="AT63" s="1">
        <v>0</v>
      </c>
      <c r="AU63" s="1">
        <v>0</v>
      </c>
      <c r="AV63" s="1">
        <v>0</v>
      </c>
      <c r="AW63" s="1">
        <v>0</v>
      </c>
      <c r="AX63" s="1">
        <v>1</v>
      </c>
      <c r="AY63" s="1">
        <v>0</v>
      </c>
      <c r="AZ63" s="1">
        <v>0</v>
      </c>
      <c r="BA63" s="1">
        <v>0</v>
      </c>
      <c r="BB63" s="1">
        <v>0</v>
      </c>
      <c r="BC63" s="1">
        <v>0</v>
      </c>
      <c r="BD63" s="1">
        <v>0</v>
      </c>
      <c r="BE63" s="1">
        <v>0</v>
      </c>
      <c r="BF63" s="1" t="s">
        <v>464</v>
      </c>
      <c r="BG63" s="1">
        <v>1</v>
      </c>
      <c r="BH63" s="1">
        <v>0</v>
      </c>
      <c r="BI63" s="1">
        <v>0</v>
      </c>
      <c r="BJ63" s="1">
        <v>0</v>
      </c>
      <c r="BK63" s="1">
        <v>0</v>
      </c>
      <c r="BL63" s="1">
        <v>0</v>
      </c>
      <c r="BM63" s="1">
        <v>0</v>
      </c>
      <c r="BN63" s="1">
        <v>0</v>
      </c>
      <c r="BO63" s="1">
        <v>0</v>
      </c>
      <c r="BP63" s="1">
        <v>0</v>
      </c>
      <c r="BQ63" s="1">
        <v>0</v>
      </c>
      <c r="BS63" s="1" t="s">
        <v>464</v>
      </c>
      <c r="BT63" s="1">
        <v>0</v>
      </c>
      <c r="BU63" s="1">
        <v>0</v>
      </c>
      <c r="BV63" s="1">
        <v>0</v>
      </c>
      <c r="BW63" s="1">
        <v>1</v>
      </c>
      <c r="BX63" s="1">
        <v>0</v>
      </c>
      <c r="BY63" s="1">
        <v>0</v>
      </c>
      <c r="BZ63" s="1">
        <v>0</v>
      </c>
      <c r="CA63" s="1">
        <v>0</v>
      </c>
      <c r="CB63" s="1">
        <v>0</v>
      </c>
      <c r="CC63" s="1">
        <v>0</v>
      </c>
      <c r="CD63" s="1">
        <v>0</v>
      </c>
      <c r="CF63" s="1" t="s">
        <v>473</v>
      </c>
      <c r="CG63" s="1" t="s">
        <v>474</v>
      </c>
      <c r="CL63" s="1" t="s">
        <v>473</v>
      </c>
      <c r="CM63" s="1" t="s">
        <v>5133</v>
      </c>
      <c r="CO63" s="1" t="s">
        <v>464</v>
      </c>
      <c r="CW63" s="1" t="s">
        <v>475</v>
      </c>
      <c r="CX63" s="1">
        <v>5</v>
      </c>
      <c r="CY63" s="1">
        <v>1</v>
      </c>
      <c r="CZ63" s="1">
        <v>6</v>
      </c>
      <c r="DA63" s="9">
        <v>12</v>
      </c>
      <c r="DE63" s="1" t="s">
        <v>464</v>
      </c>
      <c r="DF63" s="1" t="s">
        <v>5100</v>
      </c>
      <c r="EH63" s="1">
        <v>7</v>
      </c>
      <c r="EI63" s="1">
        <v>5</v>
      </c>
      <c r="EJ63" s="1">
        <v>700</v>
      </c>
      <c r="EM63" s="1">
        <v>0</v>
      </c>
      <c r="EN63" s="6">
        <v>9.0909090909090899</v>
      </c>
      <c r="EO63" s="1" t="s">
        <v>472</v>
      </c>
      <c r="EZ63" s="1" t="s">
        <v>476</v>
      </c>
      <c r="FA63" s="1">
        <v>0</v>
      </c>
      <c r="FB63" s="1">
        <v>0</v>
      </c>
      <c r="FC63" s="1">
        <v>0</v>
      </c>
      <c r="FD63" s="1">
        <v>0</v>
      </c>
      <c r="FE63" s="1">
        <v>1</v>
      </c>
      <c r="FF63" s="1">
        <v>0</v>
      </c>
      <c r="FG63" s="1">
        <v>0</v>
      </c>
      <c r="FI63" s="1" t="s">
        <v>472</v>
      </c>
      <c r="GE63" s="1" t="s">
        <v>472</v>
      </c>
      <c r="GF63" s="1" t="s">
        <v>1338</v>
      </c>
      <c r="GG63" s="1" t="s">
        <v>472</v>
      </c>
      <c r="HP63" s="1" t="s">
        <v>464</v>
      </c>
      <c r="HQ63" s="1">
        <v>0</v>
      </c>
      <c r="HR63" s="1">
        <v>0</v>
      </c>
      <c r="HS63" s="1">
        <v>0</v>
      </c>
      <c r="HT63" s="1">
        <v>0</v>
      </c>
      <c r="HU63" s="1">
        <v>0</v>
      </c>
      <c r="HV63" s="1">
        <v>0</v>
      </c>
      <c r="HW63" s="1">
        <v>1</v>
      </c>
      <c r="HX63" s="1">
        <v>0</v>
      </c>
      <c r="HY63" s="1">
        <v>0</v>
      </c>
      <c r="HZ63" s="1">
        <v>0</v>
      </c>
      <c r="IF63" s="1">
        <v>0</v>
      </c>
      <c r="IG63" s="1">
        <v>0</v>
      </c>
      <c r="IH63" s="1">
        <v>0</v>
      </c>
      <c r="II63" s="1">
        <v>1</v>
      </c>
      <c r="IJ63" s="1">
        <v>0</v>
      </c>
      <c r="IS63" s="1" t="s">
        <v>5183</v>
      </c>
      <c r="IT63" s="1" t="s">
        <v>472</v>
      </c>
      <c r="IU63" s="1" t="s">
        <v>5102</v>
      </c>
      <c r="IV63" s="1" t="s">
        <v>472</v>
      </c>
      <c r="IX63" s="1" t="s">
        <v>472</v>
      </c>
      <c r="IY63" s="1" t="s">
        <v>472</v>
      </c>
      <c r="KA63" s="1" t="s">
        <v>472</v>
      </c>
      <c r="KE63" s="1">
        <v>0</v>
      </c>
      <c r="KM63" s="1">
        <v>0</v>
      </c>
      <c r="KN63" s="1">
        <v>0</v>
      </c>
      <c r="KO63" s="1" t="s">
        <v>5186</v>
      </c>
      <c r="KT63" s="1">
        <v>0</v>
      </c>
      <c r="KU63" s="1">
        <v>0</v>
      </c>
      <c r="KV63" s="1">
        <v>0</v>
      </c>
      <c r="KW63" s="1">
        <v>0</v>
      </c>
      <c r="KX63" s="1">
        <v>1</v>
      </c>
      <c r="KY63" s="1">
        <v>0</v>
      </c>
      <c r="KZ63" s="1">
        <v>500</v>
      </c>
      <c r="LA63" s="1" t="s">
        <v>472</v>
      </c>
      <c r="LB63" s="1" t="s">
        <v>1339</v>
      </c>
      <c r="LC63" s="1">
        <v>1</v>
      </c>
      <c r="LD63" s="1">
        <v>0</v>
      </c>
      <c r="LE63" s="1">
        <v>0</v>
      </c>
      <c r="LF63" s="1">
        <v>0</v>
      </c>
      <c r="LH63" s="1">
        <v>1</v>
      </c>
      <c r="LI63" s="1">
        <v>0</v>
      </c>
      <c r="LJ63" s="1">
        <v>0</v>
      </c>
      <c r="LK63" s="1">
        <v>0</v>
      </c>
      <c r="LL63" s="1">
        <v>0</v>
      </c>
      <c r="LM63" s="1">
        <v>0</v>
      </c>
      <c r="LN63" s="1">
        <v>0</v>
      </c>
      <c r="LO63" s="1">
        <v>0</v>
      </c>
      <c r="LQ63" s="1" t="s">
        <v>464</v>
      </c>
      <c r="LR63" s="1" t="s">
        <v>1340</v>
      </c>
      <c r="LS63" s="1">
        <v>0</v>
      </c>
      <c r="LT63" s="1">
        <v>1</v>
      </c>
      <c r="LU63" s="1">
        <v>0</v>
      </c>
      <c r="LV63" s="1">
        <v>0</v>
      </c>
      <c r="LW63" s="1">
        <v>0</v>
      </c>
      <c r="LX63" s="1">
        <v>0</v>
      </c>
      <c r="LY63" s="1" t="s">
        <v>1341</v>
      </c>
      <c r="LZ63" s="1" t="s">
        <v>472</v>
      </c>
      <c r="MA63" s="1" t="s">
        <v>472</v>
      </c>
      <c r="MQ63" s="1">
        <v>0</v>
      </c>
      <c r="MT63" s="1">
        <v>7</v>
      </c>
      <c r="MU63" s="1" t="s">
        <v>5187</v>
      </c>
      <c r="MV63" s="1">
        <v>1</v>
      </c>
      <c r="MW63" s="1">
        <v>0</v>
      </c>
      <c r="MX63" s="1">
        <v>0</v>
      </c>
      <c r="MY63" s="1">
        <v>0</v>
      </c>
      <c r="MZ63" s="1">
        <v>0</v>
      </c>
      <c r="NA63" s="1">
        <v>1</v>
      </c>
      <c r="NB63" s="1">
        <v>1</v>
      </c>
      <c r="NC63" s="1" t="s">
        <v>5190</v>
      </c>
      <c r="ND63" s="1">
        <v>0</v>
      </c>
      <c r="NE63" s="1">
        <v>0</v>
      </c>
      <c r="NF63" s="1">
        <v>0</v>
      </c>
      <c r="NH63" s="1" t="s">
        <v>472</v>
      </c>
      <c r="NI63" s="1" t="s">
        <v>480</v>
      </c>
      <c r="OD63" s="1" t="s">
        <v>1342</v>
      </c>
      <c r="OE63" s="1">
        <v>0</v>
      </c>
      <c r="OF63" s="1">
        <v>0</v>
      </c>
      <c r="OG63" s="1">
        <v>0</v>
      </c>
      <c r="OH63" s="1">
        <v>0</v>
      </c>
      <c r="OI63" s="1">
        <v>0</v>
      </c>
      <c r="OJ63" s="1">
        <v>0</v>
      </c>
      <c r="OK63" s="1">
        <v>0</v>
      </c>
      <c r="OL63" s="1">
        <v>0</v>
      </c>
      <c r="OM63" s="1">
        <v>1</v>
      </c>
      <c r="ON63" s="1">
        <v>0</v>
      </c>
      <c r="OO63" s="1" t="s">
        <v>1343</v>
      </c>
      <c r="OP63" s="1">
        <v>0</v>
      </c>
      <c r="OQ63" s="1">
        <v>1</v>
      </c>
      <c r="OR63" s="1">
        <v>0</v>
      </c>
      <c r="OS63" s="1">
        <v>0</v>
      </c>
      <c r="OT63" s="1">
        <v>0</v>
      </c>
      <c r="OU63" s="1">
        <v>0</v>
      </c>
      <c r="OW63" s="1" t="s">
        <v>482</v>
      </c>
      <c r="OY63" s="1" t="s">
        <v>533</v>
      </c>
      <c r="OZ63" s="1" t="s">
        <v>464</v>
      </c>
      <c r="PA63" s="1" t="s">
        <v>464</v>
      </c>
      <c r="PB63" s="1" t="s">
        <v>533</v>
      </c>
      <c r="PC63" s="1" t="s">
        <v>464</v>
      </c>
      <c r="PD63" s="1" t="s">
        <v>472</v>
      </c>
      <c r="PF63" s="1" t="s">
        <v>484</v>
      </c>
      <c r="PH63" s="1" t="s">
        <v>485</v>
      </c>
      <c r="PI63" s="1" t="s">
        <v>534</v>
      </c>
      <c r="PJ63" s="1" t="s">
        <v>472</v>
      </c>
      <c r="PZ63" s="1" t="s">
        <v>886</v>
      </c>
      <c r="QA63" s="1" t="s">
        <v>472</v>
      </c>
      <c r="QB63" s="1" t="s">
        <v>1344</v>
      </c>
      <c r="QC63" s="1" t="s">
        <v>1345</v>
      </c>
      <c r="QD63" s="1" t="s">
        <v>472</v>
      </c>
      <c r="QG63" s="1">
        <v>-2.276986</v>
      </c>
      <c r="QH63" s="1">
        <v>28.813395799999999</v>
      </c>
      <c r="QI63" s="1">
        <v>1711.6</v>
      </c>
      <c r="QJ63" s="1">
        <v>3.03</v>
      </c>
      <c r="QK63" s="1">
        <v>11</v>
      </c>
      <c r="QL63" s="1">
        <v>44959.516412037039</v>
      </c>
      <c r="QM63" s="1">
        <v>44959.487245370372</v>
      </c>
      <c r="QN63" s="1" t="s">
        <v>890</v>
      </c>
      <c r="QO63" s="1">
        <v>44959.601967592593</v>
      </c>
      <c r="QP63" s="7" t="s">
        <v>1346</v>
      </c>
      <c r="QQ63" s="1" t="s">
        <v>890</v>
      </c>
      <c r="QR63" s="1" t="s">
        <v>4707</v>
      </c>
      <c r="QS63" s="1" t="s">
        <v>4708</v>
      </c>
      <c r="QT63" s="1">
        <v>10</v>
      </c>
      <c r="QU63" s="1" t="s">
        <v>4725</v>
      </c>
      <c r="QV63" s="1">
        <v>20</v>
      </c>
      <c r="QW63" s="1">
        <v>15</v>
      </c>
      <c r="QX63" s="1">
        <v>20</v>
      </c>
      <c r="QY63" s="9">
        <v>55</v>
      </c>
      <c r="QZ63" s="1" t="s">
        <v>5101</v>
      </c>
      <c r="RA63" s="1">
        <v>6.8571428571428568</v>
      </c>
      <c r="RB63" s="1" t="s">
        <v>4710</v>
      </c>
      <c r="RC63" s="1" t="s">
        <v>4711</v>
      </c>
      <c r="RD63" s="1" t="s">
        <v>4712</v>
      </c>
      <c r="RE63" s="1" t="s">
        <v>5102</v>
      </c>
      <c r="RF63" s="1">
        <v>0</v>
      </c>
      <c r="RG63" s="1">
        <v>1</v>
      </c>
      <c r="RH63" s="1">
        <v>1</v>
      </c>
      <c r="RI63" s="1">
        <v>3</v>
      </c>
      <c r="RJ63" s="1" t="s">
        <v>4713</v>
      </c>
      <c r="RK63" s="1">
        <v>1</v>
      </c>
      <c r="RL63" s="1">
        <v>5</v>
      </c>
      <c r="RM63" s="1" t="s">
        <v>4714</v>
      </c>
      <c r="RN63" s="1">
        <v>1</v>
      </c>
      <c r="RO63" s="1">
        <v>1</v>
      </c>
      <c r="RP63" s="1" t="str">
        <f t="shared" si="1"/>
        <v>croissance</v>
      </c>
      <c r="RQ63" s="1" t="str">
        <f t="shared" si="2"/>
        <v>croissance</v>
      </c>
      <c r="RR63" s="1" t="str">
        <f t="shared" si="3"/>
        <v>stagnation</v>
      </c>
      <c r="RS63" s="1" t="str">
        <f t="shared" si="4"/>
        <v>regression</v>
      </c>
      <c r="RT63" s="1" t="str">
        <f t="shared" si="5"/>
        <v>regression</v>
      </c>
      <c r="RU63" s="1" t="str">
        <f t="shared" si="6"/>
        <v>croissance</v>
      </c>
    </row>
    <row r="64" spans="1:489" ht="14.25" customHeight="1" x14ac:dyDescent="0.3">
      <c r="A64" s="1" t="s">
        <v>1347</v>
      </c>
      <c r="B64" s="1" t="s">
        <v>1348</v>
      </c>
      <c r="C64" s="1">
        <v>44959</v>
      </c>
      <c r="D64" s="1" t="s">
        <v>459</v>
      </c>
      <c r="E64" s="1" t="s">
        <v>460</v>
      </c>
      <c r="F64" s="1" t="s">
        <v>460</v>
      </c>
      <c r="G64" s="1" t="s">
        <v>461</v>
      </c>
      <c r="H64" s="1" t="s">
        <v>462</v>
      </c>
      <c r="I64" s="1" t="s">
        <v>732</v>
      </c>
      <c r="J64" s="1" t="s">
        <v>464</v>
      </c>
      <c r="K64" s="1" t="s">
        <v>1350</v>
      </c>
      <c r="L64" s="1" t="s">
        <v>1349</v>
      </c>
      <c r="M64" s="1" t="str" cm="1">
        <f t="array" ref="M64">SUBSTITUTE(L64,LEFT(L64,MIN(IFERROR(FIND({0;1;2;3;4;5;6;7;8;9},L64),""))-1),"")</f>
        <v>50</v>
      </c>
      <c r="N64" s="1" t="str">
        <f t="shared" si="0"/>
        <v>nyama_50</v>
      </c>
      <c r="O64" s="1" t="s">
        <v>467</v>
      </c>
      <c r="P64" s="1">
        <v>30</v>
      </c>
      <c r="Q64" s="1">
        <v>0</v>
      </c>
      <c r="R64" s="1" t="s">
        <v>553</v>
      </c>
      <c r="S64" s="1" t="s">
        <v>472</v>
      </c>
      <c r="T64" s="1" t="s">
        <v>1221</v>
      </c>
      <c r="V64" s="1" t="s">
        <v>510</v>
      </c>
      <c r="W64" s="1" t="s">
        <v>510</v>
      </c>
      <c r="X64" s="1" t="s">
        <v>1351</v>
      </c>
      <c r="Y64" s="1" t="s">
        <v>575</v>
      </c>
      <c r="AA64" s="1" t="s">
        <v>471</v>
      </c>
      <c r="AB64" s="1">
        <v>2</v>
      </c>
      <c r="AC64" s="1">
        <v>1</v>
      </c>
      <c r="AD64" s="1">
        <v>1</v>
      </c>
      <c r="AE64" s="1">
        <v>0</v>
      </c>
      <c r="AF64" s="1">
        <v>0</v>
      </c>
      <c r="AG64" s="1">
        <v>1</v>
      </c>
      <c r="AH64" s="1">
        <v>0</v>
      </c>
      <c r="AI64" s="1">
        <v>0</v>
      </c>
      <c r="AJ64" s="1">
        <v>1</v>
      </c>
      <c r="AK64" s="1">
        <v>1</v>
      </c>
      <c r="AL64" s="1">
        <v>0</v>
      </c>
      <c r="AM64" s="1">
        <v>0</v>
      </c>
      <c r="AN64" s="1">
        <v>0</v>
      </c>
      <c r="AO64" s="1">
        <v>0</v>
      </c>
      <c r="AP64" s="1">
        <v>1</v>
      </c>
      <c r="AQ64" s="1">
        <v>0</v>
      </c>
      <c r="AR64" s="1">
        <v>8</v>
      </c>
      <c r="AS64" s="1" t="s">
        <v>472</v>
      </c>
      <c r="AT64" s="1">
        <v>0</v>
      </c>
      <c r="AU64" s="1">
        <v>0</v>
      </c>
      <c r="AV64" s="1">
        <v>0</v>
      </c>
      <c r="AW64" s="1">
        <v>0</v>
      </c>
      <c r="AX64" s="1">
        <v>0</v>
      </c>
      <c r="AY64" s="1">
        <v>0</v>
      </c>
      <c r="AZ64" s="1">
        <v>0</v>
      </c>
      <c r="BA64" s="1">
        <v>0</v>
      </c>
      <c r="BB64" s="1">
        <v>0</v>
      </c>
      <c r="BC64" s="1">
        <v>0</v>
      </c>
      <c r="BD64" s="1">
        <v>0</v>
      </c>
      <c r="BE64" s="1">
        <v>0</v>
      </c>
      <c r="BF64" s="1" t="s">
        <v>472</v>
      </c>
      <c r="BS64" s="1" t="s">
        <v>464</v>
      </c>
      <c r="BT64" s="1">
        <v>1</v>
      </c>
      <c r="BU64" s="1">
        <v>0</v>
      </c>
      <c r="BV64" s="1">
        <v>0</v>
      </c>
      <c r="BW64" s="1">
        <v>0</v>
      </c>
      <c r="BX64" s="1">
        <v>0</v>
      </c>
      <c r="BY64" s="1">
        <v>0</v>
      </c>
      <c r="BZ64" s="1">
        <v>0</v>
      </c>
      <c r="CA64" s="1">
        <v>0</v>
      </c>
      <c r="CB64" s="1">
        <v>0</v>
      </c>
      <c r="CC64" s="1">
        <v>0</v>
      </c>
      <c r="CD64" s="1">
        <v>0</v>
      </c>
      <c r="CF64" s="1" t="s">
        <v>473</v>
      </c>
      <c r="CG64" s="1" t="s">
        <v>474</v>
      </c>
      <c r="CL64" s="1" t="s">
        <v>473</v>
      </c>
      <c r="CM64" s="1" t="s">
        <v>5133</v>
      </c>
      <c r="CO64" s="1" t="s">
        <v>464</v>
      </c>
      <c r="CW64" s="1" t="s">
        <v>475</v>
      </c>
      <c r="CX64" s="1">
        <v>4</v>
      </c>
      <c r="CY64" s="1">
        <v>2</v>
      </c>
      <c r="CZ64" s="1">
        <v>55</v>
      </c>
      <c r="DA64" s="9">
        <v>61</v>
      </c>
      <c r="DE64" s="1" t="s">
        <v>464</v>
      </c>
      <c r="DF64" s="1" t="s">
        <v>5101</v>
      </c>
      <c r="EH64" s="1">
        <v>7</v>
      </c>
      <c r="EI64" s="1">
        <v>5</v>
      </c>
      <c r="EJ64" s="1">
        <v>700</v>
      </c>
      <c r="EM64" s="1">
        <v>0</v>
      </c>
      <c r="EN64" s="6">
        <v>12.5</v>
      </c>
      <c r="EO64" s="1" t="s">
        <v>472</v>
      </c>
      <c r="EZ64" s="1" t="s">
        <v>476</v>
      </c>
      <c r="FA64" s="1">
        <v>0</v>
      </c>
      <c r="FB64" s="1">
        <v>0</v>
      </c>
      <c r="FC64" s="1">
        <v>0</v>
      </c>
      <c r="FD64" s="1">
        <v>0</v>
      </c>
      <c r="FE64" s="1">
        <v>1</v>
      </c>
      <c r="FF64" s="1">
        <v>0</v>
      </c>
      <c r="FG64" s="1">
        <v>0</v>
      </c>
      <c r="FI64" s="1" t="s">
        <v>472</v>
      </c>
      <c r="GE64" s="1" t="s">
        <v>472</v>
      </c>
      <c r="GF64" s="1" t="s">
        <v>1352</v>
      </c>
      <c r="GG64" s="1" t="s">
        <v>472</v>
      </c>
      <c r="HP64" s="1" t="s">
        <v>464</v>
      </c>
      <c r="HQ64" s="1">
        <v>0</v>
      </c>
      <c r="HR64" s="1">
        <v>0</v>
      </c>
      <c r="HS64" s="1">
        <v>0</v>
      </c>
      <c r="HT64" s="1">
        <v>0</v>
      </c>
      <c r="HU64" s="1">
        <v>0</v>
      </c>
      <c r="HV64" s="1">
        <v>0</v>
      </c>
      <c r="HW64" s="1">
        <v>1</v>
      </c>
      <c r="HX64" s="1">
        <v>0</v>
      </c>
      <c r="HY64" s="1">
        <v>0</v>
      </c>
      <c r="HZ64" s="1">
        <v>0</v>
      </c>
      <c r="IF64" s="1">
        <v>0</v>
      </c>
      <c r="IG64" s="1">
        <v>0</v>
      </c>
      <c r="IH64" s="1">
        <v>0</v>
      </c>
      <c r="II64" s="1">
        <v>1</v>
      </c>
      <c r="IJ64" s="1">
        <v>0</v>
      </c>
      <c r="IS64" s="1" t="s">
        <v>5183</v>
      </c>
      <c r="IT64" s="1" t="s">
        <v>472</v>
      </c>
      <c r="IU64" s="1" t="s">
        <v>5102</v>
      </c>
      <c r="IV64" s="1" t="s">
        <v>472</v>
      </c>
      <c r="IX64" s="1" t="s">
        <v>472</v>
      </c>
      <c r="IY64" s="1" t="s">
        <v>464</v>
      </c>
      <c r="IZ64" s="1">
        <v>0</v>
      </c>
      <c r="JA64" s="1">
        <v>1</v>
      </c>
      <c r="JB64" s="1">
        <v>0</v>
      </c>
      <c r="JC64" s="1">
        <v>0</v>
      </c>
      <c r="JD64" s="1">
        <v>0</v>
      </c>
      <c r="JE64" s="1">
        <v>1</v>
      </c>
      <c r="JF64" s="1">
        <v>0</v>
      </c>
      <c r="JG64" s="1">
        <v>1</v>
      </c>
      <c r="JH64" s="1">
        <v>0</v>
      </c>
      <c r="JI64" s="1">
        <v>0</v>
      </c>
      <c r="JK64" s="1" t="s">
        <v>472</v>
      </c>
      <c r="KA64" s="1" t="s">
        <v>464</v>
      </c>
      <c r="KB64" s="1">
        <v>1</v>
      </c>
      <c r="KC64" s="1">
        <v>0</v>
      </c>
      <c r="KD64" s="1">
        <v>0</v>
      </c>
      <c r="KE64" s="1">
        <v>1</v>
      </c>
      <c r="KF64" s="1">
        <v>0</v>
      </c>
      <c r="KG64" s="1">
        <v>0</v>
      </c>
      <c r="KH64" s="1">
        <v>0</v>
      </c>
      <c r="KJ64" s="1">
        <v>0</v>
      </c>
      <c r="KK64" s="1">
        <v>1</v>
      </c>
      <c r="KL64" s="1">
        <v>0</v>
      </c>
      <c r="KM64" s="1">
        <v>1</v>
      </c>
      <c r="KN64" s="1">
        <v>2</v>
      </c>
      <c r="KO64" s="1" t="s">
        <v>5186</v>
      </c>
      <c r="KP64" s="1">
        <v>0</v>
      </c>
      <c r="KQ64" s="1">
        <v>0</v>
      </c>
      <c r="KR64" s="1">
        <v>0</v>
      </c>
      <c r="KT64" s="1">
        <v>0</v>
      </c>
      <c r="KU64" s="1">
        <v>0</v>
      </c>
      <c r="KV64" s="1">
        <v>0</v>
      </c>
      <c r="KW64" s="1">
        <v>1</v>
      </c>
      <c r="KX64" s="1">
        <v>0</v>
      </c>
      <c r="KY64" s="1">
        <v>0</v>
      </c>
      <c r="LA64" s="1" t="s">
        <v>472</v>
      </c>
      <c r="LB64" s="1" t="s">
        <v>1353</v>
      </c>
      <c r="LC64" s="1">
        <v>1</v>
      </c>
      <c r="LD64" s="1">
        <v>0</v>
      </c>
      <c r="LE64" s="1">
        <v>0</v>
      </c>
      <c r="LF64" s="1">
        <v>0</v>
      </c>
      <c r="LH64" s="1">
        <v>1</v>
      </c>
      <c r="LI64" s="1">
        <v>0</v>
      </c>
      <c r="LJ64" s="1">
        <v>0</v>
      </c>
      <c r="LK64" s="1">
        <v>0</v>
      </c>
      <c r="LL64" s="1">
        <v>0</v>
      </c>
      <c r="LM64" s="1">
        <v>0</v>
      </c>
      <c r="LN64" s="1">
        <v>0</v>
      </c>
      <c r="LO64" s="1">
        <v>0</v>
      </c>
      <c r="LQ64" s="1" t="s">
        <v>464</v>
      </c>
      <c r="LR64" s="1" t="s">
        <v>1340</v>
      </c>
      <c r="LS64" s="1">
        <v>0</v>
      </c>
      <c r="LT64" s="1">
        <v>1</v>
      </c>
      <c r="LU64" s="1">
        <v>0</v>
      </c>
      <c r="LV64" s="1">
        <v>0</v>
      </c>
      <c r="LW64" s="1">
        <v>0</v>
      </c>
      <c r="LX64" s="1">
        <v>0</v>
      </c>
      <c r="LY64" s="1" t="s">
        <v>1354</v>
      </c>
      <c r="LZ64" s="1" t="s">
        <v>472</v>
      </c>
      <c r="MA64" s="1" t="s">
        <v>472</v>
      </c>
      <c r="MQ64" s="1">
        <v>0</v>
      </c>
      <c r="MT64" s="1">
        <v>8</v>
      </c>
      <c r="MU64" s="1" t="s">
        <v>5187</v>
      </c>
      <c r="MV64" s="1">
        <v>1</v>
      </c>
      <c r="MW64" s="1">
        <v>0</v>
      </c>
      <c r="MX64" s="1">
        <v>0</v>
      </c>
      <c r="MY64" s="1">
        <v>0</v>
      </c>
      <c r="MZ64" s="1">
        <v>0</v>
      </c>
      <c r="NA64" s="1">
        <v>1</v>
      </c>
      <c r="NB64" s="1">
        <v>1</v>
      </c>
      <c r="NC64" s="1" t="s">
        <v>5190</v>
      </c>
      <c r="ND64" s="1">
        <v>0</v>
      </c>
      <c r="NE64" s="1">
        <v>0</v>
      </c>
      <c r="NF64" s="1">
        <v>0</v>
      </c>
      <c r="NH64" s="1" t="s">
        <v>464</v>
      </c>
      <c r="NI64" s="1" t="s">
        <v>480</v>
      </c>
      <c r="OD64" s="1" t="s">
        <v>1342</v>
      </c>
      <c r="OE64" s="1">
        <v>0</v>
      </c>
      <c r="OF64" s="1">
        <v>0</v>
      </c>
      <c r="OG64" s="1">
        <v>0</v>
      </c>
      <c r="OH64" s="1">
        <v>0</v>
      </c>
      <c r="OI64" s="1">
        <v>0</v>
      </c>
      <c r="OJ64" s="1">
        <v>0</v>
      </c>
      <c r="OK64" s="1">
        <v>0</v>
      </c>
      <c r="OL64" s="1">
        <v>0</v>
      </c>
      <c r="OM64" s="1">
        <v>1</v>
      </c>
      <c r="ON64" s="1">
        <v>0</v>
      </c>
      <c r="OO64" s="1" t="s">
        <v>1355</v>
      </c>
      <c r="OP64" s="1">
        <v>0</v>
      </c>
      <c r="OQ64" s="1">
        <v>1</v>
      </c>
      <c r="OR64" s="1">
        <v>0</v>
      </c>
      <c r="OS64" s="1">
        <v>0</v>
      </c>
      <c r="OT64" s="1">
        <v>0</v>
      </c>
      <c r="OU64" s="1">
        <v>0</v>
      </c>
      <c r="OW64" s="1" t="s">
        <v>546</v>
      </c>
      <c r="OY64" s="1" t="s">
        <v>533</v>
      </c>
      <c r="OZ64" s="1" t="s">
        <v>464</v>
      </c>
      <c r="PA64" s="1" t="s">
        <v>464</v>
      </c>
      <c r="PB64" s="1" t="s">
        <v>533</v>
      </c>
      <c r="PC64" s="1" t="s">
        <v>464</v>
      </c>
      <c r="PD64" s="1" t="s">
        <v>472</v>
      </c>
      <c r="PF64" s="1" t="s">
        <v>484</v>
      </c>
      <c r="PH64" s="1" t="s">
        <v>485</v>
      </c>
      <c r="PI64" s="1" t="s">
        <v>534</v>
      </c>
      <c r="PJ64" s="1" t="s">
        <v>472</v>
      </c>
      <c r="PZ64" s="1" t="s">
        <v>886</v>
      </c>
      <c r="QA64" s="1" t="s">
        <v>472</v>
      </c>
      <c r="QB64" s="1" t="s">
        <v>1356</v>
      </c>
      <c r="QC64" s="1" t="s">
        <v>1357</v>
      </c>
      <c r="QD64" s="1" t="s">
        <v>472</v>
      </c>
      <c r="QG64" s="1">
        <v>-2.2758593999999999</v>
      </c>
      <c r="QH64" s="1">
        <v>28.814102699999999</v>
      </c>
      <c r="QI64" s="1">
        <v>1694.9</v>
      </c>
      <c r="QJ64" s="1">
        <v>3.38</v>
      </c>
      <c r="QK64" s="1">
        <v>8</v>
      </c>
      <c r="QL64" s="1">
        <v>44959.543506944443</v>
      </c>
      <c r="QM64" s="1">
        <v>44959.524722222217</v>
      </c>
      <c r="QN64" s="1" t="s">
        <v>890</v>
      </c>
      <c r="QO64" s="1">
        <v>44959.601979166669</v>
      </c>
      <c r="QP64" s="7" t="s">
        <v>1358</v>
      </c>
      <c r="QQ64" s="1" t="s">
        <v>890</v>
      </c>
      <c r="QR64" s="1" t="s">
        <v>4707</v>
      </c>
      <c r="QS64" s="1" t="s">
        <v>4708</v>
      </c>
      <c r="QT64" s="1">
        <v>12</v>
      </c>
      <c r="QU64" s="1" t="s">
        <v>4725</v>
      </c>
      <c r="QV64" s="1">
        <v>10</v>
      </c>
      <c r="QW64" s="1">
        <v>10</v>
      </c>
      <c r="QX64" s="1">
        <v>15</v>
      </c>
      <c r="QY64" s="9">
        <v>35</v>
      </c>
      <c r="QZ64" s="1" t="s">
        <v>5101</v>
      </c>
      <c r="RA64" s="1">
        <v>2.8571428571428572</v>
      </c>
      <c r="RB64" s="1" t="s">
        <v>4710</v>
      </c>
      <c r="RC64" s="1" t="s">
        <v>4711</v>
      </c>
      <c r="RD64" s="1" t="s">
        <v>4712</v>
      </c>
      <c r="RE64" s="1" t="s">
        <v>5102</v>
      </c>
      <c r="RF64" s="1">
        <v>0</v>
      </c>
      <c r="RG64" s="1">
        <v>1</v>
      </c>
      <c r="RH64" s="1">
        <v>1</v>
      </c>
      <c r="RI64" s="1">
        <v>3</v>
      </c>
      <c r="RJ64" s="1" t="s">
        <v>4713</v>
      </c>
      <c r="RK64" s="1">
        <v>1</v>
      </c>
      <c r="RL64" s="1">
        <v>6</v>
      </c>
      <c r="RM64" s="1" t="s">
        <v>4718</v>
      </c>
      <c r="RN64" s="1">
        <v>1</v>
      </c>
      <c r="RO64" s="1">
        <v>1</v>
      </c>
      <c r="RP64" s="1" t="str">
        <f t="shared" si="1"/>
        <v>regression</v>
      </c>
      <c r="RQ64" s="1" t="str">
        <f t="shared" si="2"/>
        <v>stagnation</v>
      </c>
      <c r="RR64" s="1" t="str">
        <f t="shared" si="3"/>
        <v>stagnation</v>
      </c>
      <c r="RS64" s="1" t="str">
        <f t="shared" si="4"/>
        <v>regression</v>
      </c>
      <c r="RT64" s="1" t="str">
        <f t="shared" si="5"/>
        <v>regression</v>
      </c>
      <c r="RU64" s="1" t="str">
        <f t="shared" si="6"/>
        <v>croissance</v>
      </c>
    </row>
    <row r="65" spans="1:489" ht="14.25" customHeight="1" x14ac:dyDescent="0.3">
      <c r="A65" s="1" t="s">
        <v>1359</v>
      </c>
      <c r="B65" s="1" t="s">
        <v>1360</v>
      </c>
      <c r="C65" s="1">
        <v>44959</v>
      </c>
      <c r="D65" s="1" t="s">
        <v>459</v>
      </c>
      <c r="E65" s="1" t="s">
        <v>460</v>
      </c>
      <c r="F65" s="1" t="s">
        <v>460</v>
      </c>
      <c r="G65" s="1" t="s">
        <v>461</v>
      </c>
      <c r="H65" s="1" t="s">
        <v>462</v>
      </c>
      <c r="I65" s="1" t="s">
        <v>732</v>
      </c>
      <c r="J65" s="1" t="s">
        <v>464</v>
      </c>
      <c r="K65" s="1" t="s">
        <v>1362</v>
      </c>
      <c r="L65" s="1" t="s">
        <v>1361</v>
      </c>
      <c r="M65" s="1" t="str" cm="1">
        <f t="array" ref="M65">SUBSTITUTE(L65,LEFT(L65,MIN(IFERROR(FIND({0;1;2;3;4;5;6;7;8;9},L65),""))-1),"")</f>
        <v>28</v>
      </c>
      <c r="N65" s="1" t="str">
        <f t="shared" si="0"/>
        <v>nyama_28</v>
      </c>
      <c r="O65" s="1" t="s">
        <v>510</v>
      </c>
      <c r="P65" s="1">
        <v>26</v>
      </c>
      <c r="Q65" s="1">
        <v>994038138</v>
      </c>
      <c r="R65" s="1" t="s">
        <v>614</v>
      </c>
      <c r="S65" s="1" t="s">
        <v>472</v>
      </c>
      <c r="T65" s="1" t="s">
        <v>875</v>
      </c>
      <c r="V65" s="1" t="s">
        <v>510</v>
      </c>
      <c r="W65" s="1" t="s">
        <v>510</v>
      </c>
      <c r="X65" s="1" t="s">
        <v>1363</v>
      </c>
      <c r="Y65" s="1" t="s">
        <v>575</v>
      </c>
      <c r="AA65" s="1" t="s">
        <v>596</v>
      </c>
      <c r="AB65" s="1">
        <v>0</v>
      </c>
      <c r="AC65" s="1">
        <v>0</v>
      </c>
      <c r="AD65" s="1">
        <v>0</v>
      </c>
      <c r="AE65" s="1">
        <v>0</v>
      </c>
      <c r="AF65" s="1">
        <v>0</v>
      </c>
      <c r="AG65" s="1">
        <v>0</v>
      </c>
      <c r="AH65" s="1">
        <v>0</v>
      </c>
      <c r="AI65" s="1">
        <v>1</v>
      </c>
      <c r="AJ65" s="1">
        <v>1</v>
      </c>
      <c r="AK65" s="1">
        <v>0</v>
      </c>
      <c r="AL65" s="1">
        <v>1</v>
      </c>
      <c r="AM65" s="1">
        <v>1</v>
      </c>
      <c r="AN65" s="1">
        <v>1</v>
      </c>
      <c r="AO65" s="1">
        <v>1</v>
      </c>
      <c r="AP65" s="1">
        <v>0</v>
      </c>
      <c r="AQ65" s="1">
        <v>1</v>
      </c>
      <c r="AR65" s="1">
        <v>7</v>
      </c>
      <c r="AS65" s="1" t="s">
        <v>472</v>
      </c>
      <c r="AT65" s="1">
        <v>0</v>
      </c>
      <c r="AU65" s="1">
        <v>0</v>
      </c>
      <c r="AV65" s="1">
        <v>0</v>
      </c>
      <c r="AW65" s="1">
        <v>0</v>
      </c>
      <c r="AX65" s="1">
        <v>0</v>
      </c>
      <c r="AY65" s="1">
        <v>0</v>
      </c>
      <c r="AZ65" s="1">
        <v>0</v>
      </c>
      <c r="BA65" s="1">
        <v>0</v>
      </c>
      <c r="BB65" s="1">
        <v>0</v>
      </c>
      <c r="BC65" s="1">
        <v>0</v>
      </c>
      <c r="BD65" s="1">
        <v>0</v>
      </c>
      <c r="BE65" s="1">
        <v>0</v>
      </c>
      <c r="BF65" s="1" t="s">
        <v>464</v>
      </c>
      <c r="BG65" s="1">
        <v>0</v>
      </c>
      <c r="BH65" s="1">
        <v>0</v>
      </c>
      <c r="BI65" s="1">
        <v>0</v>
      </c>
      <c r="BJ65" s="1">
        <v>0</v>
      </c>
      <c r="BK65" s="1">
        <v>1</v>
      </c>
      <c r="BL65" s="1">
        <v>0</v>
      </c>
      <c r="BM65" s="1">
        <v>0</v>
      </c>
      <c r="BN65" s="1">
        <v>0</v>
      </c>
      <c r="BO65" s="1">
        <v>0</v>
      </c>
      <c r="BP65" s="1">
        <v>0</v>
      </c>
      <c r="BQ65" s="1">
        <v>0</v>
      </c>
      <c r="BS65" s="1" t="s">
        <v>464</v>
      </c>
      <c r="BT65" s="1">
        <v>0</v>
      </c>
      <c r="BU65" s="1">
        <v>0</v>
      </c>
      <c r="BV65" s="1">
        <v>1</v>
      </c>
      <c r="BW65" s="1">
        <v>0</v>
      </c>
      <c r="BX65" s="1">
        <v>0</v>
      </c>
      <c r="BY65" s="1">
        <v>1</v>
      </c>
      <c r="BZ65" s="1">
        <v>0</v>
      </c>
      <c r="CA65" s="1">
        <v>0</v>
      </c>
      <c r="CB65" s="1">
        <v>0</v>
      </c>
      <c r="CC65" s="1">
        <v>0</v>
      </c>
      <c r="CD65" s="1">
        <v>0</v>
      </c>
      <c r="CF65" s="1" t="s">
        <v>473</v>
      </c>
      <c r="CG65" s="1" t="s">
        <v>474</v>
      </c>
      <c r="CL65" s="1" t="s">
        <v>473</v>
      </c>
      <c r="CM65" s="1" t="s">
        <v>5133</v>
      </c>
      <c r="CO65" s="1" t="s">
        <v>464</v>
      </c>
      <c r="CW65" s="1" t="s">
        <v>475</v>
      </c>
      <c r="CX65" s="1">
        <v>15</v>
      </c>
      <c r="CY65" s="1">
        <v>3</v>
      </c>
      <c r="CZ65" s="1">
        <v>15</v>
      </c>
      <c r="DA65" s="9">
        <v>33</v>
      </c>
      <c r="DE65" s="1" t="s">
        <v>472</v>
      </c>
      <c r="DF65" s="1" t="s">
        <v>5102</v>
      </c>
      <c r="DG65" s="1">
        <v>0</v>
      </c>
      <c r="DH65" s="1">
        <v>0</v>
      </c>
      <c r="DI65" s="1">
        <v>0</v>
      </c>
      <c r="DJ65" s="1">
        <v>0</v>
      </c>
      <c r="DK65" s="1">
        <v>0</v>
      </c>
      <c r="DL65" s="1">
        <v>1</v>
      </c>
      <c r="DM65" s="1">
        <v>1</v>
      </c>
      <c r="DN65" s="1">
        <v>1</v>
      </c>
      <c r="DO65" s="1">
        <v>0</v>
      </c>
      <c r="DP65" s="1">
        <v>0</v>
      </c>
      <c r="DQ65" s="1">
        <v>0</v>
      </c>
      <c r="DR65" s="1">
        <v>0</v>
      </c>
      <c r="DS65" s="1">
        <v>0</v>
      </c>
      <c r="EH65" s="1">
        <v>4</v>
      </c>
      <c r="EI65" s="1">
        <v>6</v>
      </c>
      <c r="EJ65" s="1">
        <v>480</v>
      </c>
      <c r="EM65" s="1">
        <v>0</v>
      </c>
      <c r="EN65" s="6">
        <v>9.795918367346939</v>
      </c>
      <c r="EO65" s="1" t="s">
        <v>464</v>
      </c>
      <c r="EP65" s="1">
        <v>0</v>
      </c>
      <c r="EQ65" s="1">
        <v>0</v>
      </c>
      <c r="ER65" s="1">
        <v>0</v>
      </c>
      <c r="ES65" s="1">
        <v>0</v>
      </c>
      <c r="ET65" s="1">
        <v>0</v>
      </c>
      <c r="EU65" s="1">
        <v>0</v>
      </c>
      <c r="EV65" s="1">
        <v>1</v>
      </c>
      <c r="EW65" s="1">
        <v>0</v>
      </c>
      <c r="EX65" s="1">
        <v>0</v>
      </c>
      <c r="EZ65" s="1" t="s">
        <v>597</v>
      </c>
      <c r="FA65" s="1">
        <v>0</v>
      </c>
      <c r="FB65" s="1">
        <v>0</v>
      </c>
      <c r="FC65" s="1">
        <v>0</v>
      </c>
      <c r="FD65" s="1">
        <v>0</v>
      </c>
      <c r="FE65" s="1">
        <v>1</v>
      </c>
      <c r="FF65" s="1">
        <v>0</v>
      </c>
      <c r="FG65" s="1">
        <v>0</v>
      </c>
      <c r="FI65" s="1" t="s">
        <v>464</v>
      </c>
      <c r="FJ65" s="1" t="s">
        <v>577</v>
      </c>
      <c r="FK65" s="1" t="s">
        <v>1364</v>
      </c>
      <c r="GE65" s="1" t="s">
        <v>472</v>
      </c>
      <c r="GF65" s="1" t="s">
        <v>858</v>
      </c>
      <c r="GG65" s="1" t="s">
        <v>472</v>
      </c>
      <c r="HP65" s="1" t="s">
        <v>464</v>
      </c>
      <c r="HQ65" s="1">
        <v>0</v>
      </c>
      <c r="HR65" s="1">
        <v>0</v>
      </c>
      <c r="HS65" s="1">
        <v>0</v>
      </c>
      <c r="HT65" s="1">
        <v>0</v>
      </c>
      <c r="HU65" s="1">
        <v>0</v>
      </c>
      <c r="HV65" s="1">
        <v>0</v>
      </c>
      <c r="HW65" s="1">
        <v>1</v>
      </c>
      <c r="HX65" s="1">
        <v>0</v>
      </c>
      <c r="HY65" s="1">
        <v>0</v>
      </c>
      <c r="HZ65" s="1">
        <v>0</v>
      </c>
      <c r="IF65" s="1">
        <v>0</v>
      </c>
      <c r="IG65" s="1">
        <v>0</v>
      </c>
      <c r="IH65" s="1">
        <v>0</v>
      </c>
      <c r="II65" s="1">
        <v>1</v>
      </c>
      <c r="IJ65" s="1">
        <v>0</v>
      </c>
      <c r="IS65" s="1" t="s">
        <v>5183</v>
      </c>
      <c r="IT65" s="1" t="s">
        <v>472</v>
      </c>
      <c r="IU65" s="1" t="s">
        <v>5102</v>
      </c>
      <c r="IV65" s="1" t="s">
        <v>472</v>
      </c>
      <c r="IX65" s="1" t="s">
        <v>472</v>
      </c>
      <c r="IY65" s="1" t="s">
        <v>472</v>
      </c>
      <c r="KA65" s="1" t="s">
        <v>464</v>
      </c>
      <c r="KB65" s="1">
        <v>1</v>
      </c>
      <c r="KC65" s="1">
        <v>0</v>
      </c>
      <c r="KD65" s="1">
        <v>0</v>
      </c>
      <c r="KE65" s="1">
        <v>1</v>
      </c>
      <c r="KF65" s="1">
        <v>0</v>
      </c>
      <c r="KG65" s="1">
        <v>0</v>
      </c>
      <c r="KH65" s="1">
        <v>0</v>
      </c>
      <c r="KJ65" s="1">
        <v>0</v>
      </c>
      <c r="KK65" s="1">
        <v>1</v>
      </c>
      <c r="KL65" s="1">
        <v>0</v>
      </c>
      <c r="KM65" s="1">
        <v>1</v>
      </c>
      <c r="KN65" s="1">
        <v>2</v>
      </c>
      <c r="KO65" s="1" t="s">
        <v>5186</v>
      </c>
      <c r="KP65" s="1">
        <v>0</v>
      </c>
      <c r="KQ65" s="1">
        <v>0</v>
      </c>
      <c r="KR65" s="1">
        <v>0</v>
      </c>
      <c r="KT65" s="1">
        <v>1</v>
      </c>
      <c r="KU65" s="1">
        <v>0</v>
      </c>
      <c r="KV65" s="1">
        <v>0</v>
      </c>
      <c r="KW65" s="1">
        <v>0</v>
      </c>
      <c r="KX65" s="1">
        <v>0</v>
      </c>
      <c r="KY65" s="1">
        <v>0</v>
      </c>
      <c r="LA65" s="1" t="s">
        <v>472</v>
      </c>
      <c r="LB65" s="1" t="s">
        <v>1365</v>
      </c>
      <c r="LC65" s="1">
        <v>1</v>
      </c>
      <c r="LD65" s="1">
        <v>0</v>
      </c>
      <c r="LE65" s="1">
        <v>0</v>
      </c>
      <c r="LF65" s="1">
        <v>0</v>
      </c>
      <c r="LH65" s="1">
        <v>1</v>
      </c>
      <c r="LI65" s="1">
        <v>0</v>
      </c>
      <c r="LJ65" s="1">
        <v>0</v>
      </c>
      <c r="LK65" s="1">
        <v>0</v>
      </c>
      <c r="LL65" s="1">
        <v>0</v>
      </c>
      <c r="LM65" s="1">
        <v>0</v>
      </c>
      <c r="LN65" s="1">
        <v>0</v>
      </c>
      <c r="LO65" s="1">
        <v>0</v>
      </c>
      <c r="LQ65" s="1" t="s">
        <v>464</v>
      </c>
      <c r="LR65" s="1" t="s">
        <v>1340</v>
      </c>
      <c r="LS65" s="1">
        <v>0</v>
      </c>
      <c r="LT65" s="1">
        <v>0</v>
      </c>
      <c r="LU65" s="1">
        <v>0</v>
      </c>
      <c r="LV65" s="1">
        <v>1</v>
      </c>
      <c r="LW65" s="1">
        <v>0</v>
      </c>
      <c r="LX65" s="1">
        <v>0</v>
      </c>
      <c r="LY65" s="1" t="s">
        <v>1341</v>
      </c>
      <c r="LZ65" s="1" t="s">
        <v>472</v>
      </c>
      <c r="MA65" s="1" t="s">
        <v>472</v>
      </c>
      <c r="MQ65" s="1">
        <v>0</v>
      </c>
      <c r="MT65" s="1">
        <v>8</v>
      </c>
      <c r="MU65" s="1" t="s">
        <v>5187</v>
      </c>
      <c r="MV65" s="1">
        <v>1</v>
      </c>
      <c r="MW65" s="1">
        <v>0</v>
      </c>
      <c r="MX65" s="1">
        <v>0</v>
      </c>
      <c r="MY65" s="1">
        <v>0</v>
      </c>
      <c r="MZ65" s="1">
        <v>0</v>
      </c>
      <c r="NA65" s="1">
        <v>1</v>
      </c>
      <c r="NB65" s="1">
        <v>1</v>
      </c>
      <c r="NC65" s="1" t="s">
        <v>5190</v>
      </c>
      <c r="ND65" s="1">
        <v>0</v>
      </c>
      <c r="NE65" s="1">
        <v>0</v>
      </c>
      <c r="NF65" s="1">
        <v>0</v>
      </c>
      <c r="NH65" s="1" t="s">
        <v>464</v>
      </c>
      <c r="NI65" s="1" t="s">
        <v>480</v>
      </c>
      <c r="OD65" s="1" t="s">
        <v>1366</v>
      </c>
      <c r="OE65" s="1">
        <v>0</v>
      </c>
      <c r="OF65" s="1">
        <v>0</v>
      </c>
      <c r="OG65" s="1">
        <v>0</v>
      </c>
      <c r="OH65" s="1">
        <v>0</v>
      </c>
      <c r="OI65" s="1">
        <v>0</v>
      </c>
      <c r="OJ65" s="1">
        <v>0</v>
      </c>
      <c r="OK65" s="1">
        <v>0</v>
      </c>
      <c r="OL65" s="1">
        <v>1</v>
      </c>
      <c r="OM65" s="1">
        <v>1</v>
      </c>
      <c r="ON65" s="1">
        <v>0</v>
      </c>
      <c r="OO65" s="1" t="s">
        <v>1367</v>
      </c>
      <c r="OP65" s="1">
        <v>0</v>
      </c>
      <c r="OQ65" s="1">
        <v>1</v>
      </c>
      <c r="OR65" s="1">
        <v>0</v>
      </c>
      <c r="OS65" s="1">
        <v>0</v>
      </c>
      <c r="OT65" s="1">
        <v>0</v>
      </c>
      <c r="OU65" s="1">
        <v>0</v>
      </c>
      <c r="OW65" s="1" t="s">
        <v>546</v>
      </c>
      <c r="OY65" s="1" t="s">
        <v>533</v>
      </c>
      <c r="OZ65" s="1" t="s">
        <v>472</v>
      </c>
      <c r="PA65" s="1" t="s">
        <v>464</v>
      </c>
      <c r="PB65" s="1" t="s">
        <v>533</v>
      </c>
      <c r="PC65" s="1" t="s">
        <v>464</v>
      </c>
      <c r="PD65" s="1" t="s">
        <v>472</v>
      </c>
      <c r="PF65" s="1" t="s">
        <v>484</v>
      </c>
      <c r="PH65" s="1" t="s">
        <v>485</v>
      </c>
      <c r="PI65" s="1" t="s">
        <v>534</v>
      </c>
      <c r="PJ65" s="1" t="s">
        <v>472</v>
      </c>
      <c r="PZ65" s="1" t="s">
        <v>886</v>
      </c>
      <c r="QA65" s="1" t="s">
        <v>472</v>
      </c>
      <c r="QB65" s="1" t="s">
        <v>943</v>
      </c>
      <c r="QC65" s="1" t="s">
        <v>1357</v>
      </c>
      <c r="QD65" s="1" t="s">
        <v>472</v>
      </c>
      <c r="QG65" s="1">
        <v>-2.2766848999999998</v>
      </c>
      <c r="QH65" s="1">
        <v>28.814054299999999</v>
      </c>
      <c r="QI65" s="1">
        <v>1703.1</v>
      </c>
      <c r="QJ65" s="1">
        <v>4.99</v>
      </c>
      <c r="QK65" s="1">
        <v>7</v>
      </c>
      <c r="QL65" s="1">
        <v>44959.560740740737</v>
      </c>
      <c r="QM65" s="1">
        <v>44959.546412037038</v>
      </c>
      <c r="QN65" s="1" t="s">
        <v>890</v>
      </c>
      <c r="QO65" s="1">
        <v>44959.602083333331</v>
      </c>
      <c r="QP65" s="7" t="s">
        <v>1368</v>
      </c>
      <c r="QQ65" s="1" t="s">
        <v>890</v>
      </c>
      <c r="QR65" s="1" t="s">
        <v>4707</v>
      </c>
      <c r="QS65" s="1" t="s">
        <v>4708</v>
      </c>
      <c r="QT65" s="1">
        <v>12</v>
      </c>
      <c r="QU65" s="1" t="s">
        <v>4725</v>
      </c>
      <c r="QV65" s="1">
        <v>10</v>
      </c>
      <c r="QW65" s="1">
        <v>15</v>
      </c>
      <c r="QX65" s="1">
        <v>10</v>
      </c>
      <c r="QY65" s="9">
        <v>35</v>
      </c>
      <c r="QZ65" s="1" t="s">
        <v>5101</v>
      </c>
      <c r="RA65" s="1">
        <v>3.8095238095238098</v>
      </c>
      <c r="RB65" s="1" t="s">
        <v>4710</v>
      </c>
      <c r="RC65" s="1" t="s">
        <v>4734</v>
      </c>
      <c r="RD65" s="1" t="s">
        <v>4712</v>
      </c>
      <c r="RE65" s="1" t="s">
        <v>5100</v>
      </c>
      <c r="RF65" s="1">
        <v>0</v>
      </c>
      <c r="RG65" s="1">
        <v>1</v>
      </c>
      <c r="RH65" s="1">
        <v>1</v>
      </c>
      <c r="RI65" s="1">
        <v>3</v>
      </c>
      <c r="RJ65" s="1" t="s">
        <v>4713</v>
      </c>
      <c r="RK65" s="1">
        <v>1</v>
      </c>
      <c r="RL65" s="1">
        <v>6</v>
      </c>
      <c r="RM65" s="1" t="s">
        <v>4718</v>
      </c>
      <c r="RN65" s="1">
        <v>1</v>
      </c>
      <c r="RO65" s="1">
        <v>1</v>
      </c>
      <c r="RP65" s="1" t="str">
        <f t="shared" si="1"/>
        <v>croissance</v>
      </c>
      <c r="RQ65" s="1" t="str">
        <f t="shared" si="2"/>
        <v>croissance</v>
      </c>
      <c r="RR65" s="1" t="str">
        <f t="shared" si="3"/>
        <v>regression</v>
      </c>
      <c r="RS65" s="1" t="str">
        <f t="shared" si="4"/>
        <v>regression</v>
      </c>
      <c r="RT65" s="1" t="str">
        <f t="shared" si="5"/>
        <v>regression</v>
      </c>
      <c r="RU65" s="1" t="str">
        <f t="shared" si="6"/>
        <v>croissance</v>
      </c>
    </row>
    <row r="66" spans="1:489" ht="14.25" customHeight="1" x14ac:dyDescent="0.3">
      <c r="A66" s="1" t="s">
        <v>1369</v>
      </c>
      <c r="B66" s="1" t="s">
        <v>1370</v>
      </c>
      <c r="C66" s="1">
        <v>44959</v>
      </c>
      <c r="D66" s="1" t="s">
        <v>459</v>
      </c>
      <c r="E66" s="1" t="s">
        <v>460</v>
      </c>
      <c r="F66" s="1" t="s">
        <v>460</v>
      </c>
      <c r="G66" s="1" t="s">
        <v>461</v>
      </c>
      <c r="H66" s="1" t="s">
        <v>462</v>
      </c>
      <c r="I66" s="1" t="s">
        <v>732</v>
      </c>
      <c r="J66" s="1" t="s">
        <v>464</v>
      </c>
      <c r="K66" s="1" t="s">
        <v>1372</v>
      </c>
      <c r="L66" s="1" t="s">
        <v>1371</v>
      </c>
      <c r="M66" s="1" t="str" cm="1">
        <f t="array" ref="M66">SUBSTITUTE(L66,LEFT(L66,MIN(IFERROR(FIND({0;1;2;3;4;5;6;7;8;9},L66),""))-1),"")</f>
        <v>41</v>
      </c>
      <c r="N66" s="1" t="str">
        <f t="shared" si="0"/>
        <v>nyama_41</v>
      </c>
      <c r="O66" s="1" t="s">
        <v>467</v>
      </c>
      <c r="P66" s="1">
        <v>52</v>
      </c>
      <c r="Q66" s="1">
        <v>0</v>
      </c>
      <c r="R66" s="1" t="s">
        <v>693</v>
      </c>
      <c r="S66" s="1" t="s">
        <v>472</v>
      </c>
      <c r="T66" s="1" t="s">
        <v>1221</v>
      </c>
      <c r="V66" s="1" t="s">
        <v>510</v>
      </c>
      <c r="W66" s="1" t="s">
        <v>510</v>
      </c>
      <c r="X66" s="1" t="s">
        <v>1373</v>
      </c>
      <c r="Y66" s="1" t="s">
        <v>575</v>
      </c>
      <c r="AA66" s="1" t="s">
        <v>471</v>
      </c>
      <c r="AB66" s="1">
        <v>0</v>
      </c>
      <c r="AC66" s="1">
        <v>0</v>
      </c>
      <c r="AD66" s="1">
        <v>1</v>
      </c>
      <c r="AE66" s="1">
        <v>0</v>
      </c>
      <c r="AF66" s="1">
        <v>0</v>
      </c>
      <c r="AG66" s="1">
        <v>0</v>
      </c>
      <c r="AH66" s="1">
        <v>0</v>
      </c>
      <c r="AI66" s="1">
        <v>1</v>
      </c>
      <c r="AJ66" s="1">
        <v>0</v>
      </c>
      <c r="AK66" s="1">
        <v>0</v>
      </c>
      <c r="AL66" s="1">
        <v>0</v>
      </c>
      <c r="AM66" s="1">
        <v>1</v>
      </c>
      <c r="AN66" s="1">
        <v>0</v>
      </c>
      <c r="AO66" s="1">
        <v>0</v>
      </c>
      <c r="AP66" s="1">
        <v>0</v>
      </c>
      <c r="AQ66" s="1">
        <v>1</v>
      </c>
      <c r="AR66" s="1">
        <v>4</v>
      </c>
      <c r="AS66" s="1" t="s">
        <v>464</v>
      </c>
      <c r="AT66" s="1">
        <v>0</v>
      </c>
      <c r="AU66" s="1">
        <v>0</v>
      </c>
      <c r="AV66" s="1">
        <v>0</v>
      </c>
      <c r="AW66" s="1">
        <v>0</v>
      </c>
      <c r="AX66" s="1">
        <v>1</v>
      </c>
      <c r="AY66" s="1">
        <v>0</v>
      </c>
      <c r="AZ66" s="1">
        <v>0</v>
      </c>
      <c r="BA66" s="1">
        <v>0</v>
      </c>
      <c r="BB66" s="1">
        <v>0</v>
      </c>
      <c r="BC66" s="1">
        <v>0</v>
      </c>
      <c r="BD66" s="1">
        <v>0</v>
      </c>
      <c r="BE66" s="1">
        <v>0</v>
      </c>
      <c r="BF66" s="1" t="s">
        <v>472</v>
      </c>
      <c r="BS66" s="1" t="s">
        <v>464</v>
      </c>
      <c r="BT66" s="1">
        <v>0</v>
      </c>
      <c r="BU66" s="1">
        <v>0</v>
      </c>
      <c r="BV66" s="1">
        <v>0</v>
      </c>
      <c r="BW66" s="1">
        <v>0</v>
      </c>
      <c r="BX66" s="1">
        <v>0</v>
      </c>
      <c r="BY66" s="1">
        <v>1</v>
      </c>
      <c r="BZ66" s="1">
        <v>0</v>
      </c>
      <c r="CA66" s="1">
        <v>0</v>
      </c>
      <c r="CB66" s="1">
        <v>0</v>
      </c>
      <c r="CC66" s="1">
        <v>0</v>
      </c>
      <c r="CD66" s="1">
        <v>0</v>
      </c>
      <c r="CF66" s="1" t="s">
        <v>473</v>
      </c>
      <c r="CG66" s="1" t="s">
        <v>474</v>
      </c>
      <c r="CL66" s="1" t="s">
        <v>473</v>
      </c>
      <c r="CM66" s="1" t="s">
        <v>5133</v>
      </c>
      <c r="CO66" s="1" t="s">
        <v>464</v>
      </c>
      <c r="CW66" s="1" t="s">
        <v>475</v>
      </c>
      <c r="CX66" s="1">
        <v>10</v>
      </c>
      <c r="CY66" s="1">
        <v>2</v>
      </c>
      <c r="CZ66" s="1">
        <v>15</v>
      </c>
      <c r="DA66" s="9">
        <v>27</v>
      </c>
      <c r="DE66" s="1" t="s">
        <v>464</v>
      </c>
      <c r="DF66" s="1" t="s">
        <v>5100</v>
      </c>
      <c r="EH66" s="1">
        <v>7</v>
      </c>
      <c r="EI66" s="1">
        <v>6</v>
      </c>
      <c r="EJ66" s="1">
        <v>840</v>
      </c>
      <c r="EM66" s="1">
        <v>0</v>
      </c>
      <c r="EN66" s="6">
        <v>30</v>
      </c>
      <c r="EO66" s="1" t="s">
        <v>472</v>
      </c>
      <c r="EZ66" s="1" t="s">
        <v>476</v>
      </c>
      <c r="FA66" s="1">
        <v>0</v>
      </c>
      <c r="FB66" s="1">
        <v>0</v>
      </c>
      <c r="FC66" s="1">
        <v>0</v>
      </c>
      <c r="FD66" s="1">
        <v>0</v>
      </c>
      <c r="FE66" s="1">
        <v>1</v>
      </c>
      <c r="FF66" s="1">
        <v>0</v>
      </c>
      <c r="FG66" s="1">
        <v>0</v>
      </c>
      <c r="FI66" s="1" t="s">
        <v>464</v>
      </c>
      <c r="FJ66" s="1" t="s">
        <v>577</v>
      </c>
      <c r="FK66" s="1" t="s">
        <v>1364</v>
      </c>
      <c r="GE66" s="1" t="s">
        <v>472</v>
      </c>
      <c r="GF66" s="1" t="s">
        <v>858</v>
      </c>
      <c r="GG66" s="1" t="s">
        <v>472</v>
      </c>
      <c r="HP66" s="1" t="s">
        <v>464</v>
      </c>
      <c r="HQ66" s="1">
        <v>0</v>
      </c>
      <c r="HR66" s="1">
        <v>0</v>
      </c>
      <c r="HS66" s="1">
        <v>0</v>
      </c>
      <c r="HT66" s="1">
        <v>0</v>
      </c>
      <c r="HU66" s="1">
        <v>0</v>
      </c>
      <c r="HV66" s="1">
        <v>0</v>
      </c>
      <c r="HW66" s="1">
        <v>1</v>
      </c>
      <c r="HX66" s="1">
        <v>0</v>
      </c>
      <c r="HY66" s="1">
        <v>0</v>
      </c>
      <c r="HZ66" s="1">
        <v>0</v>
      </c>
      <c r="IF66" s="1">
        <v>0</v>
      </c>
      <c r="IG66" s="1">
        <v>0</v>
      </c>
      <c r="IH66" s="1">
        <v>0</v>
      </c>
      <c r="II66" s="1">
        <v>1</v>
      </c>
      <c r="IJ66" s="1">
        <v>0</v>
      </c>
      <c r="IS66" s="1" t="s">
        <v>5183</v>
      </c>
      <c r="IT66" s="1" t="s">
        <v>472</v>
      </c>
      <c r="IU66" s="1" t="s">
        <v>5102</v>
      </c>
      <c r="IV66" s="1" t="s">
        <v>472</v>
      </c>
      <c r="IX66" s="1" t="s">
        <v>472</v>
      </c>
      <c r="IY66" s="1" t="s">
        <v>464</v>
      </c>
      <c r="IZ66" s="1">
        <v>0</v>
      </c>
      <c r="JA66" s="1">
        <v>1</v>
      </c>
      <c r="JB66" s="1">
        <v>0</v>
      </c>
      <c r="JC66" s="1">
        <v>0</v>
      </c>
      <c r="JD66" s="1">
        <v>0</v>
      </c>
      <c r="JE66" s="1">
        <v>0</v>
      </c>
      <c r="JF66" s="1">
        <v>0</v>
      </c>
      <c r="JG66" s="1">
        <v>1</v>
      </c>
      <c r="JH66" s="1">
        <v>0</v>
      </c>
      <c r="JI66" s="1">
        <v>0</v>
      </c>
      <c r="JK66" s="1" t="s">
        <v>472</v>
      </c>
      <c r="KA66" s="1" t="s">
        <v>464</v>
      </c>
      <c r="KB66" s="1">
        <v>1</v>
      </c>
      <c r="KC66" s="1">
        <v>0</v>
      </c>
      <c r="KD66" s="1">
        <v>0</v>
      </c>
      <c r="KE66" s="1">
        <v>1</v>
      </c>
      <c r="KF66" s="1">
        <v>0</v>
      </c>
      <c r="KG66" s="1">
        <v>0</v>
      </c>
      <c r="KH66" s="1">
        <v>0</v>
      </c>
      <c r="KJ66" s="1">
        <v>0</v>
      </c>
      <c r="KK66" s="1">
        <v>1</v>
      </c>
      <c r="KL66" s="1">
        <v>0</v>
      </c>
      <c r="KM66" s="1">
        <v>1</v>
      </c>
      <c r="KN66" s="1">
        <v>2</v>
      </c>
      <c r="KO66" s="1" t="s">
        <v>5186</v>
      </c>
      <c r="KP66" s="1">
        <v>0</v>
      </c>
      <c r="KQ66" s="1">
        <v>0</v>
      </c>
      <c r="KR66" s="1">
        <v>0</v>
      </c>
      <c r="KT66" s="1">
        <v>0</v>
      </c>
      <c r="KU66" s="1">
        <v>0</v>
      </c>
      <c r="KV66" s="1">
        <v>0</v>
      </c>
      <c r="KW66" s="1">
        <v>1</v>
      </c>
      <c r="KX66" s="1">
        <v>0</v>
      </c>
      <c r="KY66" s="1">
        <v>0</v>
      </c>
      <c r="LA66" s="1" t="s">
        <v>472</v>
      </c>
      <c r="LB66" s="1" t="s">
        <v>1374</v>
      </c>
      <c r="LC66" s="1">
        <v>1</v>
      </c>
      <c r="LD66" s="1">
        <v>0</v>
      </c>
      <c r="LE66" s="1">
        <v>0</v>
      </c>
      <c r="LF66" s="1">
        <v>0</v>
      </c>
      <c r="LH66" s="1">
        <v>1</v>
      </c>
      <c r="LI66" s="1">
        <v>0</v>
      </c>
      <c r="LJ66" s="1">
        <v>0</v>
      </c>
      <c r="LK66" s="1">
        <v>0</v>
      </c>
      <c r="LL66" s="1">
        <v>0</v>
      </c>
      <c r="LM66" s="1">
        <v>0</v>
      </c>
      <c r="LN66" s="1">
        <v>0</v>
      </c>
      <c r="LO66" s="1">
        <v>0</v>
      </c>
      <c r="LQ66" s="1" t="s">
        <v>464</v>
      </c>
      <c r="LR66" s="1" t="s">
        <v>1340</v>
      </c>
      <c r="LS66" s="1">
        <v>0</v>
      </c>
      <c r="LT66" s="1">
        <v>0</v>
      </c>
      <c r="LU66" s="1">
        <v>0</v>
      </c>
      <c r="LV66" s="1">
        <v>1</v>
      </c>
      <c r="LW66" s="1">
        <v>0</v>
      </c>
      <c r="LX66" s="1">
        <v>0</v>
      </c>
      <c r="LY66" s="1" t="s">
        <v>886</v>
      </c>
      <c r="LZ66" s="1" t="s">
        <v>472</v>
      </c>
      <c r="MA66" s="1" t="s">
        <v>472</v>
      </c>
      <c r="MQ66" s="1">
        <v>0</v>
      </c>
      <c r="MT66" s="1">
        <v>7</v>
      </c>
      <c r="MU66" s="1" t="s">
        <v>5187</v>
      </c>
      <c r="MV66" s="1">
        <v>1</v>
      </c>
      <c r="MW66" s="1">
        <v>0</v>
      </c>
      <c r="MX66" s="1">
        <v>0</v>
      </c>
      <c r="MY66" s="1">
        <v>0</v>
      </c>
      <c r="MZ66" s="1">
        <v>0</v>
      </c>
      <c r="NA66" s="1">
        <v>1</v>
      </c>
      <c r="NB66" s="1">
        <v>1</v>
      </c>
      <c r="NC66" s="1" t="s">
        <v>5190</v>
      </c>
      <c r="ND66" s="1">
        <v>0</v>
      </c>
      <c r="NE66" s="1">
        <v>0</v>
      </c>
      <c r="NF66" s="1">
        <v>0</v>
      </c>
      <c r="NH66" s="1" t="s">
        <v>464</v>
      </c>
      <c r="NI66" s="1" t="s">
        <v>480</v>
      </c>
      <c r="OD66" s="1" t="s">
        <v>1366</v>
      </c>
      <c r="OE66" s="1">
        <v>0</v>
      </c>
      <c r="OF66" s="1">
        <v>0</v>
      </c>
      <c r="OG66" s="1">
        <v>0</v>
      </c>
      <c r="OH66" s="1">
        <v>0</v>
      </c>
      <c r="OI66" s="1">
        <v>0</v>
      </c>
      <c r="OJ66" s="1">
        <v>0</v>
      </c>
      <c r="OK66" s="1">
        <v>0</v>
      </c>
      <c r="OL66" s="1">
        <v>1</v>
      </c>
      <c r="OM66" s="1">
        <v>1</v>
      </c>
      <c r="ON66" s="1">
        <v>0</v>
      </c>
      <c r="OO66" s="1" t="s">
        <v>562</v>
      </c>
      <c r="OP66" s="1">
        <v>0</v>
      </c>
      <c r="OQ66" s="1">
        <v>1</v>
      </c>
      <c r="OR66" s="1">
        <v>0</v>
      </c>
      <c r="OS66" s="1">
        <v>0</v>
      </c>
      <c r="OT66" s="1">
        <v>0</v>
      </c>
      <c r="OU66" s="1">
        <v>0</v>
      </c>
      <c r="OW66" s="1" t="s">
        <v>546</v>
      </c>
      <c r="OY66" s="1" t="s">
        <v>533</v>
      </c>
      <c r="OZ66" s="1" t="s">
        <v>472</v>
      </c>
      <c r="PA66" s="1" t="s">
        <v>464</v>
      </c>
      <c r="PB66" s="1" t="s">
        <v>533</v>
      </c>
      <c r="PC66" s="1" t="s">
        <v>464</v>
      </c>
      <c r="PD66" s="1" t="s">
        <v>472</v>
      </c>
      <c r="PF66" s="1" t="s">
        <v>484</v>
      </c>
      <c r="PH66" s="1" t="s">
        <v>485</v>
      </c>
      <c r="PI66" s="1" t="s">
        <v>534</v>
      </c>
      <c r="PJ66" s="1" t="s">
        <v>472</v>
      </c>
      <c r="PZ66" s="1" t="s">
        <v>886</v>
      </c>
      <c r="QA66" s="1" t="s">
        <v>472</v>
      </c>
      <c r="QB66" s="1" t="s">
        <v>1375</v>
      </c>
      <c r="QC66" s="1" t="s">
        <v>1376</v>
      </c>
      <c r="QD66" s="1" t="s">
        <v>472</v>
      </c>
      <c r="QG66" s="1">
        <v>-2.2798807000000001</v>
      </c>
      <c r="QH66" s="1">
        <v>28.8129037</v>
      </c>
      <c r="QI66" s="1">
        <v>1717.9</v>
      </c>
      <c r="QJ66" s="1">
        <v>3.3</v>
      </c>
      <c r="QK66" s="1">
        <v>4</v>
      </c>
      <c r="QL66" s="1">
        <v>44959.584456018521</v>
      </c>
      <c r="QM66" s="1">
        <v>44959.569814814808</v>
      </c>
      <c r="QN66" s="1" t="s">
        <v>890</v>
      </c>
      <c r="QO66" s="1">
        <v>44959.602349537039</v>
      </c>
      <c r="QP66" s="7" t="s">
        <v>1377</v>
      </c>
      <c r="QQ66" s="1" t="s">
        <v>890</v>
      </c>
      <c r="QR66" s="1" t="s">
        <v>4707</v>
      </c>
      <c r="QS66" s="1" t="s">
        <v>4708</v>
      </c>
      <c r="QT66" s="1">
        <v>4</v>
      </c>
      <c r="QU66" s="1" t="s">
        <v>4725</v>
      </c>
      <c r="QV66" s="1">
        <v>35</v>
      </c>
      <c r="QW66" s="1">
        <v>40</v>
      </c>
      <c r="QX66" s="1">
        <v>45</v>
      </c>
      <c r="QY66" s="9">
        <v>120</v>
      </c>
      <c r="QZ66" s="1" t="s">
        <v>5101</v>
      </c>
      <c r="RA66" s="1">
        <v>71.428571428571431</v>
      </c>
      <c r="RB66" s="1" t="s">
        <v>4710</v>
      </c>
      <c r="RC66" s="1" t="s">
        <v>4711</v>
      </c>
      <c r="RD66" s="1" t="s">
        <v>4712</v>
      </c>
      <c r="RE66" s="1" t="s">
        <v>5102</v>
      </c>
      <c r="RF66" s="1">
        <v>0</v>
      </c>
      <c r="RG66" s="1">
        <v>1</v>
      </c>
      <c r="RH66" s="1">
        <v>1</v>
      </c>
      <c r="RI66" s="1">
        <v>3</v>
      </c>
      <c r="RJ66" s="1" t="s">
        <v>4713</v>
      </c>
      <c r="RK66" s="1">
        <v>0</v>
      </c>
      <c r="RL66" s="1">
        <v>7</v>
      </c>
      <c r="RM66" s="1" t="s">
        <v>4718</v>
      </c>
      <c r="RN66" s="1">
        <v>0</v>
      </c>
      <c r="RO66" s="1">
        <v>0</v>
      </c>
      <c r="RP66" s="1" t="str">
        <f t="shared" si="1"/>
        <v>croissance</v>
      </c>
      <c r="RQ66" s="1" t="str">
        <f t="shared" si="2"/>
        <v>croissance</v>
      </c>
      <c r="RR66" s="1" t="str">
        <f t="shared" si="3"/>
        <v>stagnation</v>
      </c>
      <c r="RS66" s="1" t="str">
        <f t="shared" si="4"/>
        <v>croissance</v>
      </c>
      <c r="RT66" s="1" t="str">
        <f t="shared" si="5"/>
        <v>regression</v>
      </c>
      <c r="RU66" s="1" t="str">
        <f t="shared" si="6"/>
        <v>stagnation</v>
      </c>
    </row>
    <row r="67" spans="1:489" ht="14.25" customHeight="1" x14ac:dyDescent="0.3">
      <c r="A67" s="1" t="s">
        <v>1378</v>
      </c>
      <c r="B67" s="1" t="s">
        <v>1379</v>
      </c>
      <c r="C67" s="1">
        <v>44960</v>
      </c>
      <c r="D67" s="1" t="s">
        <v>459</v>
      </c>
      <c r="E67" s="1" t="s">
        <v>460</v>
      </c>
      <c r="F67" s="1" t="s">
        <v>460</v>
      </c>
      <c r="G67" s="1" t="s">
        <v>461</v>
      </c>
      <c r="H67" s="1" t="s">
        <v>1380</v>
      </c>
      <c r="I67" s="1" t="s">
        <v>1381</v>
      </c>
      <c r="J67" s="1" t="s">
        <v>464</v>
      </c>
      <c r="K67" s="1" t="s">
        <v>1383</v>
      </c>
      <c r="L67" s="1" t="s">
        <v>1382</v>
      </c>
      <c r="M67" s="1" t="str" cm="1">
        <f t="array" ref="M67">SUBSTITUTE(L67,LEFT(L67,MIN(IFERROR(FIND({0;1;2;3;4;5;6;7;8;9},L67),""))-1),"")</f>
        <v>23</v>
      </c>
      <c r="N67" s="1" t="str">
        <f t="shared" ref="N67:N130" si="7">LEFT(I67,5)&amp;"_"&amp;M67</f>
        <v>mwand_23</v>
      </c>
      <c r="O67" s="1" t="s">
        <v>467</v>
      </c>
      <c r="P67" s="1">
        <v>19</v>
      </c>
      <c r="Q67" s="1">
        <v>999999999</v>
      </c>
      <c r="R67" s="1" t="s">
        <v>693</v>
      </c>
      <c r="S67" s="1" t="s">
        <v>472</v>
      </c>
      <c r="T67" s="1" t="s">
        <v>808</v>
      </c>
      <c r="V67" s="1" t="s">
        <v>510</v>
      </c>
      <c r="W67" s="1" t="s">
        <v>510</v>
      </c>
      <c r="X67" s="1" t="s">
        <v>1384</v>
      </c>
      <c r="Y67" s="1" t="s">
        <v>1144</v>
      </c>
      <c r="AA67" s="1" t="s">
        <v>471</v>
      </c>
      <c r="AB67" s="1">
        <v>3</v>
      </c>
      <c r="AC67" s="1">
        <v>1</v>
      </c>
      <c r="AD67" s="1">
        <v>0</v>
      </c>
      <c r="AE67" s="1">
        <v>2</v>
      </c>
      <c r="AF67" s="1">
        <v>0</v>
      </c>
      <c r="AG67" s="1">
        <v>0</v>
      </c>
      <c r="AH67" s="1">
        <v>1</v>
      </c>
      <c r="AI67" s="1">
        <v>0</v>
      </c>
      <c r="AJ67" s="1">
        <v>0</v>
      </c>
      <c r="AK67" s="1">
        <v>0</v>
      </c>
      <c r="AL67" s="1">
        <v>4</v>
      </c>
      <c r="AM67" s="1">
        <v>0</v>
      </c>
      <c r="AN67" s="1">
        <v>0</v>
      </c>
      <c r="AO67" s="1">
        <v>0</v>
      </c>
      <c r="AP67" s="1">
        <v>0</v>
      </c>
      <c r="AQ67" s="1">
        <v>1</v>
      </c>
      <c r="AR67" s="1">
        <v>12</v>
      </c>
      <c r="AS67" s="1" t="s">
        <v>472</v>
      </c>
      <c r="AT67" s="1">
        <v>0</v>
      </c>
      <c r="AU67" s="1">
        <v>0</v>
      </c>
      <c r="AV67" s="1">
        <v>0</v>
      </c>
      <c r="AW67" s="1">
        <v>0</v>
      </c>
      <c r="AX67" s="1">
        <v>0</v>
      </c>
      <c r="AY67" s="1">
        <v>0</v>
      </c>
      <c r="AZ67" s="1">
        <v>0</v>
      </c>
      <c r="BA67" s="1">
        <v>0</v>
      </c>
      <c r="BB67" s="1">
        <v>0</v>
      </c>
      <c r="BC67" s="1">
        <v>0</v>
      </c>
      <c r="BD67" s="1">
        <v>0</v>
      </c>
      <c r="BE67" s="1">
        <v>0</v>
      </c>
      <c r="BF67" s="1" t="s">
        <v>472</v>
      </c>
      <c r="BS67" s="1" t="s">
        <v>472</v>
      </c>
      <c r="CF67" s="1" t="s">
        <v>473</v>
      </c>
      <c r="CG67" s="1" t="s">
        <v>474</v>
      </c>
      <c r="CL67" s="1" t="s">
        <v>473</v>
      </c>
      <c r="CM67" s="1" t="s">
        <v>5133</v>
      </c>
      <c r="CO67" s="1" t="s">
        <v>472</v>
      </c>
      <c r="CP67" s="1" t="s">
        <v>1145</v>
      </c>
      <c r="CV67" s="1" t="s">
        <v>1385</v>
      </c>
      <c r="CW67" s="1" t="s">
        <v>475</v>
      </c>
      <c r="CX67" s="1">
        <v>30</v>
      </c>
      <c r="CY67" s="1">
        <v>10</v>
      </c>
      <c r="CZ67" s="1">
        <v>35</v>
      </c>
      <c r="DA67" s="9">
        <v>75</v>
      </c>
      <c r="DB67" s="1">
        <v>20</v>
      </c>
      <c r="DC67" s="1">
        <v>0</v>
      </c>
      <c r="DD67" s="1">
        <v>25</v>
      </c>
      <c r="DE67" s="1" t="s">
        <v>464</v>
      </c>
      <c r="DF67" s="1" t="s">
        <v>5101</v>
      </c>
      <c r="DT67" s="1" t="s">
        <v>464</v>
      </c>
      <c r="EH67" s="1">
        <v>5</v>
      </c>
      <c r="EI67" s="1">
        <v>1</v>
      </c>
      <c r="EJ67" s="1">
        <v>100</v>
      </c>
      <c r="EK67" s="1">
        <v>7</v>
      </c>
      <c r="EL67" s="1">
        <v>1</v>
      </c>
      <c r="EM67" s="1">
        <v>100</v>
      </c>
      <c r="EN67" s="6">
        <v>2.3809523809523809</v>
      </c>
      <c r="EO67" s="1" t="s">
        <v>472</v>
      </c>
      <c r="EZ67" s="1" t="s">
        <v>529</v>
      </c>
      <c r="FA67" s="1">
        <v>0</v>
      </c>
      <c r="FB67" s="1">
        <v>0</v>
      </c>
      <c r="FC67" s="1">
        <v>0</v>
      </c>
      <c r="FD67" s="1">
        <v>0</v>
      </c>
      <c r="FE67" s="1">
        <v>1</v>
      </c>
      <c r="FF67" s="1">
        <v>0</v>
      </c>
      <c r="FG67" s="1">
        <v>0</v>
      </c>
      <c r="FI67" s="1" t="s">
        <v>464</v>
      </c>
      <c r="FJ67" s="1" t="s">
        <v>598</v>
      </c>
      <c r="FM67" s="1">
        <v>500</v>
      </c>
      <c r="FN67" s="1">
        <v>1</v>
      </c>
      <c r="FO67" s="1">
        <v>1</v>
      </c>
      <c r="FP67" s="1">
        <v>0</v>
      </c>
      <c r="FQ67" s="1">
        <v>1</v>
      </c>
      <c r="FR67" s="1">
        <v>0</v>
      </c>
      <c r="FS67" s="1">
        <v>0</v>
      </c>
      <c r="FT67" s="1">
        <v>0</v>
      </c>
      <c r="FV67" s="1" t="s">
        <v>472</v>
      </c>
      <c r="GD67" s="1" t="s">
        <v>464</v>
      </c>
      <c r="GE67" s="1" t="s">
        <v>464</v>
      </c>
      <c r="GF67" s="1" t="s">
        <v>1386</v>
      </c>
      <c r="GG67" s="1" t="s">
        <v>472</v>
      </c>
      <c r="GP67" s="1" t="s">
        <v>472</v>
      </c>
      <c r="HP67" s="1" t="s">
        <v>464</v>
      </c>
      <c r="HQ67" s="1">
        <v>0</v>
      </c>
      <c r="HR67" s="1">
        <v>0</v>
      </c>
      <c r="HS67" s="1">
        <v>1</v>
      </c>
      <c r="HT67" s="1">
        <v>0</v>
      </c>
      <c r="HU67" s="1">
        <v>0</v>
      </c>
      <c r="HV67" s="1">
        <v>0</v>
      </c>
      <c r="HW67" s="1">
        <v>0</v>
      </c>
      <c r="HX67" s="1">
        <v>0</v>
      </c>
      <c r="HY67" s="1">
        <v>0</v>
      </c>
      <c r="HZ67" s="1">
        <v>0</v>
      </c>
      <c r="IC67" s="1" t="s">
        <v>737</v>
      </c>
      <c r="IF67" s="1">
        <v>0</v>
      </c>
      <c r="IG67" s="1">
        <v>0</v>
      </c>
      <c r="IH67" s="1">
        <v>0</v>
      </c>
      <c r="II67" s="1">
        <v>1</v>
      </c>
      <c r="IJ67" s="1">
        <v>0</v>
      </c>
      <c r="IL67" s="1">
        <v>0</v>
      </c>
      <c r="IM67" s="1">
        <v>1</v>
      </c>
      <c r="IN67" s="1">
        <v>0</v>
      </c>
      <c r="IS67" s="1" t="s">
        <v>5183</v>
      </c>
      <c r="IT67" s="1" t="s">
        <v>472</v>
      </c>
      <c r="IU67" s="1" t="s">
        <v>5102</v>
      </c>
      <c r="IV67" s="1" t="s">
        <v>472</v>
      </c>
      <c r="IX67" s="1" t="s">
        <v>472</v>
      </c>
      <c r="IY67" s="1" t="s">
        <v>472</v>
      </c>
      <c r="KA67" s="1" t="s">
        <v>472</v>
      </c>
      <c r="KE67" s="1">
        <v>0</v>
      </c>
      <c r="KM67" s="1">
        <v>0</v>
      </c>
      <c r="KN67" s="1">
        <v>0</v>
      </c>
      <c r="KO67" s="1" t="s">
        <v>5186</v>
      </c>
      <c r="KT67" s="1">
        <v>0</v>
      </c>
      <c r="KU67" s="1">
        <v>0</v>
      </c>
      <c r="KV67" s="1">
        <v>0</v>
      </c>
      <c r="KW67" s="1">
        <v>1</v>
      </c>
      <c r="KX67" s="1">
        <v>0</v>
      </c>
      <c r="KY67" s="1">
        <v>0</v>
      </c>
      <c r="LA67" s="1" t="s">
        <v>472</v>
      </c>
      <c r="LB67" s="1" t="s">
        <v>834</v>
      </c>
      <c r="LC67" s="1">
        <v>0</v>
      </c>
      <c r="LD67" s="1">
        <v>0</v>
      </c>
      <c r="LE67" s="1">
        <v>1</v>
      </c>
      <c r="LF67" s="1">
        <v>0</v>
      </c>
      <c r="LG67" s="1" t="s">
        <v>834</v>
      </c>
      <c r="LH67" s="1">
        <v>0</v>
      </c>
      <c r="LI67" s="1">
        <v>0</v>
      </c>
      <c r="LJ67" s="1">
        <v>0</v>
      </c>
      <c r="LK67" s="1">
        <v>0</v>
      </c>
      <c r="LL67" s="1">
        <v>1</v>
      </c>
      <c r="LM67" s="1">
        <v>0</v>
      </c>
      <c r="LN67" s="1">
        <v>0</v>
      </c>
      <c r="LO67" s="1">
        <v>0</v>
      </c>
      <c r="LQ67" s="1" t="s">
        <v>472</v>
      </c>
      <c r="LZ67" s="1" t="s">
        <v>472</v>
      </c>
      <c r="MA67" s="1" t="s">
        <v>472</v>
      </c>
      <c r="MQ67" s="1">
        <v>0</v>
      </c>
      <c r="MT67" s="1">
        <v>6</v>
      </c>
      <c r="MU67" s="1" t="s">
        <v>5187</v>
      </c>
      <c r="MV67" s="1">
        <v>0</v>
      </c>
      <c r="MW67" s="1">
        <v>0</v>
      </c>
      <c r="MX67" s="1">
        <v>0</v>
      </c>
      <c r="MY67" s="1">
        <v>0</v>
      </c>
      <c r="MZ67" s="1">
        <v>0</v>
      </c>
      <c r="NA67" s="1">
        <v>0</v>
      </c>
      <c r="NB67" s="1">
        <v>0</v>
      </c>
      <c r="NC67" s="1" t="s">
        <v>1580</v>
      </c>
      <c r="ND67" s="1">
        <v>1</v>
      </c>
      <c r="NE67" s="1">
        <v>0</v>
      </c>
      <c r="NF67" s="1">
        <v>0</v>
      </c>
      <c r="NH67" s="1" t="s">
        <v>464</v>
      </c>
      <c r="NI67" s="1" t="s">
        <v>480</v>
      </c>
      <c r="OD67" s="1" t="s">
        <v>760</v>
      </c>
      <c r="OE67" s="1">
        <v>0</v>
      </c>
      <c r="OF67" s="1">
        <v>0</v>
      </c>
      <c r="OG67" s="1">
        <v>0</v>
      </c>
      <c r="OH67" s="1">
        <v>0</v>
      </c>
      <c r="OI67" s="1">
        <v>0</v>
      </c>
      <c r="OJ67" s="1">
        <v>0</v>
      </c>
      <c r="OK67" s="1">
        <v>0</v>
      </c>
      <c r="OL67" s="1">
        <v>0</v>
      </c>
      <c r="OM67" s="1">
        <v>1</v>
      </c>
      <c r="ON67" s="1">
        <v>0</v>
      </c>
      <c r="OO67" s="1" t="s">
        <v>544</v>
      </c>
      <c r="OP67" s="1">
        <v>0</v>
      </c>
      <c r="OQ67" s="1">
        <v>0</v>
      </c>
      <c r="OR67" s="1">
        <v>0</v>
      </c>
      <c r="OS67" s="1">
        <v>0</v>
      </c>
      <c r="OT67" s="1">
        <v>1</v>
      </c>
      <c r="OU67" s="1">
        <v>0</v>
      </c>
      <c r="OV67" s="1" t="s">
        <v>834</v>
      </c>
      <c r="OW67" s="1" t="s">
        <v>702</v>
      </c>
      <c r="OY67" s="1" t="s">
        <v>518</v>
      </c>
      <c r="OZ67" s="1" t="s">
        <v>472</v>
      </c>
      <c r="PA67" s="1" t="s">
        <v>472</v>
      </c>
      <c r="PB67" s="1" t="s">
        <v>518</v>
      </c>
      <c r="PC67" s="1" t="s">
        <v>464</v>
      </c>
      <c r="PD67" s="1" t="s">
        <v>472</v>
      </c>
      <c r="PF67" s="1" t="s">
        <v>484</v>
      </c>
      <c r="PH67" s="1" t="s">
        <v>671</v>
      </c>
      <c r="PI67" s="1" t="s">
        <v>534</v>
      </c>
      <c r="PJ67" s="1" t="s">
        <v>472</v>
      </c>
      <c r="PZ67" s="1" t="s">
        <v>1387</v>
      </c>
      <c r="QA67" s="1" t="s">
        <v>472</v>
      </c>
      <c r="QB67" s="1" t="s">
        <v>1388</v>
      </c>
      <c r="QC67" s="1" t="s">
        <v>1389</v>
      </c>
      <c r="QD67" s="1" t="s">
        <v>472</v>
      </c>
      <c r="QG67" s="1">
        <v>-2.2327498000000001</v>
      </c>
      <c r="QH67" s="1">
        <v>28.855855999999999</v>
      </c>
      <c r="QI67" s="1">
        <v>1500.4</v>
      </c>
      <c r="QJ67" s="1">
        <v>4.66</v>
      </c>
      <c r="QK67" s="1">
        <v>12</v>
      </c>
      <c r="QL67" s="1">
        <v>44960.33221064815</v>
      </c>
      <c r="QM67" s="1">
        <v>44960.313368055547</v>
      </c>
      <c r="QN67" s="1" t="s">
        <v>840</v>
      </c>
      <c r="QO67" s="1">
        <v>44960.33258101852</v>
      </c>
      <c r="QP67" s="7" t="s">
        <v>1390</v>
      </c>
      <c r="QQ67" s="1" t="s">
        <v>840</v>
      </c>
      <c r="QR67" s="1" t="s">
        <v>4707</v>
      </c>
      <c r="QS67" s="1" t="s">
        <v>4716</v>
      </c>
      <c r="QT67" s="1">
        <v>7</v>
      </c>
      <c r="QU67" s="1" t="s">
        <v>4709</v>
      </c>
      <c r="QV67" s="1">
        <v>2</v>
      </c>
      <c r="QW67" s="1">
        <v>10</v>
      </c>
      <c r="QX67" s="1">
        <v>2</v>
      </c>
      <c r="QY67" s="9">
        <v>14</v>
      </c>
      <c r="QZ67" s="1" t="s">
        <v>5102</v>
      </c>
      <c r="RA67" s="1">
        <v>11.428571428571429</v>
      </c>
      <c r="RB67" s="1" t="s">
        <v>4710</v>
      </c>
      <c r="RC67" s="1" t="s">
        <v>4711</v>
      </c>
      <c r="RD67" s="1" t="s">
        <v>4712</v>
      </c>
      <c r="RE67" s="1" t="s">
        <v>5102</v>
      </c>
      <c r="RF67" s="1">
        <v>0</v>
      </c>
      <c r="RG67" s="1">
        <v>1</v>
      </c>
      <c r="RH67" s="1">
        <v>1</v>
      </c>
      <c r="RI67" s="1">
        <v>2</v>
      </c>
      <c r="RJ67" s="1" t="s">
        <v>4721</v>
      </c>
      <c r="RK67" s="1">
        <v>0</v>
      </c>
      <c r="RL67" s="1">
        <v>7</v>
      </c>
      <c r="RM67" s="1" t="s">
        <v>4718</v>
      </c>
      <c r="RN67" s="1">
        <v>0</v>
      </c>
      <c r="RO67" s="1">
        <v>0</v>
      </c>
      <c r="RP67" s="1" t="str">
        <f t="shared" ref="RP67:RP130" si="8">IF(QY67="","",IF(QY67&gt;DA67,"croissance",IF(QY67=DA67,"stagnation","regression")))</f>
        <v>regression</v>
      </c>
      <c r="RQ67" s="1" t="str">
        <f t="shared" ref="RQ67:RQ130" si="9">IF(OR(QZ67="",DF67="inclassable"),"",IF(DF67=QZ67,"stagnation",IF(OR(AND(QZ67="Accès basique",OR(DF67="Accès limité",DF67="Pas d'accès")),AND(QZ67="Accès limité",DF67="Ne compte pas")),"regression","croissance")))</f>
        <v>croissance</v>
      </c>
      <c r="RR67" s="1" t="str">
        <f t="shared" ref="RR67:RR130" si="10">IF(RE67="","",IF(RE67=IU67,"stagnation",IF(OR(AND(RE67="accès basique",OR(IU67="accès limité",IU67="pas d'accès")),AND(RE67="accès limité",IU67="pas d'accès")),"regression","croissance")))</f>
        <v>stagnation</v>
      </c>
      <c r="RS67" s="1" t="str">
        <f t="shared" ref="RS67:RS130" si="11">IF(RA67="","",IF(RA67&gt;EN67,"croissance",IF(RA67=EN67,"stagnation","regression")))</f>
        <v>croissance</v>
      </c>
      <c r="RT67" s="1" t="str">
        <f t="shared" ref="RT67:RT130" si="12">IF(RI67="","",IF(RI67=KN67,"stagnation",IF(RI67&gt;KNJ67,"regression","croissance")))</f>
        <v>regression</v>
      </c>
      <c r="RU67" s="1" t="str">
        <f t="shared" ref="RU67:RU130" si="13">IF(RL67="","",IF(RL67=MT67,"stagnation",IF(RL67&gt;MT67,"regression","croissance")))</f>
        <v>regression</v>
      </c>
    </row>
    <row r="68" spans="1:489" ht="14.25" customHeight="1" x14ac:dyDescent="0.3">
      <c r="A68" s="1" t="s">
        <v>1391</v>
      </c>
      <c r="B68" s="1" t="s">
        <v>1392</v>
      </c>
      <c r="C68" s="1">
        <v>44960</v>
      </c>
      <c r="D68" s="1" t="s">
        <v>459</v>
      </c>
      <c r="E68" s="1" t="s">
        <v>460</v>
      </c>
      <c r="F68" s="1" t="s">
        <v>460</v>
      </c>
      <c r="G68" s="1" t="s">
        <v>461</v>
      </c>
      <c r="H68" s="1" t="s">
        <v>1380</v>
      </c>
      <c r="I68" s="1" t="s">
        <v>1381</v>
      </c>
      <c r="J68" s="1" t="s">
        <v>464</v>
      </c>
      <c r="K68" s="1" t="s">
        <v>1394</v>
      </c>
      <c r="L68" s="1" t="s">
        <v>1393</v>
      </c>
      <c r="M68" s="1" t="str" cm="1">
        <f t="array" ref="M68">SUBSTITUTE(L68,LEFT(L68,MIN(IFERROR(FIND({0;1;2;3;4;5;6;7;8;9},L68),""))-1),"")</f>
        <v>30</v>
      </c>
      <c r="N68" s="1" t="str">
        <f t="shared" si="7"/>
        <v>mwand_30</v>
      </c>
      <c r="O68" s="1" t="s">
        <v>510</v>
      </c>
      <c r="P68" s="1">
        <v>36</v>
      </c>
      <c r="Q68" s="1">
        <v>999999999</v>
      </c>
      <c r="R68" s="1" t="s">
        <v>693</v>
      </c>
      <c r="S68" s="1" t="s">
        <v>464</v>
      </c>
      <c r="W68" s="1" t="s">
        <v>510</v>
      </c>
      <c r="X68" s="1" t="s">
        <v>1395</v>
      </c>
      <c r="Y68" s="1" t="s">
        <v>1396</v>
      </c>
      <c r="AA68" s="1" t="s">
        <v>471</v>
      </c>
      <c r="AB68" s="1">
        <v>1</v>
      </c>
      <c r="AC68" s="1">
        <v>2</v>
      </c>
      <c r="AD68" s="1">
        <v>1</v>
      </c>
      <c r="AE68" s="1">
        <v>0</v>
      </c>
      <c r="AF68" s="1">
        <v>0</v>
      </c>
      <c r="AG68" s="1">
        <v>1</v>
      </c>
      <c r="AH68" s="1">
        <v>0</v>
      </c>
      <c r="AI68" s="1">
        <v>0</v>
      </c>
      <c r="AJ68" s="1">
        <v>0</v>
      </c>
      <c r="AK68" s="1">
        <v>1</v>
      </c>
      <c r="AL68" s="1">
        <v>0</v>
      </c>
      <c r="AM68" s="1">
        <v>0</v>
      </c>
      <c r="AN68" s="1">
        <v>0</v>
      </c>
      <c r="AO68" s="1">
        <v>0</v>
      </c>
      <c r="AP68" s="1">
        <v>1</v>
      </c>
      <c r="AQ68" s="1">
        <v>0</v>
      </c>
      <c r="AR68" s="1">
        <v>7</v>
      </c>
      <c r="AS68" s="1" t="s">
        <v>472</v>
      </c>
      <c r="AT68" s="1">
        <v>0</v>
      </c>
      <c r="AU68" s="1">
        <v>0</v>
      </c>
      <c r="AV68" s="1">
        <v>0</v>
      </c>
      <c r="AW68" s="1">
        <v>0</v>
      </c>
      <c r="AX68" s="1">
        <v>0</v>
      </c>
      <c r="AY68" s="1">
        <v>0</v>
      </c>
      <c r="AZ68" s="1">
        <v>0</v>
      </c>
      <c r="BA68" s="1">
        <v>0</v>
      </c>
      <c r="BB68" s="1">
        <v>0</v>
      </c>
      <c r="BC68" s="1">
        <v>0</v>
      </c>
      <c r="BD68" s="1">
        <v>0</v>
      </c>
      <c r="BE68" s="1">
        <v>0</v>
      </c>
      <c r="BF68" s="1" t="s">
        <v>472</v>
      </c>
      <c r="BS68" s="1" t="s">
        <v>472</v>
      </c>
      <c r="CF68" s="1" t="s">
        <v>473</v>
      </c>
      <c r="CG68" s="1" t="s">
        <v>474</v>
      </c>
      <c r="CL68" s="1" t="s">
        <v>473</v>
      </c>
      <c r="CM68" s="1" t="s">
        <v>5133</v>
      </c>
      <c r="CO68" s="1" t="s">
        <v>472</v>
      </c>
      <c r="CP68" s="1" t="s">
        <v>1145</v>
      </c>
      <c r="CV68" s="1" t="s">
        <v>1385</v>
      </c>
      <c r="CW68" s="1" t="s">
        <v>475</v>
      </c>
      <c r="CX68" s="1">
        <v>25</v>
      </c>
      <c r="CY68" s="1">
        <v>10</v>
      </c>
      <c r="CZ68" s="1">
        <v>30</v>
      </c>
      <c r="DA68" s="9">
        <v>65</v>
      </c>
      <c r="DB68" s="1">
        <v>15</v>
      </c>
      <c r="DC68" s="1">
        <v>0</v>
      </c>
      <c r="DD68" s="1">
        <v>20</v>
      </c>
      <c r="DE68" s="1" t="s">
        <v>464</v>
      </c>
      <c r="DF68" s="1" t="s">
        <v>5101</v>
      </c>
      <c r="DT68" s="1" t="s">
        <v>464</v>
      </c>
      <c r="EH68" s="1">
        <v>3</v>
      </c>
      <c r="EI68" s="1">
        <v>1</v>
      </c>
      <c r="EJ68" s="1">
        <v>60</v>
      </c>
      <c r="EK68" s="1">
        <v>7</v>
      </c>
      <c r="EL68" s="1">
        <v>3</v>
      </c>
      <c r="EM68" s="1">
        <v>180</v>
      </c>
      <c r="EN68" s="6">
        <v>4.8979591836734695</v>
      </c>
      <c r="EO68" s="1" t="s">
        <v>472</v>
      </c>
      <c r="EZ68" s="1" t="s">
        <v>476</v>
      </c>
      <c r="FA68" s="1">
        <v>0</v>
      </c>
      <c r="FB68" s="1">
        <v>0</v>
      </c>
      <c r="FC68" s="1">
        <v>0</v>
      </c>
      <c r="FD68" s="1">
        <v>0</v>
      </c>
      <c r="FE68" s="1">
        <v>1</v>
      </c>
      <c r="FF68" s="1">
        <v>0</v>
      </c>
      <c r="FG68" s="1">
        <v>0</v>
      </c>
      <c r="FI68" s="1" t="s">
        <v>464</v>
      </c>
      <c r="FJ68" s="1" t="s">
        <v>598</v>
      </c>
      <c r="FM68" s="1">
        <v>500</v>
      </c>
      <c r="FN68" s="1">
        <v>0</v>
      </c>
      <c r="FO68" s="1">
        <v>0</v>
      </c>
      <c r="FP68" s="1">
        <v>0</v>
      </c>
      <c r="FQ68" s="1">
        <v>0</v>
      </c>
      <c r="FR68" s="1">
        <v>1</v>
      </c>
      <c r="FS68" s="1">
        <v>0</v>
      </c>
      <c r="FT68" s="1">
        <v>0</v>
      </c>
      <c r="FV68" s="1" t="s">
        <v>472</v>
      </c>
      <c r="GD68" s="1" t="s">
        <v>472</v>
      </c>
      <c r="GE68" s="1" t="s">
        <v>472</v>
      </c>
      <c r="GF68" s="1" t="s">
        <v>1397</v>
      </c>
      <c r="GG68" s="1" t="s">
        <v>464</v>
      </c>
      <c r="GH68" s="1">
        <v>1</v>
      </c>
      <c r="GI68" s="1">
        <v>0</v>
      </c>
      <c r="GJ68" s="1">
        <v>0</v>
      </c>
      <c r="GK68" s="1">
        <v>0</v>
      </c>
      <c r="GL68" s="1">
        <v>0</v>
      </c>
      <c r="GM68" s="1">
        <v>0</v>
      </c>
      <c r="GN68" s="1">
        <v>0</v>
      </c>
      <c r="GP68" s="1" t="s">
        <v>472</v>
      </c>
      <c r="GY68" s="1">
        <v>0</v>
      </c>
      <c r="GZ68" s="1">
        <v>0</v>
      </c>
      <c r="HA68" s="1">
        <v>1</v>
      </c>
      <c r="HB68" s="1">
        <v>0</v>
      </c>
      <c r="HC68" s="1">
        <v>0</v>
      </c>
      <c r="HD68" s="1">
        <v>0</v>
      </c>
      <c r="HE68" s="1">
        <v>0</v>
      </c>
      <c r="HF68" s="1">
        <v>0</v>
      </c>
      <c r="HG68" s="1">
        <v>0</v>
      </c>
      <c r="HH68" s="1">
        <v>0</v>
      </c>
      <c r="HI68" s="1">
        <v>0</v>
      </c>
      <c r="HJ68" s="1">
        <v>0</v>
      </c>
      <c r="HK68" s="1">
        <v>0</v>
      </c>
      <c r="HL68" s="1">
        <v>0</v>
      </c>
      <c r="HM68" s="1">
        <v>0</v>
      </c>
      <c r="HN68" s="1">
        <v>0</v>
      </c>
      <c r="HO68" s="1">
        <v>0</v>
      </c>
      <c r="HP68" s="1" t="s">
        <v>464</v>
      </c>
      <c r="HQ68" s="1">
        <v>0</v>
      </c>
      <c r="HR68" s="1">
        <v>0</v>
      </c>
      <c r="HS68" s="1">
        <v>1</v>
      </c>
      <c r="HT68" s="1">
        <v>0</v>
      </c>
      <c r="HU68" s="1">
        <v>0</v>
      </c>
      <c r="HV68" s="1">
        <v>0</v>
      </c>
      <c r="HW68" s="1">
        <v>0</v>
      </c>
      <c r="HX68" s="1">
        <v>0</v>
      </c>
      <c r="HY68" s="1">
        <v>0</v>
      </c>
      <c r="HZ68" s="1">
        <v>0</v>
      </c>
      <c r="IC68" s="1" t="s">
        <v>737</v>
      </c>
      <c r="IF68" s="1">
        <v>0</v>
      </c>
      <c r="IG68" s="1">
        <v>0</v>
      </c>
      <c r="IH68" s="1">
        <v>0</v>
      </c>
      <c r="II68" s="1">
        <v>1</v>
      </c>
      <c r="IJ68" s="1">
        <v>0</v>
      </c>
      <c r="IL68" s="1">
        <v>0</v>
      </c>
      <c r="IM68" s="1">
        <v>1</v>
      </c>
      <c r="IN68" s="1">
        <v>0</v>
      </c>
      <c r="IS68" s="1" t="s">
        <v>5183</v>
      </c>
      <c r="IT68" s="1" t="s">
        <v>472</v>
      </c>
      <c r="IU68" s="1" t="s">
        <v>5102</v>
      </c>
      <c r="IV68" s="1" t="s">
        <v>472</v>
      </c>
      <c r="IX68" s="1" t="s">
        <v>472</v>
      </c>
      <c r="IY68" s="1" t="s">
        <v>472</v>
      </c>
      <c r="KA68" s="1" t="s">
        <v>472</v>
      </c>
      <c r="KE68" s="1">
        <v>0</v>
      </c>
      <c r="KM68" s="1">
        <v>0</v>
      </c>
      <c r="KN68" s="1">
        <v>0</v>
      </c>
      <c r="KO68" s="1" t="s">
        <v>5186</v>
      </c>
      <c r="KT68" s="1">
        <v>0</v>
      </c>
      <c r="KU68" s="1">
        <v>0</v>
      </c>
      <c r="KV68" s="1">
        <v>0</v>
      </c>
      <c r="KW68" s="1">
        <v>1</v>
      </c>
      <c r="KX68" s="1">
        <v>0</v>
      </c>
      <c r="KY68" s="1">
        <v>0</v>
      </c>
      <c r="LA68" s="1" t="s">
        <v>472</v>
      </c>
      <c r="LB68" s="1" t="s">
        <v>834</v>
      </c>
      <c r="LC68" s="1">
        <v>0</v>
      </c>
      <c r="LD68" s="1">
        <v>0</v>
      </c>
      <c r="LE68" s="1">
        <v>1</v>
      </c>
      <c r="LF68" s="1">
        <v>0</v>
      </c>
      <c r="LG68" s="1" t="s">
        <v>1398</v>
      </c>
      <c r="LH68" s="1">
        <v>0</v>
      </c>
      <c r="LI68" s="1">
        <v>0</v>
      </c>
      <c r="LJ68" s="1">
        <v>0</v>
      </c>
      <c r="LK68" s="1">
        <v>0</v>
      </c>
      <c r="LL68" s="1">
        <v>1</v>
      </c>
      <c r="LM68" s="1">
        <v>0</v>
      </c>
      <c r="LN68" s="1">
        <v>0</v>
      </c>
      <c r="LO68" s="1">
        <v>0</v>
      </c>
      <c r="LQ68" s="1" t="s">
        <v>472</v>
      </c>
      <c r="LZ68" s="1" t="s">
        <v>472</v>
      </c>
      <c r="MA68" s="1" t="s">
        <v>472</v>
      </c>
      <c r="MQ68" s="1">
        <v>0</v>
      </c>
      <c r="MT68" s="1">
        <v>1</v>
      </c>
      <c r="MU68" s="1" t="s">
        <v>5188</v>
      </c>
      <c r="MV68" s="1">
        <v>0</v>
      </c>
      <c r="MW68" s="1">
        <v>0</v>
      </c>
      <c r="MX68" s="1">
        <v>0</v>
      </c>
      <c r="MY68" s="1">
        <v>0</v>
      </c>
      <c r="MZ68" s="1">
        <v>0</v>
      </c>
      <c r="NA68" s="1">
        <v>0</v>
      </c>
      <c r="NB68" s="1">
        <v>0</v>
      </c>
      <c r="NC68" s="1" t="s">
        <v>1580</v>
      </c>
      <c r="ND68" s="1">
        <v>1</v>
      </c>
      <c r="NE68" s="1">
        <v>0</v>
      </c>
      <c r="NF68" s="1">
        <v>0</v>
      </c>
      <c r="NH68" s="1" t="s">
        <v>472</v>
      </c>
      <c r="NI68" s="1" t="s">
        <v>480</v>
      </c>
      <c r="OD68" s="1" t="s">
        <v>760</v>
      </c>
      <c r="OE68" s="1">
        <v>0</v>
      </c>
      <c r="OF68" s="1">
        <v>0</v>
      </c>
      <c r="OG68" s="1">
        <v>0</v>
      </c>
      <c r="OH68" s="1">
        <v>0</v>
      </c>
      <c r="OI68" s="1">
        <v>0</v>
      </c>
      <c r="OJ68" s="1">
        <v>0</v>
      </c>
      <c r="OK68" s="1">
        <v>0</v>
      </c>
      <c r="OL68" s="1">
        <v>0</v>
      </c>
      <c r="OM68" s="1">
        <v>1</v>
      </c>
      <c r="ON68" s="1">
        <v>0</v>
      </c>
      <c r="OO68" s="1" t="s">
        <v>544</v>
      </c>
      <c r="OP68" s="1">
        <v>0</v>
      </c>
      <c r="OQ68" s="1">
        <v>0</v>
      </c>
      <c r="OR68" s="1">
        <v>0</v>
      </c>
      <c r="OS68" s="1">
        <v>0</v>
      </c>
      <c r="OT68" s="1">
        <v>1</v>
      </c>
      <c r="OU68" s="1">
        <v>0</v>
      </c>
      <c r="OV68" s="1" t="s">
        <v>834</v>
      </c>
      <c r="OW68" s="1" t="s">
        <v>702</v>
      </c>
      <c r="OY68" s="1" t="s">
        <v>518</v>
      </c>
      <c r="OZ68" s="1" t="s">
        <v>472</v>
      </c>
      <c r="PA68" s="1" t="s">
        <v>472</v>
      </c>
      <c r="PB68" s="1" t="s">
        <v>502</v>
      </c>
      <c r="PC68" s="1" t="s">
        <v>472</v>
      </c>
      <c r="PI68" s="1" t="s">
        <v>605</v>
      </c>
      <c r="PJ68" s="1" t="s">
        <v>472</v>
      </c>
      <c r="PZ68" s="1" t="s">
        <v>837</v>
      </c>
      <c r="QA68" s="1" t="s">
        <v>472</v>
      </c>
      <c r="QB68" s="1" t="s">
        <v>1399</v>
      </c>
      <c r="QC68" s="1" t="s">
        <v>1400</v>
      </c>
      <c r="QD68" s="1" t="s">
        <v>472</v>
      </c>
      <c r="QG68" s="1">
        <v>-2.2323659999999999</v>
      </c>
      <c r="QH68" s="1">
        <v>28.8555688</v>
      </c>
      <c r="QI68" s="1">
        <v>1516</v>
      </c>
      <c r="QJ68" s="1">
        <v>4.9800000000000004</v>
      </c>
      <c r="QK68" s="1">
        <v>7</v>
      </c>
      <c r="QL68" s="1">
        <v>44960.354201388887</v>
      </c>
      <c r="QM68" s="1">
        <v>44960.332291666673</v>
      </c>
      <c r="QN68" s="1" t="s">
        <v>840</v>
      </c>
      <c r="QO68" s="1">
        <v>44960.354224537034</v>
      </c>
      <c r="QP68" s="7" t="s">
        <v>1401</v>
      </c>
      <c r="QQ68" s="1" t="s">
        <v>840</v>
      </c>
      <c r="QR68" s="1" t="s">
        <v>4707</v>
      </c>
      <c r="QS68" s="1" t="s">
        <v>4716</v>
      </c>
      <c r="QT68" s="1">
        <v>13</v>
      </c>
      <c r="QU68" s="1" t="s">
        <v>4709</v>
      </c>
      <c r="QV68" s="1">
        <v>5</v>
      </c>
      <c r="QW68" s="1">
        <v>10</v>
      </c>
      <c r="QX68" s="1">
        <v>5</v>
      </c>
      <c r="QY68" s="9">
        <v>20</v>
      </c>
      <c r="QZ68" s="1" t="s">
        <v>5102</v>
      </c>
      <c r="RA68" s="1">
        <v>4.615384615384615</v>
      </c>
      <c r="RB68" s="1" t="s">
        <v>4710</v>
      </c>
      <c r="RC68" s="1" t="s">
        <v>4711</v>
      </c>
      <c r="RD68" s="1" t="s">
        <v>4712</v>
      </c>
      <c r="RE68" s="1" t="s">
        <v>5102</v>
      </c>
      <c r="RF68" s="1">
        <v>0</v>
      </c>
      <c r="RG68" s="1">
        <v>1</v>
      </c>
      <c r="RH68" s="1">
        <v>1</v>
      </c>
      <c r="RI68" s="1">
        <v>3</v>
      </c>
      <c r="RJ68" s="1" t="s">
        <v>4713</v>
      </c>
      <c r="RK68" s="1">
        <v>1</v>
      </c>
      <c r="RL68" s="1">
        <v>8</v>
      </c>
      <c r="RM68" s="1" t="s">
        <v>4718</v>
      </c>
      <c r="RN68" s="1">
        <v>1</v>
      </c>
      <c r="RO68" s="1">
        <v>1</v>
      </c>
      <c r="RP68" s="1" t="str">
        <f t="shared" si="8"/>
        <v>regression</v>
      </c>
      <c r="RQ68" s="1" t="str">
        <f t="shared" si="9"/>
        <v>croissance</v>
      </c>
      <c r="RR68" s="1" t="str">
        <f t="shared" si="10"/>
        <v>stagnation</v>
      </c>
      <c r="RS68" s="1" t="str">
        <f t="shared" si="11"/>
        <v>regression</v>
      </c>
      <c r="RT68" s="1" t="str">
        <f t="shared" si="12"/>
        <v>regression</v>
      </c>
      <c r="RU68" s="1" t="str">
        <f t="shared" si="13"/>
        <v>regression</v>
      </c>
    </row>
    <row r="69" spans="1:489" ht="14.25" customHeight="1" x14ac:dyDescent="0.3">
      <c r="A69" s="1" t="s">
        <v>1402</v>
      </c>
      <c r="B69" s="1" t="s">
        <v>1403</v>
      </c>
      <c r="C69" s="1">
        <v>44960</v>
      </c>
      <c r="D69" s="1" t="s">
        <v>459</v>
      </c>
      <c r="E69" s="1" t="s">
        <v>460</v>
      </c>
      <c r="F69" s="1" t="s">
        <v>460</v>
      </c>
      <c r="G69" s="1" t="s">
        <v>461</v>
      </c>
      <c r="H69" s="1" t="s">
        <v>1380</v>
      </c>
      <c r="I69" s="1" t="s">
        <v>1404</v>
      </c>
      <c r="J69" s="1" t="s">
        <v>464</v>
      </c>
      <c r="K69" s="1" t="s">
        <v>1406</v>
      </c>
      <c r="L69" s="1" t="s">
        <v>1405</v>
      </c>
      <c r="M69" s="1" t="str" cm="1">
        <f t="array" ref="M69">SUBSTITUTE(L69,LEFT(L69,MIN(IFERROR(FIND({0;1;2;3;4;5;6;7;8;9},L69),""))-1),"")</f>
        <v>6</v>
      </c>
      <c r="N69" s="1" t="str">
        <f t="shared" si="7"/>
        <v>kahun_6</v>
      </c>
      <c r="O69" s="1" t="s">
        <v>510</v>
      </c>
      <c r="P69" s="1">
        <v>23</v>
      </c>
      <c r="Q69" s="1">
        <v>971181051</v>
      </c>
      <c r="R69" s="1" t="s">
        <v>511</v>
      </c>
      <c r="S69" s="1" t="s">
        <v>472</v>
      </c>
      <c r="T69" s="1" t="s">
        <v>526</v>
      </c>
      <c r="V69" s="1" t="s">
        <v>510</v>
      </c>
      <c r="W69" s="1" t="s">
        <v>510</v>
      </c>
      <c r="X69" s="1" t="s">
        <v>1407</v>
      </c>
      <c r="Y69" s="1" t="s">
        <v>575</v>
      </c>
      <c r="AA69" s="1" t="s">
        <v>596</v>
      </c>
      <c r="AB69" s="1">
        <v>2</v>
      </c>
      <c r="AC69" s="1">
        <v>0</v>
      </c>
      <c r="AD69" s="1">
        <v>2</v>
      </c>
      <c r="AE69" s="1">
        <v>1</v>
      </c>
      <c r="AF69" s="1">
        <v>0</v>
      </c>
      <c r="AG69" s="1">
        <v>0</v>
      </c>
      <c r="AH69" s="1">
        <v>1</v>
      </c>
      <c r="AI69" s="1">
        <v>0</v>
      </c>
      <c r="AJ69" s="1">
        <v>0</v>
      </c>
      <c r="AK69" s="1">
        <v>1</v>
      </c>
      <c r="AL69" s="1">
        <v>0</v>
      </c>
      <c r="AM69" s="1">
        <v>2</v>
      </c>
      <c r="AN69" s="1">
        <v>3</v>
      </c>
      <c r="AO69" s="1">
        <v>2</v>
      </c>
      <c r="AP69" s="1">
        <v>1</v>
      </c>
      <c r="AQ69" s="1">
        <v>1</v>
      </c>
      <c r="AR69" s="1">
        <v>16</v>
      </c>
      <c r="AS69" s="1" t="s">
        <v>464</v>
      </c>
      <c r="AT69" s="1">
        <v>0</v>
      </c>
      <c r="AU69" s="1">
        <v>0</v>
      </c>
      <c r="AV69" s="1">
        <v>0</v>
      </c>
      <c r="AW69" s="1">
        <v>0</v>
      </c>
      <c r="AX69" s="1">
        <v>1</v>
      </c>
      <c r="AY69" s="1">
        <v>0</v>
      </c>
      <c r="AZ69" s="1">
        <v>0</v>
      </c>
      <c r="BA69" s="1">
        <v>0</v>
      </c>
      <c r="BB69" s="1">
        <v>0</v>
      </c>
      <c r="BC69" s="1">
        <v>0</v>
      </c>
      <c r="BD69" s="1">
        <v>0</v>
      </c>
      <c r="BE69" s="1">
        <v>0</v>
      </c>
      <c r="BF69" s="1" t="s">
        <v>464</v>
      </c>
      <c r="BG69" s="1">
        <v>1</v>
      </c>
      <c r="BH69" s="1">
        <v>0</v>
      </c>
      <c r="BI69" s="1">
        <v>0</v>
      </c>
      <c r="BJ69" s="1">
        <v>0</v>
      </c>
      <c r="BK69" s="1">
        <v>0</v>
      </c>
      <c r="BL69" s="1">
        <v>0</v>
      </c>
      <c r="BM69" s="1">
        <v>0</v>
      </c>
      <c r="BN69" s="1">
        <v>0</v>
      </c>
      <c r="BO69" s="1">
        <v>0</v>
      </c>
      <c r="BP69" s="1">
        <v>1</v>
      </c>
      <c r="BQ69" s="1">
        <v>0</v>
      </c>
      <c r="BR69" s="1" t="s">
        <v>1408</v>
      </c>
      <c r="BS69" s="1" t="s">
        <v>464</v>
      </c>
      <c r="BT69" s="1">
        <v>1</v>
      </c>
      <c r="BU69" s="1">
        <v>0</v>
      </c>
      <c r="BV69" s="1">
        <v>0</v>
      </c>
      <c r="BW69" s="1">
        <v>1</v>
      </c>
      <c r="BX69" s="1">
        <v>0</v>
      </c>
      <c r="BY69" s="1">
        <v>0</v>
      </c>
      <c r="BZ69" s="1">
        <v>0</v>
      </c>
      <c r="CA69" s="1">
        <v>0</v>
      </c>
      <c r="CB69" s="1">
        <v>0</v>
      </c>
      <c r="CC69" s="1">
        <v>0</v>
      </c>
      <c r="CD69" s="1">
        <v>0</v>
      </c>
      <c r="CF69" s="1" t="s">
        <v>473</v>
      </c>
      <c r="CG69" s="1" t="s">
        <v>896</v>
      </c>
      <c r="CL69" s="1" t="s">
        <v>473</v>
      </c>
      <c r="CM69" s="1" t="s">
        <v>5133</v>
      </c>
      <c r="CO69" s="1" t="s">
        <v>464</v>
      </c>
      <c r="CW69" s="1" t="s">
        <v>554</v>
      </c>
      <c r="CX69" s="1">
        <v>1</v>
      </c>
      <c r="CY69" s="1">
        <v>2</v>
      </c>
      <c r="CZ69" s="1">
        <v>1</v>
      </c>
      <c r="DA69" s="9">
        <v>4</v>
      </c>
      <c r="DE69" s="1" t="s">
        <v>464</v>
      </c>
      <c r="DF69" s="1" t="s">
        <v>5100</v>
      </c>
      <c r="EH69" s="1">
        <v>7</v>
      </c>
      <c r="EI69" s="1">
        <v>1</v>
      </c>
      <c r="EJ69" s="1">
        <v>140</v>
      </c>
      <c r="EM69" s="1">
        <v>0</v>
      </c>
      <c r="EN69" s="6">
        <v>1.25</v>
      </c>
      <c r="EO69" s="1" t="s">
        <v>472</v>
      </c>
      <c r="EZ69" s="1" t="s">
        <v>961</v>
      </c>
      <c r="FA69" s="1">
        <v>0</v>
      </c>
      <c r="FB69" s="1">
        <v>0</v>
      </c>
      <c r="FC69" s="1">
        <v>0</v>
      </c>
      <c r="FD69" s="1">
        <v>0</v>
      </c>
      <c r="FE69" s="1">
        <v>1</v>
      </c>
      <c r="FF69" s="1">
        <v>0</v>
      </c>
      <c r="FG69" s="1">
        <v>0</v>
      </c>
      <c r="FI69" s="1" t="s">
        <v>464</v>
      </c>
      <c r="FJ69" s="1" t="s">
        <v>598</v>
      </c>
      <c r="FM69" s="1">
        <v>3500</v>
      </c>
      <c r="GE69" s="1" t="s">
        <v>472</v>
      </c>
      <c r="GF69" s="1" t="s">
        <v>1409</v>
      </c>
      <c r="GG69" s="1" t="s">
        <v>472</v>
      </c>
      <c r="HP69" s="1" t="s">
        <v>464</v>
      </c>
      <c r="HQ69" s="1">
        <v>0</v>
      </c>
      <c r="HR69" s="1">
        <v>1</v>
      </c>
      <c r="HS69" s="1">
        <v>0</v>
      </c>
      <c r="HT69" s="1">
        <v>0</v>
      </c>
      <c r="HU69" s="1">
        <v>0</v>
      </c>
      <c r="HV69" s="1">
        <v>0</v>
      </c>
      <c r="HW69" s="1">
        <v>0</v>
      </c>
      <c r="HX69" s="1">
        <v>0</v>
      </c>
      <c r="HY69" s="1">
        <v>0</v>
      </c>
      <c r="HZ69" s="1">
        <v>0</v>
      </c>
      <c r="ID69" s="1" t="s">
        <v>1148</v>
      </c>
      <c r="IF69" s="1">
        <v>0</v>
      </c>
      <c r="IG69" s="1">
        <v>0</v>
      </c>
      <c r="IH69" s="1">
        <v>0</v>
      </c>
      <c r="II69" s="1">
        <v>1</v>
      </c>
      <c r="IJ69" s="1">
        <v>0</v>
      </c>
      <c r="IS69" s="1" t="s">
        <v>5184</v>
      </c>
      <c r="IT69" s="1" t="s">
        <v>472</v>
      </c>
      <c r="IU69" s="1" t="s">
        <v>5100</v>
      </c>
      <c r="IV69" s="1" t="s">
        <v>472</v>
      </c>
      <c r="IX69" s="1" t="s">
        <v>472</v>
      </c>
      <c r="IY69" s="1" t="s">
        <v>464</v>
      </c>
      <c r="IZ69" s="1">
        <v>0</v>
      </c>
      <c r="JA69" s="1">
        <v>1</v>
      </c>
      <c r="JB69" s="1">
        <v>0</v>
      </c>
      <c r="JC69" s="1">
        <v>0</v>
      </c>
      <c r="JD69" s="1">
        <v>0</v>
      </c>
      <c r="JE69" s="1">
        <v>1</v>
      </c>
      <c r="JF69" s="1">
        <v>0</v>
      </c>
      <c r="JG69" s="1">
        <v>0</v>
      </c>
      <c r="JH69" s="1">
        <v>0</v>
      </c>
      <c r="JI69" s="1">
        <v>0</v>
      </c>
      <c r="JK69" s="1" t="s">
        <v>472</v>
      </c>
      <c r="KA69" s="1" t="s">
        <v>464</v>
      </c>
      <c r="KB69" s="1">
        <v>1</v>
      </c>
      <c r="KC69" s="1">
        <v>1</v>
      </c>
      <c r="KD69" s="1">
        <v>1</v>
      </c>
      <c r="KE69" s="1">
        <v>3</v>
      </c>
      <c r="KF69" s="1">
        <v>0</v>
      </c>
      <c r="KG69" s="1">
        <v>0</v>
      </c>
      <c r="KH69" s="1">
        <v>0</v>
      </c>
      <c r="KJ69" s="1">
        <v>1</v>
      </c>
      <c r="KK69" s="1">
        <v>1</v>
      </c>
      <c r="KL69" s="1">
        <v>0</v>
      </c>
      <c r="KM69" s="1">
        <v>2</v>
      </c>
      <c r="KN69" s="1">
        <v>5</v>
      </c>
      <c r="KO69" s="1" t="s">
        <v>5185</v>
      </c>
      <c r="KP69" s="1">
        <v>0</v>
      </c>
      <c r="KQ69" s="1">
        <v>0</v>
      </c>
      <c r="KR69" s="1">
        <v>0</v>
      </c>
      <c r="KT69" s="1">
        <v>0</v>
      </c>
      <c r="KU69" s="1">
        <v>1</v>
      </c>
      <c r="KV69" s="1">
        <v>0</v>
      </c>
      <c r="KW69" s="1">
        <v>0</v>
      </c>
      <c r="KX69" s="1">
        <v>0</v>
      </c>
      <c r="KY69" s="1">
        <v>0</v>
      </c>
      <c r="LA69" s="1" t="s">
        <v>472</v>
      </c>
      <c r="LB69" s="1" t="s">
        <v>1410</v>
      </c>
      <c r="LC69" s="1">
        <v>1</v>
      </c>
      <c r="LD69" s="1">
        <v>1</v>
      </c>
      <c r="LE69" s="1">
        <v>0</v>
      </c>
      <c r="LF69" s="1">
        <v>0</v>
      </c>
      <c r="LH69" s="1">
        <v>0</v>
      </c>
      <c r="LI69" s="1">
        <v>0</v>
      </c>
      <c r="LJ69" s="1">
        <v>0</v>
      </c>
      <c r="LK69" s="1">
        <v>0</v>
      </c>
      <c r="LL69" s="1">
        <v>0</v>
      </c>
      <c r="LM69" s="1">
        <v>0</v>
      </c>
      <c r="LN69" s="1">
        <v>1</v>
      </c>
      <c r="LO69" s="1">
        <v>0</v>
      </c>
      <c r="LP69" s="1" t="s">
        <v>1411</v>
      </c>
      <c r="LQ69" s="1" t="s">
        <v>472</v>
      </c>
      <c r="LZ69" s="1" t="s">
        <v>472</v>
      </c>
      <c r="MA69" s="1" t="s">
        <v>472</v>
      </c>
      <c r="MQ69" s="1">
        <v>0</v>
      </c>
      <c r="MT69" s="1">
        <v>1</v>
      </c>
      <c r="MU69" s="1" t="s">
        <v>5188</v>
      </c>
      <c r="MV69" s="1">
        <v>0</v>
      </c>
      <c r="MW69" s="1">
        <v>0</v>
      </c>
      <c r="MX69" s="1">
        <v>0</v>
      </c>
      <c r="MY69" s="1">
        <v>0</v>
      </c>
      <c r="MZ69" s="1">
        <v>0</v>
      </c>
      <c r="NA69" s="1">
        <v>0</v>
      </c>
      <c r="NB69" s="1">
        <v>0</v>
      </c>
      <c r="NC69" s="1" t="s">
        <v>1580</v>
      </c>
      <c r="ND69" s="1">
        <v>1</v>
      </c>
      <c r="NE69" s="1">
        <v>0</v>
      </c>
      <c r="NF69" s="1">
        <v>0</v>
      </c>
      <c r="NH69" s="1" t="s">
        <v>464</v>
      </c>
      <c r="NI69" s="1" t="s">
        <v>464</v>
      </c>
      <c r="NJ69" s="1" t="s">
        <v>741</v>
      </c>
      <c r="OD69" s="1" t="s">
        <v>1412</v>
      </c>
      <c r="OE69" s="1">
        <v>1</v>
      </c>
      <c r="OF69" s="1">
        <v>0</v>
      </c>
      <c r="OG69" s="1">
        <v>0</v>
      </c>
      <c r="OH69" s="1">
        <v>0</v>
      </c>
      <c r="OI69" s="1">
        <v>0</v>
      </c>
      <c r="OJ69" s="1">
        <v>0</v>
      </c>
      <c r="OK69" s="1">
        <v>0</v>
      </c>
      <c r="OL69" s="1">
        <v>1</v>
      </c>
      <c r="OM69" s="1">
        <v>0</v>
      </c>
      <c r="ON69" s="1">
        <v>0</v>
      </c>
      <c r="OP69" s="1">
        <v>0</v>
      </c>
      <c r="OQ69" s="1">
        <v>0</v>
      </c>
      <c r="OR69" s="1">
        <v>0</v>
      </c>
      <c r="OS69" s="1">
        <v>1</v>
      </c>
      <c r="OT69" s="1">
        <v>0</v>
      </c>
      <c r="OU69" s="1">
        <v>0</v>
      </c>
      <c r="OW69" s="1" t="s">
        <v>482</v>
      </c>
      <c r="OY69" s="1" t="s">
        <v>533</v>
      </c>
      <c r="OZ69" s="1" t="s">
        <v>464</v>
      </c>
      <c r="PA69" s="1" t="s">
        <v>464</v>
      </c>
      <c r="PB69" s="1" t="s">
        <v>533</v>
      </c>
      <c r="PC69" s="1" t="s">
        <v>472</v>
      </c>
      <c r="PI69" s="1" t="s">
        <v>534</v>
      </c>
      <c r="PJ69" s="1" t="s">
        <v>472</v>
      </c>
      <c r="PZ69" s="1" t="s">
        <v>1184</v>
      </c>
      <c r="QA69" s="1" t="s">
        <v>472</v>
      </c>
      <c r="QB69" s="1" t="s">
        <v>1413</v>
      </c>
      <c r="QC69" s="1" t="s">
        <v>1184</v>
      </c>
      <c r="QD69" s="1" t="s">
        <v>472</v>
      </c>
      <c r="QG69" s="1">
        <v>-2.2336344000000001</v>
      </c>
      <c r="QH69" s="1">
        <v>28.8099068</v>
      </c>
      <c r="QI69" s="1">
        <v>1743.8</v>
      </c>
      <c r="QJ69" s="1">
        <v>4.74</v>
      </c>
      <c r="QK69" s="1">
        <v>16</v>
      </c>
      <c r="QL69" s="1">
        <v>44960.366643518522</v>
      </c>
      <c r="QM69" s="1">
        <v>44960.337685185194</v>
      </c>
      <c r="QN69" s="1" t="s">
        <v>1159</v>
      </c>
      <c r="QO69" s="1">
        <v>44960.366701388892</v>
      </c>
      <c r="QP69" s="7" t="s">
        <v>1414</v>
      </c>
      <c r="QQ69" s="1" t="s">
        <v>1159</v>
      </c>
      <c r="QR69" s="1" t="s">
        <v>4707</v>
      </c>
      <c r="QS69" s="1" t="s">
        <v>4716</v>
      </c>
      <c r="QT69" s="1">
        <v>2</v>
      </c>
      <c r="QU69" s="1" t="s">
        <v>4709</v>
      </c>
      <c r="QV69" s="1">
        <v>60</v>
      </c>
      <c r="QW69" s="1">
        <v>10</v>
      </c>
      <c r="QX69" s="1">
        <v>60</v>
      </c>
      <c r="QY69" s="9">
        <v>130</v>
      </c>
      <c r="QZ69" s="1" t="s">
        <v>5102</v>
      </c>
      <c r="RA69" s="1">
        <v>8.5714285714285712</v>
      </c>
      <c r="RB69" s="1" t="s">
        <v>4720</v>
      </c>
      <c r="RC69" s="1" t="s">
        <v>4711</v>
      </c>
      <c r="RD69" s="1" t="s">
        <v>4712</v>
      </c>
      <c r="RE69" s="1" t="s">
        <v>5102</v>
      </c>
      <c r="RF69" s="1">
        <v>0</v>
      </c>
      <c r="RG69" s="1">
        <v>2</v>
      </c>
      <c r="RH69" s="1">
        <v>3</v>
      </c>
      <c r="RI69" s="1">
        <v>5</v>
      </c>
      <c r="RJ69" s="1" t="s">
        <v>4748</v>
      </c>
      <c r="RK69" s="1">
        <v>0</v>
      </c>
      <c r="RL69" s="1">
        <v>2</v>
      </c>
      <c r="RM69" s="1" t="s">
        <v>4722</v>
      </c>
      <c r="RN69" s="1">
        <v>0</v>
      </c>
      <c r="RO69" s="1">
        <v>0</v>
      </c>
      <c r="RP69" s="1" t="str">
        <f t="shared" si="8"/>
        <v>croissance</v>
      </c>
      <c r="RQ69" s="1" t="str">
        <f t="shared" si="9"/>
        <v>croissance</v>
      </c>
      <c r="RR69" s="1" t="str">
        <f t="shared" si="10"/>
        <v>croissance</v>
      </c>
      <c r="RS69" s="1" t="str">
        <f t="shared" si="11"/>
        <v>croissance</v>
      </c>
      <c r="RT69" s="1" t="str">
        <f t="shared" si="12"/>
        <v>stagnation</v>
      </c>
      <c r="RU69" s="1" t="str">
        <f t="shared" si="13"/>
        <v>regression</v>
      </c>
    </row>
    <row r="70" spans="1:489" ht="14.25" customHeight="1" x14ac:dyDescent="0.3">
      <c r="A70" s="1" t="s">
        <v>1415</v>
      </c>
      <c r="B70" s="1" t="s">
        <v>1416</v>
      </c>
      <c r="C70" s="1">
        <v>44960</v>
      </c>
      <c r="D70" s="1" t="s">
        <v>459</v>
      </c>
      <c r="E70" s="1" t="s">
        <v>460</v>
      </c>
      <c r="F70" s="1" t="s">
        <v>460</v>
      </c>
      <c r="G70" s="1" t="s">
        <v>461</v>
      </c>
      <c r="H70" s="1" t="s">
        <v>462</v>
      </c>
      <c r="I70" s="1" t="s">
        <v>1417</v>
      </c>
      <c r="J70" s="1" t="s">
        <v>464</v>
      </c>
      <c r="K70" s="1" t="s">
        <v>1419</v>
      </c>
      <c r="L70" s="1" t="s">
        <v>1418</v>
      </c>
      <c r="M70" s="1" t="str" cm="1">
        <f t="array" ref="M70">SUBSTITUTE(L70,LEFT(L70,MIN(IFERROR(FIND({0;1;2;3;4;5;6;7;8;9},L70),""))-1),"")</f>
        <v>10</v>
      </c>
      <c r="N70" s="1" t="str">
        <f t="shared" si="7"/>
        <v>chira_10</v>
      </c>
      <c r="O70" s="1" t="s">
        <v>510</v>
      </c>
      <c r="P70" s="1">
        <v>25</v>
      </c>
      <c r="Q70" s="1">
        <v>999999999</v>
      </c>
      <c r="R70" s="1" t="s">
        <v>511</v>
      </c>
      <c r="S70" s="1" t="s">
        <v>472</v>
      </c>
      <c r="T70" s="1" t="s">
        <v>526</v>
      </c>
      <c r="V70" s="1" t="s">
        <v>510</v>
      </c>
      <c r="W70" s="1" t="s">
        <v>510</v>
      </c>
      <c r="X70" s="1" t="s">
        <v>1420</v>
      </c>
      <c r="Y70" s="1" t="s">
        <v>1396</v>
      </c>
      <c r="AA70" s="1" t="s">
        <v>471</v>
      </c>
      <c r="AB70" s="1">
        <v>0</v>
      </c>
      <c r="AC70" s="1">
        <v>0</v>
      </c>
      <c r="AD70" s="1">
        <v>0</v>
      </c>
      <c r="AE70" s="1">
        <v>1</v>
      </c>
      <c r="AF70" s="1">
        <v>0</v>
      </c>
      <c r="AG70" s="1">
        <v>0</v>
      </c>
      <c r="AH70" s="1">
        <v>0</v>
      </c>
      <c r="AI70" s="1">
        <v>0</v>
      </c>
      <c r="AJ70" s="1">
        <v>0</v>
      </c>
      <c r="AK70" s="1">
        <v>0</v>
      </c>
      <c r="AL70" s="1">
        <v>1</v>
      </c>
      <c r="AM70" s="1">
        <v>0</v>
      </c>
      <c r="AN70" s="1">
        <v>1</v>
      </c>
      <c r="AO70" s="1">
        <v>0</v>
      </c>
      <c r="AP70" s="1">
        <v>0</v>
      </c>
      <c r="AQ70" s="1">
        <v>1</v>
      </c>
      <c r="AR70" s="1">
        <v>4</v>
      </c>
      <c r="AS70" s="1" t="s">
        <v>472</v>
      </c>
      <c r="AT70" s="1">
        <v>0</v>
      </c>
      <c r="AU70" s="1">
        <v>0</v>
      </c>
      <c r="AV70" s="1">
        <v>0</v>
      </c>
      <c r="AW70" s="1">
        <v>0</v>
      </c>
      <c r="AX70" s="1">
        <v>0</v>
      </c>
      <c r="AY70" s="1">
        <v>0</v>
      </c>
      <c r="AZ70" s="1">
        <v>0</v>
      </c>
      <c r="BA70" s="1">
        <v>0</v>
      </c>
      <c r="BB70" s="1">
        <v>0</v>
      </c>
      <c r="BC70" s="1">
        <v>0</v>
      </c>
      <c r="BD70" s="1">
        <v>0</v>
      </c>
      <c r="BE70" s="1">
        <v>0</v>
      </c>
      <c r="BF70" s="1" t="s">
        <v>472</v>
      </c>
      <c r="BS70" s="1" t="s">
        <v>472</v>
      </c>
      <c r="CF70" s="1" t="s">
        <v>473</v>
      </c>
      <c r="CG70" s="1" t="s">
        <v>474</v>
      </c>
      <c r="CL70" s="1" t="s">
        <v>473</v>
      </c>
      <c r="CM70" s="1" t="s">
        <v>5133</v>
      </c>
      <c r="CO70" s="1" t="s">
        <v>464</v>
      </c>
      <c r="CW70" s="1" t="s">
        <v>475</v>
      </c>
      <c r="CX70" s="1">
        <v>8</v>
      </c>
      <c r="CY70" s="1">
        <v>5</v>
      </c>
      <c r="CZ70" s="1">
        <v>10</v>
      </c>
      <c r="DA70" s="9">
        <v>23</v>
      </c>
      <c r="DE70" s="1" t="s">
        <v>464</v>
      </c>
      <c r="DF70" s="1" t="s">
        <v>5100</v>
      </c>
      <c r="EH70" s="1">
        <v>3</v>
      </c>
      <c r="EI70" s="1">
        <v>3</v>
      </c>
      <c r="EJ70" s="1">
        <v>180</v>
      </c>
      <c r="EM70" s="1">
        <v>0</v>
      </c>
      <c r="EN70" s="6">
        <v>6.4285714285714288</v>
      </c>
      <c r="EO70" s="1" t="s">
        <v>472</v>
      </c>
      <c r="EZ70" s="1" t="s">
        <v>576</v>
      </c>
      <c r="FA70" s="1">
        <v>0</v>
      </c>
      <c r="FB70" s="1">
        <v>0</v>
      </c>
      <c r="FC70" s="1">
        <v>0</v>
      </c>
      <c r="FD70" s="1">
        <v>0</v>
      </c>
      <c r="FE70" s="1">
        <v>1</v>
      </c>
      <c r="FF70" s="1">
        <v>0</v>
      </c>
      <c r="FG70" s="1">
        <v>0</v>
      </c>
      <c r="FI70" s="1" t="s">
        <v>472</v>
      </c>
      <c r="GE70" s="1" t="s">
        <v>464</v>
      </c>
      <c r="GF70" s="1" t="s">
        <v>1421</v>
      </c>
      <c r="GG70" s="1" t="s">
        <v>472</v>
      </c>
      <c r="HP70" s="1" t="s">
        <v>464</v>
      </c>
      <c r="HQ70" s="1">
        <v>0</v>
      </c>
      <c r="HR70" s="1">
        <v>0</v>
      </c>
      <c r="HS70" s="1">
        <v>1</v>
      </c>
      <c r="HT70" s="1">
        <v>0</v>
      </c>
      <c r="HU70" s="1">
        <v>0</v>
      </c>
      <c r="HV70" s="1">
        <v>0</v>
      </c>
      <c r="HW70" s="1">
        <v>0</v>
      </c>
      <c r="HX70" s="1">
        <v>0</v>
      </c>
      <c r="HY70" s="1">
        <v>0</v>
      </c>
      <c r="HZ70" s="1">
        <v>0</v>
      </c>
      <c r="IC70" s="1" t="s">
        <v>737</v>
      </c>
      <c r="IF70" s="1">
        <v>0</v>
      </c>
      <c r="IG70" s="1">
        <v>0</v>
      </c>
      <c r="IH70" s="1">
        <v>0</v>
      </c>
      <c r="II70" s="1">
        <v>1</v>
      </c>
      <c r="IJ70" s="1">
        <v>0</v>
      </c>
      <c r="IL70" s="1">
        <v>0</v>
      </c>
      <c r="IM70" s="1">
        <v>1</v>
      </c>
      <c r="IN70" s="1">
        <v>0</v>
      </c>
      <c r="IS70" s="1" t="s">
        <v>5183</v>
      </c>
      <c r="IT70" s="1" t="s">
        <v>472</v>
      </c>
      <c r="IU70" s="1" t="s">
        <v>5102</v>
      </c>
      <c r="IV70" s="1" t="s">
        <v>472</v>
      </c>
      <c r="IX70" s="1" t="s">
        <v>472</v>
      </c>
      <c r="IY70" s="1" t="s">
        <v>472</v>
      </c>
      <c r="KA70" s="1" t="s">
        <v>472</v>
      </c>
      <c r="KE70" s="1">
        <v>0</v>
      </c>
      <c r="KM70" s="1">
        <v>0</v>
      </c>
      <c r="KN70" s="1">
        <v>0</v>
      </c>
      <c r="KO70" s="1" t="s">
        <v>5186</v>
      </c>
      <c r="KT70" s="1">
        <v>0</v>
      </c>
      <c r="KU70" s="1">
        <v>0</v>
      </c>
      <c r="KV70" s="1">
        <v>0</v>
      </c>
      <c r="KW70" s="1">
        <v>0</v>
      </c>
      <c r="KX70" s="1">
        <v>1</v>
      </c>
      <c r="KY70" s="1">
        <v>0</v>
      </c>
      <c r="KZ70" s="1" t="s">
        <v>1422</v>
      </c>
      <c r="LA70" s="1" t="s">
        <v>472</v>
      </c>
      <c r="LB70" s="1" t="s">
        <v>834</v>
      </c>
      <c r="LC70" s="1">
        <v>0</v>
      </c>
      <c r="LD70" s="1">
        <v>0</v>
      </c>
      <c r="LE70" s="1">
        <v>1</v>
      </c>
      <c r="LF70" s="1">
        <v>0</v>
      </c>
      <c r="LG70" s="1" t="s">
        <v>834</v>
      </c>
      <c r="LH70" s="1">
        <v>0</v>
      </c>
      <c r="LI70" s="1">
        <v>0</v>
      </c>
      <c r="LJ70" s="1">
        <v>0</v>
      </c>
      <c r="LK70" s="1">
        <v>0</v>
      </c>
      <c r="LL70" s="1">
        <v>1</v>
      </c>
      <c r="LM70" s="1">
        <v>0</v>
      </c>
      <c r="LN70" s="1">
        <v>0</v>
      </c>
      <c r="LO70" s="1">
        <v>0</v>
      </c>
      <c r="LQ70" s="1" t="s">
        <v>472</v>
      </c>
      <c r="LZ70" s="1" t="s">
        <v>472</v>
      </c>
      <c r="MA70" s="1" t="s">
        <v>472</v>
      </c>
      <c r="MQ70" s="1">
        <v>0</v>
      </c>
      <c r="MT70" s="1">
        <v>2</v>
      </c>
      <c r="MU70" s="1" t="s">
        <v>5188</v>
      </c>
      <c r="MV70" s="1">
        <v>0</v>
      </c>
      <c r="MW70" s="1">
        <v>0</v>
      </c>
      <c r="MX70" s="1">
        <v>0</v>
      </c>
      <c r="MY70" s="1">
        <v>0</v>
      </c>
      <c r="MZ70" s="1">
        <v>0</v>
      </c>
      <c r="NA70" s="1">
        <v>0</v>
      </c>
      <c r="NB70" s="1">
        <v>0</v>
      </c>
      <c r="NC70" s="1" t="s">
        <v>1580</v>
      </c>
      <c r="ND70" s="1">
        <v>1</v>
      </c>
      <c r="NE70" s="1">
        <v>0</v>
      </c>
      <c r="NF70" s="1">
        <v>0</v>
      </c>
      <c r="NH70" s="1" t="s">
        <v>472</v>
      </c>
      <c r="NI70" s="1" t="s">
        <v>480</v>
      </c>
      <c r="OD70" s="1" t="s">
        <v>760</v>
      </c>
      <c r="OE70" s="1">
        <v>0</v>
      </c>
      <c r="OF70" s="1">
        <v>0</v>
      </c>
      <c r="OG70" s="1">
        <v>0</v>
      </c>
      <c r="OH70" s="1">
        <v>0</v>
      </c>
      <c r="OI70" s="1">
        <v>0</v>
      </c>
      <c r="OJ70" s="1">
        <v>1</v>
      </c>
      <c r="OK70" s="1">
        <v>0</v>
      </c>
      <c r="OL70" s="1">
        <v>0</v>
      </c>
      <c r="OM70" s="1">
        <v>0</v>
      </c>
      <c r="ON70" s="1">
        <v>0</v>
      </c>
      <c r="OP70" s="1">
        <v>0</v>
      </c>
      <c r="OQ70" s="1">
        <v>0</v>
      </c>
      <c r="OR70" s="1">
        <v>0</v>
      </c>
      <c r="OS70" s="1">
        <v>0</v>
      </c>
      <c r="OT70" s="1">
        <v>1</v>
      </c>
      <c r="OU70" s="1">
        <v>0</v>
      </c>
      <c r="OV70" s="1" t="s">
        <v>834</v>
      </c>
      <c r="OW70" s="1" t="s">
        <v>546</v>
      </c>
      <c r="OY70" s="1" t="s">
        <v>502</v>
      </c>
      <c r="OZ70" s="1" t="s">
        <v>472</v>
      </c>
      <c r="PA70" s="1" t="s">
        <v>472</v>
      </c>
      <c r="PB70" s="1" t="s">
        <v>518</v>
      </c>
      <c r="PC70" s="1" t="s">
        <v>472</v>
      </c>
      <c r="PI70" s="1" t="s">
        <v>503</v>
      </c>
      <c r="PJ70" s="1" t="s">
        <v>472</v>
      </c>
      <c r="PZ70" s="1" t="s">
        <v>1423</v>
      </c>
      <c r="QA70" s="1" t="s">
        <v>472</v>
      </c>
      <c r="QB70" s="1" t="s">
        <v>1424</v>
      </c>
      <c r="QC70" s="1" t="s">
        <v>1425</v>
      </c>
      <c r="QD70" s="1" t="s">
        <v>472</v>
      </c>
      <c r="QG70" s="1">
        <v>-2.2317033999999998</v>
      </c>
      <c r="QH70" s="1">
        <v>28.853574999999999</v>
      </c>
      <c r="QI70" s="1">
        <v>1505.1</v>
      </c>
      <c r="QJ70" s="1">
        <v>3.9</v>
      </c>
      <c r="QK70" s="1">
        <v>4</v>
      </c>
      <c r="QL70" s="1">
        <v>44960.396226851852</v>
      </c>
      <c r="QM70" s="1">
        <v>44960.377685185187</v>
      </c>
      <c r="QN70" s="1" t="s">
        <v>840</v>
      </c>
      <c r="QO70" s="1">
        <v>44960.396249999998</v>
      </c>
      <c r="QP70" s="7" t="s">
        <v>1426</v>
      </c>
      <c r="QQ70" s="1" t="s">
        <v>840</v>
      </c>
      <c r="QR70" s="1" t="s">
        <v>4752</v>
      </c>
      <c r="QS70" s="1" t="s">
        <v>4752</v>
      </c>
      <c r="QT70" s="1" t="s">
        <v>4752</v>
      </c>
      <c r="QU70" s="1" t="s">
        <v>4752</v>
      </c>
      <c r="QV70" s="1" t="s">
        <v>4752</v>
      </c>
      <c r="QW70" s="1" t="s">
        <v>4752</v>
      </c>
      <c r="QX70" s="1" t="s">
        <v>4752</v>
      </c>
      <c r="QY70" s="9" t="s">
        <v>4752</v>
      </c>
      <c r="QZ70" s="1" t="s">
        <v>4752</v>
      </c>
      <c r="RA70" s="1" t="s">
        <v>4752</v>
      </c>
      <c r="RB70" s="1" t="s">
        <v>4752</v>
      </c>
      <c r="RC70" s="1" t="s">
        <v>4752</v>
      </c>
      <c r="RD70" s="1" t="s">
        <v>4752</v>
      </c>
      <c r="RE70" s="1" t="s">
        <v>4752</v>
      </c>
      <c r="RF70" s="1" t="s">
        <v>4752</v>
      </c>
      <c r="RG70" s="1" t="s">
        <v>4752</v>
      </c>
      <c r="RH70" s="1" t="s">
        <v>4752</v>
      </c>
      <c r="RI70" s="1" t="s">
        <v>4752</v>
      </c>
      <c r="RJ70" s="1" t="s">
        <v>4752</v>
      </c>
      <c r="RK70" s="1" t="s">
        <v>4752</v>
      </c>
      <c r="RL70" s="1" t="s">
        <v>4752</v>
      </c>
      <c r="RM70" s="1" t="s">
        <v>4752</v>
      </c>
      <c r="RN70" s="1" t="s">
        <v>4752</v>
      </c>
      <c r="RO70" s="1" t="s">
        <v>4752</v>
      </c>
      <c r="RP70" s="1" t="str">
        <f t="shared" si="8"/>
        <v/>
      </c>
      <c r="RQ70" s="1" t="str">
        <f t="shared" si="9"/>
        <v/>
      </c>
      <c r="RR70" s="1" t="str">
        <f t="shared" si="10"/>
        <v/>
      </c>
      <c r="RS70" s="1" t="str">
        <f t="shared" si="11"/>
        <v/>
      </c>
      <c r="RT70" s="1" t="str">
        <f t="shared" si="12"/>
        <v/>
      </c>
      <c r="RU70" s="1" t="str">
        <f t="shared" si="13"/>
        <v/>
      </c>
    </row>
    <row r="71" spans="1:489" ht="14.25" customHeight="1" x14ac:dyDescent="0.3">
      <c r="A71" s="1" t="s">
        <v>1427</v>
      </c>
      <c r="B71" s="1" t="s">
        <v>1428</v>
      </c>
      <c r="C71" s="1">
        <v>44960</v>
      </c>
      <c r="D71" s="1" t="s">
        <v>459</v>
      </c>
      <c r="E71" s="1" t="s">
        <v>460</v>
      </c>
      <c r="F71" s="1" t="s">
        <v>460</v>
      </c>
      <c r="G71" s="1" t="s">
        <v>461</v>
      </c>
      <c r="H71" s="1" t="s">
        <v>1380</v>
      </c>
      <c r="I71" s="1" t="s">
        <v>1404</v>
      </c>
      <c r="J71" s="1" t="s">
        <v>464</v>
      </c>
      <c r="K71" s="1" t="s">
        <v>1430</v>
      </c>
      <c r="L71" s="1" t="s">
        <v>1429</v>
      </c>
      <c r="M71" s="1" t="str" cm="1">
        <f t="array" ref="M71">SUBSTITUTE(L71,LEFT(L71,MIN(IFERROR(FIND({0;1;2;3;4;5;6;7;8;9},L71),""))-1),"")</f>
        <v>1</v>
      </c>
      <c r="N71" s="1" t="str">
        <f t="shared" si="7"/>
        <v>kahun_1</v>
      </c>
      <c r="O71" s="1" t="s">
        <v>467</v>
      </c>
      <c r="P71" s="1">
        <v>32</v>
      </c>
      <c r="Q71" s="1">
        <v>0</v>
      </c>
      <c r="R71" s="1" t="s">
        <v>468</v>
      </c>
      <c r="S71" s="1" t="s">
        <v>472</v>
      </c>
      <c r="T71" s="1" t="s">
        <v>542</v>
      </c>
      <c r="V71" s="1" t="s">
        <v>510</v>
      </c>
      <c r="W71" s="1" t="s">
        <v>510</v>
      </c>
      <c r="Y71" s="1" t="s">
        <v>575</v>
      </c>
      <c r="AA71" s="1" t="s">
        <v>471</v>
      </c>
      <c r="AB71" s="1">
        <v>1</v>
      </c>
      <c r="AC71" s="1">
        <v>3</v>
      </c>
      <c r="AD71" s="1">
        <v>0</v>
      </c>
      <c r="AE71" s="1">
        <v>2</v>
      </c>
      <c r="AF71" s="1">
        <v>0</v>
      </c>
      <c r="AG71" s="1">
        <v>1</v>
      </c>
      <c r="AH71" s="1">
        <v>0</v>
      </c>
      <c r="AI71" s="1">
        <v>0</v>
      </c>
      <c r="AJ71" s="1">
        <v>1</v>
      </c>
      <c r="AK71" s="1">
        <v>1</v>
      </c>
      <c r="AL71" s="1">
        <v>0</v>
      </c>
      <c r="AM71" s="1">
        <v>0</v>
      </c>
      <c r="AN71" s="1">
        <v>0</v>
      </c>
      <c r="AO71" s="1">
        <v>0</v>
      </c>
      <c r="AP71" s="1">
        <v>1</v>
      </c>
      <c r="AQ71" s="1">
        <v>0</v>
      </c>
      <c r="AR71" s="1">
        <v>10</v>
      </c>
      <c r="AS71" s="1" t="s">
        <v>472</v>
      </c>
      <c r="AT71" s="1">
        <v>0</v>
      </c>
      <c r="AU71" s="1">
        <v>0</v>
      </c>
      <c r="AV71" s="1">
        <v>0</v>
      </c>
      <c r="AW71" s="1">
        <v>0</v>
      </c>
      <c r="AX71" s="1">
        <v>0</v>
      </c>
      <c r="AY71" s="1">
        <v>0</v>
      </c>
      <c r="AZ71" s="1">
        <v>0</v>
      </c>
      <c r="BA71" s="1">
        <v>0</v>
      </c>
      <c r="BB71" s="1">
        <v>0</v>
      </c>
      <c r="BC71" s="1">
        <v>0</v>
      </c>
      <c r="BD71" s="1">
        <v>0</v>
      </c>
      <c r="BE71" s="1">
        <v>0</v>
      </c>
      <c r="BF71" s="1" t="s">
        <v>472</v>
      </c>
      <c r="BS71" s="1" t="s">
        <v>472</v>
      </c>
      <c r="CF71" s="1" t="s">
        <v>473</v>
      </c>
      <c r="CG71" s="1" t="s">
        <v>474</v>
      </c>
      <c r="CL71" s="1" t="s">
        <v>473</v>
      </c>
      <c r="CM71" s="1" t="s">
        <v>5133</v>
      </c>
      <c r="CO71" s="1" t="s">
        <v>464</v>
      </c>
      <c r="CW71" s="1" t="s">
        <v>475</v>
      </c>
      <c r="CX71" s="1">
        <v>3</v>
      </c>
      <c r="CY71" s="1">
        <v>2</v>
      </c>
      <c r="CZ71" s="1">
        <v>3</v>
      </c>
      <c r="DA71" s="9">
        <v>8</v>
      </c>
      <c r="DE71" s="1" t="s">
        <v>464</v>
      </c>
      <c r="DF71" s="1" t="s">
        <v>5100</v>
      </c>
      <c r="EH71" s="1">
        <v>7</v>
      </c>
      <c r="EI71" s="1">
        <v>5</v>
      </c>
      <c r="EJ71" s="1">
        <v>700</v>
      </c>
      <c r="EM71" s="1">
        <v>0</v>
      </c>
      <c r="EN71" s="6">
        <v>10</v>
      </c>
      <c r="EO71" s="1" t="s">
        <v>472</v>
      </c>
      <c r="EZ71" s="1" t="s">
        <v>514</v>
      </c>
      <c r="FA71" s="1">
        <v>0</v>
      </c>
      <c r="FB71" s="1">
        <v>0</v>
      </c>
      <c r="FC71" s="1">
        <v>0</v>
      </c>
      <c r="FD71" s="1">
        <v>0</v>
      </c>
      <c r="FE71" s="1">
        <v>1</v>
      </c>
      <c r="FF71" s="1">
        <v>0</v>
      </c>
      <c r="FG71" s="1">
        <v>0</v>
      </c>
      <c r="FI71" s="1" t="s">
        <v>464</v>
      </c>
      <c r="FJ71" s="1" t="s">
        <v>598</v>
      </c>
      <c r="FM71" s="1">
        <v>500</v>
      </c>
      <c r="GE71" s="1" t="s">
        <v>464</v>
      </c>
      <c r="GF71" s="1" t="s">
        <v>1431</v>
      </c>
      <c r="GG71" s="1" t="s">
        <v>472</v>
      </c>
      <c r="HP71" s="1" t="s">
        <v>464</v>
      </c>
      <c r="HQ71" s="1">
        <v>0</v>
      </c>
      <c r="HR71" s="1">
        <v>1</v>
      </c>
      <c r="HS71" s="1">
        <v>0</v>
      </c>
      <c r="HT71" s="1">
        <v>0</v>
      </c>
      <c r="HU71" s="1">
        <v>0</v>
      </c>
      <c r="HV71" s="1">
        <v>0</v>
      </c>
      <c r="HW71" s="1">
        <v>0</v>
      </c>
      <c r="HX71" s="1">
        <v>0</v>
      </c>
      <c r="HY71" s="1">
        <v>0</v>
      </c>
      <c r="HZ71" s="1">
        <v>0</v>
      </c>
      <c r="ID71" s="1" t="s">
        <v>1148</v>
      </c>
      <c r="IF71" s="1">
        <v>0</v>
      </c>
      <c r="IG71" s="1">
        <v>0</v>
      </c>
      <c r="IH71" s="1">
        <v>0</v>
      </c>
      <c r="II71" s="1">
        <v>1</v>
      </c>
      <c r="IJ71" s="1">
        <v>0</v>
      </c>
      <c r="IS71" s="1" t="s">
        <v>5184</v>
      </c>
      <c r="IT71" s="1" t="s">
        <v>472</v>
      </c>
      <c r="IU71" s="1" t="s">
        <v>5100</v>
      </c>
      <c r="IV71" s="1" t="s">
        <v>472</v>
      </c>
      <c r="IX71" s="1" t="s">
        <v>472</v>
      </c>
      <c r="IY71" s="1" t="s">
        <v>472</v>
      </c>
      <c r="KA71" s="1" t="s">
        <v>464</v>
      </c>
      <c r="KB71" s="1">
        <v>1</v>
      </c>
      <c r="KC71" s="1">
        <v>1</v>
      </c>
      <c r="KD71" s="1">
        <v>0</v>
      </c>
      <c r="KE71" s="1">
        <v>2</v>
      </c>
      <c r="KF71" s="1">
        <v>0</v>
      </c>
      <c r="KG71" s="1">
        <v>0</v>
      </c>
      <c r="KH71" s="1">
        <v>0</v>
      </c>
      <c r="KJ71" s="1">
        <v>1</v>
      </c>
      <c r="KK71" s="1">
        <v>1</v>
      </c>
      <c r="KL71" s="1">
        <v>1</v>
      </c>
      <c r="KM71" s="1">
        <v>3</v>
      </c>
      <c r="KN71" s="1">
        <v>5</v>
      </c>
      <c r="KO71" s="1" t="s">
        <v>5185</v>
      </c>
      <c r="KP71" s="1">
        <v>0</v>
      </c>
      <c r="KQ71" s="1">
        <v>0</v>
      </c>
      <c r="KR71" s="1">
        <v>0</v>
      </c>
      <c r="KT71" s="1">
        <v>1</v>
      </c>
      <c r="KU71" s="1">
        <v>1</v>
      </c>
      <c r="KV71" s="1">
        <v>0</v>
      </c>
      <c r="KW71" s="1">
        <v>0</v>
      </c>
      <c r="KX71" s="1">
        <v>0</v>
      </c>
      <c r="KY71" s="1">
        <v>0</v>
      </c>
      <c r="LA71" s="1" t="s">
        <v>472</v>
      </c>
      <c r="LB71" s="1" t="s">
        <v>490</v>
      </c>
      <c r="LC71" s="1">
        <v>1</v>
      </c>
      <c r="LD71" s="1">
        <v>1</v>
      </c>
      <c r="LE71" s="1">
        <v>0</v>
      </c>
      <c r="LF71" s="1">
        <v>0</v>
      </c>
      <c r="LH71" s="1">
        <v>0</v>
      </c>
      <c r="LI71" s="1">
        <v>0</v>
      </c>
      <c r="LJ71" s="1">
        <v>0</v>
      </c>
      <c r="LK71" s="1">
        <v>1</v>
      </c>
      <c r="LL71" s="1">
        <v>0</v>
      </c>
      <c r="LM71" s="1">
        <v>0</v>
      </c>
      <c r="LN71" s="1">
        <v>0</v>
      </c>
      <c r="LO71" s="1">
        <v>0</v>
      </c>
      <c r="LQ71" s="1" t="s">
        <v>464</v>
      </c>
      <c r="LR71" s="1" t="s">
        <v>1432</v>
      </c>
      <c r="LS71" s="1">
        <v>0</v>
      </c>
      <c r="LT71" s="1">
        <v>1</v>
      </c>
      <c r="LU71" s="1">
        <v>1</v>
      </c>
      <c r="LV71" s="1">
        <v>1</v>
      </c>
      <c r="LW71" s="1">
        <v>0</v>
      </c>
      <c r="LX71" s="1">
        <v>0</v>
      </c>
      <c r="LY71" s="1" t="s">
        <v>1184</v>
      </c>
      <c r="LZ71" s="1" t="s">
        <v>472</v>
      </c>
      <c r="MA71" s="1" t="s">
        <v>472</v>
      </c>
      <c r="MQ71" s="1">
        <v>0</v>
      </c>
      <c r="MT71" s="1">
        <v>5</v>
      </c>
      <c r="MU71" s="1" t="s">
        <v>5189</v>
      </c>
      <c r="MV71" s="1">
        <v>0</v>
      </c>
      <c r="MW71" s="1">
        <v>0</v>
      </c>
      <c r="MX71" s="1">
        <v>0</v>
      </c>
      <c r="MY71" s="1">
        <v>0</v>
      </c>
      <c r="MZ71" s="1">
        <v>0</v>
      </c>
      <c r="NA71" s="1">
        <v>0</v>
      </c>
      <c r="NB71" s="1">
        <v>0</v>
      </c>
      <c r="NC71" s="1" t="s">
        <v>1580</v>
      </c>
      <c r="ND71" s="1">
        <v>1</v>
      </c>
      <c r="NE71" s="1">
        <v>0</v>
      </c>
      <c r="NF71" s="1">
        <v>0</v>
      </c>
      <c r="NH71" s="1" t="s">
        <v>472</v>
      </c>
      <c r="NI71" s="1" t="s">
        <v>480</v>
      </c>
      <c r="OD71" s="1" t="s">
        <v>1433</v>
      </c>
      <c r="OE71" s="1">
        <v>1</v>
      </c>
      <c r="OF71" s="1">
        <v>0</v>
      </c>
      <c r="OG71" s="1">
        <v>0</v>
      </c>
      <c r="OH71" s="1">
        <v>0</v>
      </c>
      <c r="OI71" s="1">
        <v>0</v>
      </c>
      <c r="OJ71" s="1">
        <v>0</v>
      </c>
      <c r="OK71" s="1">
        <v>0</v>
      </c>
      <c r="OL71" s="1">
        <v>1</v>
      </c>
      <c r="OM71" s="1">
        <v>0</v>
      </c>
      <c r="ON71" s="1">
        <v>0</v>
      </c>
      <c r="OP71" s="1">
        <v>0</v>
      </c>
      <c r="OQ71" s="1">
        <v>0</v>
      </c>
      <c r="OR71" s="1">
        <v>0</v>
      </c>
      <c r="OS71" s="1">
        <v>1</v>
      </c>
      <c r="OT71" s="1">
        <v>0</v>
      </c>
      <c r="OU71" s="1">
        <v>0</v>
      </c>
      <c r="OW71" s="1" t="s">
        <v>482</v>
      </c>
      <c r="OY71" s="1" t="s">
        <v>533</v>
      </c>
      <c r="OZ71" s="1" t="s">
        <v>464</v>
      </c>
      <c r="PA71" s="1" t="s">
        <v>464</v>
      </c>
      <c r="PB71" s="1" t="s">
        <v>533</v>
      </c>
      <c r="PC71" s="1" t="s">
        <v>464</v>
      </c>
      <c r="PD71" s="1" t="s">
        <v>472</v>
      </c>
      <c r="PF71" s="1" t="s">
        <v>484</v>
      </c>
      <c r="PH71" s="1" t="s">
        <v>485</v>
      </c>
      <c r="PI71" s="1" t="s">
        <v>605</v>
      </c>
      <c r="PJ71" s="1" t="s">
        <v>472</v>
      </c>
      <c r="PZ71" s="1" t="s">
        <v>1184</v>
      </c>
      <c r="QA71" s="1" t="s">
        <v>472</v>
      </c>
      <c r="QB71" s="1" t="s">
        <v>1434</v>
      </c>
      <c r="QC71" s="1" t="s">
        <v>1435</v>
      </c>
      <c r="QD71" s="1" t="s">
        <v>472</v>
      </c>
      <c r="QG71" s="1">
        <v>-2.2306327000000001</v>
      </c>
      <c r="QH71" s="1">
        <v>28.809812099999998</v>
      </c>
      <c r="QI71" s="1">
        <v>1758.5</v>
      </c>
      <c r="QJ71" s="1">
        <v>3.93</v>
      </c>
      <c r="QK71" s="1">
        <v>10</v>
      </c>
      <c r="QL71" s="1">
        <v>44960.400983796288</v>
      </c>
      <c r="QM71" s="1">
        <v>44960.381180555552</v>
      </c>
      <c r="QN71" s="1" t="s">
        <v>1159</v>
      </c>
      <c r="QO71" s="1">
        <v>44960.401053240741</v>
      </c>
      <c r="QP71" s="7" t="s">
        <v>1436</v>
      </c>
      <c r="QQ71" s="1" t="s">
        <v>1159</v>
      </c>
      <c r="QR71" s="1" t="s">
        <v>4707</v>
      </c>
      <c r="QS71" s="1" t="s">
        <v>4708</v>
      </c>
      <c r="QT71" s="1">
        <v>9</v>
      </c>
      <c r="QU71" s="1" t="s">
        <v>4709</v>
      </c>
      <c r="QV71" s="1">
        <v>8</v>
      </c>
      <c r="QW71" s="1">
        <v>3</v>
      </c>
      <c r="QX71" s="1">
        <v>10</v>
      </c>
      <c r="QY71" s="9">
        <v>21</v>
      </c>
      <c r="QZ71" s="1" t="s">
        <v>5102</v>
      </c>
      <c r="RA71" s="1">
        <v>11.111111111111111</v>
      </c>
      <c r="RB71" s="1" t="s">
        <v>4720</v>
      </c>
      <c r="RC71" s="1" t="s">
        <v>4711</v>
      </c>
      <c r="RD71" s="1" t="s">
        <v>4712</v>
      </c>
      <c r="RE71" s="1" t="s">
        <v>5102</v>
      </c>
      <c r="RF71" s="1">
        <v>0</v>
      </c>
      <c r="RG71" s="1">
        <v>2</v>
      </c>
      <c r="RH71" s="1">
        <v>3</v>
      </c>
      <c r="RI71" s="1">
        <v>5</v>
      </c>
      <c r="RJ71" s="1" t="s">
        <v>4748</v>
      </c>
      <c r="RK71" s="1">
        <v>0</v>
      </c>
      <c r="RL71" s="1">
        <v>4</v>
      </c>
      <c r="RM71" s="1" t="s">
        <v>4722</v>
      </c>
      <c r="RN71" s="1">
        <v>0</v>
      </c>
      <c r="RO71" s="1">
        <v>0</v>
      </c>
      <c r="RP71" s="1" t="str">
        <f t="shared" si="8"/>
        <v>croissance</v>
      </c>
      <c r="RQ71" s="1" t="str">
        <f t="shared" si="9"/>
        <v>croissance</v>
      </c>
      <c r="RR71" s="1" t="str">
        <f t="shared" si="10"/>
        <v>croissance</v>
      </c>
      <c r="RS71" s="1" t="str">
        <f t="shared" si="11"/>
        <v>croissance</v>
      </c>
      <c r="RT71" s="1" t="str">
        <f t="shared" si="12"/>
        <v>stagnation</v>
      </c>
      <c r="RU71" s="1" t="str">
        <f t="shared" si="13"/>
        <v>croissance</v>
      </c>
    </row>
    <row r="72" spans="1:489" ht="14.25" customHeight="1" x14ac:dyDescent="0.3">
      <c r="A72" s="1" t="s">
        <v>1437</v>
      </c>
      <c r="B72" s="1" t="s">
        <v>1438</v>
      </c>
      <c r="C72" s="1">
        <v>44960</v>
      </c>
      <c r="D72" s="1" t="s">
        <v>459</v>
      </c>
      <c r="E72" s="1" t="s">
        <v>460</v>
      </c>
      <c r="F72" s="1" t="s">
        <v>460</v>
      </c>
      <c r="G72" s="1" t="s">
        <v>461</v>
      </c>
      <c r="H72" s="1" t="s">
        <v>462</v>
      </c>
      <c r="I72" s="1" t="s">
        <v>732</v>
      </c>
      <c r="J72" s="1" t="s">
        <v>464</v>
      </c>
      <c r="K72" s="1" t="s">
        <v>1440</v>
      </c>
      <c r="L72" s="1" t="s">
        <v>1439</v>
      </c>
      <c r="M72" s="1" t="str" cm="1">
        <f t="array" ref="M72">SUBSTITUTE(L72,LEFT(L72,MIN(IFERROR(FIND({0;1;2;3;4;5;6;7;8;9},L72),""))-1),"")</f>
        <v>3</v>
      </c>
      <c r="N72" s="1" t="str">
        <f t="shared" si="7"/>
        <v>nyama_3</v>
      </c>
      <c r="O72" s="1" t="s">
        <v>467</v>
      </c>
      <c r="P72" s="1">
        <v>23</v>
      </c>
      <c r="Q72" s="1">
        <v>0</v>
      </c>
      <c r="R72" s="1" t="s">
        <v>511</v>
      </c>
      <c r="S72" s="1" t="s">
        <v>472</v>
      </c>
      <c r="T72" s="1" t="s">
        <v>542</v>
      </c>
      <c r="V72" s="1" t="s">
        <v>510</v>
      </c>
      <c r="W72" s="1" t="s">
        <v>510</v>
      </c>
      <c r="Y72" s="1" t="s">
        <v>575</v>
      </c>
      <c r="AA72" s="1" t="s">
        <v>471</v>
      </c>
      <c r="AB72" s="1">
        <v>1</v>
      </c>
      <c r="AC72" s="1">
        <v>0</v>
      </c>
      <c r="AD72" s="1">
        <v>0</v>
      </c>
      <c r="AE72" s="1">
        <v>0</v>
      </c>
      <c r="AF72" s="1">
        <v>1</v>
      </c>
      <c r="AG72" s="1">
        <v>0</v>
      </c>
      <c r="AH72" s="1">
        <v>0</v>
      </c>
      <c r="AI72" s="1">
        <v>0</v>
      </c>
      <c r="AJ72" s="1">
        <v>1</v>
      </c>
      <c r="AK72" s="1">
        <v>1</v>
      </c>
      <c r="AL72" s="1">
        <v>0</v>
      </c>
      <c r="AM72" s="1">
        <v>0</v>
      </c>
      <c r="AN72" s="1">
        <v>0</v>
      </c>
      <c r="AO72" s="1">
        <v>1</v>
      </c>
      <c r="AP72" s="1">
        <v>0</v>
      </c>
      <c r="AQ72" s="1">
        <v>0</v>
      </c>
      <c r="AR72" s="1">
        <v>5</v>
      </c>
      <c r="AS72" s="1" t="s">
        <v>464</v>
      </c>
      <c r="AT72" s="1">
        <v>0</v>
      </c>
      <c r="AU72" s="1">
        <v>0</v>
      </c>
      <c r="AV72" s="1">
        <v>0</v>
      </c>
      <c r="AW72" s="1">
        <v>0</v>
      </c>
      <c r="AX72" s="1">
        <v>1</v>
      </c>
      <c r="AY72" s="1">
        <v>0</v>
      </c>
      <c r="AZ72" s="1">
        <v>0</v>
      </c>
      <c r="BA72" s="1">
        <v>0</v>
      </c>
      <c r="BB72" s="1">
        <v>0</v>
      </c>
      <c r="BC72" s="1">
        <v>0</v>
      </c>
      <c r="BD72" s="1">
        <v>0</v>
      </c>
      <c r="BE72" s="1">
        <v>0</v>
      </c>
      <c r="BF72" s="1" t="s">
        <v>464</v>
      </c>
      <c r="BG72" s="1">
        <v>0</v>
      </c>
      <c r="BH72" s="1">
        <v>0</v>
      </c>
      <c r="BI72" s="1">
        <v>0</v>
      </c>
      <c r="BJ72" s="1">
        <v>0</v>
      </c>
      <c r="BK72" s="1">
        <v>0</v>
      </c>
      <c r="BL72" s="1">
        <v>0</v>
      </c>
      <c r="BM72" s="1">
        <v>1</v>
      </c>
      <c r="BN72" s="1">
        <v>0</v>
      </c>
      <c r="BO72" s="1">
        <v>0</v>
      </c>
      <c r="BP72" s="1">
        <v>0</v>
      </c>
      <c r="BQ72" s="1">
        <v>0</v>
      </c>
      <c r="BS72" s="1" t="s">
        <v>464</v>
      </c>
      <c r="BT72" s="1">
        <v>0</v>
      </c>
      <c r="BU72" s="1">
        <v>0</v>
      </c>
      <c r="BV72" s="1">
        <v>0</v>
      </c>
      <c r="BW72" s="1">
        <v>0</v>
      </c>
      <c r="BX72" s="1">
        <v>1</v>
      </c>
      <c r="BY72" s="1">
        <v>0</v>
      </c>
      <c r="BZ72" s="1">
        <v>0</v>
      </c>
      <c r="CA72" s="1">
        <v>0</v>
      </c>
      <c r="CB72" s="1">
        <v>1</v>
      </c>
      <c r="CC72" s="1">
        <v>0</v>
      </c>
      <c r="CD72" s="1">
        <v>0</v>
      </c>
      <c r="CF72" s="1" t="s">
        <v>473</v>
      </c>
      <c r="CG72" s="1" t="s">
        <v>474</v>
      </c>
      <c r="CL72" s="1" t="s">
        <v>473</v>
      </c>
      <c r="CM72" s="1" t="s">
        <v>5133</v>
      </c>
      <c r="CO72" s="1" t="s">
        <v>464</v>
      </c>
      <c r="CW72" s="1" t="s">
        <v>475</v>
      </c>
      <c r="CX72" s="1">
        <v>5</v>
      </c>
      <c r="CY72" s="1">
        <v>3</v>
      </c>
      <c r="CZ72" s="1">
        <v>5</v>
      </c>
      <c r="DA72" s="9">
        <v>13</v>
      </c>
      <c r="DE72" s="1" t="s">
        <v>464</v>
      </c>
      <c r="DF72" s="1" t="s">
        <v>5100</v>
      </c>
      <c r="EH72" s="1">
        <v>7</v>
      </c>
      <c r="EI72" s="1">
        <v>3</v>
      </c>
      <c r="EJ72" s="1">
        <v>420</v>
      </c>
      <c r="EM72" s="1">
        <v>0</v>
      </c>
      <c r="EN72" s="6">
        <v>12</v>
      </c>
      <c r="EO72" s="1" t="s">
        <v>472</v>
      </c>
      <c r="EZ72" s="1" t="s">
        <v>555</v>
      </c>
      <c r="FA72" s="1">
        <v>0</v>
      </c>
      <c r="FB72" s="1">
        <v>0</v>
      </c>
      <c r="FC72" s="1">
        <v>0</v>
      </c>
      <c r="FD72" s="1">
        <v>0</v>
      </c>
      <c r="FE72" s="1">
        <v>1</v>
      </c>
      <c r="FF72" s="1">
        <v>0</v>
      </c>
      <c r="FG72" s="1">
        <v>0</v>
      </c>
      <c r="FI72" s="1" t="s">
        <v>464</v>
      </c>
      <c r="FJ72" s="1" t="s">
        <v>598</v>
      </c>
      <c r="FM72" s="1">
        <v>500</v>
      </c>
      <c r="GE72" s="1" t="s">
        <v>472</v>
      </c>
      <c r="GF72" s="1" t="s">
        <v>1441</v>
      </c>
      <c r="GG72" s="1" t="s">
        <v>472</v>
      </c>
      <c r="HP72" s="1" t="s">
        <v>464</v>
      </c>
      <c r="HQ72" s="1">
        <v>0</v>
      </c>
      <c r="HR72" s="1">
        <v>0</v>
      </c>
      <c r="HS72" s="1">
        <v>0</v>
      </c>
      <c r="HT72" s="1">
        <v>0</v>
      </c>
      <c r="HU72" s="1">
        <v>0</v>
      </c>
      <c r="HV72" s="1">
        <v>0</v>
      </c>
      <c r="HW72" s="1">
        <v>1</v>
      </c>
      <c r="HX72" s="1">
        <v>0</v>
      </c>
      <c r="HY72" s="1">
        <v>0</v>
      </c>
      <c r="HZ72" s="1">
        <v>0</v>
      </c>
      <c r="IF72" s="1">
        <v>0</v>
      </c>
      <c r="IG72" s="1">
        <v>0</v>
      </c>
      <c r="IH72" s="1">
        <v>0</v>
      </c>
      <c r="II72" s="1">
        <v>1</v>
      </c>
      <c r="IJ72" s="1">
        <v>0</v>
      </c>
      <c r="IS72" s="1" t="s">
        <v>5183</v>
      </c>
      <c r="IT72" s="1" t="s">
        <v>472</v>
      </c>
      <c r="IU72" s="1" t="s">
        <v>5102</v>
      </c>
      <c r="IV72" s="1" t="s">
        <v>472</v>
      </c>
      <c r="IX72" s="1" t="s">
        <v>472</v>
      </c>
      <c r="IY72" s="1" t="s">
        <v>464</v>
      </c>
      <c r="IZ72" s="1">
        <v>0</v>
      </c>
      <c r="JA72" s="1">
        <v>1</v>
      </c>
      <c r="JB72" s="1">
        <v>0</v>
      </c>
      <c r="JC72" s="1">
        <v>0</v>
      </c>
      <c r="JD72" s="1">
        <v>0</v>
      </c>
      <c r="JE72" s="1">
        <v>1</v>
      </c>
      <c r="JF72" s="1">
        <v>0</v>
      </c>
      <c r="JG72" s="1">
        <v>0</v>
      </c>
      <c r="JH72" s="1">
        <v>0</v>
      </c>
      <c r="JI72" s="1">
        <v>0</v>
      </c>
      <c r="JK72" s="1" t="s">
        <v>472</v>
      </c>
      <c r="KA72" s="1" t="s">
        <v>464</v>
      </c>
      <c r="KB72" s="1">
        <v>1</v>
      </c>
      <c r="KC72" s="1">
        <v>0</v>
      </c>
      <c r="KD72" s="1">
        <v>1</v>
      </c>
      <c r="KE72" s="1">
        <v>2</v>
      </c>
      <c r="KF72" s="1">
        <v>0</v>
      </c>
      <c r="KG72" s="1">
        <v>0</v>
      </c>
      <c r="KH72" s="1">
        <v>0</v>
      </c>
      <c r="KJ72" s="1">
        <v>0</v>
      </c>
      <c r="KK72" s="1">
        <v>1</v>
      </c>
      <c r="KL72" s="1">
        <v>1</v>
      </c>
      <c r="KM72" s="1">
        <v>2</v>
      </c>
      <c r="KN72" s="1">
        <v>4</v>
      </c>
      <c r="KO72" s="1" t="s">
        <v>5185</v>
      </c>
      <c r="KP72" s="1">
        <v>0</v>
      </c>
      <c r="KQ72" s="1">
        <v>0</v>
      </c>
      <c r="KR72" s="1">
        <v>0</v>
      </c>
      <c r="KT72" s="1">
        <v>0</v>
      </c>
      <c r="KU72" s="1">
        <v>0</v>
      </c>
      <c r="KV72" s="1">
        <v>0</v>
      </c>
      <c r="KW72" s="1">
        <v>0</v>
      </c>
      <c r="KX72" s="1">
        <v>1</v>
      </c>
      <c r="KY72" s="1">
        <v>0</v>
      </c>
      <c r="KZ72" s="1" t="s">
        <v>481</v>
      </c>
      <c r="LA72" s="1" t="s">
        <v>464</v>
      </c>
      <c r="LB72" s="1" t="s">
        <v>490</v>
      </c>
      <c r="LC72" s="1">
        <v>1</v>
      </c>
      <c r="LD72" s="1">
        <v>1</v>
      </c>
      <c r="LE72" s="1">
        <v>0</v>
      </c>
      <c r="LF72" s="1">
        <v>0</v>
      </c>
      <c r="LH72" s="1">
        <v>0</v>
      </c>
      <c r="LI72" s="1">
        <v>1</v>
      </c>
      <c r="LJ72" s="1">
        <v>0</v>
      </c>
      <c r="LK72" s="1">
        <v>0</v>
      </c>
      <c r="LL72" s="1">
        <v>0</v>
      </c>
      <c r="LM72" s="1">
        <v>0</v>
      </c>
      <c r="LN72" s="1">
        <v>0</v>
      </c>
      <c r="LO72" s="1">
        <v>0</v>
      </c>
      <c r="LQ72" s="1" t="s">
        <v>472</v>
      </c>
      <c r="LZ72" s="1" t="s">
        <v>472</v>
      </c>
      <c r="MA72" s="1" t="s">
        <v>464</v>
      </c>
      <c r="MB72" s="1">
        <v>1</v>
      </c>
      <c r="MC72" s="1">
        <v>0</v>
      </c>
      <c r="MD72" s="1">
        <v>0</v>
      </c>
      <c r="ME72" s="1">
        <v>0</v>
      </c>
      <c r="MF72" s="1">
        <v>0</v>
      </c>
      <c r="MH72" s="1">
        <v>1</v>
      </c>
      <c r="MI72" s="1">
        <v>1</v>
      </c>
      <c r="MJ72" s="1">
        <v>0</v>
      </c>
      <c r="MK72" s="1">
        <v>0</v>
      </c>
      <c r="ML72" s="1">
        <v>0</v>
      </c>
      <c r="MM72" s="1">
        <v>0</v>
      </c>
      <c r="MN72" s="1">
        <v>0</v>
      </c>
      <c r="MO72" s="1">
        <v>0</v>
      </c>
      <c r="MQ72" s="1">
        <v>2</v>
      </c>
      <c r="MR72" s="1" t="s">
        <v>464</v>
      </c>
      <c r="MS72" s="1" t="s">
        <v>479</v>
      </c>
      <c r="MT72" s="1">
        <v>3</v>
      </c>
      <c r="MU72" s="1" t="s">
        <v>5188</v>
      </c>
      <c r="MV72" s="1">
        <v>1</v>
      </c>
      <c r="MW72" s="1">
        <v>1</v>
      </c>
      <c r="MX72" s="1">
        <v>0</v>
      </c>
      <c r="MY72" s="1">
        <v>0</v>
      </c>
      <c r="MZ72" s="1">
        <v>0</v>
      </c>
      <c r="NA72" s="1">
        <v>2</v>
      </c>
      <c r="NB72" s="1">
        <v>4</v>
      </c>
      <c r="NC72" s="1" t="s">
        <v>5190</v>
      </c>
      <c r="ND72" s="1">
        <v>0</v>
      </c>
      <c r="NE72" s="1">
        <v>0</v>
      </c>
      <c r="NF72" s="1">
        <v>0</v>
      </c>
      <c r="NH72" s="1" t="s">
        <v>464</v>
      </c>
      <c r="NI72" s="1" t="s">
        <v>464</v>
      </c>
      <c r="NJ72" s="1" t="s">
        <v>741</v>
      </c>
      <c r="OD72" s="1" t="s">
        <v>1442</v>
      </c>
      <c r="OE72" s="1">
        <v>0</v>
      </c>
      <c r="OF72" s="1">
        <v>1</v>
      </c>
      <c r="OG72" s="1">
        <v>0</v>
      </c>
      <c r="OH72" s="1">
        <v>0</v>
      </c>
      <c r="OI72" s="1">
        <v>0</v>
      </c>
      <c r="OJ72" s="1">
        <v>0</v>
      </c>
      <c r="OK72" s="1">
        <v>0</v>
      </c>
      <c r="OL72" s="1">
        <v>0</v>
      </c>
      <c r="OM72" s="1">
        <v>0</v>
      </c>
      <c r="ON72" s="1">
        <v>0</v>
      </c>
      <c r="OP72" s="1">
        <v>0</v>
      </c>
      <c r="OQ72" s="1">
        <v>0</v>
      </c>
      <c r="OR72" s="1">
        <v>0</v>
      </c>
      <c r="OS72" s="1">
        <v>0</v>
      </c>
      <c r="OT72" s="1">
        <v>1</v>
      </c>
      <c r="OU72" s="1">
        <v>0</v>
      </c>
      <c r="OV72" s="1" t="s">
        <v>481</v>
      </c>
      <c r="OW72" s="1" t="s">
        <v>702</v>
      </c>
      <c r="OY72" s="1" t="s">
        <v>483</v>
      </c>
      <c r="OZ72" s="1" t="s">
        <v>472</v>
      </c>
      <c r="PA72" s="1" t="s">
        <v>472</v>
      </c>
      <c r="PB72" s="1" t="s">
        <v>483</v>
      </c>
      <c r="PC72" s="1" t="s">
        <v>472</v>
      </c>
      <c r="PI72" s="1" t="s">
        <v>605</v>
      </c>
      <c r="PJ72" s="1" t="s">
        <v>487</v>
      </c>
      <c r="PK72" s="1">
        <v>0</v>
      </c>
      <c r="PL72" s="1">
        <v>0</v>
      </c>
      <c r="PM72" s="1">
        <v>0</v>
      </c>
      <c r="PN72" s="1">
        <v>0</v>
      </c>
      <c r="PO72" s="1">
        <v>1</v>
      </c>
      <c r="PP72" s="1">
        <v>1</v>
      </c>
      <c r="PQ72" s="1">
        <v>0</v>
      </c>
      <c r="PR72" s="1">
        <v>0</v>
      </c>
      <c r="PS72" s="1">
        <v>0</v>
      </c>
      <c r="PT72" s="1">
        <v>0</v>
      </c>
      <c r="PU72" s="1">
        <v>0</v>
      </c>
      <c r="PV72" s="1">
        <v>0</v>
      </c>
      <c r="PX72" s="1" t="s">
        <v>488</v>
      </c>
      <c r="PY72" s="1" t="s">
        <v>472</v>
      </c>
      <c r="QB72" s="1" t="s">
        <v>1443</v>
      </c>
      <c r="QC72" s="1" t="s">
        <v>1444</v>
      </c>
      <c r="QD72" s="1" t="s">
        <v>472</v>
      </c>
      <c r="QG72" s="1">
        <v>-2.2754135999999998</v>
      </c>
      <c r="QH72" s="1">
        <v>28.820610800000001</v>
      </c>
      <c r="QI72" s="1">
        <v>1686.2</v>
      </c>
      <c r="QJ72" s="1">
        <v>4.34</v>
      </c>
      <c r="QK72" s="1">
        <v>5</v>
      </c>
      <c r="QL72" s="1">
        <v>44960.417511574073</v>
      </c>
      <c r="QM72" s="1">
        <v>44960.396238425928</v>
      </c>
      <c r="QN72" s="1" t="s">
        <v>492</v>
      </c>
      <c r="QO72" s="1">
        <v>44960.417534722219</v>
      </c>
      <c r="QP72" s="7" t="s">
        <v>1445</v>
      </c>
      <c r="QQ72" s="1" t="s">
        <v>492</v>
      </c>
      <c r="QR72" s="1" t="s">
        <v>4751</v>
      </c>
      <c r="QS72" s="1" t="s">
        <v>4716</v>
      </c>
      <c r="QT72" s="1">
        <v>3</v>
      </c>
      <c r="QU72" s="1" t="s">
        <v>4725</v>
      </c>
      <c r="QV72" s="1">
        <v>10</v>
      </c>
      <c r="QW72" s="1">
        <v>10</v>
      </c>
      <c r="QX72" s="1">
        <v>10</v>
      </c>
      <c r="QY72" s="9">
        <v>30</v>
      </c>
      <c r="QZ72" s="1" t="s">
        <v>5100</v>
      </c>
      <c r="RA72" s="1">
        <v>14.285714285714285</v>
      </c>
      <c r="RB72" s="1" t="s">
        <v>4710</v>
      </c>
      <c r="RC72" s="1" t="s">
        <v>4711</v>
      </c>
      <c r="RD72" s="1" t="s">
        <v>4712</v>
      </c>
      <c r="RE72" s="1" t="s">
        <v>5102</v>
      </c>
      <c r="RF72" s="1">
        <v>0</v>
      </c>
      <c r="RG72" s="1">
        <v>0</v>
      </c>
      <c r="RH72" s="1">
        <v>0</v>
      </c>
      <c r="RI72" s="1">
        <v>0</v>
      </c>
      <c r="RJ72" s="1" t="s">
        <v>4721</v>
      </c>
      <c r="RK72" s="1">
        <v>0</v>
      </c>
      <c r="RL72" s="1">
        <v>3</v>
      </c>
      <c r="RM72" s="1" t="s">
        <v>4722</v>
      </c>
      <c r="RN72" s="1">
        <v>0</v>
      </c>
      <c r="RO72" s="1">
        <v>0</v>
      </c>
      <c r="RP72" s="1" t="str">
        <f t="shared" si="8"/>
        <v>croissance</v>
      </c>
      <c r="RQ72" s="1" t="str">
        <f t="shared" si="9"/>
        <v>stagnation</v>
      </c>
      <c r="RR72" s="1" t="str">
        <f t="shared" si="10"/>
        <v>stagnation</v>
      </c>
      <c r="RS72" s="1" t="str">
        <f t="shared" si="11"/>
        <v>croissance</v>
      </c>
      <c r="RT72" s="1" t="str">
        <f t="shared" si="12"/>
        <v>croissance</v>
      </c>
      <c r="RU72" s="1" t="str">
        <f t="shared" si="13"/>
        <v>stagnation</v>
      </c>
    </row>
    <row r="73" spans="1:489" ht="14.25" customHeight="1" x14ac:dyDescent="0.3">
      <c r="A73" s="1" t="s">
        <v>1446</v>
      </c>
      <c r="B73" s="1" t="s">
        <v>1447</v>
      </c>
      <c r="C73" s="1">
        <v>44960</v>
      </c>
      <c r="D73" s="1" t="s">
        <v>459</v>
      </c>
      <c r="E73" s="1" t="s">
        <v>460</v>
      </c>
      <c r="F73" s="1" t="s">
        <v>460</v>
      </c>
      <c r="G73" s="1" t="s">
        <v>461</v>
      </c>
      <c r="H73" s="1" t="s">
        <v>462</v>
      </c>
      <c r="I73" s="1" t="s">
        <v>1417</v>
      </c>
      <c r="J73" s="1" t="s">
        <v>464</v>
      </c>
      <c r="K73" s="1" t="s">
        <v>1448</v>
      </c>
      <c r="L73" s="1" t="s">
        <v>4703</v>
      </c>
      <c r="M73" s="1" t="str" cm="1">
        <f t="array" ref="M73">SUBSTITUTE(L73,LEFT(L73,MIN(IFERROR(FIND({0;1;2;3;4;5;6;7;8;9},L73),""))-1),"")</f>
        <v>31</v>
      </c>
      <c r="N73" s="1" t="str">
        <f t="shared" si="7"/>
        <v>chira_31</v>
      </c>
      <c r="O73" s="1" t="s">
        <v>510</v>
      </c>
      <c r="P73" s="1">
        <v>32</v>
      </c>
      <c r="Q73" s="1">
        <v>999999999</v>
      </c>
      <c r="R73" s="1" t="s">
        <v>468</v>
      </c>
      <c r="S73" s="1" t="s">
        <v>464</v>
      </c>
      <c r="W73" s="1" t="s">
        <v>510</v>
      </c>
      <c r="X73" s="1" t="s">
        <v>1449</v>
      </c>
      <c r="Y73" s="1" t="s">
        <v>1396</v>
      </c>
      <c r="AA73" s="1" t="s">
        <v>471</v>
      </c>
      <c r="AB73" s="1">
        <v>0</v>
      </c>
      <c r="AC73" s="1">
        <v>0</v>
      </c>
      <c r="AD73" s="1">
        <v>0</v>
      </c>
      <c r="AE73" s="1">
        <v>0</v>
      </c>
      <c r="AF73" s="1">
        <v>0</v>
      </c>
      <c r="AG73" s="1">
        <v>1</v>
      </c>
      <c r="AH73" s="1">
        <v>0</v>
      </c>
      <c r="AI73" s="1">
        <v>0</v>
      </c>
      <c r="AJ73" s="1">
        <v>1</v>
      </c>
      <c r="AK73" s="1">
        <v>0</v>
      </c>
      <c r="AL73" s="1">
        <v>0</v>
      </c>
      <c r="AM73" s="1">
        <v>0</v>
      </c>
      <c r="AN73" s="1">
        <v>0</v>
      </c>
      <c r="AO73" s="1">
        <v>1</v>
      </c>
      <c r="AP73" s="1">
        <v>0</v>
      </c>
      <c r="AQ73" s="1">
        <v>0</v>
      </c>
      <c r="AR73" s="1">
        <v>3</v>
      </c>
      <c r="AS73" s="1" t="s">
        <v>464</v>
      </c>
      <c r="AT73" s="1">
        <v>0</v>
      </c>
      <c r="AU73" s="1">
        <v>0</v>
      </c>
      <c r="AV73" s="1">
        <v>0</v>
      </c>
      <c r="AW73" s="1">
        <v>0</v>
      </c>
      <c r="AX73" s="1">
        <v>0</v>
      </c>
      <c r="AY73" s="1">
        <v>0</v>
      </c>
      <c r="AZ73" s="1">
        <v>0</v>
      </c>
      <c r="BA73" s="1">
        <v>0</v>
      </c>
      <c r="BB73" s="1">
        <v>0</v>
      </c>
      <c r="BC73" s="1">
        <v>1</v>
      </c>
      <c r="BD73" s="1">
        <v>0</v>
      </c>
      <c r="BE73" s="1" t="s">
        <v>1450</v>
      </c>
      <c r="BF73" s="1" t="s">
        <v>472</v>
      </c>
      <c r="BS73" s="1" t="s">
        <v>464</v>
      </c>
      <c r="BT73" s="1">
        <v>1</v>
      </c>
      <c r="BU73" s="1">
        <v>0</v>
      </c>
      <c r="BV73" s="1">
        <v>0</v>
      </c>
      <c r="BW73" s="1">
        <v>0</v>
      </c>
      <c r="BX73" s="1">
        <v>0</v>
      </c>
      <c r="BY73" s="1">
        <v>0</v>
      </c>
      <c r="BZ73" s="1">
        <v>0</v>
      </c>
      <c r="CA73" s="1">
        <v>0</v>
      </c>
      <c r="CB73" s="1">
        <v>0</v>
      </c>
      <c r="CC73" s="1">
        <v>0</v>
      </c>
      <c r="CD73" s="1">
        <v>0</v>
      </c>
      <c r="CF73" s="1" t="s">
        <v>473</v>
      </c>
      <c r="CG73" s="1" t="s">
        <v>474</v>
      </c>
      <c r="CL73" s="1" t="s">
        <v>473</v>
      </c>
      <c r="CM73" s="1" t="s">
        <v>5133</v>
      </c>
      <c r="CO73" s="1" t="s">
        <v>464</v>
      </c>
      <c r="CW73" s="1" t="s">
        <v>475</v>
      </c>
      <c r="CX73" s="1">
        <v>10</v>
      </c>
      <c r="CY73" s="1">
        <v>30</v>
      </c>
      <c r="CZ73" s="1">
        <v>15</v>
      </c>
      <c r="DA73" s="9">
        <v>55</v>
      </c>
      <c r="DE73" s="1" t="s">
        <v>464</v>
      </c>
      <c r="DF73" s="1" t="s">
        <v>5101</v>
      </c>
      <c r="EH73" s="1">
        <v>7</v>
      </c>
      <c r="EI73" s="1">
        <v>1</v>
      </c>
      <c r="EJ73" s="1">
        <v>140</v>
      </c>
      <c r="EM73" s="1">
        <v>0</v>
      </c>
      <c r="EN73" s="6">
        <v>6.6666666666666661</v>
      </c>
      <c r="EO73" s="1" t="s">
        <v>472</v>
      </c>
      <c r="EZ73" s="1" t="s">
        <v>514</v>
      </c>
      <c r="FA73" s="1">
        <v>0</v>
      </c>
      <c r="FB73" s="1">
        <v>0</v>
      </c>
      <c r="FC73" s="1">
        <v>0</v>
      </c>
      <c r="FD73" s="1">
        <v>0</v>
      </c>
      <c r="FE73" s="1">
        <v>1</v>
      </c>
      <c r="FF73" s="1">
        <v>0</v>
      </c>
      <c r="FG73" s="1">
        <v>0</v>
      </c>
      <c r="FI73" s="1" t="s">
        <v>464</v>
      </c>
      <c r="FJ73" s="1" t="s">
        <v>598</v>
      </c>
      <c r="FM73" s="1">
        <v>500</v>
      </c>
      <c r="GE73" s="1" t="s">
        <v>472</v>
      </c>
      <c r="GF73" s="1" t="s">
        <v>1451</v>
      </c>
      <c r="GG73" s="1" t="s">
        <v>472</v>
      </c>
      <c r="HP73" s="1" t="s">
        <v>464</v>
      </c>
      <c r="HQ73" s="1">
        <v>0</v>
      </c>
      <c r="HR73" s="1">
        <v>0</v>
      </c>
      <c r="HS73" s="1">
        <v>1</v>
      </c>
      <c r="HT73" s="1">
        <v>0</v>
      </c>
      <c r="HU73" s="1">
        <v>0</v>
      </c>
      <c r="HV73" s="1">
        <v>0</v>
      </c>
      <c r="HW73" s="1">
        <v>0</v>
      </c>
      <c r="HX73" s="1">
        <v>0</v>
      </c>
      <c r="HY73" s="1">
        <v>0</v>
      </c>
      <c r="HZ73" s="1">
        <v>0</v>
      </c>
      <c r="IC73" s="1" t="s">
        <v>737</v>
      </c>
      <c r="IF73" s="1">
        <v>0</v>
      </c>
      <c r="IG73" s="1">
        <v>0</v>
      </c>
      <c r="IH73" s="1">
        <v>0</v>
      </c>
      <c r="II73" s="1">
        <v>1</v>
      </c>
      <c r="IJ73" s="1">
        <v>0</v>
      </c>
      <c r="IL73" s="1">
        <v>0</v>
      </c>
      <c r="IM73" s="1">
        <v>1</v>
      </c>
      <c r="IN73" s="1">
        <v>0</v>
      </c>
      <c r="IS73" s="1" t="s">
        <v>5183</v>
      </c>
      <c r="IT73" s="1" t="s">
        <v>472</v>
      </c>
      <c r="IU73" s="1" t="s">
        <v>5102</v>
      </c>
      <c r="IV73" s="1" t="s">
        <v>472</v>
      </c>
      <c r="IX73" s="1" t="s">
        <v>472</v>
      </c>
      <c r="IY73" s="1" t="s">
        <v>472</v>
      </c>
      <c r="KA73" s="1" t="s">
        <v>472</v>
      </c>
      <c r="KE73" s="1">
        <v>0</v>
      </c>
      <c r="KM73" s="1">
        <v>0</v>
      </c>
      <c r="KN73" s="1">
        <v>0</v>
      </c>
      <c r="KO73" s="1" t="s">
        <v>5186</v>
      </c>
      <c r="KT73" s="1">
        <v>0</v>
      </c>
      <c r="KU73" s="1">
        <v>0</v>
      </c>
      <c r="KV73" s="1">
        <v>0</v>
      </c>
      <c r="KW73" s="1">
        <v>1</v>
      </c>
      <c r="KX73" s="1">
        <v>1</v>
      </c>
      <c r="KY73" s="1">
        <v>0</v>
      </c>
      <c r="KZ73" s="1" t="s">
        <v>1452</v>
      </c>
      <c r="LA73" s="1" t="s">
        <v>472</v>
      </c>
      <c r="LB73" s="1" t="s">
        <v>834</v>
      </c>
      <c r="LC73" s="1">
        <v>0</v>
      </c>
      <c r="LD73" s="1">
        <v>0</v>
      </c>
      <c r="LE73" s="1">
        <v>1</v>
      </c>
      <c r="LF73" s="1">
        <v>0</v>
      </c>
      <c r="LG73" s="1" t="s">
        <v>1398</v>
      </c>
      <c r="LH73" s="1">
        <v>0</v>
      </c>
      <c r="LI73" s="1">
        <v>0</v>
      </c>
      <c r="LJ73" s="1">
        <v>0</v>
      </c>
      <c r="LK73" s="1">
        <v>0</v>
      </c>
      <c r="LL73" s="1">
        <v>1</v>
      </c>
      <c r="LM73" s="1">
        <v>0</v>
      </c>
      <c r="LN73" s="1">
        <v>0</v>
      </c>
      <c r="LO73" s="1">
        <v>0</v>
      </c>
      <c r="LQ73" s="1" t="s">
        <v>472</v>
      </c>
      <c r="LZ73" s="1" t="s">
        <v>472</v>
      </c>
      <c r="MA73" s="1" t="s">
        <v>472</v>
      </c>
      <c r="MQ73" s="1">
        <v>0</v>
      </c>
      <c r="MT73" s="1">
        <v>3</v>
      </c>
      <c r="MU73" s="1" t="s">
        <v>5188</v>
      </c>
      <c r="MV73" s="1">
        <v>0</v>
      </c>
      <c r="MW73" s="1">
        <v>0</v>
      </c>
      <c r="MX73" s="1">
        <v>0</v>
      </c>
      <c r="MY73" s="1">
        <v>0</v>
      </c>
      <c r="MZ73" s="1">
        <v>0</v>
      </c>
      <c r="NA73" s="1">
        <v>0</v>
      </c>
      <c r="NB73" s="1">
        <v>0</v>
      </c>
      <c r="NC73" s="1" t="s">
        <v>1580</v>
      </c>
      <c r="ND73" s="1">
        <v>1</v>
      </c>
      <c r="NE73" s="1">
        <v>0</v>
      </c>
      <c r="NF73" s="1">
        <v>0</v>
      </c>
      <c r="NH73" s="1" t="s">
        <v>472</v>
      </c>
      <c r="NI73" s="1" t="s">
        <v>480</v>
      </c>
      <c r="OD73" s="1" t="s">
        <v>1453</v>
      </c>
      <c r="OE73" s="1">
        <v>0</v>
      </c>
      <c r="OF73" s="1">
        <v>0</v>
      </c>
      <c r="OG73" s="1">
        <v>0</v>
      </c>
      <c r="OH73" s="1">
        <v>0</v>
      </c>
      <c r="OI73" s="1">
        <v>0</v>
      </c>
      <c r="OJ73" s="1">
        <v>0</v>
      </c>
      <c r="OK73" s="1">
        <v>1</v>
      </c>
      <c r="OL73" s="1">
        <v>0</v>
      </c>
      <c r="OM73" s="1">
        <v>0</v>
      </c>
      <c r="ON73" s="1">
        <v>0</v>
      </c>
      <c r="OP73" s="1">
        <v>0</v>
      </c>
      <c r="OQ73" s="1">
        <v>0</v>
      </c>
      <c r="OR73" s="1">
        <v>0</v>
      </c>
      <c r="OS73" s="1">
        <v>0</v>
      </c>
      <c r="OT73" s="1">
        <v>1</v>
      </c>
      <c r="OU73" s="1">
        <v>0</v>
      </c>
      <c r="OV73" s="1" t="s">
        <v>1454</v>
      </c>
      <c r="OW73" s="1" t="s">
        <v>546</v>
      </c>
      <c r="OY73" s="1" t="s">
        <v>533</v>
      </c>
      <c r="OZ73" s="1" t="s">
        <v>464</v>
      </c>
      <c r="PA73" s="1" t="s">
        <v>464</v>
      </c>
      <c r="PB73" s="1" t="s">
        <v>533</v>
      </c>
      <c r="PC73" s="1" t="s">
        <v>472</v>
      </c>
      <c r="PI73" s="1" t="s">
        <v>534</v>
      </c>
      <c r="PJ73" s="1" t="s">
        <v>487</v>
      </c>
      <c r="PK73" s="1">
        <v>0</v>
      </c>
      <c r="PL73" s="1">
        <v>0</v>
      </c>
      <c r="PM73" s="1">
        <v>0</v>
      </c>
      <c r="PN73" s="1">
        <v>0</v>
      </c>
      <c r="PO73" s="1">
        <v>1</v>
      </c>
      <c r="PP73" s="1">
        <v>0</v>
      </c>
      <c r="PQ73" s="1">
        <v>0</v>
      </c>
      <c r="PR73" s="1">
        <v>0</v>
      </c>
      <c r="PS73" s="1">
        <v>0</v>
      </c>
      <c r="PT73" s="1">
        <v>0</v>
      </c>
      <c r="PU73" s="1">
        <v>0</v>
      </c>
      <c r="PV73" s="1">
        <v>0</v>
      </c>
      <c r="PX73" s="1" t="s">
        <v>851</v>
      </c>
      <c r="PY73" s="1" t="s">
        <v>487</v>
      </c>
      <c r="PZ73" s="1" t="s">
        <v>851</v>
      </c>
      <c r="QA73" s="1" t="s">
        <v>487</v>
      </c>
      <c r="QB73" s="1" t="s">
        <v>1424</v>
      </c>
      <c r="QC73" s="1" t="s">
        <v>1455</v>
      </c>
      <c r="QD73" s="1" t="s">
        <v>472</v>
      </c>
      <c r="QG73" s="1">
        <v>-2.2320199999999999</v>
      </c>
      <c r="QH73" s="1">
        <v>28.853005</v>
      </c>
      <c r="QI73" s="1">
        <v>1508.8</v>
      </c>
      <c r="QJ73" s="1">
        <v>3.9</v>
      </c>
      <c r="QK73" s="1">
        <v>3</v>
      </c>
      <c r="QL73" s="1">
        <v>44960.431446759263</v>
      </c>
      <c r="QM73" s="1">
        <v>44960.396481481483</v>
      </c>
      <c r="QN73" s="1" t="s">
        <v>840</v>
      </c>
      <c r="QO73" s="1">
        <v>44960.431469907409</v>
      </c>
      <c r="QP73" s="7" t="s">
        <v>1456</v>
      </c>
      <c r="QQ73" s="1" t="s">
        <v>840</v>
      </c>
      <c r="QR73" s="1" t="s">
        <v>4752</v>
      </c>
      <c r="QS73" s="1" t="s">
        <v>4752</v>
      </c>
      <c r="QT73" s="1" t="s">
        <v>4752</v>
      </c>
      <c r="QU73" s="1" t="s">
        <v>4752</v>
      </c>
      <c r="QV73" s="1" t="s">
        <v>4752</v>
      </c>
      <c r="QW73" s="1" t="s">
        <v>4752</v>
      </c>
      <c r="QX73" s="1" t="s">
        <v>4752</v>
      </c>
      <c r="QY73" s="9" t="s">
        <v>4752</v>
      </c>
      <c r="QZ73" s="1" t="s">
        <v>4752</v>
      </c>
      <c r="RA73" s="1" t="s">
        <v>4752</v>
      </c>
      <c r="RB73" s="1" t="s">
        <v>4752</v>
      </c>
      <c r="RC73" s="1" t="s">
        <v>4752</v>
      </c>
      <c r="RD73" s="1" t="s">
        <v>4752</v>
      </c>
      <c r="RE73" s="1" t="s">
        <v>4752</v>
      </c>
      <c r="RF73" s="1" t="s">
        <v>4752</v>
      </c>
      <c r="RG73" s="1" t="s">
        <v>4752</v>
      </c>
      <c r="RH73" s="1" t="s">
        <v>4752</v>
      </c>
      <c r="RI73" s="1" t="s">
        <v>4752</v>
      </c>
      <c r="RJ73" s="1" t="s">
        <v>4752</v>
      </c>
      <c r="RK73" s="1" t="s">
        <v>4752</v>
      </c>
      <c r="RL73" s="1" t="s">
        <v>4752</v>
      </c>
      <c r="RM73" s="1" t="s">
        <v>4752</v>
      </c>
      <c r="RN73" s="1" t="s">
        <v>4752</v>
      </c>
      <c r="RO73" s="1" t="s">
        <v>4752</v>
      </c>
      <c r="RP73" s="1" t="str">
        <f t="shared" si="8"/>
        <v/>
      </c>
      <c r="RQ73" s="1" t="str">
        <f t="shared" si="9"/>
        <v/>
      </c>
      <c r="RR73" s="1" t="str">
        <f t="shared" si="10"/>
        <v/>
      </c>
      <c r="RS73" s="1" t="str">
        <f t="shared" si="11"/>
        <v/>
      </c>
      <c r="RT73" s="1" t="str">
        <f t="shared" si="12"/>
        <v/>
      </c>
      <c r="RU73" s="1" t="str">
        <f t="shared" si="13"/>
        <v/>
      </c>
    </row>
    <row r="74" spans="1:489" ht="14.25" customHeight="1" x14ac:dyDescent="0.3">
      <c r="A74" s="1" t="s">
        <v>1457</v>
      </c>
      <c r="B74" s="1" t="s">
        <v>1458</v>
      </c>
      <c r="C74" s="1">
        <v>44960</v>
      </c>
      <c r="D74" s="1" t="s">
        <v>459</v>
      </c>
      <c r="E74" s="1" t="s">
        <v>460</v>
      </c>
      <c r="F74" s="1" t="s">
        <v>460</v>
      </c>
      <c r="G74" s="1" t="s">
        <v>461</v>
      </c>
      <c r="H74" s="1" t="s">
        <v>462</v>
      </c>
      <c r="I74" s="1" t="s">
        <v>732</v>
      </c>
      <c r="J74" s="1" t="s">
        <v>464</v>
      </c>
      <c r="K74" s="1" t="s">
        <v>1460</v>
      </c>
      <c r="L74" s="1" t="s">
        <v>1459</v>
      </c>
      <c r="M74" s="1" t="str" cm="1">
        <f t="array" ref="M74">SUBSTITUTE(L74,LEFT(L74,MIN(IFERROR(FIND({0;1;2;3;4;5;6;7;8;9},L74),""))-1),"")</f>
        <v>60</v>
      </c>
      <c r="N74" s="1" t="str">
        <f t="shared" si="7"/>
        <v>nyama_60</v>
      </c>
      <c r="O74" s="1" t="s">
        <v>467</v>
      </c>
      <c r="P74" s="1">
        <v>30</v>
      </c>
      <c r="Q74" s="1">
        <v>971361853</v>
      </c>
      <c r="R74" s="1" t="s">
        <v>614</v>
      </c>
      <c r="S74" s="1" t="s">
        <v>464</v>
      </c>
      <c r="W74" s="1" t="s">
        <v>467</v>
      </c>
      <c r="X74" s="1" t="s">
        <v>1461</v>
      </c>
      <c r="Y74" s="1" t="s">
        <v>470</v>
      </c>
      <c r="AA74" s="1" t="s">
        <v>471</v>
      </c>
      <c r="AB74" s="1">
        <v>2</v>
      </c>
      <c r="AC74" s="1">
        <v>1</v>
      </c>
      <c r="AD74" s="1">
        <v>0</v>
      </c>
      <c r="AE74" s="1">
        <v>1</v>
      </c>
      <c r="AF74" s="1">
        <v>0</v>
      </c>
      <c r="AG74" s="1">
        <v>1</v>
      </c>
      <c r="AH74" s="1">
        <v>0</v>
      </c>
      <c r="AI74" s="1">
        <v>0</v>
      </c>
      <c r="AJ74" s="1">
        <v>1</v>
      </c>
      <c r="AK74" s="1">
        <v>0</v>
      </c>
      <c r="AL74" s="1">
        <v>0</v>
      </c>
      <c r="AM74" s="1">
        <v>0</v>
      </c>
      <c r="AN74" s="1">
        <v>0</v>
      </c>
      <c r="AO74" s="1">
        <v>0</v>
      </c>
      <c r="AP74" s="1">
        <v>1</v>
      </c>
      <c r="AQ74" s="1">
        <v>0</v>
      </c>
      <c r="AR74" s="1">
        <v>7</v>
      </c>
      <c r="AS74" s="1" t="s">
        <v>464</v>
      </c>
      <c r="AT74" s="1">
        <v>0</v>
      </c>
      <c r="AU74" s="1">
        <v>0</v>
      </c>
      <c r="AV74" s="1">
        <v>0</v>
      </c>
      <c r="AW74" s="1">
        <v>0</v>
      </c>
      <c r="AX74" s="1">
        <v>1</v>
      </c>
      <c r="AY74" s="1">
        <v>0</v>
      </c>
      <c r="AZ74" s="1">
        <v>0</v>
      </c>
      <c r="BA74" s="1">
        <v>0</v>
      </c>
      <c r="BB74" s="1">
        <v>0</v>
      </c>
      <c r="BC74" s="1">
        <v>0</v>
      </c>
      <c r="BD74" s="1">
        <v>0</v>
      </c>
      <c r="BE74" s="1">
        <v>0</v>
      </c>
      <c r="BF74" s="1" t="s">
        <v>464</v>
      </c>
      <c r="BG74" s="1">
        <v>0</v>
      </c>
      <c r="BH74" s="1">
        <v>0</v>
      </c>
      <c r="BI74" s="1">
        <v>0</v>
      </c>
      <c r="BJ74" s="1">
        <v>0</v>
      </c>
      <c r="BK74" s="1">
        <v>0</v>
      </c>
      <c r="BL74" s="1">
        <v>0</v>
      </c>
      <c r="BM74" s="1">
        <v>0</v>
      </c>
      <c r="BN74" s="1">
        <v>0</v>
      </c>
      <c r="BO74" s="1">
        <v>0</v>
      </c>
      <c r="BP74" s="1">
        <v>1</v>
      </c>
      <c r="BQ74" s="1">
        <v>0</v>
      </c>
      <c r="BR74" s="1" t="s">
        <v>1462</v>
      </c>
      <c r="BS74" s="1" t="s">
        <v>464</v>
      </c>
      <c r="BT74" s="1">
        <v>0</v>
      </c>
      <c r="BU74" s="1">
        <v>0</v>
      </c>
      <c r="BV74" s="1">
        <v>0</v>
      </c>
      <c r="BW74" s="1">
        <v>0</v>
      </c>
      <c r="BX74" s="1">
        <v>1</v>
      </c>
      <c r="BY74" s="1">
        <v>0</v>
      </c>
      <c r="BZ74" s="1">
        <v>0</v>
      </c>
      <c r="CA74" s="1">
        <v>0</v>
      </c>
      <c r="CB74" s="1">
        <v>1</v>
      </c>
      <c r="CC74" s="1">
        <v>1</v>
      </c>
      <c r="CD74" s="1">
        <v>0</v>
      </c>
      <c r="CE74" s="1" t="s">
        <v>1463</v>
      </c>
      <c r="CF74" s="1" t="s">
        <v>473</v>
      </c>
      <c r="CG74" s="1" t="s">
        <v>474</v>
      </c>
      <c r="CL74" s="1" t="s">
        <v>473</v>
      </c>
      <c r="CM74" s="1" t="s">
        <v>5133</v>
      </c>
      <c r="CO74" s="1" t="s">
        <v>464</v>
      </c>
      <c r="CW74" s="1" t="s">
        <v>475</v>
      </c>
      <c r="CX74" s="1">
        <v>10</v>
      </c>
      <c r="CY74" s="1">
        <v>2</v>
      </c>
      <c r="CZ74" s="1">
        <v>10</v>
      </c>
      <c r="DA74" s="9">
        <v>22</v>
      </c>
      <c r="DE74" s="1" t="s">
        <v>464</v>
      </c>
      <c r="DF74" s="1" t="s">
        <v>5100</v>
      </c>
      <c r="EH74" s="1">
        <v>7</v>
      </c>
      <c r="EI74" s="1">
        <v>7</v>
      </c>
      <c r="EJ74" s="1">
        <v>980</v>
      </c>
      <c r="EM74" s="1">
        <v>0</v>
      </c>
      <c r="EN74" s="6">
        <v>20</v>
      </c>
      <c r="EO74" s="1" t="s">
        <v>472</v>
      </c>
      <c r="EZ74" s="1" t="s">
        <v>529</v>
      </c>
      <c r="FA74" s="1">
        <v>0</v>
      </c>
      <c r="FB74" s="1">
        <v>0</v>
      </c>
      <c r="FC74" s="1">
        <v>0</v>
      </c>
      <c r="FD74" s="1">
        <v>0</v>
      </c>
      <c r="FE74" s="1">
        <v>1</v>
      </c>
      <c r="FF74" s="1">
        <v>0</v>
      </c>
      <c r="FG74" s="1">
        <v>0</v>
      </c>
      <c r="FI74" s="1" t="s">
        <v>464</v>
      </c>
      <c r="FJ74" s="1" t="s">
        <v>598</v>
      </c>
      <c r="FM74" s="1">
        <v>500</v>
      </c>
      <c r="GE74" s="1" t="s">
        <v>464</v>
      </c>
      <c r="GF74" s="1" t="s">
        <v>1464</v>
      </c>
      <c r="GG74" s="1" t="s">
        <v>472</v>
      </c>
      <c r="HP74" s="1" t="s">
        <v>472</v>
      </c>
      <c r="IS74" s="1" t="s">
        <v>5183</v>
      </c>
      <c r="IT74" s="1" t="s">
        <v>472</v>
      </c>
      <c r="IU74" s="1" t="s">
        <v>5102</v>
      </c>
      <c r="IV74" s="1" t="s">
        <v>472</v>
      </c>
      <c r="IX74" s="1" t="s">
        <v>472</v>
      </c>
      <c r="IY74" s="1" t="s">
        <v>464</v>
      </c>
      <c r="IZ74" s="1">
        <v>0</v>
      </c>
      <c r="JA74" s="1">
        <v>1</v>
      </c>
      <c r="JB74" s="1">
        <v>0</v>
      </c>
      <c r="JC74" s="1">
        <v>0</v>
      </c>
      <c r="JD74" s="1">
        <v>0</v>
      </c>
      <c r="JE74" s="1">
        <v>1</v>
      </c>
      <c r="JF74" s="1">
        <v>0</v>
      </c>
      <c r="JG74" s="1">
        <v>0</v>
      </c>
      <c r="JH74" s="1">
        <v>0</v>
      </c>
      <c r="JI74" s="1">
        <v>0</v>
      </c>
      <c r="JK74" s="1" t="s">
        <v>464</v>
      </c>
      <c r="JL74" s="1">
        <v>0</v>
      </c>
      <c r="JM74" s="1">
        <v>0</v>
      </c>
      <c r="JN74" s="1">
        <v>0</v>
      </c>
      <c r="JO74" s="1">
        <v>0</v>
      </c>
      <c r="JP74" s="1">
        <v>0</v>
      </c>
      <c r="JQ74" s="1">
        <v>1</v>
      </c>
      <c r="JR74" s="1">
        <v>0</v>
      </c>
      <c r="JS74" s="1" t="s">
        <v>1306</v>
      </c>
      <c r="JT74" s="1" t="s">
        <v>464</v>
      </c>
      <c r="KA74" s="1" t="s">
        <v>464</v>
      </c>
      <c r="KB74" s="1">
        <v>0</v>
      </c>
      <c r="KC74" s="1">
        <v>1</v>
      </c>
      <c r="KD74" s="1">
        <v>1</v>
      </c>
      <c r="KE74" s="1">
        <v>2</v>
      </c>
      <c r="KF74" s="1">
        <v>0</v>
      </c>
      <c r="KG74" s="1">
        <v>0</v>
      </c>
      <c r="KH74" s="1">
        <v>0</v>
      </c>
      <c r="KJ74" s="1">
        <v>0</v>
      </c>
      <c r="KK74" s="1">
        <v>1</v>
      </c>
      <c r="KL74" s="1">
        <v>1</v>
      </c>
      <c r="KM74" s="1">
        <v>2</v>
      </c>
      <c r="KN74" s="1">
        <v>4</v>
      </c>
      <c r="KO74" s="1" t="s">
        <v>5185</v>
      </c>
      <c r="KP74" s="1">
        <v>0</v>
      </c>
      <c r="KQ74" s="1">
        <v>0</v>
      </c>
      <c r="KR74" s="1">
        <v>0</v>
      </c>
      <c r="KT74" s="1">
        <v>1</v>
      </c>
      <c r="KU74" s="1">
        <v>0</v>
      </c>
      <c r="KV74" s="1">
        <v>0</v>
      </c>
      <c r="KW74" s="1">
        <v>0</v>
      </c>
      <c r="KX74" s="1">
        <v>0</v>
      </c>
      <c r="KY74" s="1">
        <v>0</v>
      </c>
      <c r="LA74" s="1" t="s">
        <v>464</v>
      </c>
      <c r="LB74" s="1" t="s">
        <v>1465</v>
      </c>
      <c r="LC74" s="1">
        <v>1</v>
      </c>
      <c r="LD74" s="1">
        <v>1</v>
      </c>
      <c r="LE74" s="1">
        <v>0</v>
      </c>
      <c r="LF74" s="1">
        <v>0</v>
      </c>
      <c r="LH74" s="1">
        <v>0</v>
      </c>
      <c r="LI74" s="1">
        <v>1</v>
      </c>
      <c r="LJ74" s="1">
        <v>0</v>
      </c>
      <c r="LK74" s="1">
        <v>0</v>
      </c>
      <c r="LL74" s="1">
        <v>0</v>
      </c>
      <c r="LM74" s="1">
        <v>0</v>
      </c>
      <c r="LN74" s="1">
        <v>0</v>
      </c>
      <c r="LO74" s="1">
        <v>0</v>
      </c>
      <c r="LQ74" s="1" t="s">
        <v>472</v>
      </c>
      <c r="LZ74" s="1" t="s">
        <v>472</v>
      </c>
      <c r="MA74" s="1" t="s">
        <v>472</v>
      </c>
      <c r="MQ74" s="1">
        <v>0</v>
      </c>
      <c r="MT74" s="1">
        <v>8</v>
      </c>
      <c r="MU74" s="1" t="s">
        <v>5187</v>
      </c>
      <c r="MV74" s="1">
        <v>1</v>
      </c>
      <c r="MW74" s="1">
        <v>0</v>
      </c>
      <c r="MX74" s="1">
        <v>0</v>
      </c>
      <c r="MY74" s="1">
        <v>0</v>
      </c>
      <c r="MZ74" s="1">
        <v>0</v>
      </c>
      <c r="NA74" s="1">
        <v>1</v>
      </c>
      <c r="NB74" s="1">
        <v>1</v>
      </c>
      <c r="NC74" s="1" t="s">
        <v>5190</v>
      </c>
      <c r="ND74" s="1">
        <v>0</v>
      </c>
      <c r="NE74" s="1">
        <v>0</v>
      </c>
      <c r="NF74" s="1">
        <v>0</v>
      </c>
      <c r="NH74" s="1" t="s">
        <v>464</v>
      </c>
      <c r="NI74" s="1" t="s">
        <v>464</v>
      </c>
      <c r="NJ74" s="1" t="s">
        <v>741</v>
      </c>
      <c r="OD74" s="1" t="s">
        <v>924</v>
      </c>
      <c r="OE74" s="1">
        <v>0</v>
      </c>
      <c r="OF74" s="1">
        <v>0</v>
      </c>
      <c r="OG74" s="1">
        <v>0</v>
      </c>
      <c r="OH74" s="1">
        <v>0</v>
      </c>
      <c r="OI74" s="1">
        <v>0</v>
      </c>
      <c r="OJ74" s="1">
        <v>0</v>
      </c>
      <c r="OK74" s="1">
        <v>0</v>
      </c>
      <c r="OL74" s="1">
        <v>0</v>
      </c>
      <c r="OM74" s="1">
        <v>1</v>
      </c>
      <c r="ON74" s="1">
        <v>0</v>
      </c>
      <c r="OO74" s="1" t="s">
        <v>544</v>
      </c>
      <c r="OP74" s="1">
        <v>0</v>
      </c>
      <c r="OQ74" s="1">
        <v>0</v>
      </c>
      <c r="OR74" s="1">
        <v>0</v>
      </c>
      <c r="OS74" s="1">
        <v>1</v>
      </c>
      <c r="OT74" s="1">
        <v>0</v>
      </c>
      <c r="OU74" s="1">
        <v>0</v>
      </c>
      <c r="OW74" s="1" t="s">
        <v>482</v>
      </c>
      <c r="OY74" s="1" t="s">
        <v>502</v>
      </c>
      <c r="OZ74" s="1" t="s">
        <v>472</v>
      </c>
      <c r="PA74" s="1" t="s">
        <v>472</v>
      </c>
      <c r="PB74" s="1" t="s">
        <v>502</v>
      </c>
      <c r="PC74" s="1" t="s">
        <v>464</v>
      </c>
      <c r="PD74" s="1" t="s">
        <v>472</v>
      </c>
      <c r="PF74" s="1" t="s">
        <v>484</v>
      </c>
      <c r="PH74" s="1" t="s">
        <v>485</v>
      </c>
      <c r="PI74" s="1" t="s">
        <v>605</v>
      </c>
      <c r="PJ74" s="1" t="s">
        <v>487</v>
      </c>
      <c r="PK74" s="1">
        <v>0</v>
      </c>
      <c r="PL74" s="1">
        <v>0</v>
      </c>
      <c r="PM74" s="1">
        <v>0</v>
      </c>
      <c r="PN74" s="1">
        <v>0</v>
      </c>
      <c r="PO74" s="1">
        <v>0</v>
      </c>
      <c r="PP74" s="1">
        <v>1</v>
      </c>
      <c r="PQ74" s="1">
        <v>0</v>
      </c>
      <c r="PR74" s="1">
        <v>0</v>
      </c>
      <c r="PS74" s="1">
        <v>0</v>
      </c>
      <c r="PT74" s="1">
        <v>1</v>
      </c>
      <c r="PU74" s="1">
        <v>0</v>
      </c>
      <c r="PV74" s="1">
        <v>0</v>
      </c>
      <c r="PX74" s="1" t="s">
        <v>488</v>
      </c>
      <c r="PY74" s="1" t="s">
        <v>487</v>
      </c>
      <c r="PZ74" s="1" t="s">
        <v>488</v>
      </c>
      <c r="QA74" s="1" t="s">
        <v>487</v>
      </c>
      <c r="QB74" s="1" t="s">
        <v>1466</v>
      </c>
      <c r="QC74" s="1" t="s">
        <v>1467</v>
      </c>
      <c r="QD74" s="1" t="s">
        <v>472</v>
      </c>
      <c r="QG74" s="1">
        <v>-2.2745310000000001</v>
      </c>
      <c r="QH74" s="1">
        <v>28.820696999999999</v>
      </c>
      <c r="QI74" s="1">
        <v>1681.9</v>
      </c>
      <c r="QJ74" s="1">
        <v>3.9</v>
      </c>
      <c r="QK74" s="1">
        <v>7</v>
      </c>
      <c r="QL74" s="1">
        <v>44960.441238425927</v>
      </c>
      <c r="QM74" s="1">
        <v>44960.4221412037</v>
      </c>
      <c r="QN74" s="1" t="s">
        <v>492</v>
      </c>
      <c r="QO74" s="1">
        <v>44960.441261574073</v>
      </c>
      <c r="QP74" s="7" t="s">
        <v>1468</v>
      </c>
      <c r="QQ74" s="1" t="s">
        <v>492</v>
      </c>
      <c r="QR74" s="1" t="s">
        <v>4707</v>
      </c>
      <c r="QS74" s="1" t="s">
        <v>4716</v>
      </c>
      <c r="QT74" s="1">
        <v>2</v>
      </c>
      <c r="QU74" s="1" t="s">
        <v>4725</v>
      </c>
      <c r="QV74" s="1">
        <v>12</v>
      </c>
      <c r="QW74" s="1">
        <v>10</v>
      </c>
      <c r="QX74" s="1">
        <v>15</v>
      </c>
      <c r="QY74" s="9">
        <v>37</v>
      </c>
      <c r="QZ74" s="1" t="s">
        <v>5101</v>
      </c>
      <c r="RA74" s="1">
        <v>28.571428571428573</v>
      </c>
      <c r="RB74" s="1" t="s">
        <v>4710</v>
      </c>
      <c r="RC74" s="1" t="s">
        <v>4711</v>
      </c>
      <c r="RD74" s="1" t="s">
        <v>4712</v>
      </c>
      <c r="RE74" s="1" t="s">
        <v>5102</v>
      </c>
      <c r="RF74" s="1">
        <v>0</v>
      </c>
      <c r="RG74" s="1">
        <v>0</v>
      </c>
      <c r="RH74" s="1">
        <v>0</v>
      </c>
      <c r="RI74" s="1">
        <v>0</v>
      </c>
      <c r="RJ74" s="1" t="s">
        <v>4721</v>
      </c>
      <c r="RK74" s="1">
        <v>0</v>
      </c>
      <c r="RL74" s="1">
        <v>3</v>
      </c>
      <c r="RM74" s="1" t="s">
        <v>4722</v>
      </c>
      <c r="RN74" s="1">
        <v>0</v>
      </c>
      <c r="RO74" s="1">
        <v>0</v>
      </c>
      <c r="RP74" s="1" t="str">
        <f t="shared" si="8"/>
        <v>croissance</v>
      </c>
      <c r="RQ74" s="1" t="str">
        <f t="shared" si="9"/>
        <v>croissance</v>
      </c>
      <c r="RR74" s="1" t="str">
        <f t="shared" si="10"/>
        <v>stagnation</v>
      </c>
      <c r="RS74" s="1" t="str">
        <f t="shared" si="11"/>
        <v>croissance</v>
      </c>
      <c r="RT74" s="1" t="str">
        <f t="shared" si="12"/>
        <v>croissance</v>
      </c>
      <c r="RU74" s="1" t="str">
        <f t="shared" si="13"/>
        <v>croissance</v>
      </c>
    </row>
    <row r="75" spans="1:489" ht="14.25" customHeight="1" x14ac:dyDescent="0.3">
      <c r="A75" s="1" t="s">
        <v>1469</v>
      </c>
      <c r="B75" s="1" t="s">
        <v>1470</v>
      </c>
      <c r="C75" s="1">
        <v>44960</v>
      </c>
      <c r="D75" s="1" t="s">
        <v>459</v>
      </c>
      <c r="E75" s="1" t="s">
        <v>460</v>
      </c>
      <c r="F75" s="1" t="s">
        <v>460</v>
      </c>
      <c r="G75" s="1" t="s">
        <v>461</v>
      </c>
      <c r="H75" s="1" t="s">
        <v>1380</v>
      </c>
      <c r="I75" s="1" t="s">
        <v>1404</v>
      </c>
      <c r="J75" s="1" t="s">
        <v>464</v>
      </c>
      <c r="K75" s="1" t="s">
        <v>1472</v>
      </c>
      <c r="L75" s="1" t="s">
        <v>1471</v>
      </c>
      <c r="M75" s="1" t="str" cm="1">
        <f t="array" ref="M75">SUBSTITUTE(L75,LEFT(L75,MIN(IFERROR(FIND({0;1;2;3;4;5;6;7;8;9},L75),""))-1),"")</f>
        <v>14</v>
      </c>
      <c r="N75" s="1" t="str">
        <f t="shared" si="7"/>
        <v>kahun_14</v>
      </c>
      <c r="O75" s="1" t="s">
        <v>467</v>
      </c>
      <c r="P75" s="1">
        <v>38</v>
      </c>
      <c r="Q75" s="1">
        <v>0</v>
      </c>
      <c r="R75" s="1" t="s">
        <v>693</v>
      </c>
      <c r="S75" s="1" t="s">
        <v>472</v>
      </c>
      <c r="T75" s="1" t="s">
        <v>542</v>
      </c>
      <c r="V75" s="1" t="s">
        <v>510</v>
      </c>
      <c r="W75" s="1" t="s">
        <v>510</v>
      </c>
      <c r="Y75" s="1" t="s">
        <v>575</v>
      </c>
      <c r="AA75" s="1" t="s">
        <v>471</v>
      </c>
      <c r="AB75" s="1">
        <v>1</v>
      </c>
      <c r="AC75" s="1">
        <v>0</v>
      </c>
      <c r="AD75" s="1">
        <v>0</v>
      </c>
      <c r="AE75" s="1">
        <v>1</v>
      </c>
      <c r="AF75" s="1">
        <v>0</v>
      </c>
      <c r="AG75" s="1">
        <v>1</v>
      </c>
      <c r="AH75" s="1">
        <v>1</v>
      </c>
      <c r="AI75" s="1">
        <v>0</v>
      </c>
      <c r="AJ75" s="1">
        <v>1</v>
      </c>
      <c r="AK75" s="1">
        <v>1</v>
      </c>
      <c r="AL75" s="1">
        <v>0</v>
      </c>
      <c r="AM75" s="1">
        <v>0</v>
      </c>
      <c r="AN75" s="1">
        <v>0</v>
      </c>
      <c r="AO75" s="1">
        <v>0</v>
      </c>
      <c r="AP75" s="1">
        <v>0</v>
      </c>
      <c r="AQ75" s="1">
        <v>1</v>
      </c>
      <c r="AR75" s="1">
        <v>7</v>
      </c>
      <c r="AS75" s="1" t="s">
        <v>472</v>
      </c>
      <c r="AT75" s="1">
        <v>0</v>
      </c>
      <c r="AU75" s="1">
        <v>0</v>
      </c>
      <c r="AV75" s="1">
        <v>0</v>
      </c>
      <c r="AW75" s="1">
        <v>0</v>
      </c>
      <c r="AX75" s="1">
        <v>0</v>
      </c>
      <c r="AY75" s="1">
        <v>0</v>
      </c>
      <c r="AZ75" s="1">
        <v>0</v>
      </c>
      <c r="BA75" s="1">
        <v>0</v>
      </c>
      <c r="BB75" s="1">
        <v>0</v>
      </c>
      <c r="BC75" s="1">
        <v>0</v>
      </c>
      <c r="BD75" s="1">
        <v>0</v>
      </c>
      <c r="BE75" s="1">
        <v>0</v>
      </c>
      <c r="BF75" s="1" t="s">
        <v>464</v>
      </c>
      <c r="BG75" s="1">
        <v>0</v>
      </c>
      <c r="BH75" s="1">
        <v>0</v>
      </c>
      <c r="BI75" s="1">
        <v>1</v>
      </c>
      <c r="BJ75" s="1">
        <v>0</v>
      </c>
      <c r="BK75" s="1">
        <v>0</v>
      </c>
      <c r="BL75" s="1">
        <v>0</v>
      </c>
      <c r="BM75" s="1">
        <v>0</v>
      </c>
      <c r="BN75" s="1">
        <v>0</v>
      </c>
      <c r="BO75" s="1">
        <v>0</v>
      </c>
      <c r="BP75" s="1">
        <v>0</v>
      </c>
      <c r="BQ75" s="1">
        <v>0</v>
      </c>
      <c r="BS75" s="1" t="s">
        <v>464</v>
      </c>
      <c r="BT75" s="1">
        <v>1</v>
      </c>
      <c r="BU75" s="1">
        <v>0</v>
      </c>
      <c r="BV75" s="1">
        <v>0</v>
      </c>
      <c r="BW75" s="1">
        <v>1</v>
      </c>
      <c r="BX75" s="1">
        <v>0</v>
      </c>
      <c r="BY75" s="1">
        <v>0</v>
      </c>
      <c r="BZ75" s="1">
        <v>0</v>
      </c>
      <c r="CA75" s="1">
        <v>0</v>
      </c>
      <c r="CB75" s="1">
        <v>0</v>
      </c>
      <c r="CC75" s="1">
        <v>0</v>
      </c>
      <c r="CD75" s="1">
        <v>0</v>
      </c>
      <c r="CF75" s="1" t="s">
        <v>473</v>
      </c>
      <c r="CG75" s="1" t="s">
        <v>474</v>
      </c>
      <c r="CL75" s="1" t="s">
        <v>473</v>
      </c>
      <c r="CM75" s="1" t="s">
        <v>5133</v>
      </c>
      <c r="CO75" s="1" t="s">
        <v>472</v>
      </c>
      <c r="CP75" s="1" t="s">
        <v>650</v>
      </c>
      <c r="CS75" s="1" t="s">
        <v>714</v>
      </c>
      <c r="CW75" s="1" t="s">
        <v>475</v>
      </c>
      <c r="CX75" s="1">
        <v>2</v>
      </c>
      <c r="CY75" s="1">
        <v>2</v>
      </c>
      <c r="CZ75" s="1">
        <v>3</v>
      </c>
      <c r="DA75" s="9">
        <v>7</v>
      </c>
      <c r="DB75" s="1">
        <v>3</v>
      </c>
      <c r="DC75" s="1">
        <v>1</v>
      </c>
      <c r="DD75" s="1">
        <v>3</v>
      </c>
      <c r="DE75" s="1" t="s">
        <v>464</v>
      </c>
      <c r="DF75" s="1" t="s">
        <v>5100</v>
      </c>
      <c r="DT75" s="1" t="s">
        <v>464</v>
      </c>
      <c r="EH75" s="1">
        <v>7</v>
      </c>
      <c r="EI75" s="1">
        <v>2</v>
      </c>
      <c r="EJ75" s="1">
        <v>280</v>
      </c>
      <c r="EK75" s="1">
        <v>2</v>
      </c>
      <c r="EL75" s="1">
        <v>3</v>
      </c>
      <c r="EM75" s="1">
        <v>420</v>
      </c>
      <c r="EN75" s="6">
        <v>14.285714285714286</v>
      </c>
      <c r="EO75" s="1" t="s">
        <v>472</v>
      </c>
      <c r="EZ75" s="1" t="s">
        <v>1473</v>
      </c>
      <c r="FA75" s="1">
        <v>0</v>
      </c>
      <c r="FB75" s="1">
        <v>0</v>
      </c>
      <c r="FC75" s="1">
        <v>0</v>
      </c>
      <c r="FD75" s="1">
        <v>0</v>
      </c>
      <c r="FE75" s="1">
        <v>1</v>
      </c>
      <c r="FF75" s="1">
        <v>0</v>
      </c>
      <c r="FG75" s="1">
        <v>0</v>
      </c>
      <c r="FI75" s="1" t="s">
        <v>464</v>
      </c>
      <c r="FJ75" s="1" t="s">
        <v>598</v>
      </c>
      <c r="FM75" s="1">
        <v>500</v>
      </c>
      <c r="FN75" s="1">
        <v>0</v>
      </c>
      <c r="FO75" s="1">
        <v>1</v>
      </c>
      <c r="FP75" s="1">
        <v>1</v>
      </c>
      <c r="FQ75" s="1">
        <v>1</v>
      </c>
      <c r="FR75" s="1">
        <v>0</v>
      </c>
      <c r="FS75" s="1">
        <v>0</v>
      </c>
      <c r="FT75" s="1">
        <v>0</v>
      </c>
      <c r="FV75" s="1" t="s">
        <v>472</v>
      </c>
      <c r="GD75" s="1" t="s">
        <v>472</v>
      </c>
      <c r="GE75" s="1" t="s">
        <v>472</v>
      </c>
      <c r="GF75" s="1" t="s">
        <v>1474</v>
      </c>
      <c r="GG75" s="1" t="s">
        <v>472</v>
      </c>
      <c r="GP75" s="1" t="s">
        <v>464</v>
      </c>
      <c r="GQ75" s="1">
        <v>0</v>
      </c>
      <c r="GR75" s="1">
        <v>0</v>
      </c>
      <c r="GS75" s="1">
        <v>1</v>
      </c>
      <c r="GT75" s="1">
        <v>1</v>
      </c>
      <c r="GU75" s="1">
        <v>0</v>
      </c>
      <c r="GV75" s="1">
        <v>0</v>
      </c>
      <c r="GW75" s="1">
        <v>0</v>
      </c>
      <c r="GY75" s="1">
        <v>1</v>
      </c>
      <c r="GZ75" s="1">
        <v>0</v>
      </c>
      <c r="HA75" s="1">
        <v>0</v>
      </c>
      <c r="HB75" s="1">
        <v>0</v>
      </c>
      <c r="HC75" s="1">
        <v>0</v>
      </c>
      <c r="HD75" s="1">
        <v>0</v>
      </c>
      <c r="HE75" s="1">
        <v>0</v>
      </c>
      <c r="HF75" s="1">
        <v>0</v>
      </c>
      <c r="HG75" s="1">
        <v>0</v>
      </c>
      <c r="HH75" s="1">
        <v>0</v>
      </c>
      <c r="HI75" s="1">
        <v>0</v>
      </c>
      <c r="HJ75" s="1">
        <v>0</v>
      </c>
      <c r="HK75" s="1">
        <v>0</v>
      </c>
      <c r="HL75" s="1">
        <v>0</v>
      </c>
      <c r="HM75" s="1">
        <v>0</v>
      </c>
      <c r="HN75" s="1">
        <v>0</v>
      </c>
      <c r="HO75" s="1">
        <v>0</v>
      </c>
      <c r="HP75" s="1" t="s">
        <v>464</v>
      </c>
      <c r="HQ75" s="1">
        <v>0</v>
      </c>
      <c r="HR75" s="1">
        <v>1</v>
      </c>
      <c r="HS75" s="1">
        <v>0</v>
      </c>
      <c r="HT75" s="1">
        <v>0</v>
      </c>
      <c r="HU75" s="1">
        <v>0</v>
      </c>
      <c r="HV75" s="1">
        <v>0</v>
      </c>
      <c r="HW75" s="1">
        <v>0</v>
      </c>
      <c r="HX75" s="1">
        <v>0</v>
      </c>
      <c r="HY75" s="1">
        <v>0</v>
      </c>
      <c r="HZ75" s="1">
        <v>0</v>
      </c>
      <c r="ID75" s="1" t="s">
        <v>1148</v>
      </c>
      <c r="IF75" s="1">
        <v>0</v>
      </c>
      <c r="IG75" s="1">
        <v>0</v>
      </c>
      <c r="IH75" s="1">
        <v>0</v>
      </c>
      <c r="II75" s="1">
        <v>1</v>
      </c>
      <c r="IJ75" s="1">
        <v>0</v>
      </c>
      <c r="IS75" s="1" t="s">
        <v>5184</v>
      </c>
      <c r="IT75" s="1" t="s">
        <v>472</v>
      </c>
      <c r="IU75" s="1" t="s">
        <v>5100</v>
      </c>
      <c r="IV75" s="1" t="s">
        <v>472</v>
      </c>
      <c r="IX75" s="1" t="s">
        <v>472</v>
      </c>
      <c r="IY75" s="1" t="s">
        <v>472</v>
      </c>
      <c r="KA75" s="1" t="s">
        <v>464</v>
      </c>
      <c r="KB75" s="1">
        <v>1</v>
      </c>
      <c r="KC75" s="1">
        <v>1</v>
      </c>
      <c r="KD75" s="1">
        <v>0</v>
      </c>
      <c r="KE75" s="1">
        <v>2</v>
      </c>
      <c r="KF75" s="1">
        <v>0</v>
      </c>
      <c r="KG75" s="1">
        <v>0</v>
      </c>
      <c r="KH75" s="1">
        <v>0</v>
      </c>
      <c r="KJ75" s="1">
        <v>1</v>
      </c>
      <c r="KK75" s="1">
        <v>1</v>
      </c>
      <c r="KL75" s="1">
        <v>1</v>
      </c>
      <c r="KM75" s="1">
        <v>3</v>
      </c>
      <c r="KN75" s="1">
        <v>5</v>
      </c>
      <c r="KO75" s="1" t="s">
        <v>5185</v>
      </c>
      <c r="KP75" s="1">
        <v>0</v>
      </c>
      <c r="KQ75" s="1">
        <v>0</v>
      </c>
      <c r="KR75" s="1">
        <v>0</v>
      </c>
      <c r="KT75" s="1">
        <v>1</v>
      </c>
      <c r="KU75" s="1">
        <v>1</v>
      </c>
      <c r="KV75" s="1">
        <v>0</v>
      </c>
      <c r="KW75" s="1">
        <v>0</v>
      </c>
      <c r="KX75" s="1">
        <v>0</v>
      </c>
      <c r="KY75" s="1">
        <v>0</v>
      </c>
      <c r="LA75" s="1" t="s">
        <v>472</v>
      </c>
      <c r="LB75" s="1" t="s">
        <v>1475</v>
      </c>
      <c r="LC75" s="1">
        <v>1</v>
      </c>
      <c r="LD75" s="1">
        <v>1</v>
      </c>
      <c r="LE75" s="1">
        <v>0</v>
      </c>
      <c r="LF75" s="1">
        <v>0</v>
      </c>
      <c r="LH75" s="1">
        <v>1</v>
      </c>
      <c r="LI75" s="1">
        <v>0</v>
      </c>
      <c r="LJ75" s="1">
        <v>0</v>
      </c>
      <c r="LK75" s="1">
        <v>0</v>
      </c>
      <c r="LL75" s="1">
        <v>0</v>
      </c>
      <c r="LM75" s="1">
        <v>0</v>
      </c>
      <c r="LN75" s="1">
        <v>0</v>
      </c>
      <c r="LO75" s="1">
        <v>0</v>
      </c>
      <c r="LQ75" s="1" t="s">
        <v>464</v>
      </c>
      <c r="LR75" s="1" t="s">
        <v>1476</v>
      </c>
      <c r="LS75" s="1">
        <v>1</v>
      </c>
      <c r="LT75" s="1">
        <v>1</v>
      </c>
      <c r="LU75" s="1">
        <v>1</v>
      </c>
      <c r="LV75" s="1">
        <v>1</v>
      </c>
      <c r="LW75" s="1">
        <v>0</v>
      </c>
      <c r="LX75" s="1">
        <v>0</v>
      </c>
      <c r="LY75" s="1" t="s">
        <v>1184</v>
      </c>
      <c r="LZ75" s="1" t="s">
        <v>472</v>
      </c>
      <c r="MA75" s="1" t="s">
        <v>472</v>
      </c>
      <c r="MQ75" s="1">
        <v>0</v>
      </c>
      <c r="MT75" s="1">
        <v>5</v>
      </c>
      <c r="MU75" s="1" t="s">
        <v>5189</v>
      </c>
      <c r="MV75" s="1">
        <v>0</v>
      </c>
      <c r="MW75" s="1">
        <v>0</v>
      </c>
      <c r="MX75" s="1">
        <v>0</v>
      </c>
      <c r="MY75" s="1">
        <v>0</v>
      </c>
      <c r="MZ75" s="1">
        <v>0</v>
      </c>
      <c r="NA75" s="1">
        <v>0</v>
      </c>
      <c r="NB75" s="1">
        <v>0</v>
      </c>
      <c r="NC75" s="1" t="s">
        <v>1580</v>
      </c>
      <c r="ND75" s="1">
        <v>1</v>
      </c>
      <c r="NE75" s="1">
        <v>0</v>
      </c>
      <c r="NF75" s="1">
        <v>0</v>
      </c>
      <c r="NH75" s="1" t="s">
        <v>464</v>
      </c>
      <c r="NI75" s="1" t="s">
        <v>480</v>
      </c>
      <c r="OD75" s="1" t="s">
        <v>1477</v>
      </c>
      <c r="OE75" s="1">
        <v>1</v>
      </c>
      <c r="OF75" s="1">
        <v>0</v>
      </c>
      <c r="OG75" s="1">
        <v>0</v>
      </c>
      <c r="OH75" s="1">
        <v>0</v>
      </c>
      <c r="OI75" s="1">
        <v>0</v>
      </c>
      <c r="OJ75" s="1">
        <v>0</v>
      </c>
      <c r="OK75" s="1">
        <v>1</v>
      </c>
      <c r="OL75" s="1">
        <v>1</v>
      </c>
      <c r="OM75" s="1">
        <v>0</v>
      </c>
      <c r="ON75" s="1">
        <v>0</v>
      </c>
      <c r="OP75" s="1">
        <v>0</v>
      </c>
      <c r="OQ75" s="1">
        <v>0</v>
      </c>
      <c r="OR75" s="1">
        <v>0</v>
      </c>
      <c r="OS75" s="1">
        <v>1</v>
      </c>
      <c r="OT75" s="1">
        <v>0</v>
      </c>
      <c r="OU75" s="1">
        <v>0</v>
      </c>
      <c r="OW75" s="1" t="s">
        <v>482</v>
      </c>
      <c r="OY75" s="1" t="s">
        <v>518</v>
      </c>
      <c r="OZ75" s="1" t="s">
        <v>464</v>
      </c>
      <c r="PA75" s="1" t="s">
        <v>464</v>
      </c>
      <c r="PB75" s="1" t="s">
        <v>518</v>
      </c>
      <c r="PC75" s="1" t="s">
        <v>464</v>
      </c>
      <c r="PD75" s="1" t="s">
        <v>472</v>
      </c>
      <c r="PF75" s="1" t="s">
        <v>484</v>
      </c>
      <c r="PH75" s="1" t="s">
        <v>586</v>
      </c>
      <c r="PI75" s="1" t="s">
        <v>534</v>
      </c>
      <c r="PJ75" s="1" t="s">
        <v>472</v>
      </c>
      <c r="PZ75" s="1" t="s">
        <v>1184</v>
      </c>
      <c r="QA75" s="1" t="s">
        <v>472</v>
      </c>
      <c r="QB75" s="1" t="s">
        <v>1478</v>
      </c>
      <c r="QC75" s="1" t="s">
        <v>1479</v>
      </c>
      <c r="QD75" s="1" t="s">
        <v>472</v>
      </c>
      <c r="QG75" s="1">
        <v>-2.2293183999999999</v>
      </c>
      <c r="QH75" s="1">
        <v>28.803111600000001</v>
      </c>
      <c r="QI75" s="1">
        <v>1809</v>
      </c>
      <c r="QJ75" s="1">
        <v>4.08</v>
      </c>
      <c r="QK75" s="1">
        <v>7</v>
      </c>
      <c r="QL75" s="1">
        <v>44960.453530092593</v>
      </c>
      <c r="QM75" s="1">
        <v>44960.425833333327</v>
      </c>
      <c r="QN75" s="1" t="s">
        <v>1159</v>
      </c>
      <c r="QO75" s="1">
        <v>44960.453587962962</v>
      </c>
      <c r="QP75" s="7" t="s">
        <v>1480</v>
      </c>
      <c r="QQ75" s="1" t="s">
        <v>1159</v>
      </c>
      <c r="QR75" s="1" t="s">
        <v>4751</v>
      </c>
      <c r="QS75" s="1" t="s">
        <v>4716</v>
      </c>
      <c r="QT75" s="1">
        <v>11</v>
      </c>
      <c r="QU75" s="1" t="s">
        <v>4725</v>
      </c>
      <c r="QV75" s="1">
        <v>3</v>
      </c>
      <c r="QW75" s="1">
        <v>1</v>
      </c>
      <c r="QX75" s="1">
        <v>4</v>
      </c>
      <c r="QY75" s="9">
        <v>8</v>
      </c>
      <c r="QZ75" s="1" t="s">
        <v>5102</v>
      </c>
      <c r="RA75" s="1">
        <v>10.909090909090908</v>
      </c>
      <c r="RB75" s="1" t="s">
        <v>4720</v>
      </c>
      <c r="RC75" s="1" t="s">
        <v>4711</v>
      </c>
      <c r="RD75" s="1" t="s">
        <v>4712</v>
      </c>
      <c r="RE75" s="1" t="s">
        <v>5102</v>
      </c>
      <c r="RF75" s="1">
        <v>0</v>
      </c>
      <c r="RG75" s="1">
        <v>2</v>
      </c>
      <c r="RH75" s="1">
        <v>2</v>
      </c>
      <c r="RI75" s="1">
        <v>4</v>
      </c>
      <c r="RJ75" s="1" t="s">
        <v>4713</v>
      </c>
      <c r="RK75" s="1">
        <v>0</v>
      </c>
      <c r="RL75" s="1">
        <v>2</v>
      </c>
      <c r="RM75" s="1" t="s">
        <v>4722</v>
      </c>
      <c r="RN75" s="1">
        <v>0</v>
      </c>
      <c r="RO75" s="1">
        <v>0</v>
      </c>
      <c r="RP75" s="1" t="str">
        <f t="shared" si="8"/>
        <v>croissance</v>
      </c>
      <c r="RQ75" s="1" t="str">
        <f t="shared" si="9"/>
        <v>croissance</v>
      </c>
      <c r="RR75" s="1" t="str">
        <f t="shared" si="10"/>
        <v>croissance</v>
      </c>
      <c r="RS75" s="1" t="str">
        <f t="shared" si="11"/>
        <v>regression</v>
      </c>
      <c r="RT75" s="1" t="str">
        <f t="shared" si="12"/>
        <v>regression</v>
      </c>
      <c r="RU75" s="1" t="str">
        <f t="shared" si="13"/>
        <v>croissance</v>
      </c>
    </row>
    <row r="76" spans="1:489" ht="14.25" customHeight="1" x14ac:dyDescent="0.3">
      <c r="A76" s="1" t="s">
        <v>1481</v>
      </c>
      <c r="B76" s="1" t="s">
        <v>1482</v>
      </c>
      <c r="C76" s="1">
        <v>44960</v>
      </c>
      <c r="D76" s="1" t="s">
        <v>459</v>
      </c>
      <c r="E76" s="1" t="s">
        <v>460</v>
      </c>
      <c r="F76" s="1" t="s">
        <v>460</v>
      </c>
      <c r="G76" s="1" t="s">
        <v>461</v>
      </c>
      <c r="H76" s="1" t="s">
        <v>462</v>
      </c>
      <c r="I76" s="1" t="s">
        <v>732</v>
      </c>
      <c r="J76" s="1" t="s">
        <v>464</v>
      </c>
      <c r="K76" s="1" t="s">
        <v>1484</v>
      </c>
      <c r="L76" s="1" t="s">
        <v>1483</v>
      </c>
      <c r="M76" s="1" t="str" cm="1">
        <f t="array" ref="M76">SUBSTITUTE(L76,LEFT(L76,MIN(IFERROR(FIND({0;1;2;3;4;5;6;7;8;9},L76),""))-1),"")</f>
        <v>2</v>
      </c>
      <c r="N76" s="1" t="str">
        <f t="shared" si="7"/>
        <v>nyama_2</v>
      </c>
      <c r="O76" s="1" t="s">
        <v>467</v>
      </c>
      <c r="P76" s="1">
        <v>65</v>
      </c>
      <c r="Q76" s="1">
        <v>0</v>
      </c>
      <c r="R76" s="1" t="s">
        <v>553</v>
      </c>
      <c r="S76" s="1" t="s">
        <v>464</v>
      </c>
      <c r="W76" s="1" t="s">
        <v>467</v>
      </c>
      <c r="X76" s="1" t="s">
        <v>1485</v>
      </c>
      <c r="Y76" s="1" t="s">
        <v>575</v>
      </c>
      <c r="AA76" s="1" t="s">
        <v>471</v>
      </c>
      <c r="AB76" s="1">
        <v>0</v>
      </c>
      <c r="AC76" s="1">
        <v>0</v>
      </c>
      <c r="AD76" s="1">
        <v>0</v>
      </c>
      <c r="AE76" s="1">
        <v>1</v>
      </c>
      <c r="AF76" s="1">
        <v>0</v>
      </c>
      <c r="AG76" s="1">
        <v>0</v>
      </c>
      <c r="AH76" s="1">
        <v>0</v>
      </c>
      <c r="AI76" s="1">
        <v>1</v>
      </c>
      <c r="AJ76" s="1">
        <v>0</v>
      </c>
      <c r="AK76" s="1">
        <v>0</v>
      </c>
      <c r="AL76" s="1">
        <v>0</v>
      </c>
      <c r="AM76" s="1">
        <v>0</v>
      </c>
      <c r="AN76" s="1">
        <v>0</v>
      </c>
      <c r="AO76" s="1">
        <v>0</v>
      </c>
      <c r="AP76" s="1">
        <v>0</v>
      </c>
      <c r="AQ76" s="1">
        <v>0</v>
      </c>
      <c r="AR76" s="1">
        <v>2</v>
      </c>
      <c r="AS76" s="1" t="s">
        <v>472</v>
      </c>
      <c r="AT76" s="1">
        <v>0</v>
      </c>
      <c r="AU76" s="1">
        <v>0</v>
      </c>
      <c r="AV76" s="1">
        <v>0</v>
      </c>
      <c r="AW76" s="1">
        <v>0</v>
      </c>
      <c r="AX76" s="1">
        <v>0</v>
      </c>
      <c r="AY76" s="1">
        <v>0</v>
      </c>
      <c r="AZ76" s="1">
        <v>0</v>
      </c>
      <c r="BA76" s="1">
        <v>0</v>
      </c>
      <c r="BB76" s="1">
        <v>0</v>
      </c>
      <c r="BC76" s="1">
        <v>0</v>
      </c>
      <c r="BD76" s="1">
        <v>0</v>
      </c>
      <c r="BE76" s="1">
        <v>0</v>
      </c>
      <c r="BF76" s="1" t="s">
        <v>472</v>
      </c>
      <c r="BS76" s="1" t="s">
        <v>472</v>
      </c>
      <c r="CF76" s="1" t="s">
        <v>473</v>
      </c>
      <c r="CG76" s="1" t="s">
        <v>474</v>
      </c>
      <c r="CL76" s="1" t="s">
        <v>473</v>
      </c>
      <c r="CM76" s="1" t="s">
        <v>5133</v>
      </c>
      <c r="CO76" s="1" t="s">
        <v>464</v>
      </c>
      <c r="CW76" s="1" t="s">
        <v>475</v>
      </c>
      <c r="CX76" s="1">
        <v>10</v>
      </c>
      <c r="CY76" s="1">
        <v>2</v>
      </c>
      <c r="CZ76" s="1">
        <v>10</v>
      </c>
      <c r="DA76" s="9">
        <v>22</v>
      </c>
      <c r="DE76" s="1" t="s">
        <v>464</v>
      </c>
      <c r="DF76" s="1" t="s">
        <v>5100</v>
      </c>
      <c r="EH76" s="1">
        <v>4</v>
      </c>
      <c r="EI76" s="1">
        <v>2</v>
      </c>
      <c r="EJ76" s="1">
        <v>160</v>
      </c>
      <c r="EM76" s="1">
        <v>0</v>
      </c>
      <c r="EN76" s="6">
        <v>11.428571428571429</v>
      </c>
      <c r="EO76" s="1" t="s">
        <v>472</v>
      </c>
      <c r="EZ76" s="1" t="s">
        <v>529</v>
      </c>
      <c r="FA76" s="1">
        <v>0</v>
      </c>
      <c r="FB76" s="1">
        <v>0</v>
      </c>
      <c r="FC76" s="1">
        <v>0</v>
      </c>
      <c r="FD76" s="1">
        <v>0</v>
      </c>
      <c r="FE76" s="1">
        <v>1</v>
      </c>
      <c r="FF76" s="1">
        <v>0</v>
      </c>
      <c r="FG76" s="1">
        <v>0</v>
      </c>
      <c r="FI76" s="1" t="s">
        <v>464</v>
      </c>
      <c r="FJ76" s="1" t="s">
        <v>598</v>
      </c>
      <c r="FM76" s="1">
        <v>500</v>
      </c>
      <c r="GE76" s="1" t="s">
        <v>472</v>
      </c>
      <c r="GF76" s="1" t="s">
        <v>785</v>
      </c>
      <c r="GG76" s="1" t="s">
        <v>472</v>
      </c>
      <c r="HP76" s="1" t="s">
        <v>464</v>
      </c>
      <c r="HQ76" s="1">
        <v>0</v>
      </c>
      <c r="HR76" s="1">
        <v>0</v>
      </c>
      <c r="HS76" s="1">
        <v>0</v>
      </c>
      <c r="HT76" s="1">
        <v>0</v>
      </c>
      <c r="HU76" s="1">
        <v>0</v>
      </c>
      <c r="HV76" s="1">
        <v>0</v>
      </c>
      <c r="HW76" s="1">
        <v>1</v>
      </c>
      <c r="HX76" s="1">
        <v>0</v>
      </c>
      <c r="HY76" s="1">
        <v>0</v>
      </c>
      <c r="HZ76" s="1">
        <v>0</v>
      </c>
      <c r="IF76" s="1">
        <v>0</v>
      </c>
      <c r="IG76" s="1">
        <v>0</v>
      </c>
      <c r="IH76" s="1">
        <v>0</v>
      </c>
      <c r="II76" s="1">
        <v>1</v>
      </c>
      <c r="IJ76" s="1">
        <v>0</v>
      </c>
      <c r="IS76" s="1" t="s">
        <v>5183</v>
      </c>
      <c r="IT76" s="1" t="s">
        <v>472</v>
      </c>
      <c r="IU76" s="1" t="s">
        <v>5102</v>
      </c>
      <c r="IV76" s="1" t="s">
        <v>472</v>
      </c>
      <c r="IX76" s="1" t="s">
        <v>472</v>
      </c>
      <c r="IY76" s="1" t="s">
        <v>472</v>
      </c>
      <c r="KA76" s="1" t="s">
        <v>472</v>
      </c>
      <c r="KE76" s="1">
        <v>0</v>
      </c>
      <c r="KM76" s="1">
        <v>0</v>
      </c>
      <c r="KN76" s="1">
        <v>0</v>
      </c>
      <c r="KO76" s="1" t="s">
        <v>5186</v>
      </c>
      <c r="KT76" s="1">
        <v>0</v>
      </c>
      <c r="KU76" s="1">
        <v>1</v>
      </c>
      <c r="KV76" s="1">
        <v>0</v>
      </c>
      <c r="KW76" s="1">
        <v>0</v>
      </c>
      <c r="KX76" s="1">
        <v>0</v>
      </c>
      <c r="KY76" s="1">
        <v>0</v>
      </c>
      <c r="LA76" s="1" t="s">
        <v>472</v>
      </c>
      <c r="LB76" s="1" t="s">
        <v>490</v>
      </c>
      <c r="LC76" s="1">
        <v>1</v>
      </c>
      <c r="LD76" s="1">
        <v>0</v>
      </c>
      <c r="LE76" s="1">
        <v>0</v>
      </c>
      <c r="LF76" s="1">
        <v>0</v>
      </c>
      <c r="LH76" s="1">
        <v>0</v>
      </c>
      <c r="LI76" s="1">
        <v>1</v>
      </c>
      <c r="LJ76" s="1">
        <v>0</v>
      </c>
      <c r="LK76" s="1">
        <v>0</v>
      </c>
      <c r="LL76" s="1">
        <v>0</v>
      </c>
      <c r="LM76" s="1">
        <v>0</v>
      </c>
      <c r="LN76" s="1">
        <v>0</v>
      </c>
      <c r="LO76" s="1">
        <v>0</v>
      </c>
      <c r="LQ76" s="1" t="s">
        <v>472</v>
      </c>
      <c r="LZ76" s="1" t="s">
        <v>472</v>
      </c>
      <c r="MA76" s="1" t="s">
        <v>472</v>
      </c>
      <c r="MQ76" s="1">
        <v>0</v>
      </c>
      <c r="MT76" s="1">
        <v>7</v>
      </c>
      <c r="MU76" s="1" t="s">
        <v>5187</v>
      </c>
      <c r="MV76" s="1">
        <v>1</v>
      </c>
      <c r="MW76" s="1">
        <v>0</v>
      </c>
      <c r="MX76" s="1">
        <v>0</v>
      </c>
      <c r="MY76" s="1">
        <v>0</v>
      </c>
      <c r="MZ76" s="1">
        <v>0</v>
      </c>
      <c r="NA76" s="1">
        <v>1</v>
      </c>
      <c r="NB76" s="1">
        <v>1</v>
      </c>
      <c r="NC76" s="1" t="s">
        <v>5190</v>
      </c>
      <c r="ND76" s="1">
        <v>0</v>
      </c>
      <c r="NE76" s="1">
        <v>0</v>
      </c>
      <c r="NF76" s="1">
        <v>0</v>
      </c>
      <c r="NH76" s="1" t="s">
        <v>472</v>
      </c>
      <c r="NI76" s="1" t="s">
        <v>480</v>
      </c>
      <c r="OD76" s="1" t="s">
        <v>760</v>
      </c>
      <c r="OE76" s="1">
        <v>0</v>
      </c>
      <c r="OF76" s="1">
        <v>0</v>
      </c>
      <c r="OG76" s="1">
        <v>0</v>
      </c>
      <c r="OH76" s="1">
        <v>0</v>
      </c>
      <c r="OI76" s="1">
        <v>0</v>
      </c>
      <c r="OJ76" s="1">
        <v>0</v>
      </c>
      <c r="OK76" s="1">
        <v>0</v>
      </c>
      <c r="OL76" s="1">
        <v>0</v>
      </c>
      <c r="OM76" s="1">
        <v>1</v>
      </c>
      <c r="ON76" s="1">
        <v>0</v>
      </c>
      <c r="OO76" s="1" t="s">
        <v>1486</v>
      </c>
      <c r="OP76" s="1">
        <v>0</v>
      </c>
      <c r="OQ76" s="1">
        <v>0</v>
      </c>
      <c r="OR76" s="1">
        <v>0</v>
      </c>
      <c r="OS76" s="1">
        <v>0</v>
      </c>
      <c r="OT76" s="1">
        <v>1</v>
      </c>
      <c r="OU76" s="1">
        <v>0</v>
      </c>
      <c r="OV76" s="1" t="s">
        <v>481</v>
      </c>
      <c r="OW76" s="1" t="s">
        <v>546</v>
      </c>
      <c r="OY76" s="1" t="s">
        <v>502</v>
      </c>
      <c r="OZ76" s="1" t="s">
        <v>472</v>
      </c>
      <c r="PA76" s="1" t="s">
        <v>472</v>
      </c>
      <c r="PB76" s="1" t="s">
        <v>502</v>
      </c>
      <c r="PC76" s="1" t="s">
        <v>464</v>
      </c>
      <c r="PD76" s="1" t="s">
        <v>472</v>
      </c>
      <c r="PF76" s="1" t="s">
        <v>484</v>
      </c>
      <c r="PH76" s="1" t="s">
        <v>485</v>
      </c>
      <c r="PI76" s="1" t="s">
        <v>605</v>
      </c>
      <c r="PJ76" s="1" t="s">
        <v>472</v>
      </c>
      <c r="PZ76" s="1" t="s">
        <v>1487</v>
      </c>
      <c r="QA76" s="1" t="s">
        <v>472</v>
      </c>
      <c r="QB76" s="1" t="s">
        <v>490</v>
      </c>
      <c r="QC76" s="1" t="s">
        <v>490</v>
      </c>
      <c r="QD76" s="1" t="s">
        <v>472</v>
      </c>
      <c r="QG76" s="1">
        <v>-2.2766172</v>
      </c>
      <c r="QH76" s="1">
        <v>28.821507799999999</v>
      </c>
      <c r="QI76" s="1">
        <v>1663.8</v>
      </c>
      <c r="QJ76" s="1">
        <v>4.7300000000000004</v>
      </c>
      <c r="QK76" s="1">
        <v>2</v>
      </c>
      <c r="QL76" s="1">
        <v>44960.462280092594</v>
      </c>
      <c r="QM76" s="1">
        <v>44960.451111111113</v>
      </c>
      <c r="QN76" s="1" t="s">
        <v>492</v>
      </c>
      <c r="QO76" s="1">
        <v>44960.46230324074</v>
      </c>
      <c r="QP76" s="7" t="s">
        <v>1488</v>
      </c>
      <c r="QQ76" s="1" t="s">
        <v>492</v>
      </c>
      <c r="QR76" s="1" t="s">
        <v>4707</v>
      </c>
      <c r="QS76" s="1" t="s">
        <v>4716</v>
      </c>
      <c r="QT76" s="1">
        <v>4</v>
      </c>
      <c r="QU76" s="1" t="s">
        <v>4725</v>
      </c>
      <c r="QV76" s="1">
        <v>6</v>
      </c>
      <c r="QW76" s="1">
        <v>15</v>
      </c>
      <c r="QX76" s="1">
        <v>8</v>
      </c>
      <c r="QY76" s="9">
        <v>29</v>
      </c>
      <c r="QZ76" s="1" t="s">
        <v>5100</v>
      </c>
      <c r="RA76" s="1">
        <v>10.714285714285714</v>
      </c>
      <c r="RB76" s="1" t="s">
        <v>4710</v>
      </c>
      <c r="RC76" s="1" t="s">
        <v>4711</v>
      </c>
      <c r="RD76" s="1" t="s">
        <v>4712</v>
      </c>
      <c r="RE76" s="1" t="s">
        <v>5102</v>
      </c>
      <c r="RF76" s="1">
        <v>0</v>
      </c>
      <c r="RG76" s="1">
        <v>1</v>
      </c>
      <c r="RH76" s="1">
        <v>1</v>
      </c>
      <c r="RI76" s="1">
        <v>2</v>
      </c>
      <c r="RJ76" s="1" t="s">
        <v>4721</v>
      </c>
      <c r="RK76" s="1">
        <v>0</v>
      </c>
      <c r="RL76" s="1">
        <v>4</v>
      </c>
      <c r="RM76" s="1" t="s">
        <v>4722</v>
      </c>
      <c r="RN76" s="1">
        <v>0</v>
      </c>
      <c r="RO76" s="1">
        <v>0</v>
      </c>
      <c r="RP76" s="1" t="str">
        <f t="shared" si="8"/>
        <v>croissance</v>
      </c>
      <c r="RQ76" s="1" t="str">
        <f t="shared" si="9"/>
        <v>stagnation</v>
      </c>
      <c r="RR76" s="1" t="str">
        <f t="shared" si="10"/>
        <v>stagnation</v>
      </c>
      <c r="RS76" s="1" t="str">
        <f t="shared" si="11"/>
        <v>regression</v>
      </c>
      <c r="RT76" s="1" t="str">
        <f t="shared" si="12"/>
        <v>regression</v>
      </c>
      <c r="RU76" s="1" t="str">
        <f t="shared" si="13"/>
        <v>croissance</v>
      </c>
    </row>
    <row r="77" spans="1:489" ht="14.25" customHeight="1" x14ac:dyDescent="0.3">
      <c r="A77" s="1" t="s">
        <v>1489</v>
      </c>
      <c r="B77" s="1" t="s">
        <v>1490</v>
      </c>
      <c r="C77" s="1">
        <v>44960</v>
      </c>
      <c r="D77" s="1" t="s">
        <v>459</v>
      </c>
      <c r="E77" s="1" t="s">
        <v>460</v>
      </c>
      <c r="F77" s="1" t="s">
        <v>460</v>
      </c>
      <c r="G77" s="1" t="s">
        <v>461</v>
      </c>
      <c r="H77" s="1" t="s">
        <v>462</v>
      </c>
      <c r="I77" s="1" t="s">
        <v>732</v>
      </c>
      <c r="J77" s="1" t="s">
        <v>464</v>
      </c>
      <c r="K77" s="1" t="s">
        <v>1492</v>
      </c>
      <c r="L77" s="1" t="s">
        <v>1491</v>
      </c>
      <c r="M77" s="1" t="str" cm="1">
        <f t="array" ref="M77">SUBSTITUTE(L77,LEFT(L77,MIN(IFERROR(FIND({0;1;2;3;4;5;6;7;8;9},L77),""))-1),"")</f>
        <v>48</v>
      </c>
      <c r="N77" s="1" t="str">
        <f t="shared" si="7"/>
        <v>nyama_48</v>
      </c>
      <c r="O77" s="1" t="s">
        <v>510</v>
      </c>
      <c r="P77" s="1">
        <v>27</v>
      </c>
      <c r="Q77" s="1">
        <v>851756331</v>
      </c>
      <c r="R77" s="1" t="s">
        <v>614</v>
      </c>
      <c r="S77" s="1" t="s">
        <v>464</v>
      </c>
      <c r="W77" s="1" t="s">
        <v>510</v>
      </c>
      <c r="X77" s="1" t="s">
        <v>1493</v>
      </c>
      <c r="Y77" s="1" t="s">
        <v>575</v>
      </c>
      <c r="AA77" s="1" t="s">
        <v>471</v>
      </c>
      <c r="AB77" s="1">
        <v>1</v>
      </c>
      <c r="AC77" s="1">
        <v>0</v>
      </c>
      <c r="AD77" s="1">
        <v>0</v>
      </c>
      <c r="AE77" s="1">
        <v>1</v>
      </c>
      <c r="AF77" s="1">
        <v>1</v>
      </c>
      <c r="AG77" s="1">
        <v>1</v>
      </c>
      <c r="AH77" s="1">
        <v>0</v>
      </c>
      <c r="AI77" s="1">
        <v>1</v>
      </c>
      <c r="AJ77" s="1">
        <v>0</v>
      </c>
      <c r="AK77" s="1">
        <v>0</v>
      </c>
      <c r="AL77" s="1">
        <v>1</v>
      </c>
      <c r="AM77" s="1">
        <v>0</v>
      </c>
      <c r="AN77" s="1">
        <v>0</v>
      </c>
      <c r="AO77" s="1">
        <v>1</v>
      </c>
      <c r="AP77" s="1">
        <v>0</v>
      </c>
      <c r="AQ77" s="1">
        <v>1</v>
      </c>
      <c r="AR77" s="1">
        <v>8</v>
      </c>
      <c r="AS77" s="1" t="s">
        <v>464</v>
      </c>
      <c r="AT77" s="1">
        <v>0</v>
      </c>
      <c r="AU77" s="1">
        <v>0</v>
      </c>
      <c r="AV77" s="1">
        <v>0</v>
      </c>
      <c r="AW77" s="1">
        <v>0</v>
      </c>
      <c r="AX77" s="1">
        <v>1</v>
      </c>
      <c r="AY77" s="1">
        <v>0</v>
      </c>
      <c r="AZ77" s="1">
        <v>0</v>
      </c>
      <c r="BA77" s="1">
        <v>0</v>
      </c>
      <c r="BB77" s="1">
        <v>0</v>
      </c>
      <c r="BC77" s="1">
        <v>0</v>
      </c>
      <c r="BD77" s="1">
        <v>0</v>
      </c>
      <c r="BE77" s="1">
        <v>0</v>
      </c>
      <c r="BF77" s="1" t="s">
        <v>472</v>
      </c>
      <c r="BS77" s="1" t="s">
        <v>464</v>
      </c>
      <c r="BT77" s="1">
        <v>0</v>
      </c>
      <c r="BU77" s="1">
        <v>0</v>
      </c>
      <c r="BV77" s="1">
        <v>0</v>
      </c>
      <c r="BW77" s="1">
        <v>0</v>
      </c>
      <c r="BX77" s="1">
        <v>1</v>
      </c>
      <c r="BY77" s="1">
        <v>0</v>
      </c>
      <c r="BZ77" s="1">
        <v>0</v>
      </c>
      <c r="CA77" s="1">
        <v>0</v>
      </c>
      <c r="CB77" s="1">
        <v>0</v>
      </c>
      <c r="CC77" s="1">
        <v>1</v>
      </c>
      <c r="CD77" s="1">
        <v>0</v>
      </c>
      <c r="CE77" s="1" t="s">
        <v>1306</v>
      </c>
      <c r="CF77" s="1" t="s">
        <v>473</v>
      </c>
      <c r="CG77" s="1" t="s">
        <v>474</v>
      </c>
      <c r="CL77" s="1" t="s">
        <v>473</v>
      </c>
      <c r="CM77" s="1" t="s">
        <v>5133</v>
      </c>
      <c r="CO77" s="1" t="s">
        <v>464</v>
      </c>
      <c r="CW77" s="1" t="s">
        <v>475</v>
      </c>
      <c r="CX77" s="1">
        <v>2</v>
      </c>
      <c r="CY77" s="1">
        <v>1</v>
      </c>
      <c r="CZ77" s="1">
        <v>2</v>
      </c>
      <c r="DA77" s="9">
        <v>5</v>
      </c>
      <c r="DE77" s="1" t="s">
        <v>464</v>
      </c>
      <c r="DF77" s="1" t="s">
        <v>5100</v>
      </c>
      <c r="EH77" s="1">
        <v>7</v>
      </c>
      <c r="EI77" s="1">
        <v>3</v>
      </c>
      <c r="EJ77" s="1">
        <v>420</v>
      </c>
      <c r="EM77" s="1">
        <v>0</v>
      </c>
      <c r="EN77" s="6">
        <v>7.5</v>
      </c>
      <c r="EO77" s="1" t="s">
        <v>472</v>
      </c>
      <c r="EZ77" s="1" t="s">
        <v>576</v>
      </c>
      <c r="FA77" s="1">
        <v>0</v>
      </c>
      <c r="FB77" s="1">
        <v>0</v>
      </c>
      <c r="FC77" s="1">
        <v>0</v>
      </c>
      <c r="FD77" s="1">
        <v>0</v>
      </c>
      <c r="FE77" s="1">
        <v>1</v>
      </c>
      <c r="FF77" s="1">
        <v>0</v>
      </c>
      <c r="FG77" s="1">
        <v>0</v>
      </c>
      <c r="FI77" s="1" t="s">
        <v>464</v>
      </c>
      <c r="FJ77" s="1" t="s">
        <v>598</v>
      </c>
      <c r="FM77" s="1">
        <v>500</v>
      </c>
      <c r="GE77" s="1" t="s">
        <v>472</v>
      </c>
      <c r="GF77" s="1" t="s">
        <v>858</v>
      </c>
      <c r="GG77" s="1" t="s">
        <v>472</v>
      </c>
      <c r="HP77" s="1" t="s">
        <v>464</v>
      </c>
      <c r="HQ77" s="1">
        <v>0</v>
      </c>
      <c r="HR77" s="1">
        <v>0</v>
      </c>
      <c r="HS77" s="1">
        <v>0</v>
      </c>
      <c r="HT77" s="1">
        <v>0</v>
      </c>
      <c r="HU77" s="1">
        <v>0</v>
      </c>
      <c r="HV77" s="1">
        <v>0</v>
      </c>
      <c r="HW77" s="1">
        <v>1</v>
      </c>
      <c r="HX77" s="1">
        <v>0</v>
      </c>
      <c r="HY77" s="1">
        <v>0</v>
      </c>
      <c r="HZ77" s="1">
        <v>0</v>
      </c>
      <c r="IF77" s="1">
        <v>0</v>
      </c>
      <c r="IG77" s="1">
        <v>0</v>
      </c>
      <c r="IH77" s="1">
        <v>0</v>
      </c>
      <c r="II77" s="1">
        <v>1</v>
      </c>
      <c r="IJ77" s="1">
        <v>0</v>
      </c>
      <c r="IS77" s="1" t="s">
        <v>5183</v>
      </c>
      <c r="IT77" s="1" t="s">
        <v>472</v>
      </c>
      <c r="IU77" s="1" t="s">
        <v>5102</v>
      </c>
      <c r="IV77" s="1" t="s">
        <v>472</v>
      </c>
      <c r="IX77" s="1" t="s">
        <v>472</v>
      </c>
      <c r="IY77" s="1" t="s">
        <v>464</v>
      </c>
      <c r="IZ77" s="1">
        <v>0</v>
      </c>
      <c r="JA77" s="1">
        <v>1</v>
      </c>
      <c r="JB77" s="1">
        <v>0</v>
      </c>
      <c r="JC77" s="1">
        <v>0</v>
      </c>
      <c r="JD77" s="1">
        <v>0</v>
      </c>
      <c r="JE77" s="1">
        <v>1</v>
      </c>
      <c r="JF77" s="1">
        <v>0</v>
      </c>
      <c r="JG77" s="1">
        <v>0</v>
      </c>
      <c r="JH77" s="1">
        <v>0</v>
      </c>
      <c r="JI77" s="1">
        <v>0</v>
      </c>
      <c r="JK77" s="1" t="s">
        <v>472</v>
      </c>
      <c r="KA77" s="1" t="s">
        <v>464</v>
      </c>
      <c r="KB77" s="1">
        <v>1</v>
      </c>
      <c r="KC77" s="1">
        <v>0</v>
      </c>
      <c r="KD77" s="1">
        <v>1</v>
      </c>
      <c r="KE77" s="1">
        <v>2</v>
      </c>
      <c r="KF77" s="1">
        <v>0</v>
      </c>
      <c r="KG77" s="1">
        <v>0</v>
      </c>
      <c r="KH77" s="1">
        <v>0</v>
      </c>
      <c r="KJ77" s="1">
        <v>0</v>
      </c>
      <c r="KK77" s="1">
        <v>1</v>
      </c>
      <c r="KL77" s="1">
        <v>1</v>
      </c>
      <c r="KM77" s="1">
        <v>2</v>
      </c>
      <c r="KN77" s="1">
        <v>4</v>
      </c>
      <c r="KO77" s="1" t="s">
        <v>5185</v>
      </c>
      <c r="KP77" s="1">
        <v>0</v>
      </c>
      <c r="KQ77" s="1">
        <v>0</v>
      </c>
      <c r="KR77" s="1">
        <v>0</v>
      </c>
      <c r="KT77" s="1">
        <v>1</v>
      </c>
      <c r="KU77" s="1">
        <v>0</v>
      </c>
      <c r="KV77" s="1">
        <v>0</v>
      </c>
      <c r="KW77" s="1">
        <v>0</v>
      </c>
      <c r="KX77" s="1">
        <v>0</v>
      </c>
      <c r="KY77" s="1">
        <v>0</v>
      </c>
      <c r="LA77" s="1" t="s">
        <v>464</v>
      </c>
      <c r="LB77" s="1" t="s">
        <v>1494</v>
      </c>
      <c r="LC77" s="1">
        <v>1</v>
      </c>
      <c r="LD77" s="1">
        <v>1</v>
      </c>
      <c r="LE77" s="1">
        <v>0</v>
      </c>
      <c r="LF77" s="1">
        <v>0</v>
      </c>
      <c r="LH77" s="1">
        <v>0</v>
      </c>
      <c r="LI77" s="1">
        <v>1</v>
      </c>
      <c r="LJ77" s="1">
        <v>0</v>
      </c>
      <c r="LK77" s="1">
        <v>0</v>
      </c>
      <c r="LL77" s="1">
        <v>0</v>
      </c>
      <c r="LM77" s="1">
        <v>0</v>
      </c>
      <c r="LN77" s="1">
        <v>0</v>
      </c>
      <c r="LO77" s="1">
        <v>0</v>
      </c>
      <c r="LQ77" s="1" t="s">
        <v>472</v>
      </c>
      <c r="LZ77" s="1" t="s">
        <v>472</v>
      </c>
      <c r="MA77" s="1" t="s">
        <v>464</v>
      </c>
      <c r="MB77" s="1">
        <v>1</v>
      </c>
      <c r="MC77" s="1">
        <v>0</v>
      </c>
      <c r="MD77" s="1">
        <v>0</v>
      </c>
      <c r="ME77" s="1">
        <v>0</v>
      </c>
      <c r="MF77" s="1">
        <v>0</v>
      </c>
      <c r="MH77" s="1">
        <v>0</v>
      </c>
      <c r="MI77" s="1">
        <v>1</v>
      </c>
      <c r="MJ77" s="1">
        <v>0</v>
      </c>
      <c r="MK77" s="1">
        <v>0</v>
      </c>
      <c r="ML77" s="1">
        <v>0</v>
      </c>
      <c r="MM77" s="1">
        <v>0</v>
      </c>
      <c r="MN77" s="1">
        <v>0</v>
      </c>
      <c r="MO77" s="1">
        <v>0</v>
      </c>
      <c r="MQ77" s="1">
        <v>1</v>
      </c>
      <c r="MR77" s="1" t="s">
        <v>850</v>
      </c>
      <c r="MT77" s="1">
        <v>6</v>
      </c>
      <c r="MU77" s="1" t="s">
        <v>5187</v>
      </c>
      <c r="MV77" s="1">
        <v>1</v>
      </c>
      <c r="MW77" s="1">
        <v>1</v>
      </c>
      <c r="MX77" s="1">
        <v>0</v>
      </c>
      <c r="MY77" s="1">
        <v>0</v>
      </c>
      <c r="MZ77" s="1">
        <v>0</v>
      </c>
      <c r="NA77" s="1">
        <v>2</v>
      </c>
      <c r="NB77" s="1">
        <v>3</v>
      </c>
      <c r="NC77" s="1" t="s">
        <v>5190</v>
      </c>
      <c r="ND77" s="1">
        <v>0</v>
      </c>
      <c r="NE77" s="1">
        <v>0</v>
      </c>
      <c r="NF77" s="1">
        <v>0</v>
      </c>
      <c r="NH77" s="1" t="s">
        <v>464</v>
      </c>
      <c r="NI77" s="1" t="s">
        <v>464</v>
      </c>
      <c r="NJ77" s="1" t="s">
        <v>741</v>
      </c>
      <c r="OD77" s="1" t="s">
        <v>835</v>
      </c>
      <c r="OE77" s="1">
        <v>0</v>
      </c>
      <c r="OF77" s="1">
        <v>0</v>
      </c>
      <c r="OG77" s="1">
        <v>1</v>
      </c>
      <c r="OH77" s="1">
        <v>0</v>
      </c>
      <c r="OI77" s="1">
        <v>0</v>
      </c>
      <c r="OJ77" s="1">
        <v>0</v>
      </c>
      <c r="OK77" s="1">
        <v>0</v>
      </c>
      <c r="OL77" s="1">
        <v>0</v>
      </c>
      <c r="OM77" s="1">
        <v>1</v>
      </c>
      <c r="ON77" s="1">
        <v>0</v>
      </c>
      <c r="OO77" s="1" t="s">
        <v>544</v>
      </c>
      <c r="OP77" s="1">
        <v>0</v>
      </c>
      <c r="OQ77" s="1">
        <v>0</v>
      </c>
      <c r="OR77" s="1">
        <v>0</v>
      </c>
      <c r="OS77" s="1">
        <v>1</v>
      </c>
      <c r="OT77" s="1">
        <v>0</v>
      </c>
      <c r="OU77" s="1">
        <v>0</v>
      </c>
      <c r="OW77" s="1" t="s">
        <v>546</v>
      </c>
      <c r="OY77" s="1" t="s">
        <v>502</v>
      </c>
      <c r="OZ77" s="1" t="s">
        <v>464</v>
      </c>
      <c r="PA77" s="1" t="s">
        <v>464</v>
      </c>
      <c r="PB77" s="1" t="s">
        <v>502</v>
      </c>
      <c r="PC77" s="1" t="s">
        <v>472</v>
      </c>
      <c r="PI77" s="1" t="s">
        <v>503</v>
      </c>
      <c r="PJ77" s="1" t="s">
        <v>489</v>
      </c>
      <c r="PK77" s="1">
        <v>1</v>
      </c>
      <c r="PL77" s="1">
        <v>0</v>
      </c>
      <c r="PM77" s="1">
        <v>0</v>
      </c>
      <c r="PN77" s="1">
        <v>0</v>
      </c>
      <c r="PO77" s="1">
        <v>0</v>
      </c>
      <c r="PP77" s="1">
        <v>1</v>
      </c>
      <c r="PQ77" s="1">
        <v>0</v>
      </c>
      <c r="PR77" s="1">
        <v>0</v>
      </c>
      <c r="PS77" s="1">
        <v>0</v>
      </c>
      <c r="PT77" s="1">
        <v>0</v>
      </c>
      <c r="PU77" s="1">
        <v>0</v>
      </c>
      <c r="PV77" s="1">
        <v>0</v>
      </c>
      <c r="PX77" s="1" t="s">
        <v>488</v>
      </c>
      <c r="PY77" s="1" t="s">
        <v>472</v>
      </c>
      <c r="QB77" s="1" t="s">
        <v>1495</v>
      </c>
      <c r="QC77" s="1" t="s">
        <v>1496</v>
      </c>
      <c r="QD77" s="1" t="s">
        <v>472</v>
      </c>
      <c r="QG77" s="1">
        <v>-2.2764383000000001</v>
      </c>
      <c r="QH77" s="1">
        <v>28.8194233</v>
      </c>
      <c r="QI77" s="1">
        <v>1679.8</v>
      </c>
      <c r="QJ77" s="1">
        <v>4</v>
      </c>
      <c r="QK77" s="1">
        <v>8</v>
      </c>
      <c r="QL77" s="1">
        <v>44960.492060185177</v>
      </c>
      <c r="QM77" s="1">
        <v>44960.46497685185</v>
      </c>
      <c r="QN77" s="1" t="s">
        <v>492</v>
      </c>
      <c r="QO77" s="1">
        <v>44960.492083333331</v>
      </c>
      <c r="QP77" s="7" t="s">
        <v>1497</v>
      </c>
      <c r="QQ77" s="1" t="s">
        <v>492</v>
      </c>
      <c r="QR77" s="1" t="s">
        <v>4707</v>
      </c>
      <c r="QS77" s="1" t="s">
        <v>4716</v>
      </c>
      <c r="QT77" s="1">
        <v>3</v>
      </c>
      <c r="QU77" s="1" t="s">
        <v>4725</v>
      </c>
      <c r="QV77" s="1">
        <v>3</v>
      </c>
      <c r="QW77" s="1">
        <v>10</v>
      </c>
      <c r="QX77" s="1">
        <v>3</v>
      </c>
      <c r="QY77" s="9">
        <v>16</v>
      </c>
      <c r="QZ77" s="1" t="s">
        <v>5100</v>
      </c>
      <c r="RA77" s="1">
        <v>15.238095238095239</v>
      </c>
      <c r="RB77" s="1" t="s">
        <v>4710</v>
      </c>
      <c r="RC77" s="1" t="s">
        <v>4711</v>
      </c>
      <c r="RD77" s="1" t="s">
        <v>4712</v>
      </c>
      <c r="RE77" s="1" t="s">
        <v>5102</v>
      </c>
      <c r="RF77" s="1">
        <v>0</v>
      </c>
      <c r="RG77" s="1">
        <v>1</v>
      </c>
      <c r="RH77" s="1">
        <v>1</v>
      </c>
      <c r="RI77" s="1">
        <v>2</v>
      </c>
      <c r="RJ77" s="1" t="s">
        <v>4721</v>
      </c>
      <c r="RK77" s="1">
        <v>0</v>
      </c>
      <c r="RL77" s="1">
        <v>3</v>
      </c>
      <c r="RM77" s="1" t="s">
        <v>4722</v>
      </c>
      <c r="RN77" s="1">
        <v>0</v>
      </c>
      <c r="RO77" s="1">
        <v>0</v>
      </c>
      <c r="RP77" s="1" t="str">
        <f t="shared" si="8"/>
        <v>croissance</v>
      </c>
      <c r="RQ77" s="1" t="str">
        <f t="shared" si="9"/>
        <v>stagnation</v>
      </c>
      <c r="RR77" s="1" t="str">
        <f t="shared" si="10"/>
        <v>stagnation</v>
      </c>
      <c r="RS77" s="1" t="str">
        <f t="shared" si="11"/>
        <v>croissance</v>
      </c>
      <c r="RT77" s="1" t="str">
        <f t="shared" si="12"/>
        <v>regression</v>
      </c>
      <c r="RU77" s="1" t="str">
        <f t="shared" si="13"/>
        <v>croissance</v>
      </c>
    </row>
    <row r="78" spans="1:489" ht="14.25" customHeight="1" x14ac:dyDescent="0.3">
      <c r="A78" s="1" t="s">
        <v>1498</v>
      </c>
      <c r="B78" s="1" t="s">
        <v>1499</v>
      </c>
      <c r="C78" s="1">
        <v>44960</v>
      </c>
      <c r="D78" s="1" t="s">
        <v>459</v>
      </c>
      <c r="E78" s="1" t="s">
        <v>460</v>
      </c>
      <c r="F78" s="1" t="s">
        <v>460</v>
      </c>
      <c r="G78" s="1" t="s">
        <v>461</v>
      </c>
      <c r="H78" s="1" t="s">
        <v>1380</v>
      </c>
      <c r="I78" s="1" t="s">
        <v>1404</v>
      </c>
      <c r="J78" s="1" t="s">
        <v>464</v>
      </c>
      <c r="K78" s="1" t="s">
        <v>1501</v>
      </c>
      <c r="L78" s="1" t="s">
        <v>1500</v>
      </c>
      <c r="M78" s="1" t="str" cm="1">
        <f t="array" ref="M78">SUBSTITUTE(L78,LEFT(L78,MIN(IFERROR(FIND({0;1;2;3;4;5;6;7;8;9},L78),""))-1),"")</f>
        <v>8</v>
      </c>
      <c r="N78" s="1" t="str">
        <f t="shared" si="7"/>
        <v>kahun_8</v>
      </c>
      <c r="O78" s="1" t="s">
        <v>510</v>
      </c>
      <c r="P78" s="1">
        <v>18</v>
      </c>
      <c r="Q78" s="1">
        <v>970131946</v>
      </c>
      <c r="R78" s="1" t="s">
        <v>614</v>
      </c>
      <c r="S78" s="1" t="s">
        <v>472</v>
      </c>
      <c r="T78" s="1" t="s">
        <v>526</v>
      </c>
      <c r="V78" s="1" t="s">
        <v>510</v>
      </c>
      <c r="W78" s="1" t="s">
        <v>510</v>
      </c>
      <c r="X78" s="1" t="s">
        <v>1502</v>
      </c>
      <c r="Y78" s="1" t="s">
        <v>1503</v>
      </c>
      <c r="AA78" s="1" t="s">
        <v>471</v>
      </c>
      <c r="AB78" s="1">
        <v>1</v>
      </c>
      <c r="AC78" s="1">
        <v>0</v>
      </c>
      <c r="AD78" s="1">
        <v>0</v>
      </c>
      <c r="AE78" s="1">
        <v>1</v>
      </c>
      <c r="AF78" s="1">
        <v>2</v>
      </c>
      <c r="AG78" s="1">
        <v>0</v>
      </c>
      <c r="AH78" s="1">
        <v>0</v>
      </c>
      <c r="AI78" s="1">
        <v>0</v>
      </c>
      <c r="AJ78" s="1">
        <v>3</v>
      </c>
      <c r="AK78" s="1">
        <v>0</v>
      </c>
      <c r="AL78" s="1">
        <v>0</v>
      </c>
      <c r="AM78" s="1">
        <v>1</v>
      </c>
      <c r="AN78" s="1">
        <v>0</v>
      </c>
      <c r="AO78" s="1">
        <v>0</v>
      </c>
      <c r="AP78" s="1">
        <v>0</v>
      </c>
      <c r="AQ78" s="1">
        <v>1</v>
      </c>
      <c r="AR78" s="1">
        <v>9</v>
      </c>
      <c r="AS78" s="1" t="s">
        <v>472</v>
      </c>
      <c r="AT78" s="1">
        <v>0</v>
      </c>
      <c r="AU78" s="1">
        <v>0</v>
      </c>
      <c r="AV78" s="1">
        <v>0</v>
      </c>
      <c r="AW78" s="1">
        <v>0</v>
      </c>
      <c r="AX78" s="1">
        <v>0</v>
      </c>
      <c r="AY78" s="1">
        <v>0</v>
      </c>
      <c r="AZ78" s="1">
        <v>0</v>
      </c>
      <c r="BA78" s="1">
        <v>0</v>
      </c>
      <c r="BB78" s="1">
        <v>0</v>
      </c>
      <c r="BC78" s="1">
        <v>0</v>
      </c>
      <c r="BD78" s="1">
        <v>0</v>
      </c>
      <c r="BE78" s="1">
        <v>0</v>
      </c>
      <c r="BF78" s="1" t="s">
        <v>472</v>
      </c>
      <c r="BS78" s="1" t="s">
        <v>464</v>
      </c>
      <c r="BT78" s="1">
        <v>1</v>
      </c>
      <c r="BU78" s="1">
        <v>0</v>
      </c>
      <c r="BV78" s="1">
        <v>0</v>
      </c>
      <c r="BW78" s="1">
        <v>1</v>
      </c>
      <c r="BX78" s="1">
        <v>0</v>
      </c>
      <c r="BY78" s="1">
        <v>0</v>
      </c>
      <c r="BZ78" s="1">
        <v>0</v>
      </c>
      <c r="CA78" s="1">
        <v>0</v>
      </c>
      <c r="CB78" s="1">
        <v>0</v>
      </c>
      <c r="CC78" s="1">
        <v>0</v>
      </c>
      <c r="CD78" s="1">
        <v>0</v>
      </c>
      <c r="CF78" s="1" t="s">
        <v>473</v>
      </c>
      <c r="CG78" s="1" t="s">
        <v>474</v>
      </c>
      <c r="CL78" s="1" t="s">
        <v>473</v>
      </c>
      <c r="CM78" s="1" t="s">
        <v>5133</v>
      </c>
      <c r="CO78" s="1" t="s">
        <v>472</v>
      </c>
      <c r="CP78" s="1" t="s">
        <v>650</v>
      </c>
      <c r="CS78" s="1" t="s">
        <v>714</v>
      </c>
      <c r="CW78" s="1" t="s">
        <v>475</v>
      </c>
      <c r="CX78" s="1">
        <v>2</v>
      </c>
      <c r="CY78" s="1">
        <v>3</v>
      </c>
      <c r="CZ78" s="1">
        <v>3</v>
      </c>
      <c r="DA78" s="9">
        <v>8</v>
      </c>
      <c r="DB78" s="1">
        <v>5</v>
      </c>
      <c r="DC78" s="1">
        <v>1</v>
      </c>
      <c r="DD78" s="1">
        <v>6</v>
      </c>
      <c r="DE78" s="1" t="s">
        <v>464</v>
      </c>
      <c r="DF78" s="1" t="s">
        <v>5100</v>
      </c>
      <c r="DT78" s="1" t="s">
        <v>464</v>
      </c>
      <c r="EH78" s="1">
        <v>7</v>
      </c>
      <c r="EI78" s="1">
        <v>1</v>
      </c>
      <c r="EJ78" s="1">
        <v>140</v>
      </c>
      <c r="EK78" s="1">
        <v>3</v>
      </c>
      <c r="EL78" s="1">
        <v>4</v>
      </c>
      <c r="EM78" s="1">
        <v>560</v>
      </c>
      <c r="EN78" s="6">
        <v>11.111111111111111</v>
      </c>
      <c r="EO78" s="1" t="s">
        <v>472</v>
      </c>
      <c r="EZ78" s="1" t="s">
        <v>529</v>
      </c>
      <c r="FA78" s="1">
        <v>0</v>
      </c>
      <c r="FB78" s="1">
        <v>0</v>
      </c>
      <c r="FC78" s="1">
        <v>0</v>
      </c>
      <c r="FD78" s="1">
        <v>0</v>
      </c>
      <c r="FE78" s="1">
        <v>1</v>
      </c>
      <c r="FF78" s="1">
        <v>0</v>
      </c>
      <c r="FG78" s="1">
        <v>0</v>
      </c>
      <c r="FI78" s="1" t="s">
        <v>464</v>
      </c>
      <c r="FJ78" s="1" t="s">
        <v>598</v>
      </c>
      <c r="FM78" s="1">
        <v>500</v>
      </c>
      <c r="FN78" s="1">
        <v>1</v>
      </c>
      <c r="FO78" s="1">
        <v>0</v>
      </c>
      <c r="FP78" s="1">
        <v>1</v>
      </c>
      <c r="FQ78" s="1">
        <v>0</v>
      </c>
      <c r="FR78" s="1">
        <v>0</v>
      </c>
      <c r="FS78" s="1">
        <v>0</v>
      </c>
      <c r="FT78" s="1">
        <v>0</v>
      </c>
      <c r="FV78" s="1" t="s">
        <v>472</v>
      </c>
      <c r="GD78" s="1" t="s">
        <v>464</v>
      </c>
      <c r="GE78" s="1" t="s">
        <v>464</v>
      </c>
      <c r="GF78" s="1" t="s">
        <v>1504</v>
      </c>
      <c r="GG78" s="1" t="s">
        <v>472</v>
      </c>
      <c r="GP78" s="1" t="s">
        <v>472</v>
      </c>
      <c r="HP78" s="1" t="s">
        <v>464</v>
      </c>
      <c r="HQ78" s="1">
        <v>0</v>
      </c>
      <c r="HR78" s="1">
        <v>1</v>
      </c>
      <c r="HS78" s="1">
        <v>0</v>
      </c>
      <c r="HT78" s="1">
        <v>0</v>
      </c>
      <c r="HU78" s="1">
        <v>0</v>
      </c>
      <c r="HV78" s="1">
        <v>0</v>
      </c>
      <c r="HW78" s="1">
        <v>0</v>
      </c>
      <c r="HX78" s="1">
        <v>0</v>
      </c>
      <c r="HY78" s="1">
        <v>0</v>
      </c>
      <c r="HZ78" s="1">
        <v>0</v>
      </c>
      <c r="ID78" s="1" t="s">
        <v>1148</v>
      </c>
      <c r="IF78" s="1">
        <v>0</v>
      </c>
      <c r="IG78" s="1">
        <v>0</v>
      </c>
      <c r="IH78" s="1">
        <v>0</v>
      </c>
      <c r="II78" s="1">
        <v>1</v>
      </c>
      <c r="IJ78" s="1">
        <v>0</v>
      </c>
      <c r="IS78" s="1" t="s">
        <v>5184</v>
      </c>
      <c r="IT78" s="1" t="s">
        <v>472</v>
      </c>
      <c r="IU78" s="1" t="s">
        <v>5100</v>
      </c>
      <c r="IV78" s="1" t="s">
        <v>472</v>
      </c>
      <c r="IX78" s="1" t="s">
        <v>472</v>
      </c>
      <c r="IY78" s="1" t="s">
        <v>472</v>
      </c>
      <c r="KA78" s="1" t="s">
        <v>464</v>
      </c>
      <c r="KB78" s="1">
        <v>1</v>
      </c>
      <c r="KC78" s="1">
        <v>1</v>
      </c>
      <c r="KD78" s="1">
        <v>0</v>
      </c>
      <c r="KE78" s="1">
        <v>2</v>
      </c>
      <c r="KF78" s="1">
        <v>0</v>
      </c>
      <c r="KG78" s="1">
        <v>0</v>
      </c>
      <c r="KH78" s="1">
        <v>0</v>
      </c>
      <c r="KJ78" s="1">
        <v>1</v>
      </c>
      <c r="KK78" s="1">
        <v>1</v>
      </c>
      <c r="KL78" s="1">
        <v>1</v>
      </c>
      <c r="KM78" s="1">
        <v>3</v>
      </c>
      <c r="KN78" s="1">
        <v>5</v>
      </c>
      <c r="KO78" s="1" t="s">
        <v>5185</v>
      </c>
      <c r="KP78" s="1">
        <v>0</v>
      </c>
      <c r="KQ78" s="1">
        <v>0</v>
      </c>
      <c r="KR78" s="1">
        <v>0</v>
      </c>
      <c r="KT78" s="1">
        <v>1</v>
      </c>
      <c r="KU78" s="1">
        <v>1</v>
      </c>
      <c r="KV78" s="1">
        <v>0</v>
      </c>
      <c r="KW78" s="1">
        <v>0</v>
      </c>
      <c r="KX78" s="1">
        <v>0</v>
      </c>
      <c r="KY78" s="1">
        <v>0</v>
      </c>
      <c r="LA78" s="1" t="s">
        <v>472</v>
      </c>
      <c r="LB78" s="1" t="s">
        <v>490</v>
      </c>
      <c r="LC78" s="1">
        <v>1</v>
      </c>
      <c r="LD78" s="1">
        <v>1</v>
      </c>
      <c r="LE78" s="1">
        <v>0</v>
      </c>
      <c r="LF78" s="1">
        <v>0</v>
      </c>
      <c r="LH78" s="1">
        <v>0</v>
      </c>
      <c r="LI78" s="1">
        <v>0</v>
      </c>
      <c r="LJ78" s="1">
        <v>0</v>
      </c>
      <c r="LK78" s="1">
        <v>0</v>
      </c>
      <c r="LL78" s="1">
        <v>0</v>
      </c>
      <c r="LM78" s="1">
        <v>0</v>
      </c>
      <c r="LN78" s="1">
        <v>1</v>
      </c>
      <c r="LO78" s="1">
        <v>0</v>
      </c>
      <c r="LP78" s="1" t="s">
        <v>1505</v>
      </c>
      <c r="LQ78" s="1" t="s">
        <v>464</v>
      </c>
      <c r="LR78" s="1" t="s">
        <v>1506</v>
      </c>
      <c r="LS78" s="1">
        <v>0</v>
      </c>
      <c r="LT78" s="1">
        <v>1</v>
      </c>
      <c r="LU78" s="1">
        <v>1</v>
      </c>
      <c r="LV78" s="1">
        <v>1</v>
      </c>
      <c r="LW78" s="1">
        <v>0</v>
      </c>
      <c r="LX78" s="1">
        <v>0</v>
      </c>
      <c r="LY78" s="1" t="s">
        <v>1184</v>
      </c>
      <c r="LZ78" s="1" t="s">
        <v>464</v>
      </c>
      <c r="MA78" s="1" t="s">
        <v>464</v>
      </c>
      <c r="MB78" s="1">
        <v>1</v>
      </c>
      <c r="MC78" s="1">
        <v>1</v>
      </c>
      <c r="MD78" s="1">
        <v>0</v>
      </c>
      <c r="ME78" s="1">
        <v>0</v>
      </c>
      <c r="MF78" s="1">
        <v>0</v>
      </c>
      <c r="MH78" s="1">
        <v>1</v>
      </c>
      <c r="MI78" s="1">
        <v>0</v>
      </c>
      <c r="MJ78" s="1">
        <v>0</v>
      </c>
      <c r="MK78" s="1">
        <v>0</v>
      </c>
      <c r="ML78" s="1">
        <v>0</v>
      </c>
      <c r="MM78" s="1">
        <v>0</v>
      </c>
      <c r="MN78" s="1">
        <v>1</v>
      </c>
      <c r="MO78" s="1">
        <v>0</v>
      </c>
      <c r="MP78" s="1" t="s">
        <v>1194</v>
      </c>
      <c r="MQ78" s="1">
        <v>1</v>
      </c>
      <c r="MR78" s="1" t="s">
        <v>464</v>
      </c>
      <c r="MS78" s="1" t="s">
        <v>479</v>
      </c>
      <c r="MT78" s="1">
        <v>8</v>
      </c>
      <c r="MU78" s="1" t="s">
        <v>5187</v>
      </c>
      <c r="NA78" s="1">
        <v>0</v>
      </c>
      <c r="NB78" s="1">
        <v>1</v>
      </c>
      <c r="NC78" s="1" t="s">
        <v>5190</v>
      </c>
      <c r="NH78" s="1" t="s">
        <v>464</v>
      </c>
      <c r="NI78" s="1" t="s">
        <v>464</v>
      </c>
      <c r="NJ78" s="1" t="s">
        <v>741</v>
      </c>
      <c r="OD78" s="1" t="s">
        <v>1507</v>
      </c>
      <c r="OE78" s="1">
        <v>1</v>
      </c>
      <c r="OF78" s="1">
        <v>0</v>
      </c>
      <c r="OG78" s="1">
        <v>0</v>
      </c>
      <c r="OH78" s="1">
        <v>0</v>
      </c>
      <c r="OI78" s="1">
        <v>0</v>
      </c>
      <c r="OJ78" s="1">
        <v>1</v>
      </c>
      <c r="OK78" s="1">
        <v>1</v>
      </c>
      <c r="OL78" s="1">
        <v>0</v>
      </c>
      <c r="OM78" s="1">
        <v>0</v>
      </c>
      <c r="ON78" s="1">
        <v>0</v>
      </c>
      <c r="OP78" s="1">
        <v>0</v>
      </c>
      <c r="OQ78" s="1">
        <v>0</v>
      </c>
      <c r="OR78" s="1">
        <v>0</v>
      </c>
      <c r="OS78" s="1">
        <v>0</v>
      </c>
      <c r="OT78" s="1">
        <v>1</v>
      </c>
      <c r="OU78" s="1">
        <v>0</v>
      </c>
      <c r="OV78" s="1" t="s">
        <v>1508</v>
      </c>
      <c r="OW78" s="1" t="s">
        <v>482</v>
      </c>
      <c r="OY78" s="1" t="s">
        <v>533</v>
      </c>
      <c r="OZ78" s="1" t="s">
        <v>464</v>
      </c>
      <c r="PA78" s="1" t="s">
        <v>464</v>
      </c>
      <c r="PB78" s="1" t="s">
        <v>533</v>
      </c>
      <c r="PC78" s="1" t="s">
        <v>464</v>
      </c>
      <c r="PD78" s="1" t="s">
        <v>472</v>
      </c>
      <c r="PF78" s="1" t="s">
        <v>622</v>
      </c>
      <c r="PH78" s="1" t="s">
        <v>485</v>
      </c>
      <c r="PI78" s="1" t="s">
        <v>534</v>
      </c>
      <c r="PJ78" s="1" t="s">
        <v>489</v>
      </c>
      <c r="PK78" s="1">
        <v>0</v>
      </c>
      <c r="PL78" s="1">
        <v>1</v>
      </c>
      <c r="PM78" s="1">
        <v>0</v>
      </c>
      <c r="PN78" s="1">
        <v>0</v>
      </c>
      <c r="PO78" s="1">
        <v>1</v>
      </c>
      <c r="PP78" s="1">
        <v>0</v>
      </c>
      <c r="PQ78" s="1">
        <v>0</v>
      </c>
      <c r="PR78" s="1">
        <v>0</v>
      </c>
      <c r="PS78" s="1">
        <v>0</v>
      </c>
      <c r="PT78" s="1">
        <v>1</v>
      </c>
      <c r="PU78" s="1">
        <v>0</v>
      </c>
      <c r="PV78" s="1">
        <v>0</v>
      </c>
      <c r="PX78" s="1" t="s">
        <v>1509</v>
      </c>
      <c r="PY78" s="1" t="s">
        <v>489</v>
      </c>
      <c r="PZ78" s="1" t="s">
        <v>1510</v>
      </c>
      <c r="QA78" s="1" t="s">
        <v>489</v>
      </c>
      <c r="QB78" s="1" t="s">
        <v>1511</v>
      </c>
      <c r="QC78" s="1" t="s">
        <v>1512</v>
      </c>
      <c r="QD78" s="1" t="s">
        <v>472</v>
      </c>
      <c r="QG78" s="1">
        <v>-2.2322961000000001</v>
      </c>
      <c r="QH78" s="1">
        <v>28.802746800000001</v>
      </c>
      <c r="QI78" s="1">
        <v>1799.2</v>
      </c>
      <c r="QJ78" s="1">
        <v>3.66</v>
      </c>
      <c r="QK78" s="1">
        <v>9</v>
      </c>
      <c r="QL78" s="1">
        <v>44960.494629629633</v>
      </c>
      <c r="QM78" s="1">
        <v>44960.470949074072</v>
      </c>
      <c r="QN78" s="1" t="s">
        <v>1159</v>
      </c>
      <c r="QO78" s="1">
        <v>44960.494675925933</v>
      </c>
      <c r="QP78" s="7" t="s">
        <v>1513</v>
      </c>
      <c r="QQ78" s="1" t="s">
        <v>1159</v>
      </c>
      <c r="QR78" s="1" t="s">
        <v>4707</v>
      </c>
      <c r="QS78" s="1" t="s">
        <v>4708</v>
      </c>
      <c r="QT78" s="1">
        <v>6</v>
      </c>
      <c r="QU78" s="1" t="s">
        <v>4709</v>
      </c>
      <c r="QV78" s="1">
        <v>15</v>
      </c>
      <c r="QW78" s="1">
        <v>25</v>
      </c>
      <c r="QX78" s="1">
        <v>20</v>
      </c>
      <c r="QY78" s="9">
        <v>60</v>
      </c>
      <c r="QZ78" s="1" t="s">
        <v>5102</v>
      </c>
      <c r="RA78" s="1">
        <v>14.285714285714285</v>
      </c>
      <c r="RB78" s="1" t="s">
        <v>4720</v>
      </c>
      <c r="RC78" s="1" t="s">
        <v>4711</v>
      </c>
      <c r="RD78" s="1" t="s">
        <v>4712</v>
      </c>
      <c r="RE78" s="1" t="s">
        <v>5102</v>
      </c>
      <c r="RF78" s="1">
        <v>0</v>
      </c>
      <c r="RG78" s="1">
        <v>2</v>
      </c>
      <c r="RH78" s="1">
        <v>2</v>
      </c>
      <c r="RI78" s="1">
        <v>4</v>
      </c>
      <c r="RJ78" s="1" t="s">
        <v>4713</v>
      </c>
      <c r="RK78" s="1">
        <v>1</v>
      </c>
      <c r="RL78" s="1">
        <v>4</v>
      </c>
      <c r="RM78" s="1" t="s">
        <v>4722</v>
      </c>
      <c r="RN78" s="1">
        <v>2</v>
      </c>
      <c r="RO78" s="1">
        <v>2</v>
      </c>
      <c r="RP78" s="1" t="str">
        <f t="shared" si="8"/>
        <v>croissance</v>
      </c>
      <c r="RQ78" s="1" t="str">
        <f t="shared" si="9"/>
        <v>croissance</v>
      </c>
      <c r="RR78" s="1" t="str">
        <f t="shared" si="10"/>
        <v>croissance</v>
      </c>
      <c r="RS78" s="1" t="str">
        <f t="shared" si="11"/>
        <v>croissance</v>
      </c>
      <c r="RT78" s="1" t="str">
        <f t="shared" si="12"/>
        <v>regression</v>
      </c>
      <c r="RU78" s="1" t="str">
        <f t="shared" si="13"/>
        <v>croissance</v>
      </c>
    </row>
    <row r="79" spans="1:489" ht="14.25" customHeight="1" x14ac:dyDescent="0.3">
      <c r="A79" s="1" t="s">
        <v>1514</v>
      </c>
      <c r="B79" s="1" t="s">
        <v>1515</v>
      </c>
      <c r="C79" s="1">
        <v>44960</v>
      </c>
      <c r="D79" s="1" t="s">
        <v>459</v>
      </c>
      <c r="E79" s="1" t="s">
        <v>460</v>
      </c>
      <c r="F79" s="1" t="s">
        <v>460</v>
      </c>
      <c r="G79" s="1" t="s">
        <v>461</v>
      </c>
      <c r="H79" s="1" t="s">
        <v>462</v>
      </c>
      <c r="I79" s="1" t="s">
        <v>732</v>
      </c>
      <c r="J79" s="1" t="s">
        <v>464</v>
      </c>
      <c r="K79" s="1" t="s">
        <v>1517</v>
      </c>
      <c r="L79" s="1" t="s">
        <v>1516</v>
      </c>
      <c r="M79" s="1" t="str" cm="1">
        <f t="array" ref="M79">SUBSTITUTE(L79,LEFT(L79,MIN(IFERROR(FIND({0;1;2;3;4;5;6;7;8;9},L79),""))-1),"")</f>
        <v>36</v>
      </c>
      <c r="N79" s="1" t="str">
        <f t="shared" si="7"/>
        <v>nyama_36</v>
      </c>
      <c r="O79" s="1" t="s">
        <v>510</v>
      </c>
      <c r="P79" s="1">
        <v>20</v>
      </c>
      <c r="Q79" s="1">
        <v>0</v>
      </c>
      <c r="R79" s="1" t="s">
        <v>511</v>
      </c>
      <c r="S79" s="1" t="s">
        <v>472</v>
      </c>
      <c r="T79" s="1" t="s">
        <v>526</v>
      </c>
      <c r="V79" s="1" t="s">
        <v>510</v>
      </c>
      <c r="W79" s="1" t="s">
        <v>510</v>
      </c>
      <c r="X79" s="1" t="s">
        <v>1518</v>
      </c>
      <c r="Y79" s="1" t="s">
        <v>575</v>
      </c>
      <c r="AA79" s="1" t="s">
        <v>471</v>
      </c>
      <c r="AB79" s="1">
        <v>1</v>
      </c>
      <c r="AC79" s="1">
        <v>0</v>
      </c>
      <c r="AD79" s="1">
        <v>0</v>
      </c>
      <c r="AE79" s="1">
        <v>1</v>
      </c>
      <c r="AF79" s="1">
        <v>0</v>
      </c>
      <c r="AG79" s="1">
        <v>0</v>
      </c>
      <c r="AH79" s="1">
        <v>1</v>
      </c>
      <c r="AI79" s="1">
        <v>0</v>
      </c>
      <c r="AJ79" s="1">
        <v>0</v>
      </c>
      <c r="AK79" s="1">
        <v>2</v>
      </c>
      <c r="AL79" s="1">
        <v>0</v>
      </c>
      <c r="AM79" s="1">
        <v>0</v>
      </c>
      <c r="AN79" s="1">
        <v>1</v>
      </c>
      <c r="AO79" s="1">
        <v>0</v>
      </c>
      <c r="AP79" s="1">
        <v>1</v>
      </c>
      <c r="AQ79" s="1">
        <v>0</v>
      </c>
      <c r="AR79" s="1">
        <v>7</v>
      </c>
      <c r="AS79" s="1" t="s">
        <v>472</v>
      </c>
      <c r="AT79" s="1">
        <v>0</v>
      </c>
      <c r="AU79" s="1">
        <v>0</v>
      </c>
      <c r="AV79" s="1">
        <v>0</v>
      </c>
      <c r="AW79" s="1">
        <v>0</v>
      </c>
      <c r="AX79" s="1">
        <v>0</v>
      </c>
      <c r="AY79" s="1">
        <v>0</v>
      </c>
      <c r="AZ79" s="1">
        <v>0</v>
      </c>
      <c r="BA79" s="1">
        <v>0</v>
      </c>
      <c r="BB79" s="1">
        <v>0</v>
      </c>
      <c r="BC79" s="1">
        <v>0</v>
      </c>
      <c r="BD79" s="1">
        <v>0</v>
      </c>
      <c r="BE79" s="1">
        <v>0</v>
      </c>
      <c r="BF79" s="1" t="s">
        <v>472</v>
      </c>
      <c r="BS79" s="1" t="s">
        <v>464</v>
      </c>
      <c r="BT79" s="1">
        <v>0</v>
      </c>
      <c r="BU79" s="1">
        <v>0</v>
      </c>
      <c r="BV79" s="1">
        <v>0</v>
      </c>
      <c r="BW79" s="1">
        <v>1</v>
      </c>
      <c r="BX79" s="1">
        <v>0</v>
      </c>
      <c r="BY79" s="1">
        <v>0</v>
      </c>
      <c r="BZ79" s="1">
        <v>0</v>
      </c>
      <c r="CA79" s="1">
        <v>0</v>
      </c>
      <c r="CB79" s="1">
        <v>0</v>
      </c>
      <c r="CC79" s="1">
        <v>1</v>
      </c>
      <c r="CD79" s="1">
        <v>0</v>
      </c>
      <c r="CE79" s="1" t="s">
        <v>1306</v>
      </c>
      <c r="CF79" s="1" t="s">
        <v>473</v>
      </c>
      <c r="CG79" s="1" t="s">
        <v>474</v>
      </c>
      <c r="CL79" s="1" t="s">
        <v>473</v>
      </c>
      <c r="CM79" s="1" t="s">
        <v>5133</v>
      </c>
      <c r="CO79" s="1" t="s">
        <v>464</v>
      </c>
      <c r="CW79" s="1" t="s">
        <v>475</v>
      </c>
      <c r="CX79" s="1">
        <v>3</v>
      </c>
      <c r="CY79" s="1">
        <v>2</v>
      </c>
      <c r="CZ79" s="1">
        <v>3</v>
      </c>
      <c r="DA79" s="9">
        <v>8</v>
      </c>
      <c r="DE79" s="1" t="s">
        <v>464</v>
      </c>
      <c r="DF79" s="1" t="s">
        <v>5100</v>
      </c>
      <c r="EH79" s="1">
        <v>7</v>
      </c>
      <c r="EI79" s="1">
        <v>4</v>
      </c>
      <c r="EJ79" s="1">
        <v>560</v>
      </c>
      <c r="EM79" s="1">
        <v>0</v>
      </c>
      <c r="EN79" s="6">
        <v>11.428571428571429</v>
      </c>
      <c r="EO79" s="1" t="s">
        <v>472</v>
      </c>
      <c r="EZ79" s="1" t="s">
        <v>529</v>
      </c>
      <c r="FA79" s="1">
        <v>0</v>
      </c>
      <c r="FB79" s="1">
        <v>0</v>
      </c>
      <c r="FC79" s="1">
        <v>0</v>
      </c>
      <c r="FD79" s="1">
        <v>0</v>
      </c>
      <c r="FE79" s="1">
        <v>1</v>
      </c>
      <c r="FF79" s="1">
        <v>0</v>
      </c>
      <c r="FG79" s="1">
        <v>0</v>
      </c>
      <c r="FI79" s="1" t="s">
        <v>464</v>
      </c>
      <c r="FJ79" s="1" t="s">
        <v>598</v>
      </c>
      <c r="FM79" s="1">
        <v>500</v>
      </c>
      <c r="GE79" s="1" t="s">
        <v>472</v>
      </c>
      <c r="GF79" s="1" t="s">
        <v>785</v>
      </c>
      <c r="GG79" s="1" t="s">
        <v>472</v>
      </c>
      <c r="HP79" s="1" t="s">
        <v>464</v>
      </c>
      <c r="HQ79" s="1">
        <v>0</v>
      </c>
      <c r="HR79" s="1">
        <v>0</v>
      </c>
      <c r="HS79" s="1">
        <v>0</v>
      </c>
      <c r="HT79" s="1">
        <v>0</v>
      </c>
      <c r="HU79" s="1">
        <v>0</v>
      </c>
      <c r="HV79" s="1">
        <v>0</v>
      </c>
      <c r="HW79" s="1">
        <v>1</v>
      </c>
      <c r="HX79" s="1">
        <v>0</v>
      </c>
      <c r="HY79" s="1">
        <v>0</v>
      </c>
      <c r="HZ79" s="1">
        <v>0</v>
      </c>
      <c r="IF79" s="1">
        <v>0</v>
      </c>
      <c r="IG79" s="1">
        <v>0</v>
      </c>
      <c r="IH79" s="1">
        <v>0</v>
      </c>
      <c r="II79" s="1">
        <v>1</v>
      </c>
      <c r="IJ79" s="1">
        <v>0</v>
      </c>
      <c r="IS79" s="1" t="s">
        <v>5183</v>
      </c>
      <c r="IT79" s="1" t="s">
        <v>472</v>
      </c>
      <c r="IU79" s="1" t="s">
        <v>5102</v>
      </c>
      <c r="IV79" s="1" t="s">
        <v>472</v>
      </c>
      <c r="IX79" s="1" t="s">
        <v>472</v>
      </c>
      <c r="IY79" s="1" t="s">
        <v>472</v>
      </c>
      <c r="KA79" s="1" t="s">
        <v>464</v>
      </c>
      <c r="KB79" s="1">
        <v>1</v>
      </c>
      <c r="KC79" s="1">
        <v>0</v>
      </c>
      <c r="KD79" s="1">
        <v>0</v>
      </c>
      <c r="KE79" s="1">
        <v>1</v>
      </c>
      <c r="KF79" s="1">
        <v>0</v>
      </c>
      <c r="KG79" s="1">
        <v>0</v>
      </c>
      <c r="KH79" s="1">
        <v>0</v>
      </c>
      <c r="KJ79" s="1">
        <v>0</v>
      </c>
      <c r="KK79" s="1">
        <v>1</v>
      </c>
      <c r="KL79" s="1">
        <v>0</v>
      </c>
      <c r="KM79" s="1">
        <v>1</v>
      </c>
      <c r="KN79" s="1">
        <v>2</v>
      </c>
      <c r="KO79" s="1" t="s">
        <v>5186</v>
      </c>
      <c r="KP79" s="1">
        <v>0</v>
      </c>
      <c r="KQ79" s="1">
        <v>0</v>
      </c>
      <c r="KR79" s="1">
        <v>0</v>
      </c>
      <c r="KT79" s="1">
        <v>0</v>
      </c>
      <c r="KU79" s="1">
        <v>1</v>
      </c>
      <c r="KV79" s="1">
        <v>0</v>
      </c>
      <c r="KW79" s="1">
        <v>0</v>
      </c>
      <c r="KX79" s="1">
        <v>0</v>
      </c>
      <c r="KY79" s="1">
        <v>0</v>
      </c>
      <c r="LA79" s="1" t="s">
        <v>472</v>
      </c>
      <c r="LB79" s="1" t="s">
        <v>490</v>
      </c>
      <c r="LC79" s="1">
        <v>0</v>
      </c>
      <c r="LD79" s="1">
        <v>1</v>
      </c>
      <c r="LE79" s="1">
        <v>0</v>
      </c>
      <c r="LF79" s="1">
        <v>0</v>
      </c>
      <c r="LH79" s="1">
        <v>0</v>
      </c>
      <c r="LI79" s="1">
        <v>1</v>
      </c>
      <c r="LJ79" s="1">
        <v>0</v>
      </c>
      <c r="LK79" s="1">
        <v>0</v>
      </c>
      <c r="LL79" s="1">
        <v>0</v>
      </c>
      <c r="LM79" s="1">
        <v>0</v>
      </c>
      <c r="LN79" s="1">
        <v>0</v>
      </c>
      <c r="LO79" s="1">
        <v>0</v>
      </c>
      <c r="LQ79" s="1" t="s">
        <v>472</v>
      </c>
      <c r="LZ79" s="1" t="s">
        <v>472</v>
      </c>
      <c r="MA79" s="1" t="s">
        <v>472</v>
      </c>
      <c r="MQ79" s="1">
        <v>0</v>
      </c>
      <c r="MT79" s="1">
        <v>5</v>
      </c>
      <c r="MU79" s="1" t="s">
        <v>5189</v>
      </c>
      <c r="MV79" s="1">
        <v>1</v>
      </c>
      <c r="MW79" s="1">
        <v>0</v>
      </c>
      <c r="MX79" s="1">
        <v>0</v>
      </c>
      <c r="MY79" s="1">
        <v>0</v>
      </c>
      <c r="MZ79" s="1">
        <v>0</v>
      </c>
      <c r="NA79" s="1">
        <v>1</v>
      </c>
      <c r="NB79" s="1">
        <v>1</v>
      </c>
      <c r="NC79" s="1" t="s">
        <v>5190</v>
      </c>
      <c r="ND79" s="1">
        <v>0</v>
      </c>
      <c r="NE79" s="1">
        <v>0</v>
      </c>
      <c r="NF79" s="1">
        <v>0</v>
      </c>
      <c r="NH79" s="1" t="s">
        <v>464</v>
      </c>
      <c r="NI79" s="1" t="s">
        <v>464</v>
      </c>
      <c r="NJ79" s="1" t="s">
        <v>741</v>
      </c>
      <c r="OD79" s="1" t="s">
        <v>481</v>
      </c>
      <c r="OE79" s="1">
        <v>0</v>
      </c>
      <c r="OF79" s="1">
        <v>1</v>
      </c>
      <c r="OG79" s="1">
        <v>1</v>
      </c>
      <c r="OH79" s="1">
        <v>0</v>
      </c>
      <c r="OI79" s="1">
        <v>0</v>
      </c>
      <c r="OJ79" s="1">
        <v>0</v>
      </c>
      <c r="OK79" s="1">
        <v>0</v>
      </c>
      <c r="OL79" s="1">
        <v>0</v>
      </c>
      <c r="OM79" s="1">
        <v>0</v>
      </c>
      <c r="ON79" s="1">
        <v>0</v>
      </c>
      <c r="OP79" s="1">
        <v>0</v>
      </c>
      <c r="OQ79" s="1">
        <v>0</v>
      </c>
      <c r="OR79" s="1">
        <v>0</v>
      </c>
      <c r="OS79" s="1">
        <v>0</v>
      </c>
      <c r="OT79" s="1">
        <v>1</v>
      </c>
      <c r="OU79" s="1">
        <v>0</v>
      </c>
      <c r="OV79" s="1" t="s">
        <v>481</v>
      </c>
      <c r="OW79" s="1" t="s">
        <v>546</v>
      </c>
      <c r="OY79" s="1" t="s">
        <v>502</v>
      </c>
      <c r="OZ79" s="1" t="s">
        <v>472</v>
      </c>
      <c r="PA79" s="1" t="s">
        <v>472</v>
      </c>
      <c r="PB79" s="1" t="s">
        <v>483</v>
      </c>
      <c r="PC79" s="1" t="s">
        <v>472</v>
      </c>
      <c r="PI79" s="1" t="s">
        <v>534</v>
      </c>
      <c r="PJ79" s="1" t="s">
        <v>487</v>
      </c>
      <c r="PK79" s="1">
        <v>0</v>
      </c>
      <c r="PL79" s="1">
        <v>0</v>
      </c>
      <c r="PM79" s="1">
        <v>0</v>
      </c>
      <c r="PN79" s="1">
        <v>0</v>
      </c>
      <c r="PO79" s="1">
        <v>0</v>
      </c>
      <c r="PP79" s="1">
        <v>1</v>
      </c>
      <c r="PQ79" s="1">
        <v>0</v>
      </c>
      <c r="PR79" s="1">
        <v>0</v>
      </c>
      <c r="PS79" s="1">
        <v>0</v>
      </c>
      <c r="PT79" s="1">
        <v>0</v>
      </c>
      <c r="PU79" s="1">
        <v>0</v>
      </c>
      <c r="PV79" s="1">
        <v>0</v>
      </c>
      <c r="PX79" s="1" t="s">
        <v>488</v>
      </c>
      <c r="PY79" s="1" t="s">
        <v>472</v>
      </c>
      <c r="QB79" s="1" t="s">
        <v>1519</v>
      </c>
      <c r="QC79" s="1" t="s">
        <v>1520</v>
      </c>
      <c r="QD79" s="1" t="s">
        <v>472</v>
      </c>
      <c r="QG79" s="1">
        <v>-2.2760053</v>
      </c>
      <c r="QH79" s="1">
        <v>28.818552100000002</v>
      </c>
      <c r="QI79" s="1">
        <v>1679.2</v>
      </c>
      <c r="QJ79" s="1">
        <v>4.08</v>
      </c>
      <c r="QK79" s="1">
        <v>7</v>
      </c>
      <c r="QL79" s="1">
        <v>44960.525960648149</v>
      </c>
      <c r="QM79" s="1">
        <v>44960.507824074077</v>
      </c>
      <c r="QN79" s="1" t="s">
        <v>492</v>
      </c>
      <c r="QO79" s="1">
        <v>44960.525972222233</v>
      </c>
      <c r="QP79" s="7" t="s">
        <v>1521</v>
      </c>
      <c r="QQ79" s="1" t="s">
        <v>492</v>
      </c>
      <c r="QR79" s="1" t="s">
        <v>4707</v>
      </c>
      <c r="QS79" s="1" t="s">
        <v>4716</v>
      </c>
      <c r="QT79" s="1">
        <v>2</v>
      </c>
      <c r="QU79" s="1" t="s">
        <v>4725</v>
      </c>
      <c r="QV79" s="1">
        <v>12</v>
      </c>
      <c r="QW79" s="1">
        <v>25</v>
      </c>
      <c r="QX79" s="1">
        <v>28</v>
      </c>
      <c r="QY79" s="9">
        <v>65</v>
      </c>
      <c r="QZ79" s="1" t="s">
        <v>5101</v>
      </c>
      <c r="RA79" s="1">
        <v>17.142857142857142</v>
      </c>
      <c r="RB79" s="1" t="s">
        <v>4710</v>
      </c>
      <c r="RC79" s="1" t="s">
        <v>4711</v>
      </c>
      <c r="RD79" s="1" t="s">
        <v>4712</v>
      </c>
      <c r="RE79" s="1" t="s">
        <v>5102</v>
      </c>
      <c r="RF79" s="1">
        <v>0</v>
      </c>
      <c r="RG79" s="1">
        <v>1</v>
      </c>
      <c r="RH79" s="1">
        <v>1</v>
      </c>
      <c r="RI79" s="1">
        <v>2</v>
      </c>
      <c r="RJ79" s="1" t="s">
        <v>4721</v>
      </c>
      <c r="RK79" s="1">
        <v>0</v>
      </c>
      <c r="RL79" s="1">
        <v>3</v>
      </c>
      <c r="RM79" s="1" t="s">
        <v>4722</v>
      </c>
      <c r="RN79" s="1">
        <v>0</v>
      </c>
      <c r="RO79" s="1">
        <v>0</v>
      </c>
      <c r="RP79" s="1" t="str">
        <f t="shared" si="8"/>
        <v>croissance</v>
      </c>
      <c r="RQ79" s="1" t="str">
        <f t="shared" si="9"/>
        <v>croissance</v>
      </c>
      <c r="RR79" s="1" t="str">
        <f t="shared" si="10"/>
        <v>stagnation</v>
      </c>
      <c r="RS79" s="1" t="str">
        <f t="shared" si="11"/>
        <v>croissance</v>
      </c>
      <c r="RT79" s="1" t="str">
        <f t="shared" si="12"/>
        <v>stagnation</v>
      </c>
      <c r="RU79" s="1" t="str">
        <f t="shared" si="13"/>
        <v>croissance</v>
      </c>
    </row>
    <row r="80" spans="1:489" ht="14.25" customHeight="1" x14ac:dyDescent="0.3">
      <c r="A80" s="1" t="s">
        <v>1522</v>
      </c>
      <c r="B80" s="1" t="s">
        <v>1523</v>
      </c>
      <c r="C80" s="1">
        <v>44960</v>
      </c>
      <c r="D80" s="1" t="s">
        <v>459</v>
      </c>
      <c r="E80" s="1" t="s">
        <v>460</v>
      </c>
      <c r="F80" s="1" t="s">
        <v>460</v>
      </c>
      <c r="G80" s="1" t="s">
        <v>461</v>
      </c>
      <c r="H80" s="1" t="s">
        <v>1380</v>
      </c>
      <c r="I80" s="1" t="s">
        <v>1404</v>
      </c>
      <c r="J80" s="1" t="s">
        <v>464</v>
      </c>
      <c r="K80" s="1" t="s">
        <v>1525</v>
      </c>
      <c r="L80" s="1" t="s">
        <v>1524</v>
      </c>
      <c r="M80" s="1" t="str" cm="1">
        <f t="array" ref="M80">SUBSTITUTE(L80,LEFT(L80,MIN(IFERROR(FIND({0;1;2;3;4;5;6;7;8;9},L80),""))-1),"")</f>
        <v>10</v>
      </c>
      <c r="N80" s="1" t="str">
        <f t="shared" si="7"/>
        <v>kahun_10</v>
      </c>
      <c r="O80" s="1" t="s">
        <v>510</v>
      </c>
      <c r="P80" s="1">
        <v>49</v>
      </c>
      <c r="Q80" s="1">
        <v>0</v>
      </c>
      <c r="R80" s="1" t="s">
        <v>511</v>
      </c>
      <c r="S80" s="1" t="s">
        <v>464</v>
      </c>
      <c r="W80" s="1" t="s">
        <v>510</v>
      </c>
      <c r="X80" s="1" t="s">
        <v>1526</v>
      </c>
      <c r="Y80" s="1" t="s">
        <v>575</v>
      </c>
      <c r="AA80" s="1" t="s">
        <v>471</v>
      </c>
      <c r="AB80" s="1">
        <v>1</v>
      </c>
      <c r="AC80" s="1">
        <v>1</v>
      </c>
      <c r="AD80" s="1">
        <v>0</v>
      </c>
      <c r="AE80" s="1">
        <v>1</v>
      </c>
      <c r="AF80" s="1">
        <v>0</v>
      </c>
      <c r="AG80" s="1">
        <v>0</v>
      </c>
      <c r="AH80" s="1">
        <v>1</v>
      </c>
      <c r="AI80" s="1">
        <v>0</v>
      </c>
      <c r="AJ80" s="1">
        <v>1</v>
      </c>
      <c r="AK80" s="1">
        <v>0</v>
      </c>
      <c r="AL80" s="1">
        <v>2</v>
      </c>
      <c r="AM80" s="1">
        <v>1</v>
      </c>
      <c r="AN80" s="1">
        <v>1</v>
      </c>
      <c r="AO80" s="1">
        <v>0</v>
      </c>
      <c r="AP80" s="1">
        <v>1</v>
      </c>
      <c r="AQ80" s="1">
        <v>0</v>
      </c>
      <c r="AR80" s="1">
        <v>10</v>
      </c>
      <c r="AS80" s="1" t="s">
        <v>464</v>
      </c>
      <c r="AT80" s="1">
        <v>0</v>
      </c>
      <c r="AU80" s="1">
        <v>1</v>
      </c>
      <c r="AV80" s="1">
        <v>0</v>
      </c>
      <c r="AW80" s="1">
        <v>0</v>
      </c>
      <c r="AX80" s="1">
        <v>0</v>
      </c>
      <c r="AY80" s="1">
        <v>0</v>
      </c>
      <c r="AZ80" s="1">
        <v>0</v>
      </c>
      <c r="BA80" s="1">
        <v>0</v>
      </c>
      <c r="BB80" s="1">
        <v>0</v>
      </c>
      <c r="BC80" s="1">
        <v>0</v>
      </c>
      <c r="BD80" s="1">
        <v>0</v>
      </c>
      <c r="BE80" s="1">
        <v>0</v>
      </c>
      <c r="BF80" s="1" t="s">
        <v>464</v>
      </c>
      <c r="BG80" s="1">
        <v>1</v>
      </c>
      <c r="BH80" s="1">
        <v>0</v>
      </c>
      <c r="BI80" s="1">
        <v>0</v>
      </c>
      <c r="BJ80" s="1">
        <v>0</v>
      </c>
      <c r="BK80" s="1">
        <v>0</v>
      </c>
      <c r="BL80" s="1">
        <v>0</v>
      </c>
      <c r="BM80" s="1">
        <v>0</v>
      </c>
      <c r="BN80" s="1">
        <v>0</v>
      </c>
      <c r="BO80" s="1">
        <v>0</v>
      </c>
      <c r="BP80" s="1">
        <v>0</v>
      </c>
      <c r="BQ80" s="1">
        <v>0</v>
      </c>
      <c r="BS80" s="1" t="s">
        <v>464</v>
      </c>
      <c r="BT80" s="1">
        <v>1</v>
      </c>
      <c r="BU80" s="1">
        <v>0</v>
      </c>
      <c r="BV80" s="1">
        <v>1</v>
      </c>
      <c r="BW80" s="1">
        <v>1</v>
      </c>
      <c r="BX80" s="1">
        <v>0</v>
      </c>
      <c r="BY80" s="1">
        <v>0</v>
      </c>
      <c r="BZ80" s="1">
        <v>0</v>
      </c>
      <c r="CA80" s="1">
        <v>0</v>
      </c>
      <c r="CB80" s="1">
        <v>0</v>
      </c>
      <c r="CC80" s="1">
        <v>0</v>
      </c>
      <c r="CD80" s="1">
        <v>0</v>
      </c>
      <c r="CF80" s="1" t="s">
        <v>473</v>
      </c>
      <c r="CG80" s="1" t="s">
        <v>474</v>
      </c>
      <c r="CL80" s="1" t="s">
        <v>473</v>
      </c>
      <c r="CM80" s="1" t="s">
        <v>5133</v>
      </c>
      <c r="CO80" s="1" t="s">
        <v>472</v>
      </c>
      <c r="CP80" s="1" t="s">
        <v>1145</v>
      </c>
      <c r="CV80" s="1" t="s">
        <v>1146</v>
      </c>
      <c r="CW80" s="1" t="s">
        <v>475</v>
      </c>
      <c r="CX80" s="1">
        <v>60</v>
      </c>
      <c r="CY80" s="1">
        <v>40</v>
      </c>
      <c r="CZ80" s="1">
        <v>60</v>
      </c>
      <c r="DA80" s="9">
        <v>160</v>
      </c>
      <c r="DB80" s="1">
        <v>30</v>
      </c>
      <c r="DC80" s="1">
        <v>1</v>
      </c>
      <c r="DD80" s="1">
        <v>30</v>
      </c>
      <c r="DE80" s="1" t="s">
        <v>472</v>
      </c>
      <c r="DF80" s="1" t="s">
        <v>5102</v>
      </c>
      <c r="DG80" s="1">
        <v>0</v>
      </c>
      <c r="DH80" s="1">
        <v>0</v>
      </c>
      <c r="DI80" s="1">
        <v>0</v>
      </c>
      <c r="DJ80" s="1">
        <v>0</v>
      </c>
      <c r="DK80" s="1">
        <v>0</v>
      </c>
      <c r="DL80" s="1">
        <v>0</v>
      </c>
      <c r="DM80" s="1">
        <v>1</v>
      </c>
      <c r="DN80" s="1">
        <v>1</v>
      </c>
      <c r="DO80" s="1">
        <v>0</v>
      </c>
      <c r="DP80" s="1">
        <v>0</v>
      </c>
      <c r="DQ80" s="1">
        <v>0</v>
      </c>
      <c r="DR80" s="1">
        <v>0</v>
      </c>
      <c r="DS80" s="1">
        <v>0</v>
      </c>
      <c r="DT80" s="1" t="s">
        <v>464</v>
      </c>
      <c r="EH80" s="1">
        <v>7</v>
      </c>
      <c r="EI80" s="1">
        <v>2</v>
      </c>
      <c r="EJ80" s="1">
        <v>280</v>
      </c>
      <c r="EK80" s="1">
        <v>4</v>
      </c>
      <c r="EL80" s="1">
        <v>4</v>
      </c>
      <c r="EM80" s="1">
        <v>560</v>
      </c>
      <c r="EN80" s="6">
        <v>12</v>
      </c>
      <c r="EO80" s="1" t="s">
        <v>472</v>
      </c>
      <c r="EZ80" s="1" t="s">
        <v>529</v>
      </c>
      <c r="FA80" s="1">
        <v>0</v>
      </c>
      <c r="FB80" s="1">
        <v>0</v>
      </c>
      <c r="FC80" s="1">
        <v>0</v>
      </c>
      <c r="FD80" s="1">
        <v>0</v>
      </c>
      <c r="FE80" s="1">
        <v>1</v>
      </c>
      <c r="FF80" s="1">
        <v>0</v>
      </c>
      <c r="FG80" s="1">
        <v>0</v>
      </c>
      <c r="FI80" s="1" t="s">
        <v>472</v>
      </c>
      <c r="FN80" s="1">
        <v>1</v>
      </c>
      <c r="FO80" s="1">
        <v>0</v>
      </c>
      <c r="FP80" s="1">
        <v>1</v>
      </c>
      <c r="FQ80" s="1">
        <v>0</v>
      </c>
      <c r="FR80" s="1">
        <v>0</v>
      </c>
      <c r="FS80" s="1">
        <v>0</v>
      </c>
      <c r="FT80" s="1">
        <v>0</v>
      </c>
      <c r="FV80" s="1" t="s">
        <v>472</v>
      </c>
      <c r="GD80" s="1" t="s">
        <v>464</v>
      </c>
      <c r="GE80" s="1" t="s">
        <v>464</v>
      </c>
      <c r="GF80" s="1" t="s">
        <v>1527</v>
      </c>
      <c r="GG80" s="1" t="s">
        <v>671</v>
      </c>
      <c r="GP80" s="1" t="s">
        <v>472</v>
      </c>
      <c r="HP80" s="1" t="s">
        <v>464</v>
      </c>
      <c r="HQ80" s="1">
        <v>0</v>
      </c>
      <c r="HR80" s="1">
        <v>1</v>
      </c>
      <c r="HS80" s="1">
        <v>0</v>
      </c>
      <c r="HT80" s="1">
        <v>0</v>
      </c>
      <c r="HU80" s="1">
        <v>0</v>
      </c>
      <c r="HV80" s="1">
        <v>0</v>
      </c>
      <c r="HW80" s="1">
        <v>0</v>
      </c>
      <c r="HX80" s="1">
        <v>0</v>
      </c>
      <c r="HY80" s="1">
        <v>0</v>
      </c>
      <c r="HZ80" s="1">
        <v>0</v>
      </c>
      <c r="ID80" s="1" t="s">
        <v>1148</v>
      </c>
      <c r="IF80" s="1">
        <v>0</v>
      </c>
      <c r="IG80" s="1">
        <v>0</v>
      </c>
      <c r="IH80" s="1">
        <v>0</v>
      </c>
      <c r="II80" s="1">
        <v>1</v>
      </c>
      <c r="IJ80" s="1">
        <v>0</v>
      </c>
      <c r="IS80" s="1" t="s">
        <v>5184</v>
      </c>
      <c r="IT80" s="1" t="s">
        <v>472</v>
      </c>
      <c r="IU80" s="1" t="s">
        <v>5100</v>
      </c>
      <c r="IV80" s="1" t="s">
        <v>472</v>
      </c>
      <c r="IX80" s="1" t="s">
        <v>472</v>
      </c>
      <c r="IY80" s="1" t="s">
        <v>464</v>
      </c>
      <c r="IZ80" s="1">
        <v>1</v>
      </c>
      <c r="JA80" s="1">
        <v>1</v>
      </c>
      <c r="JB80" s="1">
        <v>0</v>
      </c>
      <c r="JC80" s="1">
        <v>0</v>
      </c>
      <c r="JD80" s="1">
        <v>0</v>
      </c>
      <c r="JE80" s="1">
        <v>1</v>
      </c>
      <c r="JF80" s="1">
        <v>0</v>
      </c>
      <c r="JG80" s="1">
        <v>0</v>
      </c>
      <c r="JH80" s="1">
        <v>0</v>
      </c>
      <c r="JI80" s="1">
        <v>0</v>
      </c>
      <c r="JK80" s="1" t="s">
        <v>464</v>
      </c>
      <c r="JL80" s="1">
        <v>0</v>
      </c>
      <c r="JM80" s="1">
        <v>0</v>
      </c>
      <c r="JN80" s="1">
        <v>0</v>
      </c>
      <c r="JO80" s="1">
        <v>0</v>
      </c>
      <c r="JP80" s="1">
        <v>1</v>
      </c>
      <c r="JQ80" s="1">
        <v>0</v>
      </c>
      <c r="JR80" s="1">
        <v>0</v>
      </c>
      <c r="JT80" s="1" t="s">
        <v>472</v>
      </c>
      <c r="JU80" s="1">
        <v>0</v>
      </c>
      <c r="JV80" s="1">
        <v>0</v>
      </c>
      <c r="JW80" s="1">
        <v>0</v>
      </c>
      <c r="JX80" s="1">
        <v>1</v>
      </c>
      <c r="JY80" s="1">
        <v>0</v>
      </c>
      <c r="JZ80" s="1" t="s">
        <v>1528</v>
      </c>
      <c r="KA80" s="1" t="s">
        <v>464</v>
      </c>
      <c r="KB80" s="1">
        <v>1</v>
      </c>
      <c r="KC80" s="1">
        <v>1</v>
      </c>
      <c r="KD80" s="1">
        <v>1</v>
      </c>
      <c r="KE80" s="1">
        <v>3</v>
      </c>
      <c r="KF80" s="1">
        <v>0</v>
      </c>
      <c r="KG80" s="1">
        <v>0</v>
      </c>
      <c r="KH80" s="1">
        <v>0</v>
      </c>
      <c r="KJ80" s="1">
        <v>1</v>
      </c>
      <c r="KK80" s="1">
        <v>1</v>
      </c>
      <c r="KL80" s="1">
        <v>1</v>
      </c>
      <c r="KM80" s="1">
        <v>3</v>
      </c>
      <c r="KN80" s="1">
        <v>6</v>
      </c>
      <c r="KO80" s="1" t="s">
        <v>5185</v>
      </c>
      <c r="KP80" s="1">
        <v>0</v>
      </c>
      <c r="KQ80" s="1">
        <v>0</v>
      </c>
      <c r="KR80" s="1">
        <v>0</v>
      </c>
      <c r="KT80" s="1">
        <v>0</v>
      </c>
      <c r="KU80" s="1">
        <v>0</v>
      </c>
      <c r="KV80" s="1">
        <v>0</v>
      </c>
      <c r="KW80" s="1">
        <v>0</v>
      </c>
      <c r="KX80" s="1">
        <v>1</v>
      </c>
      <c r="KY80" s="1">
        <v>0</v>
      </c>
      <c r="KZ80" s="1" t="s">
        <v>1529</v>
      </c>
      <c r="LA80" s="1" t="s">
        <v>472</v>
      </c>
      <c r="LB80" s="1" t="s">
        <v>1530</v>
      </c>
      <c r="LC80" s="1">
        <v>1</v>
      </c>
      <c r="LD80" s="1">
        <v>1</v>
      </c>
      <c r="LE80" s="1">
        <v>0</v>
      </c>
      <c r="LF80" s="1">
        <v>0</v>
      </c>
      <c r="LH80" s="1">
        <v>0</v>
      </c>
      <c r="LI80" s="1">
        <v>0</v>
      </c>
      <c r="LJ80" s="1">
        <v>0</v>
      </c>
      <c r="LK80" s="1">
        <v>1</v>
      </c>
      <c r="LL80" s="1">
        <v>0</v>
      </c>
      <c r="LM80" s="1">
        <v>0</v>
      </c>
      <c r="LN80" s="1">
        <v>0</v>
      </c>
      <c r="LO80" s="1">
        <v>0</v>
      </c>
      <c r="LQ80" s="1" t="s">
        <v>464</v>
      </c>
      <c r="LR80" s="1" t="s">
        <v>1531</v>
      </c>
      <c r="LS80" s="1">
        <v>0</v>
      </c>
      <c r="LT80" s="1">
        <v>1</v>
      </c>
      <c r="LU80" s="1">
        <v>1</v>
      </c>
      <c r="LV80" s="1">
        <v>1</v>
      </c>
      <c r="LW80" s="1">
        <v>0</v>
      </c>
      <c r="LX80" s="1">
        <v>0</v>
      </c>
      <c r="LY80" s="1" t="s">
        <v>1184</v>
      </c>
      <c r="LZ80" s="1" t="s">
        <v>464</v>
      </c>
      <c r="MA80" s="1" t="s">
        <v>464</v>
      </c>
      <c r="MB80" s="1">
        <v>1</v>
      </c>
      <c r="MC80" s="1">
        <v>1</v>
      </c>
      <c r="MD80" s="1">
        <v>0</v>
      </c>
      <c r="ME80" s="1">
        <v>0</v>
      </c>
      <c r="MF80" s="1">
        <v>0</v>
      </c>
      <c r="MH80" s="1">
        <v>1</v>
      </c>
      <c r="MI80" s="1">
        <v>1</v>
      </c>
      <c r="MJ80" s="1">
        <v>0</v>
      </c>
      <c r="MK80" s="1">
        <v>0</v>
      </c>
      <c r="ML80" s="1">
        <v>0</v>
      </c>
      <c r="MM80" s="1">
        <v>0</v>
      </c>
      <c r="MN80" s="1">
        <v>0</v>
      </c>
      <c r="MO80" s="1">
        <v>0</v>
      </c>
      <c r="MQ80" s="1">
        <v>2</v>
      </c>
      <c r="MR80" s="1" t="s">
        <v>850</v>
      </c>
      <c r="MT80" s="1">
        <v>4</v>
      </c>
      <c r="MU80" s="1" t="s">
        <v>5188</v>
      </c>
      <c r="NA80" s="1">
        <v>0</v>
      </c>
      <c r="NB80" s="1">
        <v>2</v>
      </c>
      <c r="NC80" s="1" t="s">
        <v>5190</v>
      </c>
      <c r="NH80" s="1" t="s">
        <v>464</v>
      </c>
      <c r="NI80" s="1" t="s">
        <v>480</v>
      </c>
      <c r="OD80" s="1" t="s">
        <v>1532</v>
      </c>
      <c r="OE80" s="1">
        <v>1</v>
      </c>
      <c r="OF80" s="1">
        <v>0</v>
      </c>
      <c r="OG80" s="1">
        <v>1</v>
      </c>
      <c r="OH80" s="1">
        <v>0</v>
      </c>
      <c r="OI80" s="1">
        <v>0</v>
      </c>
      <c r="OJ80" s="1">
        <v>0</v>
      </c>
      <c r="OK80" s="1">
        <v>0</v>
      </c>
      <c r="OL80" s="1">
        <v>1</v>
      </c>
      <c r="OM80" s="1">
        <v>0</v>
      </c>
      <c r="ON80" s="1">
        <v>0</v>
      </c>
      <c r="OP80" s="1">
        <v>0</v>
      </c>
      <c r="OQ80" s="1">
        <v>0</v>
      </c>
      <c r="OR80" s="1">
        <v>0</v>
      </c>
      <c r="OS80" s="1">
        <v>1</v>
      </c>
      <c r="OT80" s="1">
        <v>0</v>
      </c>
      <c r="OU80" s="1">
        <v>0</v>
      </c>
      <c r="OW80" s="1" t="s">
        <v>702</v>
      </c>
      <c r="OY80" s="1" t="s">
        <v>518</v>
      </c>
      <c r="OZ80" s="1" t="s">
        <v>464</v>
      </c>
      <c r="PA80" s="1" t="s">
        <v>464</v>
      </c>
      <c r="PB80" s="1" t="s">
        <v>518</v>
      </c>
      <c r="PC80" s="1" t="s">
        <v>464</v>
      </c>
      <c r="PD80" s="1" t="s">
        <v>472</v>
      </c>
      <c r="PF80" s="1" t="s">
        <v>622</v>
      </c>
      <c r="PH80" s="1" t="s">
        <v>485</v>
      </c>
      <c r="PI80" s="1" t="s">
        <v>534</v>
      </c>
      <c r="PJ80" s="1" t="s">
        <v>489</v>
      </c>
      <c r="PK80" s="1">
        <v>0</v>
      </c>
      <c r="PL80" s="1">
        <v>1</v>
      </c>
      <c r="PM80" s="1">
        <v>0</v>
      </c>
      <c r="PN80" s="1">
        <v>1</v>
      </c>
      <c r="PO80" s="1">
        <v>1</v>
      </c>
      <c r="PP80" s="1">
        <v>1</v>
      </c>
      <c r="PQ80" s="1">
        <v>0</v>
      </c>
      <c r="PR80" s="1">
        <v>0</v>
      </c>
      <c r="PS80" s="1">
        <v>0</v>
      </c>
      <c r="PT80" s="1">
        <v>0</v>
      </c>
      <c r="PU80" s="1">
        <v>0</v>
      </c>
      <c r="PV80" s="1">
        <v>0</v>
      </c>
      <c r="PX80" s="1" t="s">
        <v>1533</v>
      </c>
      <c r="PY80" s="1" t="s">
        <v>472</v>
      </c>
      <c r="QB80" s="1" t="s">
        <v>1534</v>
      </c>
      <c r="QC80" s="1" t="s">
        <v>1535</v>
      </c>
      <c r="QD80" s="1" t="s">
        <v>472</v>
      </c>
      <c r="QG80" s="1">
        <v>-2.2316199999999999</v>
      </c>
      <c r="QH80" s="1">
        <v>28.802315</v>
      </c>
      <c r="QI80" s="1">
        <v>1808.1</v>
      </c>
      <c r="QJ80" s="1">
        <v>4.9000000000000004</v>
      </c>
      <c r="QK80" s="1">
        <v>10</v>
      </c>
      <c r="QL80" s="1">
        <v>44960.539710648147</v>
      </c>
      <c r="QM80" s="1">
        <v>44960.511967592603</v>
      </c>
      <c r="QN80" s="1" t="s">
        <v>1159</v>
      </c>
      <c r="QO80" s="1">
        <v>44960.539756944447</v>
      </c>
      <c r="QP80" s="7" t="s">
        <v>1536</v>
      </c>
      <c r="QQ80" s="1" t="s">
        <v>1159</v>
      </c>
      <c r="QR80" s="1" t="s">
        <v>4707</v>
      </c>
      <c r="QS80" s="1" t="s">
        <v>4716</v>
      </c>
      <c r="QT80" s="1">
        <v>7</v>
      </c>
      <c r="QU80" s="1" t="s">
        <v>4709</v>
      </c>
      <c r="QV80" s="1">
        <v>60</v>
      </c>
      <c r="QW80" s="1">
        <v>2</v>
      </c>
      <c r="QX80" s="1">
        <v>60</v>
      </c>
      <c r="QY80" s="9">
        <v>122</v>
      </c>
      <c r="QZ80" s="1" t="s">
        <v>5102</v>
      </c>
      <c r="RA80" s="1">
        <v>5.7142857142857144</v>
      </c>
      <c r="RB80" s="1" t="s">
        <v>4710</v>
      </c>
      <c r="RC80" s="1" t="s">
        <v>4711</v>
      </c>
      <c r="RD80" s="1" t="s">
        <v>4712</v>
      </c>
      <c r="RE80" s="1" t="s">
        <v>5102</v>
      </c>
      <c r="RF80" s="1">
        <v>0</v>
      </c>
      <c r="RG80" s="1">
        <v>1</v>
      </c>
      <c r="RH80" s="1">
        <v>1</v>
      </c>
      <c r="RI80" s="1">
        <v>2</v>
      </c>
      <c r="RJ80" s="1" t="s">
        <v>4721</v>
      </c>
      <c r="RK80" s="1">
        <v>0</v>
      </c>
      <c r="RL80" s="1">
        <v>3</v>
      </c>
      <c r="RM80" s="1" t="s">
        <v>4722</v>
      </c>
      <c r="RN80" s="1">
        <v>0</v>
      </c>
      <c r="RO80" s="1">
        <v>0</v>
      </c>
      <c r="RP80" s="1" t="str">
        <f t="shared" si="8"/>
        <v>regression</v>
      </c>
      <c r="RQ80" s="1" t="str">
        <f t="shared" si="9"/>
        <v>stagnation</v>
      </c>
      <c r="RR80" s="1" t="str">
        <f t="shared" si="10"/>
        <v>croissance</v>
      </c>
      <c r="RS80" s="1" t="str">
        <f t="shared" si="11"/>
        <v>regression</v>
      </c>
      <c r="RT80" s="1" t="str">
        <f t="shared" si="12"/>
        <v>regression</v>
      </c>
      <c r="RU80" s="1" t="str">
        <f t="shared" si="13"/>
        <v>croissance</v>
      </c>
    </row>
    <row r="81" spans="1:489" ht="14.25" customHeight="1" x14ac:dyDescent="0.3">
      <c r="A81" s="1" t="s">
        <v>1537</v>
      </c>
      <c r="B81" s="1" t="s">
        <v>1538</v>
      </c>
      <c r="C81" s="1">
        <v>44960</v>
      </c>
      <c r="D81" s="1" t="s">
        <v>459</v>
      </c>
      <c r="E81" s="1" t="s">
        <v>460</v>
      </c>
      <c r="F81" s="1" t="s">
        <v>460</v>
      </c>
      <c r="G81" s="1" t="s">
        <v>461</v>
      </c>
      <c r="H81" s="1" t="s">
        <v>462</v>
      </c>
      <c r="I81" s="1" t="s">
        <v>732</v>
      </c>
      <c r="J81" s="1" t="s">
        <v>464</v>
      </c>
      <c r="K81" s="1" t="s">
        <v>1540</v>
      </c>
      <c r="L81" s="1" t="s">
        <v>1539</v>
      </c>
      <c r="M81" s="1" t="str" cm="1">
        <f t="array" ref="M81">SUBSTITUTE(L81,LEFT(L81,MIN(IFERROR(FIND({0;1;2;3;4;5;6;7;8;9},L81),""))-1),"")</f>
        <v>52</v>
      </c>
      <c r="N81" s="1" t="str">
        <f t="shared" si="7"/>
        <v>nyama_52</v>
      </c>
      <c r="O81" s="1" t="s">
        <v>467</v>
      </c>
      <c r="P81" s="1">
        <v>59</v>
      </c>
      <c r="Q81" s="1">
        <v>0</v>
      </c>
      <c r="R81" s="1" t="s">
        <v>553</v>
      </c>
      <c r="S81" s="1" t="s">
        <v>464</v>
      </c>
      <c r="W81" s="1" t="s">
        <v>467</v>
      </c>
      <c r="X81" s="1" t="s">
        <v>564</v>
      </c>
      <c r="Y81" s="1" t="s">
        <v>577</v>
      </c>
      <c r="Z81" s="1" t="s">
        <v>1541</v>
      </c>
      <c r="AA81" s="1" t="s">
        <v>471</v>
      </c>
      <c r="AB81" s="1">
        <v>0</v>
      </c>
      <c r="AC81" s="1">
        <v>0</v>
      </c>
      <c r="AD81" s="1">
        <v>1</v>
      </c>
      <c r="AE81" s="1">
        <v>1</v>
      </c>
      <c r="AF81" s="1">
        <v>0</v>
      </c>
      <c r="AG81" s="1">
        <v>0</v>
      </c>
      <c r="AH81" s="1">
        <v>0</v>
      </c>
      <c r="AI81" s="1">
        <v>1</v>
      </c>
      <c r="AJ81" s="1">
        <v>0</v>
      </c>
      <c r="AK81" s="1">
        <v>0</v>
      </c>
      <c r="AL81" s="1">
        <v>0</v>
      </c>
      <c r="AM81" s="1">
        <v>0</v>
      </c>
      <c r="AN81" s="1">
        <v>0</v>
      </c>
      <c r="AO81" s="1">
        <v>0</v>
      </c>
      <c r="AP81" s="1">
        <v>2</v>
      </c>
      <c r="AQ81" s="1">
        <v>0</v>
      </c>
      <c r="AR81" s="1">
        <v>5</v>
      </c>
      <c r="AS81" s="1" t="s">
        <v>472</v>
      </c>
      <c r="AT81" s="1">
        <v>0</v>
      </c>
      <c r="AU81" s="1">
        <v>0</v>
      </c>
      <c r="AV81" s="1">
        <v>0</v>
      </c>
      <c r="AW81" s="1">
        <v>0</v>
      </c>
      <c r="AX81" s="1">
        <v>0</v>
      </c>
      <c r="AY81" s="1">
        <v>0</v>
      </c>
      <c r="AZ81" s="1">
        <v>0</v>
      </c>
      <c r="BA81" s="1">
        <v>0</v>
      </c>
      <c r="BB81" s="1">
        <v>0</v>
      </c>
      <c r="BC81" s="1">
        <v>0</v>
      </c>
      <c r="BD81" s="1">
        <v>0</v>
      </c>
      <c r="BE81" s="1">
        <v>0</v>
      </c>
      <c r="BF81" s="1" t="s">
        <v>472</v>
      </c>
      <c r="BS81" s="1" t="s">
        <v>464</v>
      </c>
      <c r="BT81" s="1">
        <v>1</v>
      </c>
      <c r="BU81" s="1">
        <v>0</v>
      </c>
      <c r="BV81" s="1">
        <v>0</v>
      </c>
      <c r="BW81" s="1">
        <v>1</v>
      </c>
      <c r="BX81" s="1">
        <v>1</v>
      </c>
      <c r="BY81" s="1">
        <v>0</v>
      </c>
      <c r="BZ81" s="1">
        <v>0</v>
      </c>
      <c r="CA81" s="1">
        <v>0</v>
      </c>
      <c r="CB81" s="1">
        <v>0</v>
      </c>
      <c r="CC81" s="1">
        <v>0</v>
      </c>
      <c r="CD81" s="1">
        <v>0</v>
      </c>
      <c r="CF81" s="1" t="s">
        <v>650</v>
      </c>
      <c r="CI81" s="1" t="s">
        <v>651</v>
      </c>
      <c r="CL81" s="1" t="s">
        <v>651</v>
      </c>
      <c r="CM81" s="1" t="s">
        <v>5133</v>
      </c>
      <c r="CO81" s="1" t="s">
        <v>464</v>
      </c>
      <c r="CW81" s="1" t="s">
        <v>475</v>
      </c>
      <c r="CX81" s="1">
        <v>2</v>
      </c>
      <c r="CY81" s="1">
        <v>5</v>
      </c>
      <c r="CZ81" s="1">
        <v>3</v>
      </c>
      <c r="DA81" s="9">
        <v>10</v>
      </c>
      <c r="DE81" s="1" t="s">
        <v>464</v>
      </c>
      <c r="DF81" s="1" t="s">
        <v>5100</v>
      </c>
      <c r="EH81" s="1">
        <v>7</v>
      </c>
      <c r="EI81" s="1">
        <v>5</v>
      </c>
      <c r="EJ81" s="1">
        <v>700</v>
      </c>
      <c r="EM81" s="1">
        <v>0</v>
      </c>
      <c r="EN81" s="6">
        <v>20</v>
      </c>
      <c r="EO81" s="1" t="s">
        <v>472</v>
      </c>
      <c r="EZ81" s="1" t="s">
        <v>476</v>
      </c>
      <c r="FA81" s="1">
        <v>0</v>
      </c>
      <c r="FB81" s="1">
        <v>0</v>
      </c>
      <c r="FC81" s="1">
        <v>0</v>
      </c>
      <c r="FD81" s="1">
        <v>0</v>
      </c>
      <c r="FE81" s="1">
        <v>1</v>
      </c>
      <c r="FF81" s="1">
        <v>0</v>
      </c>
      <c r="FG81" s="1">
        <v>0</v>
      </c>
      <c r="FI81" s="1" t="s">
        <v>472</v>
      </c>
      <c r="GE81" s="1" t="s">
        <v>464</v>
      </c>
      <c r="GF81" s="1" t="s">
        <v>1542</v>
      </c>
      <c r="GG81" s="1" t="s">
        <v>472</v>
      </c>
      <c r="HP81" s="1" t="s">
        <v>464</v>
      </c>
      <c r="HQ81" s="1">
        <v>0</v>
      </c>
      <c r="HR81" s="1">
        <v>0</v>
      </c>
      <c r="HS81" s="1">
        <v>0</v>
      </c>
      <c r="HT81" s="1">
        <v>0</v>
      </c>
      <c r="HU81" s="1">
        <v>0</v>
      </c>
      <c r="HV81" s="1">
        <v>0</v>
      </c>
      <c r="HW81" s="1">
        <v>0</v>
      </c>
      <c r="HX81" s="1">
        <v>1</v>
      </c>
      <c r="HY81" s="1">
        <v>0</v>
      </c>
      <c r="HZ81" s="1">
        <v>0</v>
      </c>
      <c r="IF81" s="1">
        <v>0</v>
      </c>
      <c r="IG81" s="1">
        <v>0</v>
      </c>
      <c r="IH81" s="1">
        <v>0</v>
      </c>
      <c r="II81" s="1">
        <v>1</v>
      </c>
      <c r="IJ81" s="1">
        <v>0</v>
      </c>
      <c r="IS81" s="1" t="s">
        <v>5184</v>
      </c>
      <c r="IT81" s="1" t="s">
        <v>472</v>
      </c>
      <c r="IU81" s="1" t="s">
        <v>5100</v>
      </c>
      <c r="IV81" s="1" t="s">
        <v>464</v>
      </c>
      <c r="IW81" s="1" t="s">
        <v>1543</v>
      </c>
      <c r="IX81" s="1" t="s">
        <v>464</v>
      </c>
      <c r="IY81" s="1" t="s">
        <v>472</v>
      </c>
      <c r="KA81" s="1" t="s">
        <v>464</v>
      </c>
      <c r="KB81" s="1">
        <v>1</v>
      </c>
      <c r="KC81" s="1">
        <v>0</v>
      </c>
      <c r="KD81" s="1">
        <v>0</v>
      </c>
      <c r="KE81" s="1">
        <v>1</v>
      </c>
      <c r="KF81" s="1">
        <v>0</v>
      </c>
      <c r="KG81" s="1">
        <v>0</v>
      </c>
      <c r="KH81" s="1">
        <v>0</v>
      </c>
      <c r="KJ81" s="1">
        <v>1</v>
      </c>
      <c r="KK81" s="1">
        <v>0</v>
      </c>
      <c r="KL81" s="1">
        <v>0</v>
      </c>
      <c r="KM81" s="1">
        <v>1</v>
      </c>
      <c r="KN81" s="1">
        <v>2</v>
      </c>
      <c r="KO81" s="1" t="s">
        <v>5186</v>
      </c>
      <c r="KP81" s="1">
        <v>0</v>
      </c>
      <c r="KQ81" s="1">
        <v>0</v>
      </c>
      <c r="KR81" s="1">
        <v>0</v>
      </c>
      <c r="KT81" s="1">
        <v>1</v>
      </c>
      <c r="KU81" s="1">
        <v>0</v>
      </c>
      <c r="KV81" s="1">
        <v>0</v>
      </c>
      <c r="KW81" s="1">
        <v>0</v>
      </c>
      <c r="KX81" s="1">
        <v>0</v>
      </c>
      <c r="KY81" s="1">
        <v>0</v>
      </c>
      <c r="LA81" s="1" t="s">
        <v>464</v>
      </c>
      <c r="LC81" s="1">
        <v>1</v>
      </c>
      <c r="LD81" s="1">
        <v>0</v>
      </c>
      <c r="LE81" s="1">
        <v>0</v>
      </c>
      <c r="LF81" s="1">
        <v>0</v>
      </c>
      <c r="LH81" s="1">
        <v>0</v>
      </c>
      <c r="LI81" s="1">
        <v>1</v>
      </c>
      <c r="LJ81" s="1">
        <v>0</v>
      </c>
      <c r="LK81" s="1">
        <v>0</v>
      </c>
      <c r="LL81" s="1">
        <v>0</v>
      </c>
      <c r="LM81" s="1">
        <v>0</v>
      </c>
      <c r="LN81" s="1">
        <v>0</v>
      </c>
      <c r="LO81" s="1">
        <v>0</v>
      </c>
      <c r="LQ81" s="1" t="s">
        <v>472</v>
      </c>
      <c r="LZ81" s="1" t="s">
        <v>464</v>
      </c>
      <c r="MA81" s="1" t="s">
        <v>472</v>
      </c>
      <c r="MB81" s="1">
        <v>1</v>
      </c>
      <c r="MC81" s="1">
        <v>0</v>
      </c>
      <c r="MD81" s="1">
        <v>0</v>
      </c>
      <c r="ME81" s="1">
        <v>0</v>
      </c>
      <c r="MF81" s="1">
        <v>0</v>
      </c>
      <c r="MH81" s="1">
        <v>1</v>
      </c>
      <c r="MI81" s="1">
        <v>0</v>
      </c>
      <c r="MJ81" s="1">
        <v>0</v>
      </c>
      <c r="MK81" s="1">
        <v>0</v>
      </c>
      <c r="ML81" s="1">
        <v>0</v>
      </c>
      <c r="MM81" s="1">
        <v>0</v>
      </c>
      <c r="MN81" s="1">
        <v>0</v>
      </c>
      <c r="MO81" s="1">
        <v>0</v>
      </c>
      <c r="MQ81" s="1">
        <v>1</v>
      </c>
      <c r="MT81" s="1">
        <v>6</v>
      </c>
      <c r="MU81" s="1" t="s">
        <v>5187</v>
      </c>
      <c r="MV81" s="1">
        <v>1</v>
      </c>
      <c r="MW81" s="1">
        <v>0</v>
      </c>
      <c r="MX81" s="1">
        <v>0</v>
      </c>
      <c r="MY81" s="1">
        <v>0</v>
      </c>
      <c r="MZ81" s="1">
        <v>0</v>
      </c>
      <c r="NA81" s="1">
        <v>1</v>
      </c>
      <c r="NB81" s="1">
        <v>2</v>
      </c>
      <c r="NC81" s="1" t="s">
        <v>5190</v>
      </c>
      <c r="ND81" s="1">
        <v>0</v>
      </c>
      <c r="NE81" s="1">
        <v>0</v>
      </c>
      <c r="NF81" s="1">
        <v>0</v>
      </c>
      <c r="NH81" s="1" t="s">
        <v>464</v>
      </c>
      <c r="NI81" s="1" t="s">
        <v>480</v>
      </c>
      <c r="OD81" s="1" t="s">
        <v>1544</v>
      </c>
      <c r="OE81" s="1">
        <v>0</v>
      </c>
      <c r="OF81" s="1">
        <v>1</v>
      </c>
      <c r="OG81" s="1">
        <v>0</v>
      </c>
      <c r="OH81" s="1">
        <v>0</v>
      </c>
      <c r="OI81" s="1">
        <v>0</v>
      </c>
      <c r="OJ81" s="1">
        <v>1</v>
      </c>
      <c r="OK81" s="1">
        <v>1</v>
      </c>
      <c r="OL81" s="1">
        <v>1</v>
      </c>
      <c r="OM81" s="1">
        <v>0</v>
      </c>
      <c r="ON81" s="1">
        <v>0</v>
      </c>
      <c r="OP81" s="1">
        <v>0</v>
      </c>
      <c r="OQ81" s="1">
        <v>0</v>
      </c>
      <c r="OR81" s="1">
        <v>0</v>
      </c>
      <c r="OS81" s="1">
        <v>1</v>
      </c>
      <c r="OT81" s="1">
        <v>0</v>
      </c>
      <c r="OU81" s="1">
        <v>0</v>
      </c>
      <c r="OW81" s="1" t="s">
        <v>546</v>
      </c>
      <c r="OY81" s="1" t="s">
        <v>518</v>
      </c>
      <c r="OZ81" s="1" t="s">
        <v>464</v>
      </c>
      <c r="PA81" s="1" t="s">
        <v>464</v>
      </c>
      <c r="PB81" s="1" t="s">
        <v>518</v>
      </c>
      <c r="PC81" s="1" t="s">
        <v>464</v>
      </c>
      <c r="PD81" s="1" t="s">
        <v>472</v>
      </c>
      <c r="PF81" s="1" t="s">
        <v>684</v>
      </c>
      <c r="PH81" s="1" t="s">
        <v>586</v>
      </c>
      <c r="PI81" s="1" t="s">
        <v>605</v>
      </c>
      <c r="PJ81" s="1" t="s">
        <v>472</v>
      </c>
      <c r="PZ81" s="1" t="s">
        <v>564</v>
      </c>
      <c r="QA81" s="1" t="s">
        <v>472</v>
      </c>
      <c r="QB81" s="1" t="s">
        <v>1545</v>
      </c>
      <c r="QC81" s="1" t="s">
        <v>1546</v>
      </c>
      <c r="QD81" s="1" t="s">
        <v>472</v>
      </c>
      <c r="QG81" s="1">
        <v>-2.2754595000000002</v>
      </c>
      <c r="QH81" s="1">
        <v>28.816336</v>
      </c>
      <c r="QI81" s="1">
        <v>1682.1</v>
      </c>
      <c r="QJ81" s="1">
        <v>4.88</v>
      </c>
      <c r="QK81" s="1">
        <v>5</v>
      </c>
      <c r="QL81" s="1">
        <v>44960.302222222221</v>
      </c>
      <c r="QM81" s="1">
        <v>44960.28396990741</v>
      </c>
      <c r="QN81" s="1" t="s">
        <v>658</v>
      </c>
      <c r="QO81" s="1">
        <v>44960.571331018517</v>
      </c>
      <c r="QP81" s="7" t="s">
        <v>1547</v>
      </c>
      <c r="QQ81" s="1" t="s">
        <v>658</v>
      </c>
      <c r="QR81" s="1" t="s">
        <v>4707</v>
      </c>
      <c r="QS81" s="1" t="s">
        <v>4708</v>
      </c>
      <c r="QT81" s="1">
        <v>17</v>
      </c>
      <c r="QU81" s="1" t="s">
        <v>4725</v>
      </c>
      <c r="QV81" s="1">
        <v>1</v>
      </c>
      <c r="QW81" s="1">
        <v>1</v>
      </c>
      <c r="QX81" s="1">
        <v>1</v>
      </c>
      <c r="QY81" s="9">
        <v>3</v>
      </c>
      <c r="QZ81" s="1" t="s">
        <v>5100</v>
      </c>
      <c r="RA81" s="1">
        <v>11.764705882352942</v>
      </c>
      <c r="RB81" s="1" t="s">
        <v>4710</v>
      </c>
      <c r="RC81" s="1" t="s">
        <v>4711</v>
      </c>
      <c r="RD81" s="1" t="s">
        <v>4712</v>
      </c>
      <c r="RE81" s="1" t="s">
        <v>5102</v>
      </c>
      <c r="RF81" s="1">
        <v>0</v>
      </c>
      <c r="RG81" s="1">
        <v>1</v>
      </c>
      <c r="RH81" s="1">
        <v>2</v>
      </c>
      <c r="RI81" s="1">
        <v>4</v>
      </c>
      <c r="RJ81" s="1" t="s">
        <v>4713</v>
      </c>
      <c r="RK81" s="1">
        <v>1</v>
      </c>
      <c r="RL81" s="1">
        <v>7</v>
      </c>
      <c r="RM81" s="1" t="s">
        <v>4718</v>
      </c>
      <c r="RN81" s="1">
        <v>1</v>
      </c>
      <c r="RO81" s="1">
        <v>1</v>
      </c>
      <c r="RP81" s="1" t="str">
        <f t="shared" si="8"/>
        <v>regression</v>
      </c>
      <c r="RQ81" s="1" t="str">
        <f t="shared" si="9"/>
        <v>stagnation</v>
      </c>
      <c r="RR81" s="1" t="str">
        <f t="shared" si="10"/>
        <v>croissance</v>
      </c>
      <c r="RS81" s="1" t="str">
        <f t="shared" si="11"/>
        <v>regression</v>
      </c>
      <c r="RT81" s="1" t="str">
        <f t="shared" si="12"/>
        <v>regression</v>
      </c>
      <c r="RU81" s="1" t="str">
        <f t="shared" si="13"/>
        <v>regression</v>
      </c>
    </row>
    <row r="82" spans="1:489" ht="14.25" customHeight="1" x14ac:dyDescent="0.3">
      <c r="A82" s="1" t="s">
        <v>1548</v>
      </c>
      <c r="B82" s="1" t="s">
        <v>1549</v>
      </c>
      <c r="C82" s="1">
        <v>44960</v>
      </c>
      <c r="D82" s="1" t="s">
        <v>459</v>
      </c>
      <c r="E82" s="1" t="s">
        <v>460</v>
      </c>
      <c r="F82" s="1" t="s">
        <v>460</v>
      </c>
      <c r="G82" s="1" t="s">
        <v>461</v>
      </c>
      <c r="H82" s="1" t="s">
        <v>462</v>
      </c>
      <c r="I82" s="1" t="s">
        <v>732</v>
      </c>
      <c r="J82" s="1" t="s">
        <v>464</v>
      </c>
      <c r="K82" s="1" t="s">
        <v>1551</v>
      </c>
      <c r="L82" s="1" t="s">
        <v>1550</v>
      </c>
      <c r="M82" s="1" t="str" cm="1">
        <f t="array" ref="M82">SUBSTITUTE(L82,LEFT(L82,MIN(IFERROR(FIND({0;1;2;3;4;5;6;7;8;9},L82),""))-1),"")</f>
        <v>20</v>
      </c>
      <c r="N82" s="1" t="str">
        <f t="shared" si="7"/>
        <v>nyama_20</v>
      </c>
      <c r="O82" s="1" t="s">
        <v>467</v>
      </c>
      <c r="P82" s="1">
        <v>60</v>
      </c>
      <c r="Q82" s="1">
        <v>994110726</v>
      </c>
      <c r="R82" s="1" t="s">
        <v>614</v>
      </c>
      <c r="S82" s="1" t="s">
        <v>472</v>
      </c>
      <c r="T82" s="1" t="s">
        <v>542</v>
      </c>
      <c r="V82" s="1" t="s">
        <v>510</v>
      </c>
      <c r="W82" s="1" t="s">
        <v>510</v>
      </c>
      <c r="Y82" s="1" t="s">
        <v>1503</v>
      </c>
      <c r="AA82" s="1" t="s">
        <v>596</v>
      </c>
      <c r="AB82" s="1">
        <v>0</v>
      </c>
      <c r="AC82" s="1">
        <v>1</v>
      </c>
      <c r="AD82" s="1">
        <v>1</v>
      </c>
      <c r="AE82" s="1">
        <v>0</v>
      </c>
      <c r="AF82" s="1">
        <v>0</v>
      </c>
      <c r="AG82" s="1">
        <v>0</v>
      </c>
      <c r="AH82" s="1">
        <v>0</v>
      </c>
      <c r="AI82" s="1">
        <v>1</v>
      </c>
      <c r="AJ82" s="1">
        <v>0</v>
      </c>
      <c r="AK82" s="1">
        <v>0</v>
      </c>
      <c r="AL82" s="1">
        <v>1</v>
      </c>
      <c r="AM82" s="1">
        <v>0</v>
      </c>
      <c r="AN82" s="1">
        <v>0</v>
      </c>
      <c r="AO82" s="1">
        <v>0</v>
      </c>
      <c r="AP82" s="1">
        <v>0</v>
      </c>
      <c r="AQ82" s="1">
        <v>1</v>
      </c>
      <c r="AR82" s="1">
        <v>5</v>
      </c>
      <c r="AS82" s="1" t="s">
        <v>464</v>
      </c>
      <c r="AT82" s="1">
        <v>0</v>
      </c>
      <c r="AU82" s="1">
        <v>0</v>
      </c>
      <c r="AV82" s="1">
        <v>0</v>
      </c>
      <c r="AW82" s="1">
        <v>0</v>
      </c>
      <c r="AX82" s="1">
        <v>0</v>
      </c>
      <c r="AY82" s="1">
        <v>0</v>
      </c>
      <c r="AZ82" s="1">
        <v>0</v>
      </c>
      <c r="BA82" s="1">
        <v>0</v>
      </c>
      <c r="BB82" s="1">
        <v>0</v>
      </c>
      <c r="BC82" s="1">
        <v>1</v>
      </c>
      <c r="BD82" s="1">
        <v>0</v>
      </c>
      <c r="BE82" s="1" t="s">
        <v>1552</v>
      </c>
      <c r="BF82" s="1" t="s">
        <v>464</v>
      </c>
      <c r="BG82" s="1">
        <v>1</v>
      </c>
      <c r="BH82" s="1">
        <v>0</v>
      </c>
      <c r="BI82" s="1">
        <v>1</v>
      </c>
      <c r="BJ82" s="1">
        <v>1</v>
      </c>
      <c r="BK82" s="1">
        <v>0</v>
      </c>
      <c r="BL82" s="1">
        <v>0</v>
      </c>
      <c r="BM82" s="1">
        <v>0</v>
      </c>
      <c r="BN82" s="1">
        <v>0</v>
      </c>
      <c r="BO82" s="1">
        <v>0</v>
      </c>
      <c r="BP82" s="1">
        <v>0</v>
      </c>
      <c r="BQ82" s="1">
        <v>0</v>
      </c>
      <c r="BS82" s="1" t="s">
        <v>464</v>
      </c>
      <c r="BT82" s="1">
        <v>1</v>
      </c>
      <c r="BU82" s="1">
        <v>0</v>
      </c>
      <c r="BV82" s="1">
        <v>0</v>
      </c>
      <c r="BW82" s="1">
        <v>1</v>
      </c>
      <c r="BX82" s="1">
        <v>1</v>
      </c>
      <c r="BY82" s="1">
        <v>0</v>
      </c>
      <c r="BZ82" s="1">
        <v>0</v>
      </c>
      <c r="CA82" s="1">
        <v>0</v>
      </c>
      <c r="CB82" s="1">
        <v>0</v>
      </c>
      <c r="CC82" s="1">
        <v>0</v>
      </c>
      <c r="CD82" s="1">
        <v>0</v>
      </c>
      <c r="CF82" s="1" t="s">
        <v>650</v>
      </c>
      <c r="CI82" s="1" t="s">
        <v>651</v>
      </c>
      <c r="CL82" s="1" t="s">
        <v>651</v>
      </c>
      <c r="CM82" s="1" t="s">
        <v>5133</v>
      </c>
      <c r="CO82" s="1" t="s">
        <v>464</v>
      </c>
      <c r="CW82" s="1" t="s">
        <v>475</v>
      </c>
      <c r="CX82" s="1">
        <v>3</v>
      </c>
      <c r="CY82" s="1">
        <v>5</v>
      </c>
      <c r="CZ82" s="1">
        <v>3</v>
      </c>
      <c r="DA82" s="9">
        <v>11</v>
      </c>
      <c r="DE82" s="1" t="s">
        <v>464</v>
      </c>
      <c r="DF82" s="1" t="s">
        <v>5100</v>
      </c>
      <c r="EH82" s="1">
        <v>7</v>
      </c>
      <c r="EI82" s="1">
        <v>2</v>
      </c>
      <c r="EJ82" s="1">
        <v>280</v>
      </c>
      <c r="EM82" s="1">
        <v>0</v>
      </c>
      <c r="EN82" s="6">
        <v>8</v>
      </c>
      <c r="EO82" s="1" t="s">
        <v>472</v>
      </c>
      <c r="EZ82" s="1" t="s">
        <v>529</v>
      </c>
      <c r="FA82" s="1">
        <v>0</v>
      </c>
      <c r="FB82" s="1">
        <v>0</v>
      </c>
      <c r="FC82" s="1">
        <v>0</v>
      </c>
      <c r="FD82" s="1">
        <v>0</v>
      </c>
      <c r="FE82" s="1">
        <v>1</v>
      </c>
      <c r="FF82" s="1">
        <v>0</v>
      </c>
      <c r="FG82" s="1">
        <v>0</v>
      </c>
      <c r="FI82" s="1" t="s">
        <v>472</v>
      </c>
      <c r="GE82" s="1" t="s">
        <v>472</v>
      </c>
      <c r="GF82" s="1" t="s">
        <v>1553</v>
      </c>
      <c r="GG82" s="1" t="s">
        <v>472</v>
      </c>
      <c r="HP82" s="1" t="s">
        <v>464</v>
      </c>
      <c r="HQ82" s="1">
        <v>0</v>
      </c>
      <c r="HR82" s="1">
        <v>0</v>
      </c>
      <c r="HS82" s="1">
        <v>0</v>
      </c>
      <c r="HT82" s="1">
        <v>0</v>
      </c>
      <c r="HU82" s="1">
        <v>0</v>
      </c>
      <c r="HV82" s="1">
        <v>0</v>
      </c>
      <c r="HW82" s="1">
        <v>1</v>
      </c>
      <c r="HX82" s="1">
        <v>0</v>
      </c>
      <c r="HY82" s="1">
        <v>0</v>
      </c>
      <c r="HZ82" s="1">
        <v>0</v>
      </c>
      <c r="IF82" s="1">
        <v>0</v>
      </c>
      <c r="IG82" s="1">
        <v>0</v>
      </c>
      <c r="IH82" s="1">
        <v>0</v>
      </c>
      <c r="II82" s="1">
        <v>1</v>
      </c>
      <c r="IJ82" s="1">
        <v>0</v>
      </c>
      <c r="IS82" s="1" t="s">
        <v>5183</v>
      </c>
      <c r="IT82" s="1" t="s">
        <v>472</v>
      </c>
      <c r="IU82" s="1" t="s">
        <v>5102</v>
      </c>
      <c r="IV82" s="1" t="s">
        <v>472</v>
      </c>
      <c r="IX82" s="1" t="s">
        <v>472</v>
      </c>
      <c r="IY82" s="1" t="s">
        <v>472</v>
      </c>
      <c r="KA82" s="1" t="s">
        <v>464</v>
      </c>
      <c r="KB82" s="1">
        <v>1</v>
      </c>
      <c r="KC82" s="1">
        <v>0</v>
      </c>
      <c r="KD82" s="1">
        <v>0</v>
      </c>
      <c r="KE82" s="1">
        <v>1</v>
      </c>
      <c r="KF82" s="1">
        <v>0</v>
      </c>
      <c r="KG82" s="1">
        <v>0</v>
      </c>
      <c r="KH82" s="1">
        <v>0</v>
      </c>
      <c r="KJ82" s="1">
        <v>0</v>
      </c>
      <c r="KK82" s="1">
        <v>1</v>
      </c>
      <c r="KL82" s="1">
        <v>0</v>
      </c>
      <c r="KM82" s="1">
        <v>1</v>
      </c>
      <c r="KN82" s="1">
        <v>2</v>
      </c>
      <c r="KO82" s="1" t="s">
        <v>5186</v>
      </c>
      <c r="KP82" s="1">
        <v>0</v>
      </c>
      <c r="KQ82" s="1">
        <v>0</v>
      </c>
      <c r="KR82" s="1">
        <v>0</v>
      </c>
      <c r="KT82" s="1">
        <v>1</v>
      </c>
      <c r="KU82" s="1">
        <v>0</v>
      </c>
      <c r="KV82" s="1">
        <v>0</v>
      </c>
      <c r="KW82" s="1">
        <v>0</v>
      </c>
      <c r="KX82" s="1">
        <v>0</v>
      </c>
      <c r="KY82" s="1">
        <v>0</v>
      </c>
      <c r="LA82" s="1" t="s">
        <v>472</v>
      </c>
      <c r="LC82" s="1">
        <v>1</v>
      </c>
      <c r="LD82" s="1">
        <v>1</v>
      </c>
      <c r="LE82" s="1">
        <v>0</v>
      </c>
      <c r="LF82" s="1">
        <v>0</v>
      </c>
      <c r="LH82" s="1">
        <v>1</v>
      </c>
      <c r="LI82" s="1">
        <v>0</v>
      </c>
      <c r="LJ82" s="1">
        <v>0</v>
      </c>
      <c r="LK82" s="1">
        <v>0</v>
      </c>
      <c r="LL82" s="1">
        <v>0</v>
      </c>
      <c r="LM82" s="1">
        <v>0</v>
      </c>
      <c r="LN82" s="1">
        <v>0</v>
      </c>
      <c r="LO82" s="1">
        <v>0</v>
      </c>
      <c r="LQ82" s="1" t="s">
        <v>464</v>
      </c>
      <c r="LR82" s="1" t="s">
        <v>1554</v>
      </c>
      <c r="LS82" s="1">
        <v>0</v>
      </c>
      <c r="LT82" s="1">
        <v>1</v>
      </c>
      <c r="LU82" s="1">
        <v>0</v>
      </c>
      <c r="LV82" s="1">
        <v>1</v>
      </c>
      <c r="LW82" s="1">
        <v>0</v>
      </c>
      <c r="LX82" s="1">
        <v>0</v>
      </c>
      <c r="LY82" s="1" t="s">
        <v>1184</v>
      </c>
      <c r="LZ82" s="1" t="s">
        <v>464</v>
      </c>
      <c r="MA82" s="1" t="s">
        <v>472</v>
      </c>
      <c r="MB82" s="1">
        <v>1</v>
      </c>
      <c r="MC82" s="1">
        <v>0</v>
      </c>
      <c r="MD82" s="1">
        <v>0</v>
      </c>
      <c r="ME82" s="1">
        <v>0</v>
      </c>
      <c r="MF82" s="1">
        <v>0</v>
      </c>
      <c r="MH82" s="1">
        <v>1</v>
      </c>
      <c r="MI82" s="1">
        <v>0</v>
      </c>
      <c r="MJ82" s="1">
        <v>0</v>
      </c>
      <c r="MK82" s="1">
        <v>0</v>
      </c>
      <c r="ML82" s="1">
        <v>0</v>
      </c>
      <c r="MM82" s="1">
        <v>0</v>
      </c>
      <c r="MN82" s="1">
        <v>0</v>
      </c>
      <c r="MO82" s="1">
        <v>0</v>
      </c>
      <c r="MQ82" s="1">
        <v>1</v>
      </c>
      <c r="MT82" s="1">
        <v>6</v>
      </c>
      <c r="MU82" s="1" t="s">
        <v>5187</v>
      </c>
      <c r="MV82" s="1">
        <v>1</v>
      </c>
      <c r="MW82" s="1">
        <v>0</v>
      </c>
      <c r="MX82" s="1">
        <v>0</v>
      </c>
      <c r="MY82" s="1">
        <v>0</v>
      </c>
      <c r="MZ82" s="1">
        <v>0</v>
      </c>
      <c r="NA82" s="1">
        <v>1</v>
      </c>
      <c r="NB82" s="1">
        <v>2</v>
      </c>
      <c r="NC82" s="1" t="s">
        <v>5190</v>
      </c>
      <c r="ND82" s="1">
        <v>0</v>
      </c>
      <c r="NE82" s="1">
        <v>0</v>
      </c>
      <c r="NF82" s="1">
        <v>0</v>
      </c>
      <c r="NH82" s="1" t="s">
        <v>464</v>
      </c>
      <c r="NI82" s="1" t="s">
        <v>480</v>
      </c>
      <c r="OD82" s="1" t="s">
        <v>1555</v>
      </c>
      <c r="OE82" s="1">
        <v>0</v>
      </c>
      <c r="OF82" s="1">
        <v>0</v>
      </c>
      <c r="OG82" s="1">
        <v>0</v>
      </c>
      <c r="OH82" s="1">
        <v>0</v>
      </c>
      <c r="OI82" s="1">
        <v>0</v>
      </c>
      <c r="OJ82" s="1">
        <v>1</v>
      </c>
      <c r="OK82" s="1">
        <v>1</v>
      </c>
      <c r="OL82" s="1">
        <v>0</v>
      </c>
      <c r="OM82" s="1">
        <v>0</v>
      </c>
      <c r="ON82" s="1">
        <v>0</v>
      </c>
      <c r="OP82" s="1">
        <v>0</v>
      </c>
      <c r="OQ82" s="1">
        <v>0</v>
      </c>
      <c r="OR82" s="1">
        <v>0</v>
      </c>
      <c r="OS82" s="1">
        <v>1</v>
      </c>
      <c r="OT82" s="1">
        <v>0</v>
      </c>
      <c r="OU82" s="1">
        <v>0</v>
      </c>
      <c r="OW82" s="1" t="s">
        <v>546</v>
      </c>
      <c r="OY82" s="1" t="s">
        <v>533</v>
      </c>
      <c r="OZ82" s="1" t="s">
        <v>464</v>
      </c>
      <c r="PA82" s="1" t="s">
        <v>464</v>
      </c>
      <c r="PB82" s="1" t="s">
        <v>533</v>
      </c>
      <c r="PC82" s="1" t="s">
        <v>464</v>
      </c>
      <c r="PD82" s="1" t="s">
        <v>472</v>
      </c>
      <c r="PF82" s="1" t="s">
        <v>484</v>
      </c>
      <c r="PH82" s="1" t="s">
        <v>586</v>
      </c>
      <c r="PI82" s="1" t="s">
        <v>534</v>
      </c>
      <c r="PJ82" s="1" t="s">
        <v>487</v>
      </c>
      <c r="PK82" s="1">
        <v>0</v>
      </c>
      <c r="PL82" s="1">
        <v>1</v>
      </c>
      <c r="PM82" s="1">
        <v>0</v>
      </c>
      <c r="PN82" s="1">
        <v>1</v>
      </c>
      <c r="PO82" s="1">
        <v>0</v>
      </c>
      <c r="PP82" s="1">
        <v>0</v>
      </c>
      <c r="PQ82" s="1">
        <v>0</v>
      </c>
      <c r="PR82" s="1">
        <v>0</v>
      </c>
      <c r="PS82" s="1">
        <v>0</v>
      </c>
      <c r="PT82" s="1">
        <v>0</v>
      </c>
      <c r="PU82" s="1">
        <v>0</v>
      </c>
      <c r="PV82" s="1">
        <v>0</v>
      </c>
      <c r="PX82" s="1" t="s">
        <v>1556</v>
      </c>
      <c r="PY82" s="1" t="s">
        <v>489</v>
      </c>
      <c r="PZ82" s="1" t="s">
        <v>1557</v>
      </c>
      <c r="QA82" s="1" t="s">
        <v>489</v>
      </c>
      <c r="QB82" s="1" t="s">
        <v>1558</v>
      </c>
      <c r="QC82" s="1" t="s">
        <v>1559</v>
      </c>
      <c r="QD82" s="1" t="s">
        <v>472</v>
      </c>
      <c r="QG82" s="1">
        <v>-2.2748982</v>
      </c>
      <c r="QH82" s="1">
        <v>28.816598899999999</v>
      </c>
      <c r="QI82" s="1">
        <v>1686.7</v>
      </c>
      <c r="QJ82" s="1">
        <v>4.93</v>
      </c>
      <c r="QK82" s="1">
        <v>5</v>
      </c>
      <c r="QL82" s="1">
        <v>44960.328587962962</v>
      </c>
      <c r="QM82" s="1">
        <v>44960.303912037038</v>
      </c>
      <c r="QN82" s="1" t="s">
        <v>658</v>
      </c>
      <c r="QO82" s="1">
        <v>44960.57135416667</v>
      </c>
      <c r="QP82" s="7" t="s">
        <v>1560</v>
      </c>
      <c r="QQ82" s="1" t="s">
        <v>658</v>
      </c>
      <c r="QR82" s="1" t="s">
        <v>4707</v>
      </c>
      <c r="QS82" s="1" t="s">
        <v>4716</v>
      </c>
      <c r="QT82" s="1">
        <v>5</v>
      </c>
      <c r="QU82" s="1" t="s">
        <v>4725</v>
      </c>
      <c r="QV82" s="1">
        <v>10</v>
      </c>
      <c r="QW82" s="1">
        <v>8</v>
      </c>
      <c r="QX82" s="1">
        <v>15</v>
      </c>
      <c r="QY82" s="9">
        <v>33</v>
      </c>
      <c r="QZ82" s="1" t="s">
        <v>5101</v>
      </c>
      <c r="RA82" s="1">
        <v>10.285714285714286</v>
      </c>
      <c r="RB82" s="1" t="s">
        <v>4710</v>
      </c>
      <c r="RC82" s="1" t="s">
        <v>4711</v>
      </c>
      <c r="RD82" s="1" t="s">
        <v>4717</v>
      </c>
      <c r="RE82" s="1" t="s">
        <v>5102</v>
      </c>
      <c r="RF82" s="1">
        <v>0</v>
      </c>
      <c r="RG82" s="1">
        <v>2</v>
      </c>
      <c r="RH82" s="1">
        <v>2</v>
      </c>
      <c r="RI82" s="1">
        <v>5</v>
      </c>
      <c r="RJ82" s="1" t="s">
        <v>4748</v>
      </c>
      <c r="RK82" s="1">
        <v>1</v>
      </c>
      <c r="RL82" s="1">
        <v>8</v>
      </c>
      <c r="RM82" s="1" t="s">
        <v>4718</v>
      </c>
      <c r="RN82" s="1">
        <v>1</v>
      </c>
      <c r="RO82" s="1">
        <v>1</v>
      </c>
      <c r="RP82" s="1" t="str">
        <f t="shared" si="8"/>
        <v>croissance</v>
      </c>
      <c r="RQ82" s="1" t="str">
        <f t="shared" si="9"/>
        <v>croissance</v>
      </c>
      <c r="RR82" s="1" t="str">
        <f t="shared" si="10"/>
        <v>stagnation</v>
      </c>
      <c r="RS82" s="1" t="str">
        <f t="shared" si="11"/>
        <v>croissance</v>
      </c>
      <c r="RT82" s="1" t="str">
        <f t="shared" si="12"/>
        <v>regression</v>
      </c>
      <c r="RU82" s="1" t="str">
        <f t="shared" si="13"/>
        <v>regression</v>
      </c>
    </row>
    <row r="83" spans="1:489" ht="14.25" customHeight="1" x14ac:dyDescent="0.3">
      <c r="A83" s="1" t="s">
        <v>1561</v>
      </c>
      <c r="B83" s="1" t="s">
        <v>1562</v>
      </c>
      <c r="C83" s="1">
        <v>44960</v>
      </c>
      <c r="D83" s="1" t="s">
        <v>459</v>
      </c>
      <c r="E83" s="1" t="s">
        <v>460</v>
      </c>
      <c r="F83" s="1" t="s">
        <v>460</v>
      </c>
      <c r="G83" s="1" t="s">
        <v>461</v>
      </c>
      <c r="H83" s="1" t="s">
        <v>462</v>
      </c>
      <c r="I83" s="1" t="s">
        <v>732</v>
      </c>
      <c r="J83" s="1" t="s">
        <v>464</v>
      </c>
      <c r="K83" s="1" t="s">
        <v>1564</v>
      </c>
      <c r="L83" s="1" t="s">
        <v>1563</v>
      </c>
      <c r="M83" s="1" t="str" cm="1">
        <f t="array" ref="M83">SUBSTITUTE(L83,LEFT(L83,MIN(IFERROR(FIND({0;1;2;3;4;5;6;7;8;9},L83),""))-1),"")</f>
        <v>46</v>
      </c>
      <c r="N83" s="1" t="str">
        <f t="shared" si="7"/>
        <v>nyama_46</v>
      </c>
      <c r="O83" s="1" t="s">
        <v>467</v>
      </c>
      <c r="P83" s="1">
        <v>28</v>
      </c>
      <c r="Q83" s="1">
        <v>0</v>
      </c>
      <c r="R83" s="1" t="s">
        <v>553</v>
      </c>
      <c r="S83" s="1" t="s">
        <v>472</v>
      </c>
      <c r="T83" s="1" t="s">
        <v>542</v>
      </c>
      <c r="V83" s="1" t="s">
        <v>510</v>
      </c>
      <c r="W83" s="1" t="s">
        <v>510</v>
      </c>
      <c r="Y83" s="1" t="s">
        <v>1565</v>
      </c>
      <c r="AA83" s="1" t="s">
        <v>471</v>
      </c>
      <c r="AB83" s="1">
        <v>1</v>
      </c>
      <c r="AC83" s="1">
        <v>1</v>
      </c>
      <c r="AD83" s="1">
        <v>2</v>
      </c>
      <c r="AE83" s="1">
        <v>0</v>
      </c>
      <c r="AF83" s="1">
        <v>0</v>
      </c>
      <c r="AG83" s="1">
        <v>1</v>
      </c>
      <c r="AH83" s="1">
        <v>0</v>
      </c>
      <c r="AI83" s="1">
        <v>0</v>
      </c>
      <c r="AJ83" s="1">
        <v>1</v>
      </c>
      <c r="AK83" s="1">
        <v>1</v>
      </c>
      <c r="AL83" s="1">
        <v>1</v>
      </c>
      <c r="AM83" s="1">
        <v>0</v>
      </c>
      <c r="AN83" s="1">
        <v>0</v>
      </c>
      <c r="AO83" s="1">
        <v>0</v>
      </c>
      <c r="AP83" s="1">
        <v>1</v>
      </c>
      <c r="AQ83" s="1">
        <v>0</v>
      </c>
      <c r="AR83" s="1">
        <v>9</v>
      </c>
      <c r="AS83" s="1" t="s">
        <v>472</v>
      </c>
      <c r="AT83" s="1">
        <v>0</v>
      </c>
      <c r="AU83" s="1">
        <v>0</v>
      </c>
      <c r="AV83" s="1">
        <v>0</v>
      </c>
      <c r="AW83" s="1">
        <v>0</v>
      </c>
      <c r="AX83" s="1">
        <v>0</v>
      </c>
      <c r="AY83" s="1">
        <v>0</v>
      </c>
      <c r="AZ83" s="1">
        <v>0</v>
      </c>
      <c r="BA83" s="1">
        <v>0</v>
      </c>
      <c r="BB83" s="1">
        <v>0</v>
      </c>
      <c r="BC83" s="1">
        <v>0</v>
      </c>
      <c r="BD83" s="1">
        <v>0</v>
      </c>
      <c r="BE83" s="1">
        <v>0</v>
      </c>
      <c r="BF83" s="1" t="s">
        <v>472</v>
      </c>
      <c r="BS83" s="1" t="s">
        <v>464</v>
      </c>
      <c r="BT83" s="1">
        <v>1</v>
      </c>
      <c r="BU83" s="1">
        <v>0</v>
      </c>
      <c r="BV83" s="1">
        <v>1</v>
      </c>
      <c r="BW83" s="1">
        <v>1</v>
      </c>
      <c r="BX83" s="1">
        <v>0</v>
      </c>
      <c r="BY83" s="1">
        <v>0</v>
      </c>
      <c r="BZ83" s="1">
        <v>0</v>
      </c>
      <c r="CA83" s="1">
        <v>0</v>
      </c>
      <c r="CB83" s="1">
        <v>0</v>
      </c>
      <c r="CC83" s="1">
        <v>0</v>
      </c>
      <c r="CD83" s="1">
        <v>0</v>
      </c>
      <c r="CF83" s="1" t="s">
        <v>650</v>
      </c>
      <c r="CI83" s="1" t="s">
        <v>651</v>
      </c>
      <c r="CL83" s="1" t="s">
        <v>651</v>
      </c>
      <c r="CM83" s="1" t="s">
        <v>5133</v>
      </c>
      <c r="CO83" s="1" t="s">
        <v>464</v>
      </c>
      <c r="CW83" s="1" t="s">
        <v>475</v>
      </c>
      <c r="CX83" s="1">
        <v>1</v>
      </c>
      <c r="CY83" s="1">
        <v>5</v>
      </c>
      <c r="CZ83" s="1">
        <v>1</v>
      </c>
      <c r="DA83" s="9">
        <v>7</v>
      </c>
      <c r="DE83" s="1" t="s">
        <v>464</v>
      </c>
      <c r="DF83" s="1" t="s">
        <v>5100</v>
      </c>
      <c r="EH83" s="1">
        <v>7</v>
      </c>
      <c r="EI83" s="1">
        <v>4</v>
      </c>
      <c r="EJ83" s="1">
        <v>560</v>
      </c>
      <c r="EM83" s="1">
        <v>0</v>
      </c>
      <c r="EN83" s="6">
        <v>8.8888888888888893</v>
      </c>
      <c r="EO83" s="1" t="s">
        <v>472</v>
      </c>
      <c r="EZ83" s="1" t="s">
        <v>476</v>
      </c>
      <c r="FA83" s="1">
        <v>0</v>
      </c>
      <c r="FB83" s="1">
        <v>0</v>
      </c>
      <c r="FC83" s="1">
        <v>0</v>
      </c>
      <c r="FD83" s="1">
        <v>0</v>
      </c>
      <c r="FE83" s="1">
        <v>1</v>
      </c>
      <c r="FF83" s="1">
        <v>0</v>
      </c>
      <c r="FG83" s="1">
        <v>0</v>
      </c>
      <c r="FI83" s="1" t="s">
        <v>472</v>
      </c>
      <c r="GE83" s="1" t="s">
        <v>472</v>
      </c>
      <c r="GF83" s="1" t="s">
        <v>1566</v>
      </c>
      <c r="GG83" s="1" t="s">
        <v>472</v>
      </c>
      <c r="HP83" s="1" t="s">
        <v>464</v>
      </c>
      <c r="HQ83" s="1">
        <v>0</v>
      </c>
      <c r="HR83" s="1">
        <v>0</v>
      </c>
      <c r="HS83" s="1">
        <v>0</v>
      </c>
      <c r="HT83" s="1">
        <v>0</v>
      </c>
      <c r="HU83" s="1">
        <v>0</v>
      </c>
      <c r="HV83" s="1">
        <v>0</v>
      </c>
      <c r="HW83" s="1">
        <v>1</v>
      </c>
      <c r="HX83" s="1">
        <v>0</v>
      </c>
      <c r="HY83" s="1">
        <v>0</v>
      </c>
      <c r="HZ83" s="1">
        <v>0</v>
      </c>
      <c r="IF83" s="1">
        <v>0</v>
      </c>
      <c r="IG83" s="1">
        <v>0</v>
      </c>
      <c r="IH83" s="1">
        <v>0</v>
      </c>
      <c r="II83" s="1">
        <v>1</v>
      </c>
      <c r="IJ83" s="1">
        <v>0</v>
      </c>
      <c r="IS83" s="1" t="s">
        <v>5183</v>
      </c>
      <c r="IT83" s="1" t="s">
        <v>472</v>
      </c>
      <c r="IU83" s="1" t="s">
        <v>5102</v>
      </c>
      <c r="IV83" s="1" t="s">
        <v>472</v>
      </c>
      <c r="IX83" s="1" t="s">
        <v>472</v>
      </c>
      <c r="IY83" s="1" t="s">
        <v>472</v>
      </c>
      <c r="KA83" s="1" t="s">
        <v>464</v>
      </c>
      <c r="KB83" s="1">
        <v>1</v>
      </c>
      <c r="KC83" s="1">
        <v>0</v>
      </c>
      <c r="KD83" s="1">
        <v>0</v>
      </c>
      <c r="KE83" s="1">
        <v>1</v>
      </c>
      <c r="KF83" s="1">
        <v>0</v>
      </c>
      <c r="KG83" s="1">
        <v>0</v>
      </c>
      <c r="KH83" s="1">
        <v>0</v>
      </c>
      <c r="KJ83" s="1">
        <v>0</v>
      </c>
      <c r="KK83" s="1">
        <v>1</v>
      </c>
      <c r="KL83" s="1">
        <v>0</v>
      </c>
      <c r="KM83" s="1">
        <v>1</v>
      </c>
      <c r="KN83" s="1">
        <v>2</v>
      </c>
      <c r="KO83" s="1" t="s">
        <v>5186</v>
      </c>
      <c r="KP83" s="1">
        <v>0</v>
      </c>
      <c r="KQ83" s="1">
        <v>0</v>
      </c>
      <c r="KR83" s="1">
        <v>0</v>
      </c>
      <c r="KT83" s="1">
        <v>1</v>
      </c>
      <c r="KU83" s="1">
        <v>1</v>
      </c>
      <c r="KV83" s="1">
        <v>0</v>
      </c>
      <c r="KW83" s="1">
        <v>0</v>
      </c>
      <c r="KX83" s="1">
        <v>0</v>
      </c>
      <c r="KY83" s="1">
        <v>0</v>
      </c>
      <c r="LA83" s="1" t="s">
        <v>472</v>
      </c>
      <c r="LC83" s="1">
        <v>1</v>
      </c>
      <c r="LD83" s="1">
        <v>0</v>
      </c>
      <c r="LE83" s="1">
        <v>0</v>
      </c>
      <c r="LF83" s="1">
        <v>0</v>
      </c>
      <c r="LH83" s="1">
        <v>0</v>
      </c>
      <c r="LI83" s="1">
        <v>0</v>
      </c>
      <c r="LJ83" s="1">
        <v>0</v>
      </c>
      <c r="LK83" s="1">
        <v>0</v>
      </c>
      <c r="LL83" s="1">
        <v>1</v>
      </c>
      <c r="LM83" s="1">
        <v>0</v>
      </c>
      <c r="LN83" s="1">
        <v>0</v>
      </c>
      <c r="LO83" s="1">
        <v>0</v>
      </c>
      <c r="LQ83" s="1" t="s">
        <v>472</v>
      </c>
      <c r="LZ83" s="1" t="s">
        <v>464</v>
      </c>
      <c r="MA83" s="1" t="s">
        <v>464</v>
      </c>
      <c r="MB83" s="1">
        <v>1</v>
      </c>
      <c r="MC83" s="1">
        <v>0</v>
      </c>
      <c r="MD83" s="1">
        <v>0</v>
      </c>
      <c r="ME83" s="1">
        <v>0</v>
      </c>
      <c r="MF83" s="1">
        <v>0</v>
      </c>
      <c r="MH83" s="1">
        <v>1</v>
      </c>
      <c r="MI83" s="1">
        <v>0</v>
      </c>
      <c r="MJ83" s="1">
        <v>0</v>
      </c>
      <c r="MK83" s="1">
        <v>0</v>
      </c>
      <c r="ML83" s="1">
        <v>0</v>
      </c>
      <c r="MM83" s="1">
        <v>0</v>
      </c>
      <c r="MN83" s="1">
        <v>0</v>
      </c>
      <c r="MO83" s="1">
        <v>0</v>
      </c>
      <c r="MQ83" s="1">
        <v>1</v>
      </c>
      <c r="MR83" s="1" t="s">
        <v>464</v>
      </c>
      <c r="MS83" s="1" t="s">
        <v>479</v>
      </c>
      <c r="MT83" s="1">
        <v>5</v>
      </c>
      <c r="MU83" s="1" t="s">
        <v>5189</v>
      </c>
      <c r="NA83" s="1">
        <v>0</v>
      </c>
      <c r="NB83" s="1">
        <v>1</v>
      </c>
      <c r="NC83" s="1" t="s">
        <v>5190</v>
      </c>
      <c r="NH83" s="1" t="s">
        <v>464</v>
      </c>
      <c r="NI83" s="1" t="s">
        <v>480</v>
      </c>
      <c r="OD83" s="1" t="s">
        <v>1567</v>
      </c>
      <c r="OE83" s="1">
        <v>0</v>
      </c>
      <c r="OF83" s="1">
        <v>0</v>
      </c>
      <c r="OG83" s="1">
        <v>0</v>
      </c>
      <c r="OH83" s="1">
        <v>0</v>
      </c>
      <c r="OI83" s="1">
        <v>0</v>
      </c>
      <c r="OJ83" s="1">
        <v>1</v>
      </c>
      <c r="OK83" s="1">
        <v>1</v>
      </c>
      <c r="OL83" s="1">
        <v>0</v>
      </c>
      <c r="OM83" s="1">
        <v>1</v>
      </c>
      <c r="ON83" s="1">
        <v>0</v>
      </c>
      <c r="OO83" s="1" t="s">
        <v>562</v>
      </c>
      <c r="OP83" s="1">
        <v>0</v>
      </c>
      <c r="OQ83" s="1">
        <v>0</v>
      </c>
      <c r="OR83" s="1">
        <v>0</v>
      </c>
      <c r="OS83" s="1">
        <v>0</v>
      </c>
      <c r="OT83" s="1">
        <v>1</v>
      </c>
      <c r="OU83" s="1">
        <v>0</v>
      </c>
      <c r="OV83" s="1" t="s">
        <v>1568</v>
      </c>
      <c r="OW83" s="1" t="s">
        <v>546</v>
      </c>
      <c r="OY83" s="1" t="s">
        <v>518</v>
      </c>
      <c r="OZ83" s="1" t="s">
        <v>472</v>
      </c>
      <c r="PA83" s="1" t="s">
        <v>472</v>
      </c>
      <c r="PB83" s="1" t="s">
        <v>518</v>
      </c>
      <c r="PC83" s="1" t="s">
        <v>472</v>
      </c>
      <c r="PI83" s="1" t="s">
        <v>605</v>
      </c>
      <c r="PJ83" s="1" t="s">
        <v>472</v>
      </c>
      <c r="PZ83" s="1" t="s">
        <v>564</v>
      </c>
      <c r="QA83" s="1" t="s">
        <v>472</v>
      </c>
      <c r="QB83" s="1" t="s">
        <v>1569</v>
      </c>
      <c r="QC83" s="1" t="s">
        <v>1570</v>
      </c>
      <c r="QD83" s="1" t="s">
        <v>472</v>
      </c>
      <c r="QG83" s="1">
        <v>-2.2741364000000002</v>
      </c>
      <c r="QH83" s="1">
        <v>28.8158283</v>
      </c>
      <c r="QI83" s="1">
        <v>1697.9</v>
      </c>
      <c r="QJ83" s="1">
        <v>4.7</v>
      </c>
      <c r="QK83" s="1">
        <v>9</v>
      </c>
      <c r="QL83" s="1">
        <v>44960.386261574073</v>
      </c>
      <c r="QM83" s="1">
        <v>44960.366273148153</v>
      </c>
      <c r="QN83" s="1" t="s">
        <v>658</v>
      </c>
      <c r="QO83" s="1">
        <v>44960.57136574074</v>
      </c>
      <c r="QP83" s="7" t="s">
        <v>1571</v>
      </c>
      <c r="QQ83" s="1" t="s">
        <v>658</v>
      </c>
      <c r="QR83" s="1" t="s">
        <v>4707</v>
      </c>
      <c r="QS83" s="1" t="s">
        <v>4716</v>
      </c>
      <c r="QT83" s="1">
        <v>8</v>
      </c>
      <c r="QU83" s="1" t="s">
        <v>4725</v>
      </c>
      <c r="QV83" s="1">
        <v>8</v>
      </c>
      <c r="QW83" s="1">
        <v>10</v>
      </c>
      <c r="QX83" s="1">
        <v>12</v>
      </c>
      <c r="QY83" s="9">
        <v>30</v>
      </c>
      <c r="QZ83" s="1" t="s">
        <v>5100</v>
      </c>
      <c r="RA83" s="1">
        <v>8.5714285714285712</v>
      </c>
      <c r="RB83" s="1" t="s">
        <v>4710</v>
      </c>
      <c r="RC83" s="1" t="s">
        <v>4711</v>
      </c>
      <c r="RD83" s="1" t="s">
        <v>4712</v>
      </c>
      <c r="RE83" s="1" t="s">
        <v>5102</v>
      </c>
      <c r="RF83" s="1">
        <v>0</v>
      </c>
      <c r="RG83" s="1">
        <v>1</v>
      </c>
      <c r="RH83" s="1">
        <v>2</v>
      </c>
      <c r="RI83" s="1">
        <v>4</v>
      </c>
      <c r="RJ83" s="1" t="s">
        <v>4713</v>
      </c>
      <c r="RK83" s="1">
        <v>0</v>
      </c>
      <c r="RL83" s="1">
        <v>6</v>
      </c>
      <c r="RM83" s="1" t="s">
        <v>4718</v>
      </c>
      <c r="RN83" s="1">
        <v>0</v>
      </c>
      <c r="RO83" s="1">
        <v>0</v>
      </c>
      <c r="RP83" s="1" t="str">
        <f t="shared" si="8"/>
        <v>croissance</v>
      </c>
      <c r="RQ83" s="1" t="str">
        <f t="shared" si="9"/>
        <v>stagnation</v>
      </c>
      <c r="RR83" s="1" t="str">
        <f t="shared" si="10"/>
        <v>stagnation</v>
      </c>
      <c r="RS83" s="1" t="str">
        <f t="shared" si="11"/>
        <v>regression</v>
      </c>
      <c r="RT83" s="1" t="str">
        <f t="shared" si="12"/>
        <v>regression</v>
      </c>
      <c r="RU83" s="1" t="str">
        <f t="shared" si="13"/>
        <v>regression</v>
      </c>
    </row>
    <row r="84" spans="1:489" ht="14.25" customHeight="1" x14ac:dyDescent="0.3">
      <c r="A84" s="1" t="s">
        <v>1572</v>
      </c>
      <c r="B84" s="1" t="s">
        <v>1573</v>
      </c>
      <c r="C84" s="1">
        <v>44960</v>
      </c>
      <c r="D84" s="1" t="s">
        <v>459</v>
      </c>
      <c r="E84" s="1" t="s">
        <v>460</v>
      </c>
      <c r="F84" s="1" t="s">
        <v>460</v>
      </c>
      <c r="G84" s="1" t="s">
        <v>461</v>
      </c>
      <c r="H84" s="1" t="s">
        <v>462</v>
      </c>
      <c r="I84" s="1" t="s">
        <v>732</v>
      </c>
      <c r="J84" s="1" t="s">
        <v>472</v>
      </c>
      <c r="K84" s="1" t="s">
        <v>1575</v>
      </c>
      <c r="L84" s="1" t="s">
        <v>1574</v>
      </c>
      <c r="M84" s="1" t="str" cm="1">
        <f t="array" ref="M84">SUBSTITUTE(L84,LEFT(L84,MIN(IFERROR(FIND({0;1;2;3;4;5;6;7;8;9},L84),""))-1),"")</f>
        <v>67</v>
      </c>
      <c r="N84" s="1" t="str">
        <f t="shared" si="7"/>
        <v>nyama_67</v>
      </c>
      <c r="O84" s="1" t="s">
        <v>510</v>
      </c>
      <c r="P84" s="1">
        <v>19</v>
      </c>
      <c r="Q84" s="1">
        <v>0</v>
      </c>
      <c r="R84" s="1" t="s">
        <v>614</v>
      </c>
      <c r="S84" s="1" t="s">
        <v>472</v>
      </c>
      <c r="T84" s="1" t="s">
        <v>526</v>
      </c>
      <c r="V84" s="1" t="s">
        <v>510</v>
      </c>
      <c r="W84" s="1" t="s">
        <v>510</v>
      </c>
      <c r="X84" s="1" t="s">
        <v>1576</v>
      </c>
      <c r="Y84" s="1" t="s">
        <v>1503</v>
      </c>
      <c r="AA84" s="1" t="s">
        <v>471</v>
      </c>
      <c r="AB84" s="1">
        <v>0</v>
      </c>
      <c r="AC84" s="1">
        <v>1</v>
      </c>
      <c r="AD84" s="1">
        <v>1</v>
      </c>
      <c r="AE84" s="1">
        <v>0</v>
      </c>
      <c r="AF84" s="1">
        <v>1</v>
      </c>
      <c r="AG84" s="1">
        <v>0</v>
      </c>
      <c r="AH84" s="1">
        <v>1</v>
      </c>
      <c r="AI84" s="1">
        <v>0</v>
      </c>
      <c r="AJ84" s="1">
        <v>1</v>
      </c>
      <c r="AK84" s="1">
        <v>0</v>
      </c>
      <c r="AL84" s="1">
        <v>1</v>
      </c>
      <c r="AM84" s="1">
        <v>1</v>
      </c>
      <c r="AN84" s="1">
        <v>1</v>
      </c>
      <c r="AO84" s="1">
        <v>1</v>
      </c>
      <c r="AP84" s="1">
        <v>1</v>
      </c>
      <c r="AQ84" s="1">
        <v>0</v>
      </c>
      <c r="AR84" s="1">
        <v>10</v>
      </c>
      <c r="AS84" s="1" t="s">
        <v>464</v>
      </c>
      <c r="AT84" s="1">
        <v>0</v>
      </c>
      <c r="AU84" s="1">
        <v>0</v>
      </c>
      <c r="AV84" s="1">
        <v>0</v>
      </c>
      <c r="AW84" s="1">
        <v>1</v>
      </c>
      <c r="AX84" s="1">
        <v>0</v>
      </c>
      <c r="AY84" s="1">
        <v>0</v>
      </c>
      <c r="AZ84" s="1">
        <v>0</v>
      </c>
      <c r="BA84" s="1">
        <v>0</v>
      </c>
      <c r="BB84" s="1">
        <v>0</v>
      </c>
      <c r="BC84" s="1">
        <v>0</v>
      </c>
      <c r="BD84" s="1">
        <v>0</v>
      </c>
      <c r="BE84" s="1">
        <v>0</v>
      </c>
      <c r="BF84" s="1" t="s">
        <v>464</v>
      </c>
      <c r="BG84" s="1">
        <v>1</v>
      </c>
      <c r="BH84" s="1">
        <v>0</v>
      </c>
      <c r="BI84" s="1">
        <v>1</v>
      </c>
      <c r="BJ84" s="1">
        <v>1</v>
      </c>
      <c r="BK84" s="1">
        <v>1</v>
      </c>
      <c r="BL84" s="1">
        <v>0</v>
      </c>
      <c r="BM84" s="1">
        <v>0</v>
      </c>
      <c r="BN84" s="1">
        <v>0</v>
      </c>
      <c r="BO84" s="1">
        <v>0</v>
      </c>
      <c r="BP84" s="1">
        <v>0</v>
      </c>
      <c r="BQ84" s="1">
        <v>0</v>
      </c>
      <c r="BS84" s="1" t="s">
        <v>464</v>
      </c>
      <c r="BT84" s="1">
        <v>1</v>
      </c>
      <c r="BU84" s="1">
        <v>1</v>
      </c>
      <c r="BV84" s="1">
        <v>0</v>
      </c>
      <c r="BW84" s="1">
        <v>0</v>
      </c>
      <c r="BX84" s="1">
        <v>0</v>
      </c>
      <c r="BY84" s="1">
        <v>1</v>
      </c>
      <c r="BZ84" s="1">
        <v>0</v>
      </c>
      <c r="CA84" s="1">
        <v>0</v>
      </c>
      <c r="CB84" s="1">
        <v>0</v>
      </c>
      <c r="CC84" s="1">
        <v>0</v>
      </c>
      <c r="CD84" s="1">
        <v>0</v>
      </c>
      <c r="CF84" s="1" t="s">
        <v>650</v>
      </c>
      <c r="CI84" s="1" t="s">
        <v>651</v>
      </c>
      <c r="CL84" s="1" t="s">
        <v>651</v>
      </c>
      <c r="CM84" s="1" t="s">
        <v>5133</v>
      </c>
      <c r="CO84" s="1" t="s">
        <v>464</v>
      </c>
      <c r="CW84" s="1" t="s">
        <v>475</v>
      </c>
      <c r="CX84" s="1">
        <v>1</v>
      </c>
      <c r="CY84" s="1">
        <v>3</v>
      </c>
      <c r="CZ84" s="1">
        <v>2</v>
      </c>
      <c r="DA84" s="9">
        <v>6</v>
      </c>
      <c r="DE84" s="1" t="s">
        <v>464</v>
      </c>
      <c r="DF84" s="1" t="s">
        <v>5100</v>
      </c>
      <c r="EH84" s="1">
        <v>5</v>
      </c>
      <c r="EI84" s="1">
        <v>4</v>
      </c>
      <c r="EJ84" s="1">
        <v>400</v>
      </c>
      <c r="EM84" s="1">
        <v>0</v>
      </c>
      <c r="EN84" s="6">
        <v>5.7142857142857144</v>
      </c>
      <c r="EO84" s="1" t="s">
        <v>472</v>
      </c>
      <c r="EZ84" s="1" t="s">
        <v>476</v>
      </c>
      <c r="FA84" s="1">
        <v>0</v>
      </c>
      <c r="FB84" s="1">
        <v>0</v>
      </c>
      <c r="FC84" s="1">
        <v>0</v>
      </c>
      <c r="FD84" s="1">
        <v>0</v>
      </c>
      <c r="FE84" s="1">
        <v>1</v>
      </c>
      <c r="FF84" s="1">
        <v>0</v>
      </c>
      <c r="FG84" s="1">
        <v>0</v>
      </c>
      <c r="FI84" s="1" t="s">
        <v>464</v>
      </c>
      <c r="FJ84" s="1" t="s">
        <v>598</v>
      </c>
      <c r="FM84" s="1">
        <v>1000</v>
      </c>
      <c r="GE84" s="1" t="s">
        <v>464</v>
      </c>
      <c r="GF84" s="1" t="s">
        <v>1577</v>
      </c>
      <c r="GG84" s="1" t="s">
        <v>472</v>
      </c>
      <c r="HP84" s="1" t="s">
        <v>464</v>
      </c>
      <c r="HQ84" s="1">
        <v>0</v>
      </c>
      <c r="HR84" s="1">
        <v>0</v>
      </c>
      <c r="HS84" s="1">
        <v>0</v>
      </c>
      <c r="HT84" s="1">
        <v>0</v>
      </c>
      <c r="HU84" s="1">
        <v>0</v>
      </c>
      <c r="HV84" s="1">
        <v>0</v>
      </c>
      <c r="HW84" s="1">
        <v>1</v>
      </c>
      <c r="HX84" s="1">
        <v>0</v>
      </c>
      <c r="HY84" s="1">
        <v>0</v>
      </c>
      <c r="HZ84" s="1">
        <v>0</v>
      </c>
      <c r="IF84" s="1">
        <v>0</v>
      </c>
      <c r="IG84" s="1">
        <v>0</v>
      </c>
      <c r="IH84" s="1">
        <v>0</v>
      </c>
      <c r="II84" s="1">
        <v>1</v>
      </c>
      <c r="IJ84" s="1">
        <v>0</v>
      </c>
      <c r="IS84" s="1" t="s">
        <v>5183</v>
      </c>
      <c r="IT84" s="1" t="s">
        <v>472</v>
      </c>
      <c r="IU84" s="1" t="s">
        <v>5102</v>
      </c>
      <c r="IV84" s="1" t="s">
        <v>472</v>
      </c>
      <c r="IX84" s="1" t="s">
        <v>472</v>
      </c>
      <c r="IY84" s="1" t="s">
        <v>472</v>
      </c>
      <c r="KA84" s="1" t="s">
        <v>472</v>
      </c>
      <c r="KE84" s="1">
        <v>0</v>
      </c>
      <c r="KM84" s="1">
        <v>0</v>
      </c>
      <c r="KN84" s="1">
        <v>0</v>
      </c>
      <c r="KO84" s="1" t="s">
        <v>5186</v>
      </c>
      <c r="KT84" s="1">
        <v>1</v>
      </c>
      <c r="KU84" s="1">
        <v>0</v>
      </c>
      <c r="KV84" s="1">
        <v>0</v>
      </c>
      <c r="KW84" s="1">
        <v>0</v>
      </c>
      <c r="KX84" s="1">
        <v>1</v>
      </c>
      <c r="KY84" s="1">
        <v>0</v>
      </c>
      <c r="KZ84" s="1" t="s">
        <v>1578</v>
      </c>
      <c r="LA84" s="1" t="s">
        <v>464</v>
      </c>
      <c r="LC84" s="1">
        <v>1</v>
      </c>
      <c r="LD84" s="1">
        <v>0</v>
      </c>
      <c r="LE84" s="1">
        <v>0</v>
      </c>
      <c r="LF84" s="1">
        <v>0</v>
      </c>
      <c r="LH84" s="1">
        <v>0</v>
      </c>
      <c r="LI84" s="1">
        <v>0</v>
      </c>
      <c r="LJ84" s="1">
        <v>0</v>
      </c>
      <c r="LK84" s="1">
        <v>0</v>
      </c>
      <c r="LL84" s="1">
        <v>0</v>
      </c>
      <c r="LM84" s="1">
        <v>0</v>
      </c>
      <c r="LN84" s="1">
        <v>1</v>
      </c>
      <c r="LO84" s="1">
        <v>0</v>
      </c>
      <c r="LP84" s="1" t="s">
        <v>1579</v>
      </c>
      <c r="LQ84" s="1" t="s">
        <v>464</v>
      </c>
      <c r="LR84" s="1" t="s">
        <v>1011</v>
      </c>
      <c r="LS84" s="1">
        <v>1</v>
      </c>
      <c r="LT84" s="1">
        <v>1</v>
      </c>
      <c r="LU84" s="1">
        <v>1</v>
      </c>
      <c r="LV84" s="1">
        <v>1</v>
      </c>
      <c r="LW84" s="1">
        <v>0</v>
      </c>
      <c r="LX84" s="1">
        <v>0</v>
      </c>
      <c r="LY84" s="1" t="s">
        <v>1580</v>
      </c>
      <c r="LZ84" s="1" t="s">
        <v>472</v>
      </c>
      <c r="MA84" s="1" t="s">
        <v>472</v>
      </c>
      <c r="MQ84" s="1">
        <v>0</v>
      </c>
      <c r="MT84" s="1">
        <v>7</v>
      </c>
      <c r="MU84" s="1" t="s">
        <v>5187</v>
      </c>
      <c r="MV84" s="1">
        <v>1</v>
      </c>
      <c r="MW84" s="1">
        <v>1</v>
      </c>
      <c r="MX84" s="1">
        <v>0</v>
      </c>
      <c r="MY84" s="1">
        <v>0</v>
      </c>
      <c r="MZ84" s="1">
        <v>0</v>
      </c>
      <c r="NA84" s="1">
        <v>2</v>
      </c>
      <c r="NB84" s="1">
        <v>2</v>
      </c>
      <c r="NC84" s="1" t="s">
        <v>5190</v>
      </c>
      <c r="ND84" s="1">
        <v>0</v>
      </c>
      <c r="NE84" s="1">
        <v>0</v>
      </c>
      <c r="NF84" s="1">
        <v>0</v>
      </c>
      <c r="NH84" s="1" t="s">
        <v>464</v>
      </c>
      <c r="NI84" s="1" t="s">
        <v>480</v>
      </c>
      <c r="OD84" s="1" t="s">
        <v>1581</v>
      </c>
      <c r="OE84" s="1">
        <v>0</v>
      </c>
      <c r="OF84" s="1">
        <v>0</v>
      </c>
      <c r="OG84" s="1">
        <v>1</v>
      </c>
      <c r="OH84" s="1">
        <v>0</v>
      </c>
      <c r="OI84" s="1">
        <v>0</v>
      </c>
      <c r="OJ84" s="1">
        <v>1</v>
      </c>
      <c r="OK84" s="1">
        <v>1</v>
      </c>
      <c r="OL84" s="1">
        <v>0</v>
      </c>
      <c r="OM84" s="1">
        <v>1</v>
      </c>
      <c r="ON84" s="1">
        <v>0</v>
      </c>
      <c r="OO84" s="1" t="s">
        <v>562</v>
      </c>
      <c r="OP84" s="1">
        <v>0</v>
      </c>
      <c r="OQ84" s="1">
        <v>0</v>
      </c>
      <c r="OR84" s="1">
        <v>0</v>
      </c>
      <c r="OS84" s="1">
        <v>0</v>
      </c>
      <c r="OT84" s="1">
        <v>1</v>
      </c>
      <c r="OU84" s="1">
        <v>0</v>
      </c>
      <c r="OV84" s="1" t="s">
        <v>1582</v>
      </c>
      <c r="OW84" s="1" t="s">
        <v>702</v>
      </c>
      <c r="OY84" s="1" t="s">
        <v>533</v>
      </c>
      <c r="OZ84" s="1" t="s">
        <v>472</v>
      </c>
      <c r="PA84" s="1" t="s">
        <v>472</v>
      </c>
      <c r="PB84" s="1" t="s">
        <v>518</v>
      </c>
      <c r="PC84" s="1" t="s">
        <v>464</v>
      </c>
      <c r="PD84" s="1" t="s">
        <v>472</v>
      </c>
      <c r="PF84" s="1" t="s">
        <v>484</v>
      </c>
      <c r="PH84" s="1" t="s">
        <v>586</v>
      </c>
      <c r="PI84" s="1" t="s">
        <v>534</v>
      </c>
      <c r="PJ84" s="1" t="s">
        <v>487</v>
      </c>
      <c r="PK84" s="1">
        <v>0</v>
      </c>
      <c r="PL84" s="1">
        <v>1</v>
      </c>
      <c r="PM84" s="1">
        <v>1</v>
      </c>
      <c r="PN84" s="1">
        <v>0</v>
      </c>
      <c r="PO84" s="1">
        <v>1</v>
      </c>
      <c r="PP84" s="1">
        <v>1</v>
      </c>
      <c r="PQ84" s="1">
        <v>0</v>
      </c>
      <c r="PR84" s="1">
        <v>0</v>
      </c>
      <c r="PS84" s="1">
        <v>0</v>
      </c>
      <c r="PT84" s="1">
        <v>0</v>
      </c>
      <c r="PU84" s="1">
        <v>0</v>
      </c>
      <c r="PV84" s="1">
        <v>0</v>
      </c>
      <c r="PX84" s="1" t="s">
        <v>1583</v>
      </c>
      <c r="PY84" s="1" t="s">
        <v>489</v>
      </c>
      <c r="PZ84" s="1" t="s">
        <v>1584</v>
      </c>
      <c r="QA84" s="1" t="s">
        <v>489</v>
      </c>
      <c r="QB84" s="1" t="s">
        <v>1585</v>
      </c>
      <c r="QC84" s="1" t="s">
        <v>1586</v>
      </c>
      <c r="QD84" s="1" t="s">
        <v>472</v>
      </c>
      <c r="QG84" s="1">
        <v>-2.2759567000000001</v>
      </c>
      <c r="QH84" s="1">
        <v>28.816178099999998</v>
      </c>
      <c r="QI84" s="1">
        <v>1692.8</v>
      </c>
      <c r="QJ84" s="1">
        <v>4.59</v>
      </c>
      <c r="QK84" s="1">
        <v>10</v>
      </c>
      <c r="QL84" s="1">
        <v>44960.421817129631</v>
      </c>
      <c r="QM84" s="1">
        <v>44960.392002314817</v>
      </c>
      <c r="QN84" s="1" t="s">
        <v>658</v>
      </c>
      <c r="QO84" s="1">
        <v>44960.571377314824</v>
      </c>
      <c r="QP84" s="7" t="s">
        <v>1587</v>
      </c>
      <c r="QQ84" s="1" t="s">
        <v>658</v>
      </c>
      <c r="QR84" s="1" t="s">
        <v>4752</v>
      </c>
      <c r="QS84" s="1" t="s">
        <v>4752</v>
      </c>
      <c r="QT84" s="1" t="s">
        <v>4752</v>
      </c>
      <c r="QU84" s="1" t="s">
        <v>4752</v>
      </c>
      <c r="QV84" s="1" t="s">
        <v>4752</v>
      </c>
      <c r="QW84" s="1" t="s">
        <v>4752</v>
      </c>
      <c r="QX84" s="1" t="s">
        <v>4752</v>
      </c>
      <c r="QY84" s="9" t="s">
        <v>4752</v>
      </c>
      <c r="QZ84" s="1" t="s">
        <v>4752</v>
      </c>
      <c r="RA84" s="1" t="s">
        <v>4752</v>
      </c>
      <c r="RB84" s="1" t="s">
        <v>4752</v>
      </c>
      <c r="RC84" s="1" t="s">
        <v>4752</v>
      </c>
      <c r="RD84" s="1" t="s">
        <v>4752</v>
      </c>
      <c r="RE84" s="1" t="s">
        <v>4752</v>
      </c>
      <c r="RF84" s="1" t="s">
        <v>4752</v>
      </c>
      <c r="RG84" s="1" t="s">
        <v>4752</v>
      </c>
      <c r="RH84" s="1" t="s">
        <v>4752</v>
      </c>
      <c r="RI84" s="1" t="s">
        <v>4752</v>
      </c>
      <c r="RJ84" s="1" t="s">
        <v>4752</v>
      </c>
      <c r="RK84" s="1" t="s">
        <v>4752</v>
      </c>
      <c r="RL84" s="1" t="s">
        <v>4752</v>
      </c>
      <c r="RM84" s="1" t="s">
        <v>4752</v>
      </c>
      <c r="RN84" s="1" t="s">
        <v>4752</v>
      </c>
      <c r="RO84" s="1" t="s">
        <v>4752</v>
      </c>
      <c r="RP84" s="1" t="str">
        <f t="shared" si="8"/>
        <v/>
      </c>
      <c r="RQ84" s="1" t="str">
        <f t="shared" si="9"/>
        <v/>
      </c>
      <c r="RR84" s="1" t="str">
        <f t="shared" si="10"/>
        <v/>
      </c>
      <c r="RS84" s="1" t="str">
        <f t="shared" si="11"/>
        <v/>
      </c>
      <c r="RT84" s="1" t="str">
        <f t="shared" si="12"/>
        <v/>
      </c>
      <c r="RU84" s="1" t="str">
        <f t="shared" si="13"/>
        <v/>
      </c>
    </row>
    <row r="85" spans="1:489" ht="14.25" customHeight="1" x14ac:dyDescent="0.3">
      <c r="A85" s="1" t="s">
        <v>1588</v>
      </c>
      <c r="B85" s="1" t="s">
        <v>1589</v>
      </c>
      <c r="C85" s="1">
        <v>44960</v>
      </c>
      <c r="D85" s="1" t="s">
        <v>459</v>
      </c>
      <c r="E85" s="1" t="s">
        <v>460</v>
      </c>
      <c r="F85" s="1" t="s">
        <v>460</v>
      </c>
      <c r="G85" s="1" t="s">
        <v>461</v>
      </c>
      <c r="H85" s="1" t="s">
        <v>462</v>
      </c>
      <c r="I85" s="1" t="s">
        <v>732</v>
      </c>
      <c r="J85" s="1" t="s">
        <v>464</v>
      </c>
      <c r="K85" s="1" t="s">
        <v>1591</v>
      </c>
      <c r="L85" s="1" t="s">
        <v>1590</v>
      </c>
      <c r="M85" s="1" t="str" cm="1">
        <f t="array" ref="M85">SUBSTITUTE(L85,LEFT(L85,MIN(IFERROR(FIND({0;1;2;3;4;5;6;7;8;9},L85),""))-1),"")</f>
        <v>56</v>
      </c>
      <c r="N85" s="1" t="str">
        <f t="shared" si="7"/>
        <v>nyama_56</v>
      </c>
      <c r="O85" s="1" t="s">
        <v>467</v>
      </c>
      <c r="P85" s="1">
        <v>56</v>
      </c>
      <c r="Q85" s="1">
        <v>973248120</v>
      </c>
      <c r="R85" s="1" t="s">
        <v>553</v>
      </c>
      <c r="S85" s="1" t="s">
        <v>464</v>
      </c>
      <c r="W85" s="1" t="s">
        <v>467</v>
      </c>
      <c r="X85" s="1" t="s">
        <v>1541</v>
      </c>
      <c r="Y85" s="1" t="s">
        <v>577</v>
      </c>
      <c r="Z85" s="1" t="s">
        <v>1541</v>
      </c>
      <c r="AA85" s="1" t="s">
        <v>471</v>
      </c>
      <c r="AB85" s="1">
        <v>0</v>
      </c>
      <c r="AC85" s="1">
        <v>0</v>
      </c>
      <c r="AD85" s="1">
        <v>1</v>
      </c>
      <c r="AE85" s="1">
        <v>1</v>
      </c>
      <c r="AF85" s="1">
        <v>2</v>
      </c>
      <c r="AG85" s="1">
        <v>0</v>
      </c>
      <c r="AH85" s="1">
        <v>0</v>
      </c>
      <c r="AI85" s="1">
        <v>1</v>
      </c>
      <c r="AJ85" s="1">
        <v>1</v>
      </c>
      <c r="AK85" s="1">
        <v>1</v>
      </c>
      <c r="AL85" s="1">
        <v>2</v>
      </c>
      <c r="AM85" s="1">
        <v>1</v>
      </c>
      <c r="AN85" s="1">
        <v>0</v>
      </c>
      <c r="AO85" s="1">
        <v>0</v>
      </c>
      <c r="AP85" s="1">
        <v>0</v>
      </c>
      <c r="AQ85" s="1">
        <v>0</v>
      </c>
      <c r="AR85" s="1">
        <v>10</v>
      </c>
      <c r="AS85" s="1" t="s">
        <v>464</v>
      </c>
      <c r="AT85" s="1">
        <v>1</v>
      </c>
      <c r="AU85" s="1">
        <v>0</v>
      </c>
      <c r="AV85" s="1">
        <v>0</v>
      </c>
      <c r="AW85" s="1">
        <v>0</v>
      </c>
      <c r="AX85" s="1">
        <v>0</v>
      </c>
      <c r="AY85" s="1">
        <v>0</v>
      </c>
      <c r="AZ85" s="1">
        <v>0</v>
      </c>
      <c r="BA85" s="1">
        <v>0</v>
      </c>
      <c r="BB85" s="1">
        <v>0</v>
      </c>
      <c r="BC85" s="1">
        <v>0</v>
      </c>
      <c r="BD85" s="1">
        <v>0</v>
      </c>
      <c r="BE85" s="1">
        <v>0</v>
      </c>
      <c r="BF85" s="1" t="s">
        <v>472</v>
      </c>
      <c r="BS85" s="1" t="s">
        <v>464</v>
      </c>
      <c r="BT85" s="1">
        <v>1</v>
      </c>
      <c r="BU85" s="1">
        <v>0</v>
      </c>
      <c r="BV85" s="1">
        <v>1</v>
      </c>
      <c r="BW85" s="1">
        <v>0</v>
      </c>
      <c r="BX85" s="1">
        <v>1</v>
      </c>
      <c r="BY85" s="1">
        <v>1</v>
      </c>
      <c r="BZ85" s="1">
        <v>0</v>
      </c>
      <c r="CA85" s="1">
        <v>0</v>
      </c>
      <c r="CB85" s="1">
        <v>0</v>
      </c>
      <c r="CC85" s="1">
        <v>0</v>
      </c>
      <c r="CD85" s="1">
        <v>0</v>
      </c>
      <c r="CF85" s="1" t="s">
        <v>650</v>
      </c>
      <c r="CI85" s="1" t="s">
        <v>651</v>
      </c>
      <c r="CL85" s="1" t="s">
        <v>651</v>
      </c>
      <c r="CM85" s="1" t="s">
        <v>5133</v>
      </c>
      <c r="CO85" s="1" t="s">
        <v>464</v>
      </c>
      <c r="CW85" s="1" t="s">
        <v>475</v>
      </c>
      <c r="CX85" s="1">
        <v>3</v>
      </c>
      <c r="CY85" s="1">
        <v>5</v>
      </c>
      <c r="CZ85" s="1">
        <v>4</v>
      </c>
      <c r="DA85" s="9">
        <v>12</v>
      </c>
      <c r="DE85" s="1" t="s">
        <v>464</v>
      </c>
      <c r="DF85" s="1" t="s">
        <v>5100</v>
      </c>
      <c r="EH85" s="1">
        <v>7</v>
      </c>
      <c r="EI85" s="1">
        <v>10</v>
      </c>
      <c r="EJ85" s="1">
        <v>1400</v>
      </c>
      <c r="EM85" s="1">
        <v>0</v>
      </c>
      <c r="EN85" s="6">
        <v>20</v>
      </c>
      <c r="EO85" s="1" t="s">
        <v>472</v>
      </c>
      <c r="EZ85" s="1" t="s">
        <v>529</v>
      </c>
      <c r="FA85" s="1">
        <v>0</v>
      </c>
      <c r="FB85" s="1">
        <v>0</v>
      </c>
      <c r="FC85" s="1">
        <v>0</v>
      </c>
      <c r="FD85" s="1">
        <v>0</v>
      </c>
      <c r="FE85" s="1">
        <v>1</v>
      </c>
      <c r="FF85" s="1">
        <v>0</v>
      </c>
      <c r="FG85" s="1">
        <v>0</v>
      </c>
      <c r="FI85" s="1" t="s">
        <v>472</v>
      </c>
      <c r="GE85" s="1" t="s">
        <v>472</v>
      </c>
      <c r="GF85" s="1" t="s">
        <v>1592</v>
      </c>
      <c r="GG85" s="1" t="s">
        <v>472</v>
      </c>
      <c r="HP85" s="1" t="s">
        <v>464</v>
      </c>
      <c r="HQ85" s="1">
        <v>0</v>
      </c>
      <c r="HR85" s="1">
        <v>0</v>
      </c>
      <c r="HS85" s="1">
        <v>0</v>
      </c>
      <c r="HT85" s="1">
        <v>0</v>
      </c>
      <c r="HU85" s="1">
        <v>0</v>
      </c>
      <c r="HV85" s="1">
        <v>0</v>
      </c>
      <c r="HW85" s="1">
        <v>1</v>
      </c>
      <c r="HX85" s="1">
        <v>0</v>
      </c>
      <c r="HY85" s="1">
        <v>0</v>
      </c>
      <c r="HZ85" s="1">
        <v>0</v>
      </c>
      <c r="IF85" s="1">
        <v>0</v>
      </c>
      <c r="IG85" s="1">
        <v>0</v>
      </c>
      <c r="IH85" s="1">
        <v>0</v>
      </c>
      <c r="II85" s="1">
        <v>1</v>
      </c>
      <c r="IJ85" s="1">
        <v>0</v>
      </c>
      <c r="IS85" s="1" t="s">
        <v>5183</v>
      </c>
      <c r="IT85" s="1" t="s">
        <v>472</v>
      </c>
      <c r="IU85" s="1" t="s">
        <v>5102</v>
      </c>
      <c r="IV85" s="1" t="s">
        <v>472</v>
      </c>
      <c r="IX85" s="1" t="s">
        <v>472</v>
      </c>
      <c r="IY85" s="1" t="s">
        <v>472</v>
      </c>
      <c r="KA85" s="1" t="s">
        <v>472</v>
      </c>
      <c r="KE85" s="1">
        <v>0</v>
      </c>
      <c r="KM85" s="1">
        <v>0</v>
      </c>
      <c r="KN85" s="1">
        <v>0</v>
      </c>
      <c r="KO85" s="1" t="s">
        <v>5186</v>
      </c>
      <c r="KT85" s="1">
        <v>1</v>
      </c>
      <c r="KU85" s="1">
        <v>0</v>
      </c>
      <c r="KV85" s="1">
        <v>0</v>
      </c>
      <c r="KW85" s="1">
        <v>0</v>
      </c>
      <c r="KX85" s="1">
        <v>0</v>
      </c>
      <c r="KY85" s="1">
        <v>0</v>
      </c>
      <c r="LA85" s="1" t="s">
        <v>464</v>
      </c>
      <c r="LC85" s="1">
        <v>1</v>
      </c>
      <c r="LD85" s="1">
        <v>1</v>
      </c>
      <c r="LE85" s="1">
        <v>0</v>
      </c>
      <c r="LF85" s="1">
        <v>0</v>
      </c>
      <c r="LH85" s="1">
        <v>1</v>
      </c>
      <c r="LI85" s="1">
        <v>0</v>
      </c>
      <c r="LJ85" s="1">
        <v>0</v>
      </c>
      <c r="LK85" s="1">
        <v>0</v>
      </c>
      <c r="LL85" s="1">
        <v>0</v>
      </c>
      <c r="LM85" s="1">
        <v>0</v>
      </c>
      <c r="LN85" s="1">
        <v>0</v>
      </c>
      <c r="LO85" s="1">
        <v>0</v>
      </c>
      <c r="LQ85" s="1" t="s">
        <v>464</v>
      </c>
      <c r="LR85" s="1" t="s">
        <v>1593</v>
      </c>
      <c r="LS85" s="1">
        <v>1</v>
      </c>
      <c r="LT85" s="1">
        <v>1</v>
      </c>
      <c r="LU85" s="1">
        <v>0</v>
      </c>
      <c r="LV85" s="1">
        <v>0</v>
      </c>
      <c r="LW85" s="1">
        <v>0</v>
      </c>
      <c r="LX85" s="1">
        <v>0</v>
      </c>
      <c r="LY85" s="1" t="s">
        <v>564</v>
      </c>
      <c r="LZ85" s="1" t="s">
        <v>472</v>
      </c>
      <c r="MA85" s="1" t="s">
        <v>472</v>
      </c>
      <c r="MQ85" s="1">
        <v>0</v>
      </c>
      <c r="MT85" s="1">
        <v>6</v>
      </c>
      <c r="MU85" s="1" t="s">
        <v>5187</v>
      </c>
      <c r="MV85" s="1">
        <v>1</v>
      </c>
      <c r="MW85" s="1">
        <v>0</v>
      </c>
      <c r="MX85" s="1">
        <v>0</v>
      </c>
      <c r="MY85" s="1">
        <v>0</v>
      </c>
      <c r="MZ85" s="1">
        <v>0</v>
      </c>
      <c r="NA85" s="1">
        <v>1</v>
      </c>
      <c r="NB85" s="1">
        <v>1</v>
      </c>
      <c r="NC85" s="1" t="s">
        <v>5190</v>
      </c>
      <c r="ND85" s="1">
        <v>1</v>
      </c>
      <c r="NE85" s="1">
        <v>0</v>
      </c>
      <c r="NF85" s="1">
        <v>0</v>
      </c>
      <c r="NH85" s="1" t="s">
        <v>464</v>
      </c>
      <c r="NI85" s="1" t="s">
        <v>480</v>
      </c>
      <c r="OD85" s="1" t="s">
        <v>1594</v>
      </c>
      <c r="OE85" s="1">
        <v>0</v>
      </c>
      <c r="OF85" s="1">
        <v>0</v>
      </c>
      <c r="OG85" s="1">
        <v>0</v>
      </c>
      <c r="OH85" s="1">
        <v>0</v>
      </c>
      <c r="OI85" s="1">
        <v>0</v>
      </c>
      <c r="OJ85" s="1">
        <v>0</v>
      </c>
      <c r="OK85" s="1">
        <v>0</v>
      </c>
      <c r="OL85" s="1">
        <v>0</v>
      </c>
      <c r="OM85" s="1">
        <v>1</v>
      </c>
      <c r="ON85" s="1">
        <v>0</v>
      </c>
      <c r="OO85" s="1" t="s">
        <v>562</v>
      </c>
      <c r="OP85" s="1">
        <v>0</v>
      </c>
      <c r="OQ85" s="1">
        <v>0</v>
      </c>
      <c r="OR85" s="1">
        <v>0</v>
      </c>
      <c r="OS85" s="1">
        <v>1</v>
      </c>
      <c r="OT85" s="1">
        <v>0</v>
      </c>
      <c r="OU85" s="1">
        <v>0</v>
      </c>
      <c r="OW85" s="1" t="s">
        <v>546</v>
      </c>
      <c r="OY85" s="1" t="s">
        <v>502</v>
      </c>
      <c r="OZ85" s="1" t="s">
        <v>472</v>
      </c>
      <c r="PA85" s="1" t="s">
        <v>472</v>
      </c>
      <c r="PB85" s="1" t="s">
        <v>502</v>
      </c>
      <c r="PC85" s="1" t="s">
        <v>464</v>
      </c>
      <c r="PD85" s="1" t="s">
        <v>472</v>
      </c>
      <c r="PF85" s="1" t="s">
        <v>622</v>
      </c>
      <c r="PH85" s="1" t="s">
        <v>586</v>
      </c>
      <c r="PI85" s="1" t="s">
        <v>605</v>
      </c>
      <c r="PJ85" s="1" t="s">
        <v>472</v>
      </c>
      <c r="PZ85" s="1" t="s">
        <v>564</v>
      </c>
      <c r="QA85" s="1" t="s">
        <v>472</v>
      </c>
      <c r="QB85" s="1" t="s">
        <v>1595</v>
      </c>
      <c r="QC85" s="1" t="s">
        <v>564</v>
      </c>
      <c r="QD85" s="1" t="s">
        <v>472</v>
      </c>
      <c r="QG85" s="1">
        <v>-2.2756840999999999</v>
      </c>
      <c r="QH85" s="1">
        <v>28.8164075</v>
      </c>
      <c r="QI85" s="1">
        <v>1695.2</v>
      </c>
      <c r="QJ85" s="1">
        <v>4.9400000000000004</v>
      </c>
      <c r="QK85" s="1">
        <v>10</v>
      </c>
      <c r="QL85" s="1">
        <v>44960.474803240737</v>
      </c>
      <c r="QM85" s="1">
        <v>44960.452060185176</v>
      </c>
      <c r="QN85" s="1" t="s">
        <v>658</v>
      </c>
      <c r="QO85" s="1">
        <v>44960.571388888893</v>
      </c>
      <c r="QP85" s="7" t="s">
        <v>1596</v>
      </c>
      <c r="QQ85" s="1" t="s">
        <v>658</v>
      </c>
      <c r="QR85" s="1" t="s">
        <v>4751</v>
      </c>
      <c r="QS85" s="1" t="s">
        <v>4708</v>
      </c>
      <c r="QT85" s="1">
        <v>19</v>
      </c>
      <c r="QU85" s="1" t="s">
        <v>4725</v>
      </c>
      <c r="QV85" s="1">
        <v>8</v>
      </c>
      <c r="QW85" s="1">
        <v>5</v>
      </c>
      <c r="QX85" s="1">
        <v>10</v>
      </c>
      <c r="QY85" s="9">
        <v>23</v>
      </c>
      <c r="QZ85" s="1" t="s">
        <v>5100</v>
      </c>
      <c r="RA85" s="1">
        <v>15.789473684210526</v>
      </c>
      <c r="RB85" s="1" t="s">
        <v>4710</v>
      </c>
      <c r="RC85" s="1" t="s">
        <v>4711</v>
      </c>
      <c r="RD85" s="1" t="s">
        <v>4712</v>
      </c>
      <c r="RE85" s="1" t="s">
        <v>5102</v>
      </c>
      <c r="RF85" s="1">
        <v>0</v>
      </c>
      <c r="RG85" s="1">
        <v>2</v>
      </c>
      <c r="RH85" s="1">
        <v>2</v>
      </c>
      <c r="RI85" s="1">
        <v>4</v>
      </c>
      <c r="RJ85" s="1" t="s">
        <v>4713</v>
      </c>
      <c r="RK85" s="1">
        <v>0</v>
      </c>
      <c r="RL85" s="1">
        <v>7</v>
      </c>
      <c r="RM85" s="1" t="s">
        <v>4718</v>
      </c>
      <c r="RN85" s="1">
        <v>0</v>
      </c>
      <c r="RO85" s="1">
        <v>0</v>
      </c>
      <c r="RP85" s="1" t="str">
        <f t="shared" si="8"/>
        <v>croissance</v>
      </c>
      <c r="RQ85" s="1" t="str">
        <f t="shared" si="9"/>
        <v>stagnation</v>
      </c>
      <c r="RR85" s="1" t="str">
        <f t="shared" si="10"/>
        <v>stagnation</v>
      </c>
      <c r="RS85" s="1" t="str">
        <f t="shared" si="11"/>
        <v>regression</v>
      </c>
      <c r="RT85" s="1" t="str">
        <f t="shared" si="12"/>
        <v>regression</v>
      </c>
      <c r="RU85" s="1" t="str">
        <f t="shared" si="13"/>
        <v>regression</v>
      </c>
    </row>
    <row r="86" spans="1:489" ht="14.25" customHeight="1" x14ac:dyDescent="0.3">
      <c r="A86" s="1" t="s">
        <v>1597</v>
      </c>
      <c r="B86" s="1" t="s">
        <v>1598</v>
      </c>
      <c r="C86" s="1">
        <v>44960</v>
      </c>
      <c r="D86" s="1" t="s">
        <v>459</v>
      </c>
      <c r="E86" s="1" t="s">
        <v>460</v>
      </c>
      <c r="F86" s="1" t="s">
        <v>460</v>
      </c>
      <c r="G86" s="1" t="s">
        <v>461</v>
      </c>
      <c r="H86" s="1" t="s">
        <v>462</v>
      </c>
      <c r="I86" s="1" t="s">
        <v>732</v>
      </c>
      <c r="J86" s="1" t="s">
        <v>464</v>
      </c>
      <c r="K86" s="1" t="s">
        <v>1600</v>
      </c>
      <c r="L86" s="1" t="s">
        <v>1599</v>
      </c>
      <c r="M86" s="1" t="str" cm="1">
        <f t="array" ref="M86">SUBSTITUTE(L86,LEFT(L86,MIN(IFERROR(FIND({0;1;2;3;4;5;6;7;8;9},L86),""))-1),"")</f>
        <v>29</v>
      </c>
      <c r="N86" s="1" t="str">
        <f t="shared" si="7"/>
        <v>nyama_29</v>
      </c>
      <c r="O86" s="1" t="s">
        <v>467</v>
      </c>
      <c r="P86" s="1">
        <v>25</v>
      </c>
      <c r="Q86" s="1">
        <v>0</v>
      </c>
      <c r="R86" s="1" t="s">
        <v>553</v>
      </c>
      <c r="S86" s="1" t="s">
        <v>472</v>
      </c>
      <c r="T86" s="1" t="s">
        <v>542</v>
      </c>
      <c r="V86" s="1" t="s">
        <v>510</v>
      </c>
      <c r="W86" s="1" t="s">
        <v>510</v>
      </c>
      <c r="Y86" s="1" t="s">
        <v>575</v>
      </c>
      <c r="AA86" s="1" t="s">
        <v>596</v>
      </c>
      <c r="AB86" s="1">
        <v>1</v>
      </c>
      <c r="AC86" s="1">
        <v>0</v>
      </c>
      <c r="AD86" s="1">
        <v>0</v>
      </c>
      <c r="AE86" s="1">
        <v>1</v>
      </c>
      <c r="AF86" s="1">
        <v>0</v>
      </c>
      <c r="AG86" s="1">
        <v>1</v>
      </c>
      <c r="AH86" s="1">
        <v>0</v>
      </c>
      <c r="AI86" s="1">
        <v>0</v>
      </c>
      <c r="AJ86" s="1">
        <v>1</v>
      </c>
      <c r="AK86" s="1">
        <v>2</v>
      </c>
      <c r="AL86" s="1">
        <v>1</v>
      </c>
      <c r="AM86" s="1">
        <v>0</v>
      </c>
      <c r="AN86" s="1">
        <v>0</v>
      </c>
      <c r="AO86" s="1">
        <v>1</v>
      </c>
      <c r="AP86" s="1">
        <v>0</v>
      </c>
      <c r="AQ86" s="1">
        <v>0</v>
      </c>
      <c r="AR86" s="1">
        <v>8</v>
      </c>
      <c r="AS86" s="1" t="s">
        <v>464</v>
      </c>
      <c r="AT86" s="1">
        <v>1</v>
      </c>
      <c r="AU86" s="1">
        <v>0</v>
      </c>
      <c r="AV86" s="1">
        <v>0</v>
      </c>
      <c r="AW86" s="1">
        <v>0</v>
      </c>
      <c r="AX86" s="1">
        <v>1</v>
      </c>
      <c r="AY86" s="1">
        <v>0</v>
      </c>
      <c r="AZ86" s="1">
        <v>0</v>
      </c>
      <c r="BA86" s="1">
        <v>0</v>
      </c>
      <c r="BB86" s="1">
        <v>0</v>
      </c>
      <c r="BC86" s="1">
        <v>0</v>
      </c>
      <c r="BD86" s="1">
        <v>0</v>
      </c>
      <c r="BE86" s="1">
        <v>0</v>
      </c>
      <c r="BF86" s="1" t="s">
        <v>464</v>
      </c>
      <c r="BG86" s="1">
        <v>0</v>
      </c>
      <c r="BH86" s="1">
        <v>0</v>
      </c>
      <c r="BI86" s="1">
        <v>1</v>
      </c>
      <c r="BJ86" s="1">
        <v>0</v>
      </c>
      <c r="BK86" s="1">
        <v>0</v>
      </c>
      <c r="BL86" s="1">
        <v>0</v>
      </c>
      <c r="BM86" s="1">
        <v>0</v>
      </c>
      <c r="BN86" s="1">
        <v>0</v>
      </c>
      <c r="BO86" s="1">
        <v>0</v>
      </c>
      <c r="BP86" s="1">
        <v>0</v>
      </c>
      <c r="BQ86" s="1">
        <v>0</v>
      </c>
      <c r="BS86" s="1" t="s">
        <v>464</v>
      </c>
      <c r="BT86" s="1">
        <v>1</v>
      </c>
      <c r="BU86" s="1">
        <v>0</v>
      </c>
      <c r="BV86" s="1">
        <v>1</v>
      </c>
      <c r="BW86" s="1">
        <v>0</v>
      </c>
      <c r="BX86" s="1">
        <v>0</v>
      </c>
      <c r="BY86" s="1">
        <v>0</v>
      </c>
      <c r="BZ86" s="1">
        <v>0</v>
      </c>
      <c r="CA86" s="1">
        <v>0</v>
      </c>
      <c r="CB86" s="1">
        <v>0</v>
      </c>
      <c r="CC86" s="1">
        <v>0</v>
      </c>
      <c r="CD86" s="1">
        <v>0</v>
      </c>
      <c r="CF86" s="1" t="s">
        <v>650</v>
      </c>
      <c r="CI86" s="1" t="s">
        <v>651</v>
      </c>
      <c r="CL86" s="1" t="s">
        <v>651</v>
      </c>
      <c r="CM86" s="1" t="s">
        <v>5133</v>
      </c>
      <c r="CO86" s="1" t="s">
        <v>464</v>
      </c>
      <c r="CW86" s="1" t="s">
        <v>475</v>
      </c>
      <c r="CX86" s="1">
        <v>2</v>
      </c>
      <c r="CY86" s="1">
        <v>5</v>
      </c>
      <c r="CZ86" s="1">
        <v>3</v>
      </c>
      <c r="DA86" s="9">
        <v>10</v>
      </c>
      <c r="DE86" s="1" t="s">
        <v>464</v>
      </c>
      <c r="DF86" s="1" t="s">
        <v>5100</v>
      </c>
      <c r="EH86" s="1">
        <v>7</v>
      </c>
      <c r="EI86" s="1">
        <v>5</v>
      </c>
      <c r="EJ86" s="1">
        <v>700</v>
      </c>
      <c r="EM86" s="1">
        <v>0</v>
      </c>
      <c r="EN86" s="6">
        <v>12.5</v>
      </c>
      <c r="EO86" s="1" t="s">
        <v>472</v>
      </c>
      <c r="EZ86" s="1" t="s">
        <v>514</v>
      </c>
      <c r="FA86" s="1">
        <v>0</v>
      </c>
      <c r="FB86" s="1">
        <v>0</v>
      </c>
      <c r="FC86" s="1">
        <v>0</v>
      </c>
      <c r="FD86" s="1">
        <v>0</v>
      </c>
      <c r="FE86" s="1">
        <v>1</v>
      </c>
      <c r="FF86" s="1">
        <v>0</v>
      </c>
      <c r="FG86" s="1">
        <v>0</v>
      </c>
      <c r="FI86" s="1" t="s">
        <v>464</v>
      </c>
      <c r="FJ86" s="1" t="s">
        <v>598</v>
      </c>
      <c r="FM86" s="1">
        <v>500</v>
      </c>
      <c r="GE86" s="1" t="s">
        <v>464</v>
      </c>
      <c r="GF86" s="1" t="s">
        <v>1601</v>
      </c>
      <c r="GG86" s="1" t="s">
        <v>472</v>
      </c>
      <c r="HP86" s="1" t="s">
        <v>464</v>
      </c>
      <c r="HQ86" s="1">
        <v>0</v>
      </c>
      <c r="HR86" s="1">
        <v>0</v>
      </c>
      <c r="HS86" s="1">
        <v>0</v>
      </c>
      <c r="HT86" s="1">
        <v>0</v>
      </c>
      <c r="HU86" s="1">
        <v>0</v>
      </c>
      <c r="HV86" s="1">
        <v>0</v>
      </c>
      <c r="HW86" s="1">
        <v>1</v>
      </c>
      <c r="HX86" s="1">
        <v>0</v>
      </c>
      <c r="HY86" s="1">
        <v>0</v>
      </c>
      <c r="HZ86" s="1">
        <v>0</v>
      </c>
      <c r="IF86" s="1">
        <v>1</v>
      </c>
      <c r="IG86" s="1">
        <v>0</v>
      </c>
      <c r="IH86" s="1">
        <v>0</v>
      </c>
      <c r="II86" s="1">
        <v>0</v>
      </c>
      <c r="IJ86" s="1">
        <v>0</v>
      </c>
      <c r="IK86" s="1">
        <v>1</v>
      </c>
      <c r="IS86" s="1" t="s">
        <v>5183</v>
      </c>
      <c r="IT86" s="1" t="s">
        <v>464</v>
      </c>
      <c r="IU86" s="1" t="s">
        <v>5102</v>
      </c>
      <c r="IV86" s="1" t="s">
        <v>472</v>
      </c>
      <c r="IX86" s="1" t="s">
        <v>472</v>
      </c>
      <c r="IY86" s="1" t="s">
        <v>464</v>
      </c>
      <c r="IZ86" s="1">
        <v>0</v>
      </c>
      <c r="JA86" s="1">
        <v>1</v>
      </c>
      <c r="JB86" s="1">
        <v>0</v>
      </c>
      <c r="JC86" s="1">
        <v>0</v>
      </c>
      <c r="JD86" s="1">
        <v>0</v>
      </c>
      <c r="JE86" s="1">
        <v>1</v>
      </c>
      <c r="JF86" s="1">
        <v>0</v>
      </c>
      <c r="JG86" s="1">
        <v>0</v>
      </c>
      <c r="JH86" s="1">
        <v>0</v>
      </c>
      <c r="JI86" s="1">
        <v>0</v>
      </c>
      <c r="JK86" s="1" t="s">
        <v>472</v>
      </c>
      <c r="KA86" s="1" t="s">
        <v>464</v>
      </c>
      <c r="KB86" s="1">
        <v>1</v>
      </c>
      <c r="KC86" s="1">
        <v>0</v>
      </c>
      <c r="KD86" s="1">
        <v>0</v>
      </c>
      <c r="KE86" s="1">
        <v>1</v>
      </c>
      <c r="KF86" s="1">
        <v>0</v>
      </c>
      <c r="KG86" s="1">
        <v>0</v>
      </c>
      <c r="KH86" s="1">
        <v>0</v>
      </c>
      <c r="KJ86" s="1">
        <v>1</v>
      </c>
      <c r="KK86" s="1">
        <v>0</v>
      </c>
      <c r="KL86" s="1">
        <v>0</v>
      </c>
      <c r="KM86" s="1">
        <v>1</v>
      </c>
      <c r="KN86" s="1">
        <v>2</v>
      </c>
      <c r="KO86" s="1" t="s">
        <v>5186</v>
      </c>
      <c r="KP86" s="1">
        <v>0</v>
      </c>
      <c r="KQ86" s="1">
        <v>0</v>
      </c>
      <c r="KR86" s="1">
        <v>0</v>
      </c>
      <c r="KT86" s="1">
        <v>0</v>
      </c>
      <c r="KU86" s="1">
        <v>1</v>
      </c>
      <c r="KV86" s="1">
        <v>0</v>
      </c>
      <c r="KW86" s="1">
        <v>0</v>
      </c>
      <c r="KX86" s="1">
        <v>0</v>
      </c>
      <c r="KY86" s="1">
        <v>0</v>
      </c>
      <c r="LA86" s="1" t="s">
        <v>464</v>
      </c>
      <c r="LC86" s="1">
        <v>1</v>
      </c>
      <c r="LD86" s="1">
        <v>0</v>
      </c>
      <c r="LE86" s="1">
        <v>0</v>
      </c>
      <c r="LF86" s="1">
        <v>0</v>
      </c>
      <c r="LH86" s="1">
        <v>1</v>
      </c>
      <c r="LI86" s="1">
        <v>0</v>
      </c>
      <c r="LJ86" s="1">
        <v>0</v>
      </c>
      <c r="LK86" s="1">
        <v>0</v>
      </c>
      <c r="LL86" s="1">
        <v>0</v>
      </c>
      <c r="LM86" s="1">
        <v>0</v>
      </c>
      <c r="LN86" s="1">
        <v>1</v>
      </c>
      <c r="LO86" s="1">
        <v>0</v>
      </c>
      <c r="LP86" s="1" t="s">
        <v>1602</v>
      </c>
      <c r="LQ86" s="1" t="s">
        <v>464</v>
      </c>
      <c r="LR86" s="1" t="s">
        <v>1011</v>
      </c>
      <c r="LS86" s="1">
        <v>1</v>
      </c>
      <c r="LT86" s="1">
        <v>1</v>
      </c>
      <c r="LU86" s="1">
        <v>0</v>
      </c>
      <c r="LV86" s="1">
        <v>0</v>
      </c>
      <c r="LW86" s="1">
        <v>0</v>
      </c>
      <c r="LX86" s="1">
        <v>0</v>
      </c>
      <c r="LY86" s="1" t="s">
        <v>564</v>
      </c>
      <c r="LZ86" s="1" t="s">
        <v>472</v>
      </c>
      <c r="MA86" s="1" t="s">
        <v>472</v>
      </c>
      <c r="MQ86" s="1">
        <v>0</v>
      </c>
      <c r="MT86" s="1">
        <v>5</v>
      </c>
      <c r="MU86" s="1" t="s">
        <v>5189</v>
      </c>
      <c r="MV86" s="1">
        <v>1</v>
      </c>
      <c r="MW86" s="1">
        <v>0</v>
      </c>
      <c r="MX86" s="1">
        <v>0</v>
      </c>
      <c r="MY86" s="1">
        <v>0</v>
      </c>
      <c r="MZ86" s="1">
        <v>0</v>
      </c>
      <c r="NA86" s="1">
        <v>1</v>
      </c>
      <c r="NB86" s="1">
        <v>1</v>
      </c>
      <c r="NC86" s="1" t="s">
        <v>5190</v>
      </c>
      <c r="ND86" s="1">
        <v>0</v>
      </c>
      <c r="NE86" s="1">
        <v>0</v>
      </c>
      <c r="NF86" s="1">
        <v>0</v>
      </c>
      <c r="NH86" s="1" t="s">
        <v>472</v>
      </c>
      <c r="NI86" s="1" t="s">
        <v>464</v>
      </c>
      <c r="NJ86" s="1" t="s">
        <v>817</v>
      </c>
      <c r="NK86" s="1" t="s">
        <v>464</v>
      </c>
      <c r="NL86" s="1">
        <v>0</v>
      </c>
      <c r="NM86" s="1">
        <v>1</v>
      </c>
      <c r="NN86" s="1">
        <v>0</v>
      </c>
      <c r="NO86" s="1">
        <v>0</v>
      </c>
      <c r="NP86" s="1">
        <v>0</v>
      </c>
      <c r="NQ86" s="1">
        <v>0</v>
      </c>
      <c r="NR86" s="1">
        <v>0</v>
      </c>
      <c r="NT86" s="1">
        <v>1</v>
      </c>
      <c r="NU86" s="1">
        <v>0</v>
      </c>
      <c r="NV86" s="1">
        <v>0</v>
      </c>
      <c r="NW86" s="1">
        <v>0</v>
      </c>
      <c r="NX86" s="1">
        <v>0</v>
      </c>
      <c r="NY86" s="1">
        <v>0</v>
      </c>
      <c r="NZ86" s="1">
        <v>0</v>
      </c>
      <c r="OA86" s="1">
        <v>0</v>
      </c>
      <c r="OD86" s="1" t="s">
        <v>1603</v>
      </c>
      <c r="OE86" s="1">
        <v>0</v>
      </c>
      <c r="OF86" s="1">
        <v>0</v>
      </c>
      <c r="OG86" s="1">
        <v>0</v>
      </c>
      <c r="OH86" s="1">
        <v>0</v>
      </c>
      <c r="OI86" s="1">
        <v>0</v>
      </c>
      <c r="OJ86" s="1">
        <v>0</v>
      </c>
      <c r="OK86" s="1">
        <v>0</v>
      </c>
      <c r="OL86" s="1">
        <v>0</v>
      </c>
      <c r="OM86" s="1">
        <v>1</v>
      </c>
      <c r="ON86" s="1">
        <v>0</v>
      </c>
      <c r="OO86" s="1" t="s">
        <v>562</v>
      </c>
      <c r="OP86" s="1">
        <v>0</v>
      </c>
      <c r="OQ86" s="1">
        <v>0</v>
      </c>
      <c r="OR86" s="1">
        <v>0</v>
      </c>
      <c r="OS86" s="1">
        <v>0</v>
      </c>
      <c r="OT86" s="1">
        <v>1</v>
      </c>
      <c r="OU86" s="1">
        <v>0</v>
      </c>
      <c r="OV86" s="1" t="s">
        <v>1604</v>
      </c>
      <c r="OW86" s="1" t="s">
        <v>702</v>
      </c>
      <c r="OY86" s="1" t="s">
        <v>533</v>
      </c>
      <c r="OZ86" s="1" t="s">
        <v>472</v>
      </c>
      <c r="PA86" s="1" t="s">
        <v>472</v>
      </c>
      <c r="PB86" s="1" t="s">
        <v>533</v>
      </c>
      <c r="PC86" s="1" t="s">
        <v>472</v>
      </c>
      <c r="PI86" s="1" t="s">
        <v>534</v>
      </c>
      <c r="PJ86" s="1" t="s">
        <v>472</v>
      </c>
      <c r="PZ86" s="1" t="s">
        <v>564</v>
      </c>
      <c r="QA86" s="1" t="s">
        <v>472</v>
      </c>
      <c r="QB86" s="1" t="s">
        <v>1605</v>
      </c>
      <c r="QC86" s="1" t="s">
        <v>1606</v>
      </c>
      <c r="QD86" s="1" t="s">
        <v>472</v>
      </c>
      <c r="QG86" s="1">
        <v>-2.2756772999999999</v>
      </c>
      <c r="QH86" s="1">
        <v>28.817266499999999</v>
      </c>
      <c r="QI86" s="1">
        <v>1698.4</v>
      </c>
      <c r="QJ86" s="1">
        <v>4.88</v>
      </c>
      <c r="QK86" s="1">
        <v>8</v>
      </c>
      <c r="QL86" s="1">
        <v>44960.514768518522</v>
      </c>
      <c r="QM86" s="1">
        <v>44960.488726851851</v>
      </c>
      <c r="QN86" s="1" t="s">
        <v>658</v>
      </c>
      <c r="QO86" s="1">
        <v>44960.571400462963</v>
      </c>
      <c r="QP86" s="7" t="s">
        <v>1607</v>
      </c>
      <c r="QQ86" s="1" t="s">
        <v>658</v>
      </c>
      <c r="QR86" s="1" t="s">
        <v>4707</v>
      </c>
      <c r="QS86" s="1" t="s">
        <v>4716</v>
      </c>
      <c r="QT86" s="1">
        <v>5</v>
      </c>
      <c r="QU86" s="1" t="s">
        <v>4725</v>
      </c>
      <c r="QV86" s="1">
        <v>15</v>
      </c>
      <c r="QW86" s="1">
        <v>10</v>
      </c>
      <c r="QX86" s="1">
        <v>15</v>
      </c>
      <c r="QY86" s="9">
        <v>40</v>
      </c>
      <c r="QZ86" s="1" t="s">
        <v>5101</v>
      </c>
      <c r="RA86" s="1">
        <v>8.5714285714285712</v>
      </c>
      <c r="RB86" s="1" t="s">
        <v>4710</v>
      </c>
      <c r="RC86" s="1" t="s">
        <v>4711</v>
      </c>
      <c r="RD86" s="1" t="s">
        <v>4712</v>
      </c>
      <c r="RE86" s="1" t="s">
        <v>5102</v>
      </c>
      <c r="RF86" s="1">
        <v>0</v>
      </c>
      <c r="RG86" s="1">
        <v>1</v>
      </c>
      <c r="RH86" s="1">
        <v>2</v>
      </c>
      <c r="RI86" s="1">
        <v>4</v>
      </c>
      <c r="RJ86" s="1" t="s">
        <v>4713</v>
      </c>
      <c r="RK86" s="1">
        <v>0</v>
      </c>
      <c r="RL86" s="1">
        <v>6</v>
      </c>
      <c r="RM86" s="1" t="s">
        <v>4718</v>
      </c>
      <c r="RN86" s="1">
        <v>0</v>
      </c>
      <c r="RO86" s="1">
        <v>0</v>
      </c>
      <c r="RP86" s="1" t="str">
        <f t="shared" si="8"/>
        <v>croissance</v>
      </c>
      <c r="RQ86" s="1" t="str">
        <f t="shared" si="9"/>
        <v>croissance</v>
      </c>
      <c r="RR86" s="1" t="str">
        <f t="shared" si="10"/>
        <v>stagnation</v>
      </c>
      <c r="RS86" s="1" t="str">
        <f t="shared" si="11"/>
        <v>regression</v>
      </c>
      <c r="RT86" s="1" t="str">
        <f t="shared" si="12"/>
        <v>regression</v>
      </c>
      <c r="RU86" s="1" t="str">
        <f t="shared" si="13"/>
        <v>regression</v>
      </c>
    </row>
    <row r="87" spans="1:489" ht="14.25" customHeight="1" x14ac:dyDescent="0.3">
      <c r="A87" s="1" t="s">
        <v>1608</v>
      </c>
      <c r="B87" s="1" t="s">
        <v>1609</v>
      </c>
      <c r="C87" s="1">
        <v>44960</v>
      </c>
      <c r="D87" s="1" t="s">
        <v>459</v>
      </c>
      <c r="E87" s="1" t="s">
        <v>460</v>
      </c>
      <c r="F87" s="1" t="s">
        <v>460</v>
      </c>
      <c r="G87" s="1" t="s">
        <v>461</v>
      </c>
      <c r="H87" s="1" t="s">
        <v>462</v>
      </c>
      <c r="I87" s="1" t="s">
        <v>463</v>
      </c>
      <c r="J87" s="1" t="s">
        <v>464</v>
      </c>
      <c r="K87" s="1" t="s">
        <v>1611</v>
      </c>
      <c r="L87" s="1" t="s">
        <v>1610</v>
      </c>
      <c r="M87" s="1" t="str" cm="1">
        <f t="array" ref="M87">SUBSTITUTE(L87,LEFT(L87,MIN(IFERROR(FIND({0;1;2;3;4;5;6;7;8;9},L87),""))-1),"")</f>
        <v>33</v>
      </c>
      <c r="N87" s="1" t="str">
        <f t="shared" si="7"/>
        <v>kamak_33</v>
      </c>
      <c r="O87" s="1" t="s">
        <v>467</v>
      </c>
      <c r="P87" s="1">
        <v>50</v>
      </c>
      <c r="Q87" s="1">
        <v>0</v>
      </c>
      <c r="R87" s="1" t="s">
        <v>553</v>
      </c>
      <c r="S87" s="1" t="s">
        <v>464</v>
      </c>
      <c r="W87" s="1" t="s">
        <v>467</v>
      </c>
      <c r="X87" s="1" t="s">
        <v>1612</v>
      </c>
      <c r="Y87" s="1" t="s">
        <v>470</v>
      </c>
      <c r="AA87" s="1" t="s">
        <v>596</v>
      </c>
      <c r="AB87" s="1">
        <v>1</v>
      </c>
      <c r="AC87" s="1">
        <v>1</v>
      </c>
      <c r="AD87" s="1">
        <v>0</v>
      </c>
      <c r="AE87" s="1">
        <v>2</v>
      </c>
      <c r="AF87" s="1">
        <v>0</v>
      </c>
      <c r="AG87" s="1">
        <v>0</v>
      </c>
      <c r="AH87" s="1">
        <v>0</v>
      </c>
      <c r="AI87" s="1">
        <v>1</v>
      </c>
      <c r="AJ87" s="1">
        <v>0</v>
      </c>
      <c r="AK87" s="1">
        <v>0</v>
      </c>
      <c r="AL87" s="1">
        <v>2</v>
      </c>
      <c r="AM87" s="1">
        <v>1</v>
      </c>
      <c r="AN87" s="1">
        <v>0</v>
      </c>
      <c r="AO87" s="1">
        <v>0</v>
      </c>
      <c r="AP87" s="1">
        <v>0</v>
      </c>
      <c r="AQ87" s="1">
        <v>0</v>
      </c>
      <c r="AR87" s="1">
        <v>8</v>
      </c>
      <c r="AS87" s="1" t="s">
        <v>464</v>
      </c>
      <c r="AT87" s="1">
        <v>0</v>
      </c>
      <c r="AU87" s="1">
        <v>0</v>
      </c>
      <c r="AV87" s="1">
        <v>0</v>
      </c>
      <c r="AW87" s="1">
        <v>0</v>
      </c>
      <c r="AX87" s="1">
        <v>1</v>
      </c>
      <c r="AY87" s="1">
        <v>0</v>
      </c>
      <c r="AZ87" s="1">
        <v>0</v>
      </c>
      <c r="BA87" s="1">
        <v>0</v>
      </c>
      <c r="BB87" s="1">
        <v>0</v>
      </c>
      <c r="BC87" s="1">
        <v>0</v>
      </c>
      <c r="BD87" s="1">
        <v>0</v>
      </c>
      <c r="BE87" s="1">
        <v>0</v>
      </c>
      <c r="BF87" s="1" t="s">
        <v>464</v>
      </c>
      <c r="BG87" s="1">
        <v>0</v>
      </c>
      <c r="BH87" s="1">
        <v>0</v>
      </c>
      <c r="BI87" s="1">
        <v>1</v>
      </c>
      <c r="BJ87" s="1">
        <v>0</v>
      </c>
      <c r="BK87" s="1">
        <v>0</v>
      </c>
      <c r="BL87" s="1">
        <v>0</v>
      </c>
      <c r="BM87" s="1">
        <v>0</v>
      </c>
      <c r="BN87" s="1">
        <v>0</v>
      </c>
      <c r="BO87" s="1">
        <v>0</v>
      </c>
      <c r="BP87" s="1">
        <v>0</v>
      </c>
      <c r="BQ87" s="1">
        <v>0</v>
      </c>
      <c r="BS87" s="1" t="s">
        <v>464</v>
      </c>
      <c r="BT87" s="1">
        <v>1</v>
      </c>
      <c r="BU87" s="1">
        <v>0</v>
      </c>
      <c r="BV87" s="1">
        <v>0</v>
      </c>
      <c r="BW87" s="1">
        <v>0</v>
      </c>
      <c r="BX87" s="1">
        <v>1</v>
      </c>
      <c r="BY87" s="1">
        <v>0</v>
      </c>
      <c r="BZ87" s="1">
        <v>0</v>
      </c>
      <c r="CA87" s="1">
        <v>0</v>
      </c>
      <c r="CB87" s="1">
        <v>0</v>
      </c>
      <c r="CC87" s="1">
        <v>0</v>
      </c>
      <c r="CD87" s="1">
        <v>0</v>
      </c>
      <c r="CF87" s="1" t="s">
        <v>473</v>
      </c>
      <c r="CG87" s="1" t="s">
        <v>474</v>
      </c>
      <c r="CL87" s="1" t="s">
        <v>473</v>
      </c>
      <c r="CM87" s="1" t="s">
        <v>5133</v>
      </c>
      <c r="CO87" s="1" t="s">
        <v>464</v>
      </c>
      <c r="CW87" s="1" t="s">
        <v>554</v>
      </c>
      <c r="CX87" s="1">
        <v>2</v>
      </c>
      <c r="CY87" s="1">
        <v>5</v>
      </c>
      <c r="CZ87" s="1">
        <v>7</v>
      </c>
      <c r="DA87" s="9">
        <v>14</v>
      </c>
      <c r="DE87" s="1" t="s">
        <v>464</v>
      </c>
      <c r="DF87" s="1" t="s">
        <v>5100</v>
      </c>
      <c r="EH87" s="1">
        <v>7</v>
      </c>
      <c r="EI87" s="1">
        <v>5</v>
      </c>
      <c r="EJ87" s="1">
        <v>700</v>
      </c>
      <c r="EM87" s="1">
        <v>0</v>
      </c>
      <c r="EN87" s="6">
        <v>12.5</v>
      </c>
      <c r="EO87" s="1" t="s">
        <v>472</v>
      </c>
      <c r="EZ87" s="1" t="s">
        <v>529</v>
      </c>
      <c r="FA87" s="1">
        <v>0</v>
      </c>
      <c r="FB87" s="1">
        <v>0</v>
      </c>
      <c r="FC87" s="1">
        <v>0</v>
      </c>
      <c r="FD87" s="1">
        <v>1</v>
      </c>
      <c r="FE87" s="1">
        <v>0</v>
      </c>
      <c r="FF87" s="1">
        <v>0</v>
      </c>
      <c r="FG87" s="1">
        <v>0</v>
      </c>
      <c r="FI87" s="1" t="s">
        <v>472</v>
      </c>
      <c r="GE87" s="1" t="s">
        <v>472</v>
      </c>
      <c r="GF87" s="1" t="s">
        <v>1613</v>
      </c>
      <c r="GG87" s="1" t="s">
        <v>472</v>
      </c>
      <c r="HP87" s="1" t="s">
        <v>464</v>
      </c>
      <c r="HQ87" s="1">
        <v>0</v>
      </c>
      <c r="HR87" s="1">
        <v>0</v>
      </c>
      <c r="HS87" s="1">
        <v>1</v>
      </c>
      <c r="HT87" s="1">
        <v>0</v>
      </c>
      <c r="HU87" s="1">
        <v>0</v>
      </c>
      <c r="HV87" s="1">
        <v>0</v>
      </c>
      <c r="HW87" s="1">
        <v>0</v>
      </c>
      <c r="HX87" s="1">
        <v>0</v>
      </c>
      <c r="HY87" s="1">
        <v>0</v>
      </c>
      <c r="HZ87" s="1">
        <v>0</v>
      </c>
      <c r="IC87" s="1" t="s">
        <v>737</v>
      </c>
      <c r="IF87" s="1">
        <v>0</v>
      </c>
      <c r="IG87" s="1">
        <v>1</v>
      </c>
      <c r="IH87" s="1">
        <v>0</v>
      </c>
      <c r="II87" s="1">
        <v>0</v>
      </c>
      <c r="IJ87" s="1">
        <v>0</v>
      </c>
      <c r="IK87" s="1">
        <v>3</v>
      </c>
      <c r="IL87" s="1">
        <v>0</v>
      </c>
      <c r="IM87" s="1">
        <v>1</v>
      </c>
      <c r="IN87" s="1">
        <v>0</v>
      </c>
      <c r="IS87" s="1" t="s">
        <v>5183</v>
      </c>
      <c r="IT87" s="1" t="s">
        <v>464</v>
      </c>
      <c r="IU87" s="1" t="s">
        <v>5102</v>
      </c>
      <c r="IV87" s="1" t="s">
        <v>472</v>
      </c>
      <c r="IX87" s="1" t="s">
        <v>472</v>
      </c>
      <c r="IY87" s="1" t="s">
        <v>472</v>
      </c>
      <c r="KA87" s="1" t="s">
        <v>464</v>
      </c>
      <c r="KB87" s="1">
        <v>0</v>
      </c>
      <c r="KC87" s="1">
        <v>1</v>
      </c>
      <c r="KD87" s="1">
        <v>0</v>
      </c>
      <c r="KE87" s="1">
        <v>1</v>
      </c>
      <c r="KF87" s="1">
        <v>0</v>
      </c>
      <c r="KG87" s="1">
        <v>0</v>
      </c>
      <c r="KH87" s="1">
        <v>0</v>
      </c>
      <c r="KJ87" s="1">
        <v>1</v>
      </c>
      <c r="KK87" s="1">
        <v>1</v>
      </c>
      <c r="KL87" s="1">
        <v>1</v>
      </c>
      <c r="KM87" s="1">
        <v>3</v>
      </c>
      <c r="KN87" s="1">
        <v>4</v>
      </c>
      <c r="KO87" s="1" t="s">
        <v>5185</v>
      </c>
      <c r="KP87" s="1">
        <v>0</v>
      </c>
      <c r="KQ87" s="1">
        <v>0</v>
      </c>
      <c r="KR87" s="1">
        <v>0</v>
      </c>
      <c r="KT87" s="1">
        <v>0</v>
      </c>
      <c r="KU87" s="1">
        <v>1</v>
      </c>
      <c r="KV87" s="1">
        <v>0</v>
      </c>
      <c r="KW87" s="1">
        <v>0</v>
      </c>
      <c r="KX87" s="1">
        <v>0</v>
      </c>
      <c r="KY87" s="1">
        <v>0</v>
      </c>
      <c r="LA87" s="1" t="s">
        <v>472</v>
      </c>
      <c r="LB87" s="1" t="s">
        <v>834</v>
      </c>
      <c r="LC87" s="1">
        <v>1</v>
      </c>
      <c r="LD87" s="1">
        <v>1</v>
      </c>
      <c r="LE87" s="1">
        <v>0</v>
      </c>
      <c r="LF87" s="1">
        <v>0</v>
      </c>
      <c r="LH87" s="1">
        <v>0</v>
      </c>
      <c r="LI87" s="1">
        <v>0</v>
      </c>
      <c r="LJ87" s="1">
        <v>1</v>
      </c>
      <c r="LK87" s="1">
        <v>0</v>
      </c>
      <c r="LL87" s="1">
        <v>0</v>
      </c>
      <c r="LM87" s="1">
        <v>0</v>
      </c>
      <c r="LN87" s="1">
        <v>0</v>
      </c>
      <c r="LO87" s="1">
        <v>0</v>
      </c>
      <c r="LQ87" s="1" t="s">
        <v>464</v>
      </c>
      <c r="LR87" s="1" t="s">
        <v>787</v>
      </c>
      <c r="LS87" s="1">
        <v>0</v>
      </c>
      <c r="LT87" s="1">
        <v>1</v>
      </c>
      <c r="LU87" s="1">
        <v>0</v>
      </c>
      <c r="LV87" s="1">
        <v>0</v>
      </c>
      <c r="LW87" s="1">
        <v>0</v>
      </c>
      <c r="LX87" s="1">
        <v>0</v>
      </c>
      <c r="LY87" s="1" t="s">
        <v>787</v>
      </c>
      <c r="LZ87" s="1" t="s">
        <v>472</v>
      </c>
      <c r="MA87" s="1" t="s">
        <v>472</v>
      </c>
      <c r="MQ87" s="1">
        <v>0</v>
      </c>
      <c r="MT87" s="1">
        <v>5</v>
      </c>
      <c r="MU87" s="1" t="s">
        <v>5189</v>
      </c>
      <c r="MV87" s="1">
        <v>1</v>
      </c>
      <c r="MW87" s="1">
        <v>0</v>
      </c>
      <c r="MX87" s="1">
        <v>0</v>
      </c>
      <c r="MY87" s="1">
        <v>0</v>
      </c>
      <c r="MZ87" s="1">
        <v>0</v>
      </c>
      <c r="NA87" s="1">
        <v>1</v>
      </c>
      <c r="NB87" s="1">
        <v>1</v>
      </c>
      <c r="NC87" s="1" t="s">
        <v>5190</v>
      </c>
      <c r="ND87" s="1">
        <v>0</v>
      </c>
      <c r="NE87" s="1">
        <v>0</v>
      </c>
      <c r="NF87" s="1">
        <v>0</v>
      </c>
      <c r="NH87" s="1" t="s">
        <v>464</v>
      </c>
      <c r="NI87" s="1" t="s">
        <v>480</v>
      </c>
      <c r="OD87" s="1" t="s">
        <v>742</v>
      </c>
      <c r="OE87" s="1">
        <v>0</v>
      </c>
      <c r="OF87" s="1">
        <v>0</v>
      </c>
      <c r="OG87" s="1">
        <v>1</v>
      </c>
      <c r="OH87" s="1">
        <v>0</v>
      </c>
      <c r="OI87" s="1">
        <v>0</v>
      </c>
      <c r="OJ87" s="1">
        <v>1</v>
      </c>
      <c r="OK87" s="1">
        <v>1</v>
      </c>
      <c r="OL87" s="1">
        <v>0</v>
      </c>
      <c r="OM87" s="1">
        <v>0</v>
      </c>
      <c r="ON87" s="1">
        <v>0</v>
      </c>
      <c r="OP87" s="1">
        <v>1</v>
      </c>
      <c r="OQ87" s="1">
        <v>0</v>
      </c>
      <c r="OR87" s="1">
        <v>0</v>
      </c>
      <c r="OS87" s="1">
        <v>0</v>
      </c>
      <c r="OT87" s="1">
        <v>0</v>
      </c>
      <c r="OU87" s="1">
        <v>0</v>
      </c>
      <c r="OW87" s="1" t="s">
        <v>702</v>
      </c>
      <c r="OY87" s="1" t="s">
        <v>502</v>
      </c>
      <c r="OZ87" s="1" t="s">
        <v>472</v>
      </c>
      <c r="PA87" s="1" t="s">
        <v>472</v>
      </c>
      <c r="PB87" s="1" t="s">
        <v>502</v>
      </c>
      <c r="PC87" s="1" t="s">
        <v>464</v>
      </c>
      <c r="PD87" s="1" t="s">
        <v>472</v>
      </c>
      <c r="PF87" s="1" t="s">
        <v>484</v>
      </c>
      <c r="PH87" s="1" t="s">
        <v>485</v>
      </c>
      <c r="PI87" s="1" t="s">
        <v>605</v>
      </c>
      <c r="PJ87" s="1" t="s">
        <v>487</v>
      </c>
      <c r="PK87" s="1">
        <v>0</v>
      </c>
      <c r="PL87" s="1">
        <v>0</v>
      </c>
      <c r="PM87" s="1">
        <v>1</v>
      </c>
      <c r="PN87" s="1">
        <v>0</v>
      </c>
      <c r="PO87" s="1">
        <v>0</v>
      </c>
      <c r="PP87" s="1">
        <v>0</v>
      </c>
      <c r="PQ87" s="1">
        <v>0</v>
      </c>
      <c r="PR87" s="1">
        <v>0</v>
      </c>
      <c r="PS87" s="1">
        <v>0</v>
      </c>
      <c r="PT87" s="1">
        <v>0</v>
      </c>
      <c r="PU87" s="1">
        <v>0</v>
      </c>
      <c r="PV87" s="1">
        <v>0</v>
      </c>
      <c r="PX87" s="1" t="s">
        <v>799</v>
      </c>
      <c r="PY87" s="1" t="s">
        <v>487</v>
      </c>
      <c r="PZ87" s="1" t="s">
        <v>799</v>
      </c>
      <c r="QA87" s="1" t="s">
        <v>487</v>
      </c>
      <c r="QB87" s="1" t="s">
        <v>1614</v>
      </c>
      <c r="QC87" s="1" t="s">
        <v>1615</v>
      </c>
      <c r="QD87" s="1" t="s">
        <v>472</v>
      </c>
      <c r="QG87" s="1">
        <v>-2.2872224999999999</v>
      </c>
      <c r="QH87" s="1">
        <v>28.800253900000001</v>
      </c>
      <c r="QI87" s="1">
        <v>1806.9</v>
      </c>
      <c r="QJ87" s="1">
        <v>4.9400000000000004</v>
      </c>
      <c r="QK87" s="1">
        <v>8</v>
      </c>
      <c r="QL87" s="1">
        <v>44960.316122685188</v>
      </c>
      <c r="QM87" s="1">
        <v>44960.271064814813</v>
      </c>
      <c r="QN87" s="1" t="s">
        <v>747</v>
      </c>
      <c r="QO87" s="1">
        <v>44960.572893518518</v>
      </c>
      <c r="QP87" s="7" t="s">
        <v>1616</v>
      </c>
      <c r="QQ87" s="1" t="s">
        <v>747</v>
      </c>
      <c r="QR87" s="1" t="s">
        <v>4707</v>
      </c>
      <c r="QS87" s="1" t="s">
        <v>4716</v>
      </c>
      <c r="QT87" s="1">
        <v>10</v>
      </c>
      <c r="QU87" s="1" t="s">
        <v>4709</v>
      </c>
      <c r="QV87" s="1">
        <v>3</v>
      </c>
      <c r="QW87" s="1">
        <v>8</v>
      </c>
      <c r="QX87" s="1">
        <v>5</v>
      </c>
      <c r="QY87" s="9">
        <v>16</v>
      </c>
      <c r="QZ87" s="1" t="s">
        <v>5102</v>
      </c>
      <c r="RA87" s="1">
        <v>8</v>
      </c>
      <c r="RB87" s="1" t="s">
        <v>4720</v>
      </c>
      <c r="RC87" s="1" t="s">
        <v>4711</v>
      </c>
      <c r="RD87" s="1">
        <v>0</v>
      </c>
      <c r="RE87" s="1" t="s">
        <v>5102</v>
      </c>
      <c r="RF87" s="1">
        <v>0</v>
      </c>
      <c r="RG87" s="1">
        <v>1</v>
      </c>
      <c r="RH87" s="1">
        <v>1</v>
      </c>
      <c r="RI87" s="1">
        <v>2</v>
      </c>
      <c r="RJ87" s="1" t="s">
        <v>4721</v>
      </c>
      <c r="RK87" s="1">
        <v>0</v>
      </c>
      <c r="RL87" s="1">
        <v>3</v>
      </c>
      <c r="RM87" s="1" t="s">
        <v>4722</v>
      </c>
      <c r="RN87" s="1">
        <v>0</v>
      </c>
      <c r="RO87" s="1">
        <v>0</v>
      </c>
      <c r="RP87" s="1" t="str">
        <f t="shared" si="8"/>
        <v>croissance</v>
      </c>
      <c r="RQ87" s="1" t="str">
        <f t="shared" si="9"/>
        <v>croissance</v>
      </c>
      <c r="RR87" s="1" t="str">
        <f t="shared" si="10"/>
        <v>stagnation</v>
      </c>
      <c r="RS87" s="1" t="str">
        <f t="shared" si="11"/>
        <v>regression</v>
      </c>
      <c r="RT87" s="1" t="str">
        <f t="shared" si="12"/>
        <v>regression</v>
      </c>
      <c r="RU87" s="1" t="str">
        <f t="shared" si="13"/>
        <v>croissance</v>
      </c>
    </row>
    <row r="88" spans="1:489" ht="14.25" customHeight="1" x14ac:dyDescent="0.3">
      <c r="A88" s="1" t="s">
        <v>1617</v>
      </c>
      <c r="B88" s="1" t="s">
        <v>1618</v>
      </c>
      <c r="C88" s="1">
        <v>44960</v>
      </c>
      <c r="D88" s="1" t="s">
        <v>459</v>
      </c>
      <c r="E88" s="1" t="s">
        <v>460</v>
      </c>
      <c r="F88" s="1" t="s">
        <v>460</v>
      </c>
      <c r="G88" s="1" t="s">
        <v>461</v>
      </c>
      <c r="H88" s="1" t="s">
        <v>462</v>
      </c>
      <c r="I88" s="1" t="s">
        <v>463</v>
      </c>
      <c r="J88" s="1" t="s">
        <v>464</v>
      </c>
      <c r="K88" s="1" t="s">
        <v>1620</v>
      </c>
      <c r="L88" s="1" t="s">
        <v>1619</v>
      </c>
      <c r="M88" s="1" t="str" cm="1">
        <f t="array" ref="M88">SUBSTITUTE(L88,LEFT(L88,MIN(IFERROR(FIND({0;1;2;3;4;5;6;7;8;9},L88),""))-1),"")</f>
        <v>45</v>
      </c>
      <c r="N88" s="1" t="str">
        <f t="shared" si="7"/>
        <v>kamak_45</v>
      </c>
      <c r="O88" s="1" t="s">
        <v>510</v>
      </c>
      <c r="P88" s="1">
        <v>44</v>
      </c>
      <c r="Q88" s="1">
        <v>814148973</v>
      </c>
      <c r="R88" s="1" t="s">
        <v>829</v>
      </c>
      <c r="S88" s="1" t="s">
        <v>464</v>
      </c>
      <c r="W88" s="1" t="s">
        <v>510</v>
      </c>
      <c r="X88" s="1" t="s">
        <v>1621</v>
      </c>
      <c r="Y88" s="1" t="s">
        <v>577</v>
      </c>
      <c r="Z88" s="1" t="s">
        <v>1622</v>
      </c>
      <c r="AA88" s="1" t="s">
        <v>596</v>
      </c>
      <c r="AB88" s="1">
        <v>0</v>
      </c>
      <c r="AC88" s="1">
        <v>0</v>
      </c>
      <c r="AD88" s="1">
        <v>5</v>
      </c>
      <c r="AE88" s="1">
        <v>1</v>
      </c>
      <c r="AF88" s="1">
        <v>0</v>
      </c>
      <c r="AG88" s="1">
        <v>0</v>
      </c>
      <c r="AH88" s="1">
        <v>1</v>
      </c>
      <c r="AI88" s="1">
        <v>0</v>
      </c>
      <c r="AJ88" s="1">
        <v>0</v>
      </c>
      <c r="AK88" s="1">
        <v>0</v>
      </c>
      <c r="AL88" s="1">
        <v>1</v>
      </c>
      <c r="AM88" s="1">
        <v>1</v>
      </c>
      <c r="AN88" s="1">
        <v>1</v>
      </c>
      <c r="AO88" s="1">
        <v>0</v>
      </c>
      <c r="AP88" s="1">
        <v>1</v>
      </c>
      <c r="AQ88" s="1">
        <v>0</v>
      </c>
      <c r="AR88" s="1">
        <v>11</v>
      </c>
      <c r="AS88" s="1" t="s">
        <v>472</v>
      </c>
      <c r="AT88" s="1">
        <v>0</v>
      </c>
      <c r="AU88" s="1">
        <v>0</v>
      </c>
      <c r="AV88" s="1">
        <v>0</v>
      </c>
      <c r="AW88" s="1">
        <v>0</v>
      </c>
      <c r="AX88" s="1">
        <v>0</v>
      </c>
      <c r="AY88" s="1">
        <v>0</v>
      </c>
      <c r="AZ88" s="1">
        <v>0</v>
      </c>
      <c r="BA88" s="1">
        <v>0</v>
      </c>
      <c r="BB88" s="1">
        <v>0</v>
      </c>
      <c r="BC88" s="1">
        <v>0</v>
      </c>
      <c r="BD88" s="1">
        <v>0</v>
      </c>
      <c r="BE88" s="1">
        <v>0</v>
      </c>
      <c r="BF88" s="1" t="s">
        <v>464</v>
      </c>
      <c r="BG88" s="1">
        <v>0</v>
      </c>
      <c r="BH88" s="1">
        <v>0</v>
      </c>
      <c r="BI88" s="1">
        <v>1</v>
      </c>
      <c r="BJ88" s="1">
        <v>0</v>
      </c>
      <c r="BK88" s="1">
        <v>0</v>
      </c>
      <c r="BL88" s="1">
        <v>0</v>
      </c>
      <c r="BM88" s="1">
        <v>0</v>
      </c>
      <c r="BN88" s="1">
        <v>0</v>
      </c>
      <c r="BO88" s="1">
        <v>0</v>
      </c>
      <c r="BP88" s="1">
        <v>0</v>
      </c>
      <c r="BQ88" s="1">
        <v>0</v>
      </c>
      <c r="BS88" s="1" t="s">
        <v>464</v>
      </c>
      <c r="BT88" s="1">
        <v>1</v>
      </c>
      <c r="BU88" s="1">
        <v>0</v>
      </c>
      <c r="BV88" s="1">
        <v>0</v>
      </c>
      <c r="BW88" s="1">
        <v>1</v>
      </c>
      <c r="BX88" s="1">
        <v>0</v>
      </c>
      <c r="BY88" s="1">
        <v>0</v>
      </c>
      <c r="BZ88" s="1">
        <v>0</v>
      </c>
      <c r="CA88" s="1">
        <v>0</v>
      </c>
      <c r="CB88" s="1">
        <v>0</v>
      </c>
      <c r="CC88" s="1">
        <v>0</v>
      </c>
      <c r="CD88" s="1">
        <v>0</v>
      </c>
      <c r="CF88" s="1" t="s">
        <v>473</v>
      </c>
      <c r="CG88" s="1" t="s">
        <v>474</v>
      </c>
      <c r="CL88" s="1" t="s">
        <v>473</v>
      </c>
      <c r="CM88" s="1" t="s">
        <v>5133</v>
      </c>
      <c r="CO88" s="1" t="s">
        <v>464</v>
      </c>
      <c r="CW88" s="1" t="s">
        <v>554</v>
      </c>
      <c r="CX88" s="1">
        <v>2</v>
      </c>
      <c r="CY88" s="1">
        <v>3</v>
      </c>
      <c r="CZ88" s="1">
        <v>5</v>
      </c>
      <c r="DA88" s="9">
        <v>10</v>
      </c>
      <c r="DE88" s="1" t="s">
        <v>464</v>
      </c>
      <c r="DF88" s="1" t="s">
        <v>5100</v>
      </c>
      <c r="EH88" s="1">
        <v>7</v>
      </c>
      <c r="EI88" s="1">
        <v>5</v>
      </c>
      <c r="EJ88" s="1">
        <v>700</v>
      </c>
      <c r="EM88" s="1">
        <v>0</v>
      </c>
      <c r="EN88" s="6">
        <v>9.0909090909090899</v>
      </c>
      <c r="EO88" s="1" t="s">
        <v>472</v>
      </c>
      <c r="EZ88" s="1" t="s">
        <v>1031</v>
      </c>
      <c r="FA88" s="1">
        <v>0</v>
      </c>
      <c r="FB88" s="1">
        <v>0</v>
      </c>
      <c r="FC88" s="1">
        <v>0</v>
      </c>
      <c r="FD88" s="1">
        <v>1</v>
      </c>
      <c r="FE88" s="1">
        <v>0</v>
      </c>
      <c r="FF88" s="1">
        <v>0</v>
      </c>
      <c r="FG88" s="1">
        <v>0</v>
      </c>
      <c r="FI88" s="1" t="s">
        <v>472</v>
      </c>
      <c r="GE88" s="1" t="s">
        <v>464</v>
      </c>
      <c r="GF88" s="1" t="s">
        <v>1623</v>
      </c>
      <c r="GG88" s="1" t="s">
        <v>472</v>
      </c>
      <c r="HP88" s="1" t="s">
        <v>464</v>
      </c>
      <c r="HQ88" s="1">
        <v>0</v>
      </c>
      <c r="HR88" s="1">
        <v>0</v>
      </c>
      <c r="HS88" s="1">
        <v>1</v>
      </c>
      <c r="HT88" s="1">
        <v>0</v>
      </c>
      <c r="HU88" s="1">
        <v>0</v>
      </c>
      <c r="HV88" s="1">
        <v>0</v>
      </c>
      <c r="HW88" s="1">
        <v>0</v>
      </c>
      <c r="HX88" s="1">
        <v>0</v>
      </c>
      <c r="HY88" s="1">
        <v>0</v>
      </c>
      <c r="HZ88" s="1">
        <v>0</v>
      </c>
      <c r="IC88" s="1" t="s">
        <v>737</v>
      </c>
      <c r="IF88" s="1">
        <v>0</v>
      </c>
      <c r="IG88" s="1">
        <v>0</v>
      </c>
      <c r="IH88" s="1">
        <v>0</v>
      </c>
      <c r="II88" s="1">
        <v>1</v>
      </c>
      <c r="IJ88" s="1">
        <v>0</v>
      </c>
      <c r="IL88" s="1">
        <v>0</v>
      </c>
      <c r="IM88" s="1">
        <v>1</v>
      </c>
      <c r="IN88" s="1">
        <v>0</v>
      </c>
      <c r="IS88" s="1" t="s">
        <v>5183</v>
      </c>
      <c r="IT88" s="1" t="s">
        <v>472</v>
      </c>
      <c r="IU88" s="1" t="s">
        <v>5102</v>
      </c>
      <c r="IV88" s="1" t="s">
        <v>472</v>
      </c>
      <c r="IX88" s="1" t="s">
        <v>472</v>
      </c>
      <c r="IY88" s="1" t="s">
        <v>464</v>
      </c>
      <c r="IZ88" s="1">
        <v>1</v>
      </c>
      <c r="JA88" s="1">
        <v>0</v>
      </c>
      <c r="JB88" s="1">
        <v>0</v>
      </c>
      <c r="JC88" s="1">
        <v>0</v>
      </c>
      <c r="JD88" s="1">
        <v>0</v>
      </c>
      <c r="JE88" s="1">
        <v>1</v>
      </c>
      <c r="JF88" s="1">
        <v>0</v>
      </c>
      <c r="JG88" s="1">
        <v>0</v>
      </c>
      <c r="JH88" s="1">
        <v>0</v>
      </c>
      <c r="JI88" s="1">
        <v>0</v>
      </c>
      <c r="JK88" s="1" t="s">
        <v>472</v>
      </c>
      <c r="KA88" s="1" t="s">
        <v>464</v>
      </c>
      <c r="KB88" s="1">
        <v>1</v>
      </c>
      <c r="KC88" s="1">
        <v>1</v>
      </c>
      <c r="KD88" s="1">
        <v>0</v>
      </c>
      <c r="KE88" s="1">
        <v>2</v>
      </c>
      <c r="KF88" s="1">
        <v>0</v>
      </c>
      <c r="KG88" s="1">
        <v>0</v>
      </c>
      <c r="KH88" s="1">
        <v>0</v>
      </c>
      <c r="KJ88" s="1">
        <v>1</v>
      </c>
      <c r="KK88" s="1">
        <v>1</v>
      </c>
      <c r="KL88" s="1">
        <v>0</v>
      </c>
      <c r="KM88" s="1">
        <v>2</v>
      </c>
      <c r="KN88" s="1">
        <v>4</v>
      </c>
      <c r="KO88" s="1" t="s">
        <v>5185</v>
      </c>
      <c r="KP88" s="1">
        <v>0</v>
      </c>
      <c r="KQ88" s="1">
        <v>0</v>
      </c>
      <c r="KR88" s="1">
        <v>0</v>
      </c>
      <c r="KT88" s="1">
        <v>1</v>
      </c>
      <c r="KU88" s="1">
        <v>1</v>
      </c>
      <c r="KV88" s="1">
        <v>0</v>
      </c>
      <c r="KW88" s="1">
        <v>0</v>
      </c>
      <c r="KX88" s="1">
        <v>0</v>
      </c>
      <c r="KY88" s="1">
        <v>0</v>
      </c>
      <c r="LA88" s="1" t="s">
        <v>464</v>
      </c>
      <c r="LB88" s="1" t="s">
        <v>1624</v>
      </c>
      <c r="LC88" s="1">
        <v>1</v>
      </c>
      <c r="LD88" s="1">
        <v>0</v>
      </c>
      <c r="LE88" s="1">
        <v>0</v>
      </c>
      <c r="LF88" s="1">
        <v>0</v>
      </c>
      <c r="LH88" s="1">
        <v>0</v>
      </c>
      <c r="LI88" s="1">
        <v>1</v>
      </c>
      <c r="LJ88" s="1">
        <v>1</v>
      </c>
      <c r="LK88" s="1">
        <v>0</v>
      </c>
      <c r="LL88" s="1">
        <v>0</v>
      </c>
      <c r="LM88" s="1">
        <v>0</v>
      </c>
      <c r="LN88" s="1">
        <v>0</v>
      </c>
      <c r="LO88" s="1">
        <v>0</v>
      </c>
      <c r="LQ88" s="1" t="s">
        <v>464</v>
      </c>
      <c r="LR88" s="1" t="s">
        <v>1625</v>
      </c>
      <c r="LS88" s="1">
        <v>0</v>
      </c>
      <c r="LT88" s="1">
        <v>1</v>
      </c>
      <c r="LU88" s="1">
        <v>0</v>
      </c>
      <c r="LV88" s="1">
        <v>0</v>
      </c>
      <c r="LW88" s="1">
        <v>0</v>
      </c>
      <c r="LX88" s="1">
        <v>0</v>
      </c>
      <c r="LY88" s="1" t="s">
        <v>1626</v>
      </c>
      <c r="LZ88" s="1" t="s">
        <v>464</v>
      </c>
      <c r="MA88" s="1" t="s">
        <v>464</v>
      </c>
      <c r="MB88" s="1">
        <v>1</v>
      </c>
      <c r="MC88" s="1">
        <v>1</v>
      </c>
      <c r="MD88" s="1">
        <v>0</v>
      </c>
      <c r="ME88" s="1">
        <v>0</v>
      </c>
      <c r="MF88" s="1">
        <v>0</v>
      </c>
      <c r="MH88" s="1">
        <v>1</v>
      </c>
      <c r="MI88" s="1">
        <v>0</v>
      </c>
      <c r="MJ88" s="1">
        <v>0</v>
      </c>
      <c r="MK88" s="1">
        <v>0</v>
      </c>
      <c r="ML88" s="1">
        <v>0</v>
      </c>
      <c r="MM88" s="1">
        <v>0</v>
      </c>
      <c r="MN88" s="1">
        <v>0</v>
      </c>
      <c r="MO88" s="1">
        <v>0</v>
      </c>
      <c r="MQ88" s="1">
        <v>1</v>
      </c>
      <c r="MR88" s="1" t="s">
        <v>464</v>
      </c>
      <c r="MS88" s="1" t="s">
        <v>479</v>
      </c>
      <c r="MT88" s="1">
        <v>6</v>
      </c>
      <c r="MU88" s="1" t="s">
        <v>5187</v>
      </c>
      <c r="NA88" s="1">
        <v>0</v>
      </c>
      <c r="NB88" s="1">
        <v>1</v>
      </c>
      <c r="NC88" s="1" t="s">
        <v>5190</v>
      </c>
      <c r="NH88" s="1" t="s">
        <v>464</v>
      </c>
      <c r="NI88" s="1" t="s">
        <v>480</v>
      </c>
      <c r="OD88" s="1" t="s">
        <v>760</v>
      </c>
      <c r="OE88" s="1">
        <v>0</v>
      </c>
      <c r="OF88" s="1">
        <v>0</v>
      </c>
      <c r="OG88" s="1">
        <v>0</v>
      </c>
      <c r="OH88" s="1">
        <v>0</v>
      </c>
      <c r="OI88" s="1">
        <v>0</v>
      </c>
      <c r="OJ88" s="1">
        <v>0</v>
      </c>
      <c r="OK88" s="1">
        <v>0</v>
      </c>
      <c r="OL88" s="1">
        <v>0</v>
      </c>
      <c r="OM88" s="1">
        <v>1</v>
      </c>
      <c r="ON88" s="1">
        <v>0</v>
      </c>
      <c r="OO88" s="1" t="s">
        <v>1627</v>
      </c>
      <c r="OP88" s="1">
        <v>0</v>
      </c>
      <c r="OQ88" s="1">
        <v>0</v>
      </c>
      <c r="OR88" s="1">
        <v>0</v>
      </c>
      <c r="OS88" s="1">
        <v>0</v>
      </c>
      <c r="OT88" s="1">
        <v>1</v>
      </c>
      <c r="OU88" s="1">
        <v>0</v>
      </c>
      <c r="OV88" s="1" t="s">
        <v>1628</v>
      </c>
      <c r="OW88" s="1" t="s">
        <v>702</v>
      </c>
      <c r="OY88" s="1" t="s">
        <v>502</v>
      </c>
      <c r="OZ88" s="1" t="s">
        <v>464</v>
      </c>
      <c r="PA88" s="1" t="s">
        <v>464</v>
      </c>
      <c r="PB88" s="1" t="s">
        <v>502</v>
      </c>
      <c r="PC88" s="1" t="s">
        <v>472</v>
      </c>
      <c r="PI88" s="1" t="s">
        <v>605</v>
      </c>
      <c r="PJ88" s="1" t="s">
        <v>487</v>
      </c>
      <c r="PK88" s="1">
        <v>0</v>
      </c>
      <c r="PL88" s="1">
        <v>0</v>
      </c>
      <c r="PM88" s="1">
        <v>1</v>
      </c>
      <c r="PN88" s="1">
        <v>1</v>
      </c>
      <c r="PO88" s="1">
        <v>0</v>
      </c>
      <c r="PP88" s="1">
        <v>0</v>
      </c>
      <c r="PQ88" s="1">
        <v>0</v>
      </c>
      <c r="PR88" s="1">
        <v>0</v>
      </c>
      <c r="PS88" s="1">
        <v>0</v>
      </c>
      <c r="PT88" s="1">
        <v>0</v>
      </c>
      <c r="PU88" s="1">
        <v>0</v>
      </c>
      <c r="PV88" s="1">
        <v>0</v>
      </c>
      <c r="PX88" s="1" t="s">
        <v>1629</v>
      </c>
      <c r="PY88" s="1" t="s">
        <v>487</v>
      </c>
      <c r="PZ88" s="1" t="s">
        <v>1630</v>
      </c>
      <c r="QA88" s="1" t="s">
        <v>487</v>
      </c>
      <c r="QB88" s="1" t="s">
        <v>1631</v>
      </c>
      <c r="QC88" s="1" t="s">
        <v>1632</v>
      </c>
      <c r="QD88" s="1" t="s">
        <v>472</v>
      </c>
      <c r="QG88" s="1">
        <v>-2.2876400000000001</v>
      </c>
      <c r="QH88" s="1">
        <v>28.800175899999999</v>
      </c>
      <c r="QI88" s="1">
        <v>1809.7</v>
      </c>
      <c r="QJ88" s="1">
        <v>4.59</v>
      </c>
      <c r="QK88" s="1">
        <v>11</v>
      </c>
      <c r="QL88" s="1">
        <v>44960.346631944441</v>
      </c>
      <c r="QM88" s="1">
        <v>44960.316990740743</v>
      </c>
      <c r="QN88" s="1" t="s">
        <v>747</v>
      </c>
      <c r="QO88" s="1">
        <v>44960.572905092587</v>
      </c>
      <c r="QP88" s="7" t="s">
        <v>1633</v>
      </c>
      <c r="QQ88" s="1" t="s">
        <v>747</v>
      </c>
      <c r="QR88" s="1" t="s">
        <v>4707</v>
      </c>
      <c r="QS88" s="1" t="s">
        <v>4708</v>
      </c>
      <c r="QT88" s="1">
        <v>10</v>
      </c>
      <c r="QU88" s="1" t="s">
        <v>4725</v>
      </c>
      <c r="QV88" s="1">
        <v>1</v>
      </c>
      <c r="QW88" s="1">
        <v>1</v>
      </c>
      <c r="QX88" s="1">
        <v>1</v>
      </c>
      <c r="QY88" s="9">
        <v>3</v>
      </c>
      <c r="QZ88" s="1" t="s">
        <v>5100</v>
      </c>
      <c r="RA88" s="1">
        <v>1.4285714285714286</v>
      </c>
      <c r="RB88" s="1" t="s">
        <v>4710</v>
      </c>
      <c r="RC88" s="1" t="s">
        <v>4711</v>
      </c>
      <c r="RD88" s="1" t="s">
        <v>4712</v>
      </c>
      <c r="RE88" s="1" t="s">
        <v>5102</v>
      </c>
      <c r="RF88" s="1">
        <v>0</v>
      </c>
      <c r="RG88" s="1">
        <v>1</v>
      </c>
      <c r="RH88" s="1">
        <v>2</v>
      </c>
      <c r="RI88" s="1">
        <v>3</v>
      </c>
      <c r="RJ88" s="1" t="s">
        <v>4713</v>
      </c>
      <c r="RK88" s="1">
        <v>1</v>
      </c>
      <c r="RL88" s="1">
        <v>6</v>
      </c>
      <c r="RM88" s="1" t="s">
        <v>4718</v>
      </c>
      <c r="RN88" s="1">
        <v>1</v>
      </c>
      <c r="RO88" s="1">
        <v>1</v>
      </c>
      <c r="RP88" s="1" t="str">
        <f t="shared" si="8"/>
        <v>regression</v>
      </c>
      <c r="RQ88" s="1" t="str">
        <f t="shared" si="9"/>
        <v>stagnation</v>
      </c>
      <c r="RR88" s="1" t="str">
        <f t="shared" si="10"/>
        <v>stagnation</v>
      </c>
      <c r="RS88" s="1" t="str">
        <f t="shared" si="11"/>
        <v>regression</v>
      </c>
      <c r="RT88" s="1" t="str">
        <f t="shared" si="12"/>
        <v>regression</v>
      </c>
      <c r="RU88" s="1" t="str">
        <f t="shared" si="13"/>
        <v>stagnation</v>
      </c>
    </row>
    <row r="89" spans="1:489" ht="14.25" customHeight="1" x14ac:dyDescent="0.3">
      <c r="A89" s="1" t="s">
        <v>1634</v>
      </c>
      <c r="B89" s="1" t="s">
        <v>1635</v>
      </c>
      <c r="C89" s="1">
        <v>44960</v>
      </c>
      <c r="D89" s="1" t="s">
        <v>459</v>
      </c>
      <c r="E89" s="1" t="s">
        <v>460</v>
      </c>
      <c r="F89" s="1" t="s">
        <v>460</v>
      </c>
      <c r="G89" s="1" t="s">
        <v>461</v>
      </c>
      <c r="H89" s="1" t="s">
        <v>462</v>
      </c>
      <c r="I89" s="1" t="s">
        <v>463</v>
      </c>
      <c r="J89" s="1" t="s">
        <v>464</v>
      </c>
      <c r="K89" s="1" t="s">
        <v>1637</v>
      </c>
      <c r="L89" s="1" t="s">
        <v>1636</v>
      </c>
      <c r="M89" s="1" t="str" cm="1">
        <f t="array" ref="M89">SUBSTITUTE(L89,LEFT(L89,MIN(IFERROR(FIND({0;1;2;3;4;5;6;7;8;9},L89),""))-1),"")</f>
        <v>42</v>
      </c>
      <c r="N89" s="1" t="str">
        <f t="shared" si="7"/>
        <v>kamak_42</v>
      </c>
      <c r="O89" s="1" t="s">
        <v>510</v>
      </c>
      <c r="P89" s="1">
        <v>40</v>
      </c>
      <c r="Q89" s="1">
        <v>998124035</v>
      </c>
      <c r="R89" s="1" t="s">
        <v>693</v>
      </c>
      <c r="S89" s="1" t="s">
        <v>464</v>
      </c>
      <c r="W89" s="1" t="s">
        <v>510</v>
      </c>
      <c r="X89" s="1" t="s">
        <v>1638</v>
      </c>
      <c r="Y89" s="1" t="s">
        <v>577</v>
      </c>
      <c r="Z89" s="1" t="s">
        <v>1639</v>
      </c>
      <c r="AA89" s="1" t="s">
        <v>471</v>
      </c>
      <c r="AB89" s="1">
        <v>2</v>
      </c>
      <c r="AC89" s="1">
        <v>1</v>
      </c>
      <c r="AD89" s="1">
        <v>1</v>
      </c>
      <c r="AE89" s="1">
        <v>1</v>
      </c>
      <c r="AF89" s="1">
        <v>0</v>
      </c>
      <c r="AG89" s="1">
        <v>0</v>
      </c>
      <c r="AH89" s="1">
        <v>1</v>
      </c>
      <c r="AI89" s="1">
        <v>1</v>
      </c>
      <c r="AJ89" s="1">
        <v>1</v>
      </c>
      <c r="AK89" s="1">
        <v>1</v>
      </c>
      <c r="AL89" s="1">
        <v>2</v>
      </c>
      <c r="AM89" s="1">
        <v>1</v>
      </c>
      <c r="AN89" s="1">
        <v>1</v>
      </c>
      <c r="AO89" s="1">
        <v>0</v>
      </c>
      <c r="AP89" s="1">
        <v>1</v>
      </c>
      <c r="AQ89" s="1">
        <v>0</v>
      </c>
      <c r="AR89" s="1">
        <v>14</v>
      </c>
      <c r="AS89" s="1" t="s">
        <v>472</v>
      </c>
      <c r="AT89" s="1">
        <v>0</v>
      </c>
      <c r="AU89" s="1">
        <v>0</v>
      </c>
      <c r="AV89" s="1">
        <v>0</v>
      </c>
      <c r="AW89" s="1">
        <v>0</v>
      </c>
      <c r="AX89" s="1">
        <v>0</v>
      </c>
      <c r="AY89" s="1">
        <v>0</v>
      </c>
      <c r="AZ89" s="1">
        <v>0</v>
      </c>
      <c r="BA89" s="1">
        <v>0</v>
      </c>
      <c r="BB89" s="1">
        <v>0</v>
      </c>
      <c r="BC89" s="1">
        <v>0</v>
      </c>
      <c r="BD89" s="1">
        <v>0</v>
      </c>
      <c r="BE89" s="1">
        <v>0</v>
      </c>
      <c r="BF89" s="1" t="s">
        <v>464</v>
      </c>
      <c r="BG89" s="1">
        <v>0</v>
      </c>
      <c r="BH89" s="1">
        <v>0</v>
      </c>
      <c r="BI89" s="1">
        <v>1</v>
      </c>
      <c r="BJ89" s="1">
        <v>0</v>
      </c>
      <c r="BK89" s="1">
        <v>0</v>
      </c>
      <c r="BL89" s="1">
        <v>0</v>
      </c>
      <c r="BM89" s="1">
        <v>0</v>
      </c>
      <c r="BN89" s="1">
        <v>0</v>
      </c>
      <c r="BO89" s="1">
        <v>0</v>
      </c>
      <c r="BP89" s="1">
        <v>0</v>
      </c>
      <c r="BQ89" s="1">
        <v>0</v>
      </c>
      <c r="BS89" s="1" t="s">
        <v>464</v>
      </c>
      <c r="BT89" s="1">
        <v>1</v>
      </c>
      <c r="BU89" s="1">
        <v>1</v>
      </c>
      <c r="BV89" s="1">
        <v>0</v>
      </c>
      <c r="BW89" s="1">
        <v>0</v>
      </c>
      <c r="BX89" s="1">
        <v>0</v>
      </c>
      <c r="BY89" s="1">
        <v>0</v>
      </c>
      <c r="BZ89" s="1">
        <v>0</v>
      </c>
      <c r="CA89" s="1">
        <v>0</v>
      </c>
      <c r="CB89" s="1">
        <v>0</v>
      </c>
      <c r="CC89" s="1">
        <v>0</v>
      </c>
      <c r="CD89" s="1">
        <v>0</v>
      </c>
      <c r="CF89" s="1" t="s">
        <v>473</v>
      </c>
      <c r="CG89" s="1" t="s">
        <v>474</v>
      </c>
      <c r="CL89" s="1" t="s">
        <v>473</v>
      </c>
      <c r="CM89" s="1" t="s">
        <v>5133</v>
      </c>
      <c r="CO89" s="1" t="s">
        <v>464</v>
      </c>
      <c r="CW89" s="1" t="s">
        <v>475</v>
      </c>
      <c r="CX89" s="1">
        <v>5</v>
      </c>
      <c r="CY89" s="1">
        <v>10</v>
      </c>
      <c r="CZ89" s="1">
        <v>7</v>
      </c>
      <c r="DA89" s="9">
        <v>22</v>
      </c>
      <c r="DE89" s="1" t="s">
        <v>464</v>
      </c>
      <c r="DF89" s="1" t="s">
        <v>5100</v>
      </c>
      <c r="EH89" s="1">
        <v>7</v>
      </c>
      <c r="EI89" s="1">
        <v>5</v>
      </c>
      <c r="EJ89" s="1">
        <v>700</v>
      </c>
      <c r="EM89" s="1">
        <v>0</v>
      </c>
      <c r="EN89" s="6">
        <v>7.1428571428571432</v>
      </c>
      <c r="EO89" s="1" t="s">
        <v>472</v>
      </c>
      <c r="EZ89" s="1" t="s">
        <v>476</v>
      </c>
      <c r="FA89" s="1">
        <v>0</v>
      </c>
      <c r="FB89" s="1">
        <v>0</v>
      </c>
      <c r="FC89" s="1">
        <v>0</v>
      </c>
      <c r="FD89" s="1">
        <v>1</v>
      </c>
      <c r="FE89" s="1">
        <v>0</v>
      </c>
      <c r="FF89" s="1">
        <v>0</v>
      </c>
      <c r="FG89" s="1">
        <v>0</v>
      </c>
      <c r="FI89" s="1" t="s">
        <v>472</v>
      </c>
      <c r="GE89" s="1" t="s">
        <v>472</v>
      </c>
      <c r="GF89" s="1" t="s">
        <v>1640</v>
      </c>
      <c r="GG89" s="1" t="s">
        <v>472</v>
      </c>
      <c r="HP89" s="1" t="s">
        <v>464</v>
      </c>
      <c r="HQ89" s="1">
        <v>0</v>
      </c>
      <c r="HR89" s="1">
        <v>0</v>
      </c>
      <c r="HS89" s="1">
        <v>1</v>
      </c>
      <c r="HT89" s="1">
        <v>0</v>
      </c>
      <c r="HU89" s="1">
        <v>0</v>
      </c>
      <c r="HV89" s="1">
        <v>0</v>
      </c>
      <c r="HW89" s="1">
        <v>0</v>
      </c>
      <c r="HX89" s="1">
        <v>0</v>
      </c>
      <c r="HY89" s="1">
        <v>0</v>
      </c>
      <c r="HZ89" s="1">
        <v>0</v>
      </c>
      <c r="IC89" s="1" t="s">
        <v>737</v>
      </c>
      <c r="IF89" s="1">
        <v>0</v>
      </c>
      <c r="IG89" s="1">
        <v>0</v>
      </c>
      <c r="IH89" s="1">
        <v>0</v>
      </c>
      <c r="II89" s="1">
        <v>1</v>
      </c>
      <c r="IJ89" s="1">
        <v>0</v>
      </c>
      <c r="IL89" s="1">
        <v>0</v>
      </c>
      <c r="IM89" s="1">
        <v>1</v>
      </c>
      <c r="IN89" s="1">
        <v>0</v>
      </c>
      <c r="IS89" s="1" t="s">
        <v>5183</v>
      </c>
      <c r="IT89" s="1" t="s">
        <v>472</v>
      </c>
      <c r="IU89" s="1" t="s">
        <v>5102</v>
      </c>
      <c r="IV89" s="1" t="s">
        <v>472</v>
      </c>
      <c r="IX89" s="1" t="s">
        <v>472</v>
      </c>
      <c r="IY89" s="1" t="s">
        <v>472</v>
      </c>
      <c r="KA89" s="1" t="s">
        <v>464</v>
      </c>
      <c r="KB89" s="1">
        <v>1</v>
      </c>
      <c r="KC89" s="1">
        <v>1</v>
      </c>
      <c r="KD89" s="1">
        <v>1</v>
      </c>
      <c r="KE89" s="1">
        <v>3</v>
      </c>
      <c r="KF89" s="1">
        <v>0</v>
      </c>
      <c r="KG89" s="1">
        <v>0</v>
      </c>
      <c r="KH89" s="1">
        <v>0</v>
      </c>
      <c r="KJ89" s="1">
        <v>1</v>
      </c>
      <c r="KK89" s="1">
        <v>1</v>
      </c>
      <c r="KL89" s="1">
        <v>1</v>
      </c>
      <c r="KM89" s="1">
        <v>3</v>
      </c>
      <c r="KN89" s="1">
        <v>6</v>
      </c>
      <c r="KO89" s="1" t="s">
        <v>5185</v>
      </c>
      <c r="KP89" s="1">
        <v>0</v>
      </c>
      <c r="KQ89" s="1">
        <v>0</v>
      </c>
      <c r="KR89" s="1">
        <v>0</v>
      </c>
      <c r="KT89" s="1">
        <v>1</v>
      </c>
      <c r="KU89" s="1">
        <v>1</v>
      </c>
      <c r="KV89" s="1">
        <v>0</v>
      </c>
      <c r="KW89" s="1">
        <v>0</v>
      </c>
      <c r="KX89" s="1">
        <v>0</v>
      </c>
      <c r="KY89" s="1">
        <v>0</v>
      </c>
      <c r="LA89" s="1" t="s">
        <v>464</v>
      </c>
      <c r="LB89" s="1" t="s">
        <v>1641</v>
      </c>
      <c r="LC89" s="1">
        <v>1</v>
      </c>
      <c r="LD89" s="1">
        <v>1</v>
      </c>
      <c r="LE89" s="1">
        <v>0</v>
      </c>
      <c r="LF89" s="1">
        <v>0</v>
      </c>
      <c r="LH89" s="1">
        <v>0</v>
      </c>
      <c r="LI89" s="1">
        <v>0</v>
      </c>
      <c r="LJ89" s="1">
        <v>1</v>
      </c>
      <c r="LK89" s="1">
        <v>0</v>
      </c>
      <c r="LL89" s="1">
        <v>0</v>
      </c>
      <c r="LM89" s="1">
        <v>0</v>
      </c>
      <c r="LN89" s="1">
        <v>0</v>
      </c>
      <c r="LO89" s="1">
        <v>0</v>
      </c>
      <c r="LQ89" s="1" t="s">
        <v>464</v>
      </c>
      <c r="LR89" s="1" t="s">
        <v>787</v>
      </c>
      <c r="LS89" s="1">
        <v>0</v>
      </c>
      <c r="LT89" s="1">
        <v>1</v>
      </c>
      <c r="LU89" s="1">
        <v>0</v>
      </c>
      <c r="LV89" s="1">
        <v>0</v>
      </c>
      <c r="LW89" s="1">
        <v>0</v>
      </c>
      <c r="LX89" s="1">
        <v>0</v>
      </c>
      <c r="LY89" s="1" t="s">
        <v>787</v>
      </c>
      <c r="LZ89" s="1" t="s">
        <v>472</v>
      </c>
      <c r="MA89" s="1" t="s">
        <v>472</v>
      </c>
      <c r="MQ89" s="1">
        <v>0</v>
      </c>
      <c r="MT89" s="1">
        <v>5</v>
      </c>
      <c r="MU89" s="1" t="s">
        <v>5189</v>
      </c>
      <c r="MV89" s="1">
        <v>0</v>
      </c>
      <c r="MW89" s="1">
        <v>0</v>
      </c>
      <c r="MX89" s="1">
        <v>0</v>
      </c>
      <c r="MY89" s="1">
        <v>0</v>
      </c>
      <c r="MZ89" s="1">
        <v>0</v>
      </c>
      <c r="NA89" s="1">
        <v>0</v>
      </c>
      <c r="NB89" s="1">
        <v>0</v>
      </c>
      <c r="NC89" s="1" t="s">
        <v>1580</v>
      </c>
      <c r="ND89" s="1">
        <v>1</v>
      </c>
      <c r="NE89" s="1">
        <v>0</v>
      </c>
      <c r="NF89" s="1">
        <v>0</v>
      </c>
      <c r="NH89" s="1" t="s">
        <v>472</v>
      </c>
      <c r="NI89" s="1" t="s">
        <v>480</v>
      </c>
      <c r="OD89" s="1" t="s">
        <v>760</v>
      </c>
      <c r="OE89" s="1">
        <v>0</v>
      </c>
      <c r="OF89" s="1">
        <v>0</v>
      </c>
      <c r="OG89" s="1">
        <v>1</v>
      </c>
      <c r="OH89" s="1">
        <v>0</v>
      </c>
      <c r="OI89" s="1">
        <v>0</v>
      </c>
      <c r="OJ89" s="1">
        <v>1</v>
      </c>
      <c r="OK89" s="1">
        <v>1</v>
      </c>
      <c r="OL89" s="1">
        <v>0</v>
      </c>
      <c r="OM89" s="1">
        <v>0</v>
      </c>
      <c r="ON89" s="1">
        <v>0</v>
      </c>
      <c r="OP89" s="1">
        <v>0</v>
      </c>
      <c r="OQ89" s="1">
        <v>0</v>
      </c>
      <c r="OR89" s="1">
        <v>0</v>
      </c>
      <c r="OS89" s="1">
        <v>0</v>
      </c>
      <c r="OT89" s="1">
        <v>1</v>
      </c>
      <c r="OU89" s="1">
        <v>0</v>
      </c>
      <c r="OV89" s="1" t="s">
        <v>1628</v>
      </c>
      <c r="OW89" s="1" t="s">
        <v>702</v>
      </c>
      <c r="OY89" s="1" t="s">
        <v>502</v>
      </c>
      <c r="OZ89" s="1" t="s">
        <v>472</v>
      </c>
      <c r="PA89" s="1" t="s">
        <v>472</v>
      </c>
      <c r="PB89" s="1" t="s">
        <v>502</v>
      </c>
      <c r="PC89" s="1" t="s">
        <v>472</v>
      </c>
      <c r="PI89" s="1" t="s">
        <v>605</v>
      </c>
      <c r="PJ89" s="1" t="s">
        <v>489</v>
      </c>
      <c r="PK89" s="1">
        <v>0</v>
      </c>
      <c r="PL89" s="1">
        <v>0</v>
      </c>
      <c r="PM89" s="1">
        <v>1</v>
      </c>
      <c r="PN89" s="1">
        <v>0</v>
      </c>
      <c r="PO89" s="1">
        <v>0</v>
      </c>
      <c r="PP89" s="1">
        <v>0</v>
      </c>
      <c r="PQ89" s="1">
        <v>0</v>
      </c>
      <c r="PR89" s="1">
        <v>0</v>
      </c>
      <c r="PS89" s="1">
        <v>0</v>
      </c>
      <c r="PT89" s="1">
        <v>0</v>
      </c>
      <c r="PU89" s="1">
        <v>0</v>
      </c>
      <c r="PV89" s="1">
        <v>0</v>
      </c>
      <c r="PX89" s="1" t="s">
        <v>1184</v>
      </c>
      <c r="PY89" s="1" t="s">
        <v>487</v>
      </c>
      <c r="PZ89" s="1" t="s">
        <v>1184</v>
      </c>
      <c r="QA89" s="1" t="s">
        <v>487</v>
      </c>
      <c r="QB89" s="1" t="s">
        <v>786</v>
      </c>
      <c r="QC89" s="1" t="s">
        <v>786</v>
      </c>
      <c r="QD89" s="1" t="s">
        <v>464</v>
      </c>
      <c r="QE89" s="1" t="s">
        <v>1642</v>
      </c>
      <c r="QF89" s="1" t="s">
        <v>464</v>
      </c>
      <c r="QG89" s="1">
        <v>-2.2880965</v>
      </c>
      <c r="QH89" s="1">
        <v>28.799839899999998</v>
      </c>
      <c r="QI89" s="1">
        <v>1804.3</v>
      </c>
      <c r="QJ89" s="1">
        <v>8.1</v>
      </c>
      <c r="QK89" s="1">
        <v>14</v>
      </c>
      <c r="QL89" s="1">
        <v>44960.375393518523</v>
      </c>
      <c r="QM89" s="1">
        <v>44960.348449074067</v>
      </c>
      <c r="QN89" s="1" t="s">
        <v>747</v>
      </c>
      <c r="QO89" s="1">
        <v>44960.572916666657</v>
      </c>
      <c r="QP89" s="7" t="s">
        <v>1643</v>
      </c>
      <c r="QQ89" s="1" t="s">
        <v>747</v>
      </c>
      <c r="QR89" s="1" t="s">
        <v>4707</v>
      </c>
      <c r="QS89" s="1" t="s">
        <v>4708</v>
      </c>
      <c r="QT89" s="1">
        <v>6</v>
      </c>
      <c r="QU89" s="1" t="s">
        <v>4725</v>
      </c>
      <c r="QV89" s="1">
        <v>40</v>
      </c>
      <c r="QW89" s="1">
        <v>30</v>
      </c>
      <c r="QX89" s="1">
        <v>50</v>
      </c>
      <c r="QY89" s="9">
        <v>120</v>
      </c>
      <c r="QZ89" s="1" t="s">
        <v>5101</v>
      </c>
      <c r="RA89" s="1">
        <v>17.142857142857142</v>
      </c>
      <c r="RB89" s="1" t="s">
        <v>4710</v>
      </c>
      <c r="RC89" s="1" t="s">
        <v>4711</v>
      </c>
      <c r="RD89" s="1" t="s">
        <v>4712</v>
      </c>
      <c r="RE89" s="1" t="s">
        <v>5102</v>
      </c>
      <c r="RF89" s="1">
        <v>0</v>
      </c>
      <c r="RG89" s="1">
        <v>1</v>
      </c>
      <c r="RH89" s="1">
        <v>1</v>
      </c>
      <c r="RI89" s="1">
        <v>2</v>
      </c>
      <c r="RJ89" s="1" t="s">
        <v>4721</v>
      </c>
      <c r="RK89" s="1">
        <v>1</v>
      </c>
      <c r="RL89" s="1">
        <v>7</v>
      </c>
      <c r="RM89" s="1" t="s">
        <v>4718</v>
      </c>
      <c r="RN89" s="1">
        <v>1</v>
      </c>
      <c r="RO89" s="1">
        <v>1</v>
      </c>
      <c r="RP89" s="1" t="str">
        <f t="shared" si="8"/>
        <v>croissance</v>
      </c>
      <c r="RQ89" s="1" t="str">
        <f t="shared" si="9"/>
        <v>croissance</v>
      </c>
      <c r="RR89" s="1" t="str">
        <f t="shared" si="10"/>
        <v>stagnation</v>
      </c>
      <c r="RS89" s="1" t="str">
        <f t="shared" si="11"/>
        <v>croissance</v>
      </c>
      <c r="RT89" s="1" t="str">
        <f t="shared" si="12"/>
        <v>regression</v>
      </c>
      <c r="RU89" s="1" t="str">
        <f t="shared" si="13"/>
        <v>regression</v>
      </c>
    </row>
    <row r="90" spans="1:489" ht="14.25" customHeight="1" x14ac:dyDescent="0.3">
      <c r="A90" s="1" t="s">
        <v>1644</v>
      </c>
      <c r="B90" s="1" t="s">
        <v>1645</v>
      </c>
      <c r="C90" s="1">
        <v>44960</v>
      </c>
      <c r="D90" s="1" t="s">
        <v>459</v>
      </c>
      <c r="E90" s="1" t="s">
        <v>460</v>
      </c>
      <c r="F90" s="1" t="s">
        <v>460</v>
      </c>
      <c r="G90" s="1" t="s">
        <v>461</v>
      </c>
      <c r="H90" s="1" t="s">
        <v>462</v>
      </c>
      <c r="I90" s="1" t="s">
        <v>463</v>
      </c>
      <c r="J90" s="1" t="s">
        <v>464</v>
      </c>
      <c r="K90" s="1" t="s">
        <v>1647</v>
      </c>
      <c r="L90" s="1" t="s">
        <v>1646</v>
      </c>
      <c r="M90" s="1" t="str" cm="1">
        <f t="array" ref="M90">SUBSTITUTE(L90,LEFT(L90,MIN(IFERROR(FIND({0;1;2;3;4;5;6;7;8;9},L90),""))-1),"")</f>
        <v>29</v>
      </c>
      <c r="N90" s="1" t="str">
        <f t="shared" si="7"/>
        <v>kamak_29</v>
      </c>
      <c r="O90" s="1" t="s">
        <v>510</v>
      </c>
      <c r="P90" s="1">
        <v>46</v>
      </c>
      <c r="Q90" s="1">
        <v>994605479</v>
      </c>
      <c r="R90" s="1" t="s">
        <v>693</v>
      </c>
      <c r="S90" s="1" t="s">
        <v>464</v>
      </c>
      <c r="W90" s="1" t="s">
        <v>510</v>
      </c>
      <c r="X90" s="1" t="s">
        <v>1648</v>
      </c>
      <c r="Y90" s="1" t="s">
        <v>575</v>
      </c>
      <c r="AA90" s="1" t="s">
        <v>596</v>
      </c>
      <c r="AB90" s="1">
        <v>1</v>
      </c>
      <c r="AC90" s="1">
        <v>1</v>
      </c>
      <c r="AD90" s="1">
        <v>0</v>
      </c>
      <c r="AE90" s="1">
        <v>0</v>
      </c>
      <c r="AF90" s="1">
        <v>1</v>
      </c>
      <c r="AG90" s="1">
        <v>0</v>
      </c>
      <c r="AH90" s="1">
        <v>1</v>
      </c>
      <c r="AI90" s="1">
        <v>0</v>
      </c>
      <c r="AJ90" s="1">
        <v>0</v>
      </c>
      <c r="AK90" s="1">
        <v>1</v>
      </c>
      <c r="AL90" s="1">
        <v>2</v>
      </c>
      <c r="AM90" s="1">
        <v>0</v>
      </c>
      <c r="AN90" s="1">
        <v>2</v>
      </c>
      <c r="AO90" s="1">
        <v>0</v>
      </c>
      <c r="AP90" s="1">
        <v>1</v>
      </c>
      <c r="AQ90" s="1">
        <v>2</v>
      </c>
      <c r="AR90" s="1">
        <v>12</v>
      </c>
      <c r="AS90" s="1" t="s">
        <v>472</v>
      </c>
      <c r="AT90" s="1">
        <v>0</v>
      </c>
      <c r="AU90" s="1">
        <v>0</v>
      </c>
      <c r="AV90" s="1">
        <v>0</v>
      </c>
      <c r="AW90" s="1">
        <v>0</v>
      </c>
      <c r="AX90" s="1">
        <v>0</v>
      </c>
      <c r="AY90" s="1">
        <v>0</v>
      </c>
      <c r="AZ90" s="1">
        <v>0</v>
      </c>
      <c r="BA90" s="1">
        <v>0</v>
      </c>
      <c r="BB90" s="1">
        <v>0</v>
      </c>
      <c r="BC90" s="1">
        <v>0</v>
      </c>
      <c r="BD90" s="1">
        <v>0</v>
      </c>
      <c r="BE90" s="1">
        <v>0</v>
      </c>
      <c r="BF90" s="1" t="s">
        <v>464</v>
      </c>
      <c r="BG90" s="1">
        <v>1</v>
      </c>
      <c r="BH90" s="1">
        <v>0</v>
      </c>
      <c r="BI90" s="1">
        <v>1</v>
      </c>
      <c r="BJ90" s="1">
        <v>0</v>
      </c>
      <c r="BK90" s="1">
        <v>0</v>
      </c>
      <c r="BL90" s="1">
        <v>0</v>
      </c>
      <c r="BM90" s="1">
        <v>0</v>
      </c>
      <c r="BN90" s="1">
        <v>0</v>
      </c>
      <c r="BO90" s="1">
        <v>0</v>
      </c>
      <c r="BP90" s="1">
        <v>0</v>
      </c>
      <c r="BQ90" s="1">
        <v>0</v>
      </c>
      <c r="BS90" s="1" t="s">
        <v>464</v>
      </c>
      <c r="BT90" s="1">
        <v>1</v>
      </c>
      <c r="BU90" s="1">
        <v>1</v>
      </c>
      <c r="BV90" s="1">
        <v>0</v>
      </c>
      <c r="BW90" s="1">
        <v>0</v>
      </c>
      <c r="BX90" s="1">
        <v>0</v>
      </c>
      <c r="BY90" s="1">
        <v>0</v>
      </c>
      <c r="BZ90" s="1">
        <v>0</v>
      </c>
      <c r="CA90" s="1">
        <v>0</v>
      </c>
      <c r="CB90" s="1">
        <v>0</v>
      </c>
      <c r="CC90" s="1">
        <v>0</v>
      </c>
      <c r="CD90" s="1">
        <v>0</v>
      </c>
      <c r="CF90" s="1" t="s">
        <v>473</v>
      </c>
      <c r="CG90" s="1" t="s">
        <v>474</v>
      </c>
      <c r="CL90" s="1" t="s">
        <v>473</v>
      </c>
      <c r="CM90" s="1" t="s">
        <v>5133</v>
      </c>
      <c r="CO90" s="1" t="s">
        <v>464</v>
      </c>
      <c r="CW90" s="1" t="s">
        <v>554</v>
      </c>
      <c r="CX90" s="1">
        <v>2</v>
      </c>
      <c r="CY90" s="1">
        <v>5</v>
      </c>
      <c r="CZ90" s="1">
        <v>3</v>
      </c>
      <c r="DA90" s="9">
        <v>10</v>
      </c>
      <c r="DE90" s="1" t="s">
        <v>464</v>
      </c>
      <c r="DF90" s="1" t="s">
        <v>5100</v>
      </c>
      <c r="EH90" s="1">
        <v>7</v>
      </c>
      <c r="EI90" s="1">
        <v>5</v>
      </c>
      <c r="EJ90" s="1">
        <v>700</v>
      </c>
      <c r="EM90" s="1">
        <v>0</v>
      </c>
      <c r="EN90" s="6">
        <v>8.3333333333333339</v>
      </c>
      <c r="EO90" s="1" t="s">
        <v>472</v>
      </c>
      <c r="EZ90" s="1" t="s">
        <v>555</v>
      </c>
      <c r="FA90" s="1">
        <v>0</v>
      </c>
      <c r="FB90" s="1">
        <v>0</v>
      </c>
      <c r="FC90" s="1">
        <v>0</v>
      </c>
      <c r="FD90" s="1">
        <v>1</v>
      </c>
      <c r="FE90" s="1">
        <v>0</v>
      </c>
      <c r="FF90" s="1">
        <v>0</v>
      </c>
      <c r="FG90" s="1">
        <v>0</v>
      </c>
      <c r="FI90" s="1" t="s">
        <v>464</v>
      </c>
      <c r="FJ90" s="1" t="s">
        <v>598</v>
      </c>
      <c r="FM90" s="1">
        <v>500</v>
      </c>
      <c r="GE90" s="1" t="s">
        <v>472</v>
      </c>
      <c r="GF90" s="1" t="s">
        <v>1649</v>
      </c>
      <c r="GG90" s="1" t="s">
        <v>472</v>
      </c>
      <c r="HP90" s="1" t="s">
        <v>472</v>
      </c>
      <c r="IS90" s="1" t="s">
        <v>5183</v>
      </c>
      <c r="IT90" s="1" t="s">
        <v>472</v>
      </c>
      <c r="IU90" s="1" t="s">
        <v>5102</v>
      </c>
      <c r="IV90" s="1" t="s">
        <v>472</v>
      </c>
      <c r="IX90" s="1" t="s">
        <v>472</v>
      </c>
      <c r="IY90" s="1" t="s">
        <v>472</v>
      </c>
      <c r="KA90" s="1" t="s">
        <v>472</v>
      </c>
      <c r="KE90" s="1">
        <v>0</v>
      </c>
      <c r="KM90" s="1">
        <v>0</v>
      </c>
      <c r="KN90" s="1">
        <v>0</v>
      </c>
      <c r="KO90" s="1" t="s">
        <v>5186</v>
      </c>
      <c r="KT90" s="1">
        <v>0</v>
      </c>
      <c r="KU90" s="1">
        <v>0</v>
      </c>
      <c r="KV90" s="1">
        <v>0</v>
      </c>
      <c r="KW90" s="1">
        <v>1</v>
      </c>
      <c r="KX90" s="1">
        <v>0</v>
      </c>
      <c r="KY90" s="1">
        <v>0</v>
      </c>
      <c r="LA90" s="1" t="s">
        <v>472</v>
      </c>
      <c r="LB90" s="1" t="s">
        <v>490</v>
      </c>
      <c r="LC90" s="1">
        <v>1</v>
      </c>
      <c r="LD90" s="1">
        <v>1</v>
      </c>
      <c r="LE90" s="1">
        <v>0</v>
      </c>
      <c r="LF90" s="1">
        <v>0</v>
      </c>
      <c r="LH90" s="1">
        <v>0</v>
      </c>
      <c r="LI90" s="1">
        <v>0</v>
      </c>
      <c r="LJ90" s="1">
        <v>1</v>
      </c>
      <c r="LK90" s="1">
        <v>0</v>
      </c>
      <c r="LL90" s="1">
        <v>0</v>
      </c>
      <c r="LM90" s="1">
        <v>0</v>
      </c>
      <c r="LN90" s="1">
        <v>0</v>
      </c>
      <c r="LO90" s="1">
        <v>0</v>
      </c>
      <c r="LQ90" s="1" t="s">
        <v>472</v>
      </c>
      <c r="LZ90" s="1" t="s">
        <v>472</v>
      </c>
      <c r="MA90" s="1" t="s">
        <v>472</v>
      </c>
      <c r="MQ90" s="1">
        <v>0</v>
      </c>
      <c r="MT90" s="1">
        <v>2</v>
      </c>
      <c r="MU90" s="1" t="s">
        <v>5188</v>
      </c>
      <c r="MV90" s="1">
        <v>0</v>
      </c>
      <c r="MW90" s="1">
        <v>0</v>
      </c>
      <c r="MX90" s="1">
        <v>0</v>
      </c>
      <c r="MY90" s="1">
        <v>0</v>
      </c>
      <c r="MZ90" s="1">
        <v>0</v>
      </c>
      <c r="NA90" s="1">
        <v>0</v>
      </c>
      <c r="NB90" s="1">
        <v>0</v>
      </c>
      <c r="NC90" s="1" t="s">
        <v>1580</v>
      </c>
      <c r="ND90" s="1">
        <v>1</v>
      </c>
      <c r="NE90" s="1">
        <v>0</v>
      </c>
      <c r="NF90" s="1">
        <v>0</v>
      </c>
      <c r="NH90" s="1" t="s">
        <v>472</v>
      </c>
      <c r="NI90" s="1" t="s">
        <v>480</v>
      </c>
      <c r="OD90" s="1" t="s">
        <v>760</v>
      </c>
      <c r="OE90" s="1">
        <v>0</v>
      </c>
      <c r="OF90" s="1">
        <v>0</v>
      </c>
      <c r="OG90" s="1">
        <v>0</v>
      </c>
      <c r="OH90" s="1">
        <v>0</v>
      </c>
      <c r="OI90" s="1">
        <v>1</v>
      </c>
      <c r="OJ90" s="1">
        <v>1</v>
      </c>
      <c r="OK90" s="1">
        <v>1</v>
      </c>
      <c r="OL90" s="1">
        <v>0</v>
      </c>
      <c r="OM90" s="1">
        <v>0</v>
      </c>
      <c r="ON90" s="1">
        <v>0</v>
      </c>
      <c r="OP90" s="1">
        <v>0</v>
      </c>
      <c r="OQ90" s="1">
        <v>0</v>
      </c>
      <c r="OR90" s="1">
        <v>0</v>
      </c>
      <c r="OS90" s="1">
        <v>0</v>
      </c>
      <c r="OT90" s="1">
        <v>1</v>
      </c>
      <c r="OU90" s="1">
        <v>0</v>
      </c>
      <c r="OV90" s="1" t="s">
        <v>1628</v>
      </c>
      <c r="OW90" s="1" t="s">
        <v>702</v>
      </c>
      <c r="OY90" s="1" t="s">
        <v>483</v>
      </c>
      <c r="OZ90" s="1" t="s">
        <v>472</v>
      </c>
      <c r="PA90" s="1" t="s">
        <v>472</v>
      </c>
      <c r="PB90" s="1" t="s">
        <v>483</v>
      </c>
      <c r="PC90" s="1" t="s">
        <v>472</v>
      </c>
      <c r="PI90" s="1" t="s">
        <v>605</v>
      </c>
      <c r="PJ90" s="1" t="s">
        <v>487</v>
      </c>
      <c r="PK90" s="1">
        <v>0</v>
      </c>
      <c r="PL90" s="1">
        <v>0</v>
      </c>
      <c r="PM90" s="1">
        <v>0</v>
      </c>
      <c r="PN90" s="1">
        <v>0</v>
      </c>
      <c r="PO90" s="1">
        <v>0</v>
      </c>
      <c r="PP90" s="1">
        <v>0</v>
      </c>
      <c r="PQ90" s="1">
        <v>1</v>
      </c>
      <c r="PR90" s="1">
        <v>0</v>
      </c>
      <c r="PS90" s="1">
        <v>0</v>
      </c>
      <c r="PT90" s="1">
        <v>0</v>
      </c>
      <c r="PU90" s="1">
        <v>0</v>
      </c>
      <c r="PV90" s="1">
        <v>0</v>
      </c>
      <c r="PX90" s="1" t="s">
        <v>777</v>
      </c>
      <c r="PY90" s="1" t="s">
        <v>487</v>
      </c>
      <c r="PZ90" s="1" t="s">
        <v>1082</v>
      </c>
      <c r="QA90" s="1" t="s">
        <v>472</v>
      </c>
      <c r="QB90" s="1" t="s">
        <v>490</v>
      </c>
      <c r="QC90" s="1" t="s">
        <v>490</v>
      </c>
      <c r="QD90" s="1" t="s">
        <v>472</v>
      </c>
      <c r="QG90" s="1">
        <v>-2.2884956999999999</v>
      </c>
      <c r="QH90" s="1">
        <v>28.800452100000001</v>
      </c>
      <c r="QI90" s="1">
        <v>1790.1</v>
      </c>
      <c r="QJ90" s="1">
        <v>4.9400000000000004</v>
      </c>
      <c r="QK90" s="1">
        <v>12</v>
      </c>
      <c r="QL90" s="1">
        <v>44960.389930555553</v>
      </c>
      <c r="QM90" s="1">
        <v>44960.378055555557</v>
      </c>
      <c r="QN90" s="1" t="s">
        <v>747</v>
      </c>
      <c r="QO90" s="1">
        <v>44960.572928240741</v>
      </c>
      <c r="QP90" s="7" t="s">
        <v>1650</v>
      </c>
      <c r="QQ90" s="1" t="s">
        <v>747</v>
      </c>
      <c r="QR90" s="1" t="s">
        <v>4751</v>
      </c>
      <c r="QS90" s="1" t="s">
        <v>4716</v>
      </c>
      <c r="QT90" s="1">
        <v>6</v>
      </c>
      <c r="QU90" s="1" t="s">
        <v>4725</v>
      </c>
      <c r="QV90" s="1">
        <v>2</v>
      </c>
      <c r="QW90" s="1">
        <v>10</v>
      </c>
      <c r="QX90" s="1">
        <v>2</v>
      </c>
      <c r="QY90" s="9">
        <v>14</v>
      </c>
      <c r="QZ90" s="1" t="s">
        <v>5100</v>
      </c>
      <c r="RA90" s="1">
        <v>8.5714285714285712</v>
      </c>
      <c r="RB90" s="1" t="s">
        <v>4710</v>
      </c>
      <c r="RC90" s="1" t="s">
        <v>4711</v>
      </c>
      <c r="RD90" s="1" t="s">
        <v>4712</v>
      </c>
      <c r="RE90" s="1" t="s">
        <v>5102</v>
      </c>
      <c r="RF90" s="1">
        <v>0</v>
      </c>
      <c r="RG90" s="1">
        <v>1</v>
      </c>
      <c r="RH90" s="1">
        <v>1</v>
      </c>
      <c r="RI90" s="1">
        <v>2</v>
      </c>
      <c r="RJ90" s="1" t="s">
        <v>4721</v>
      </c>
      <c r="RK90" s="1">
        <v>0</v>
      </c>
      <c r="RL90" s="1">
        <v>8</v>
      </c>
      <c r="RM90" s="1" t="s">
        <v>4718</v>
      </c>
      <c r="RN90" s="1">
        <v>0</v>
      </c>
      <c r="RO90" s="1">
        <v>0</v>
      </c>
      <c r="RP90" s="1" t="str">
        <f t="shared" si="8"/>
        <v>croissance</v>
      </c>
      <c r="RQ90" s="1" t="str">
        <f t="shared" si="9"/>
        <v>stagnation</v>
      </c>
      <c r="RR90" s="1" t="str">
        <f t="shared" si="10"/>
        <v>stagnation</v>
      </c>
      <c r="RS90" s="1" t="str">
        <f t="shared" si="11"/>
        <v>croissance</v>
      </c>
      <c r="RT90" s="1" t="str">
        <f t="shared" si="12"/>
        <v>regression</v>
      </c>
      <c r="RU90" s="1" t="str">
        <f t="shared" si="13"/>
        <v>regression</v>
      </c>
    </row>
    <row r="91" spans="1:489" ht="14.25" customHeight="1" x14ac:dyDescent="0.3">
      <c r="A91" s="1" t="s">
        <v>1651</v>
      </c>
      <c r="B91" s="1" t="s">
        <v>1652</v>
      </c>
      <c r="C91" s="1">
        <v>44960</v>
      </c>
      <c r="D91" s="1" t="s">
        <v>459</v>
      </c>
      <c r="E91" s="1" t="s">
        <v>460</v>
      </c>
      <c r="F91" s="1" t="s">
        <v>460</v>
      </c>
      <c r="G91" s="1" t="s">
        <v>461</v>
      </c>
      <c r="H91" s="1" t="s">
        <v>462</v>
      </c>
      <c r="I91" s="1" t="s">
        <v>463</v>
      </c>
      <c r="J91" s="1" t="s">
        <v>464</v>
      </c>
      <c r="K91" s="1" t="s">
        <v>1654</v>
      </c>
      <c r="L91" s="1" t="s">
        <v>1653</v>
      </c>
      <c r="M91" s="1" t="str" cm="1">
        <f t="array" ref="M91">SUBSTITUTE(L91,LEFT(L91,MIN(IFERROR(FIND({0;1;2;3;4;5;6;7;8;9},L91),""))-1),"")</f>
        <v>9</v>
      </c>
      <c r="N91" s="1" t="str">
        <f t="shared" si="7"/>
        <v>kamak_9</v>
      </c>
      <c r="O91" s="1" t="s">
        <v>510</v>
      </c>
      <c r="P91" s="1">
        <v>63</v>
      </c>
      <c r="Q91" s="1">
        <v>970366299</v>
      </c>
      <c r="R91" s="1" t="s">
        <v>1655</v>
      </c>
      <c r="S91" s="1" t="s">
        <v>464</v>
      </c>
      <c r="W91" s="1" t="s">
        <v>510</v>
      </c>
      <c r="X91" s="1" t="s">
        <v>1656</v>
      </c>
      <c r="Y91" s="1" t="s">
        <v>831</v>
      </c>
      <c r="AA91" s="1" t="s">
        <v>471</v>
      </c>
      <c r="AB91" s="1">
        <v>1</v>
      </c>
      <c r="AC91" s="1">
        <v>0</v>
      </c>
      <c r="AD91" s="1">
        <v>1</v>
      </c>
      <c r="AE91" s="1">
        <v>0</v>
      </c>
      <c r="AF91" s="1">
        <v>0</v>
      </c>
      <c r="AG91" s="1">
        <v>2</v>
      </c>
      <c r="AH91" s="1">
        <v>0</v>
      </c>
      <c r="AI91" s="1">
        <v>1</v>
      </c>
      <c r="AJ91" s="1">
        <v>0</v>
      </c>
      <c r="AK91" s="1">
        <v>0</v>
      </c>
      <c r="AL91" s="1">
        <v>0</v>
      </c>
      <c r="AM91" s="1">
        <v>1</v>
      </c>
      <c r="AN91" s="1">
        <v>0</v>
      </c>
      <c r="AO91" s="1">
        <v>0</v>
      </c>
      <c r="AP91" s="1">
        <v>0</v>
      </c>
      <c r="AQ91" s="1">
        <v>1</v>
      </c>
      <c r="AR91" s="1">
        <v>7</v>
      </c>
      <c r="AS91" s="1" t="s">
        <v>472</v>
      </c>
      <c r="AT91" s="1">
        <v>0</v>
      </c>
      <c r="AU91" s="1">
        <v>0</v>
      </c>
      <c r="AV91" s="1">
        <v>0</v>
      </c>
      <c r="AW91" s="1">
        <v>0</v>
      </c>
      <c r="AX91" s="1">
        <v>0</v>
      </c>
      <c r="AY91" s="1">
        <v>0</v>
      </c>
      <c r="AZ91" s="1">
        <v>0</v>
      </c>
      <c r="BA91" s="1">
        <v>0</v>
      </c>
      <c r="BB91" s="1">
        <v>0</v>
      </c>
      <c r="BC91" s="1">
        <v>0</v>
      </c>
      <c r="BD91" s="1">
        <v>0</v>
      </c>
      <c r="BE91" s="1">
        <v>0</v>
      </c>
      <c r="BF91" s="1" t="s">
        <v>464</v>
      </c>
      <c r="BG91" s="1">
        <v>1</v>
      </c>
      <c r="BH91" s="1">
        <v>0</v>
      </c>
      <c r="BI91" s="1">
        <v>1</v>
      </c>
      <c r="BJ91" s="1">
        <v>0</v>
      </c>
      <c r="BK91" s="1">
        <v>0</v>
      </c>
      <c r="BL91" s="1">
        <v>0</v>
      </c>
      <c r="BM91" s="1">
        <v>0</v>
      </c>
      <c r="BN91" s="1">
        <v>0</v>
      </c>
      <c r="BO91" s="1">
        <v>0</v>
      </c>
      <c r="BP91" s="1">
        <v>0</v>
      </c>
      <c r="BQ91" s="1">
        <v>0</v>
      </c>
      <c r="BS91" s="1" t="s">
        <v>464</v>
      </c>
      <c r="BT91" s="1">
        <v>1</v>
      </c>
      <c r="BU91" s="1">
        <v>0</v>
      </c>
      <c r="BV91" s="1">
        <v>0</v>
      </c>
      <c r="BW91" s="1">
        <v>1</v>
      </c>
      <c r="BX91" s="1">
        <v>0</v>
      </c>
      <c r="BY91" s="1">
        <v>0</v>
      </c>
      <c r="BZ91" s="1">
        <v>0</v>
      </c>
      <c r="CA91" s="1">
        <v>0</v>
      </c>
      <c r="CB91" s="1">
        <v>0</v>
      </c>
      <c r="CC91" s="1">
        <v>0</v>
      </c>
      <c r="CD91" s="1">
        <v>0</v>
      </c>
      <c r="CF91" s="1" t="s">
        <v>473</v>
      </c>
      <c r="CG91" s="1" t="s">
        <v>474</v>
      </c>
      <c r="CL91" s="1" t="s">
        <v>473</v>
      </c>
      <c r="CM91" s="1" t="s">
        <v>5133</v>
      </c>
      <c r="CO91" s="1" t="s">
        <v>464</v>
      </c>
      <c r="CW91" s="1" t="s">
        <v>475</v>
      </c>
      <c r="CX91" s="1">
        <v>2</v>
      </c>
      <c r="CY91" s="1">
        <v>5</v>
      </c>
      <c r="CZ91" s="1">
        <v>6</v>
      </c>
      <c r="DA91" s="9">
        <v>13</v>
      </c>
      <c r="DE91" s="1" t="s">
        <v>464</v>
      </c>
      <c r="DF91" s="1" t="s">
        <v>5100</v>
      </c>
      <c r="EH91" s="1">
        <v>7</v>
      </c>
      <c r="EI91" s="1">
        <v>5</v>
      </c>
      <c r="EJ91" s="1">
        <v>700</v>
      </c>
      <c r="EM91" s="1">
        <v>0</v>
      </c>
      <c r="EN91" s="6">
        <v>14.285714285714286</v>
      </c>
      <c r="EO91" s="1" t="s">
        <v>472</v>
      </c>
      <c r="EZ91" s="1" t="s">
        <v>555</v>
      </c>
      <c r="FA91" s="1">
        <v>0</v>
      </c>
      <c r="FB91" s="1">
        <v>0</v>
      </c>
      <c r="FC91" s="1">
        <v>0</v>
      </c>
      <c r="FD91" s="1">
        <v>1</v>
      </c>
      <c r="FE91" s="1">
        <v>0</v>
      </c>
      <c r="FF91" s="1">
        <v>0</v>
      </c>
      <c r="FG91" s="1">
        <v>0</v>
      </c>
      <c r="FI91" s="1" t="s">
        <v>472</v>
      </c>
      <c r="GE91" s="1" t="s">
        <v>464</v>
      </c>
      <c r="GF91" s="1" t="s">
        <v>1657</v>
      </c>
      <c r="GG91" s="1" t="s">
        <v>472</v>
      </c>
      <c r="HP91" s="1" t="s">
        <v>464</v>
      </c>
      <c r="HQ91" s="1">
        <v>0</v>
      </c>
      <c r="HR91" s="1">
        <v>0</v>
      </c>
      <c r="HS91" s="1">
        <v>1</v>
      </c>
      <c r="HT91" s="1">
        <v>0</v>
      </c>
      <c r="HU91" s="1">
        <v>0</v>
      </c>
      <c r="HV91" s="1">
        <v>0</v>
      </c>
      <c r="HW91" s="1">
        <v>0</v>
      </c>
      <c r="HX91" s="1">
        <v>0</v>
      </c>
      <c r="HY91" s="1">
        <v>0</v>
      </c>
      <c r="HZ91" s="1">
        <v>0</v>
      </c>
      <c r="IC91" s="1" t="s">
        <v>737</v>
      </c>
      <c r="IF91" s="1">
        <v>0</v>
      </c>
      <c r="IG91" s="1">
        <v>0</v>
      </c>
      <c r="IH91" s="1">
        <v>0</v>
      </c>
      <c r="II91" s="1">
        <v>1</v>
      </c>
      <c r="IJ91" s="1">
        <v>0</v>
      </c>
      <c r="IL91" s="1">
        <v>0</v>
      </c>
      <c r="IM91" s="1">
        <v>1</v>
      </c>
      <c r="IN91" s="1">
        <v>0</v>
      </c>
      <c r="IS91" s="1" t="s">
        <v>5183</v>
      </c>
      <c r="IT91" s="1" t="s">
        <v>472</v>
      </c>
      <c r="IU91" s="1" t="s">
        <v>5102</v>
      </c>
      <c r="IV91" s="1" t="s">
        <v>472</v>
      </c>
      <c r="IX91" s="1" t="s">
        <v>472</v>
      </c>
      <c r="IY91" s="1" t="s">
        <v>472</v>
      </c>
      <c r="KA91" s="1" t="s">
        <v>464</v>
      </c>
      <c r="KB91" s="1">
        <v>0</v>
      </c>
      <c r="KC91" s="1">
        <v>1</v>
      </c>
      <c r="KD91" s="1">
        <v>1</v>
      </c>
      <c r="KE91" s="1">
        <v>2</v>
      </c>
      <c r="KF91" s="1">
        <v>0</v>
      </c>
      <c r="KG91" s="1">
        <v>0</v>
      </c>
      <c r="KH91" s="1">
        <v>0</v>
      </c>
      <c r="KJ91" s="1">
        <v>1</v>
      </c>
      <c r="KK91" s="1">
        <v>1</v>
      </c>
      <c r="KL91" s="1">
        <v>0</v>
      </c>
      <c r="KM91" s="1">
        <v>2</v>
      </c>
      <c r="KN91" s="1">
        <v>4</v>
      </c>
      <c r="KO91" s="1" t="s">
        <v>5185</v>
      </c>
      <c r="KP91" s="1">
        <v>0</v>
      </c>
      <c r="KQ91" s="1">
        <v>0</v>
      </c>
      <c r="KR91" s="1">
        <v>0</v>
      </c>
      <c r="KT91" s="1">
        <v>1</v>
      </c>
      <c r="KU91" s="1">
        <v>1</v>
      </c>
      <c r="KV91" s="1">
        <v>0</v>
      </c>
      <c r="KW91" s="1">
        <v>0</v>
      </c>
      <c r="KX91" s="1">
        <v>0</v>
      </c>
      <c r="KY91" s="1">
        <v>0</v>
      </c>
      <c r="LA91" s="1" t="s">
        <v>472</v>
      </c>
      <c r="LB91" s="1" t="s">
        <v>834</v>
      </c>
      <c r="LC91" s="1">
        <v>1</v>
      </c>
      <c r="LD91" s="1">
        <v>1</v>
      </c>
      <c r="LE91" s="1">
        <v>0</v>
      </c>
      <c r="LF91" s="1">
        <v>0</v>
      </c>
      <c r="LH91" s="1">
        <v>0</v>
      </c>
      <c r="LI91" s="1">
        <v>0</v>
      </c>
      <c r="LJ91" s="1">
        <v>1</v>
      </c>
      <c r="LK91" s="1">
        <v>0</v>
      </c>
      <c r="LL91" s="1">
        <v>0</v>
      </c>
      <c r="LM91" s="1">
        <v>0</v>
      </c>
      <c r="LN91" s="1">
        <v>0</v>
      </c>
      <c r="LO91" s="1">
        <v>0</v>
      </c>
      <c r="LQ91" s="1" t="s">
        <v>464</v>
      </c>
      <c r="LR91" s="1" t="s">
        <v>1626</v>
      </c>
      <c r="LS91" s="1">
        <v>0</v>
      </c>
      <c r="LT91" s="1">
        <v>1</v>
      </c>
      <c r="LU91" s="1">
        <v>0</v>
      </c>
      <c r="LV91" s="1">
        <v>0</v>
      </c>
      <c r="LW91" s="1">
        <v>0</v>
      </c>
      <c r="LX91" s="1">
        <v>0</v>
      </c>
      <c r="LY91" s="1" t="s">
        <v>787</v>
      </c>
      <c r="LZ91" s="1" t="s">
        <v>472</v>
      </c>
      <c r="MA91" s="1" t="s">
        <v>472</v>
      </c>
      <c r="MQ91" s="1">
        <v>0</v>
      </c>
      <c r="MT91" s="1">
        <v>5</v>
      </c>
      <c r="MU91" s="1" t="s">
        <v>5189</v>
      </c>
      <c r="MV91" s="1">
        <v>0</v>
      </c>
      <c r="MW91" s="1">
        <v>0</v>
      </c>
      <c r="MX91" s="1">
        <v>0</v>
      </c>
      <c r="MY91" s="1">
        <v>0</v>
      </c>
      <c r="MZ91" s="1">
        <v>0</v>
      </c>
      <c r="NA91" s="1">
        <v>0</v>
      </c>
      <c r="NB91" s="1">
        <v>0</v>
      </c>
      <c r="NC91" s="1" t="s">
        <v>1580</v>
      </c>
      <c r="ND91" s="1">
        <v>1</v>
      </c>
      <c r="NE91" s="1">
        <v>0</v>
      </c>
      <c r="NF91" s="1">
        <v>0</v>
      </c>
      <c r="NH91" s="1" t="s">
        <v>472</v>
      </c>
      <c r="NI91" s="1" t="s">
        <v>480</v>
      </c>
      <c r="OD91" s="1" t="s">
        <v>760</v>
      </c>
      <c r="OE91" s="1">
        <v>0</v>
      </c>
      <c r="OF91" s="1">
        <v>0</v>
      </c>
      <c r="OG91" s="1">
        <v>1</v>
      </c>
      <c r="OH91" s="1">
        <v>0</v>
      </c>
      <c r="OI91" s="1">
        <v>0</v>
      </c>
      <c r="OJ91" s="1">
        <v>1</v>
      </c>
      <c r="OK91" s="1">
        <v>1</v>
      </c>
      <c r="OL91" s="1">
        <v>0</v>
      </c>
      <c r="OM91" s="1">
        <v>0</v>
      </c>
      <c r="ON91" s="1">
        <v>0</v>
      </c>
      <c r="OP91" s="1">
        <v>0</v>
      </c>
      <c r="OQ91" s="1">
        <v>0</v>
      </c>
      <c r="OR91" s="1">
        <v>0</v>
      </c>
      <c r="OS91" s="1">
        <v>0</v>
      </c>
      <c r="OT91" s="1">
        <v>1</v>
      </c>
      <c r="OU91" s="1">
        <v>0</v>
      </c>
      <c r="OV91" s="1" t="s">
        <v>1628</v>
      </c>
      <c r="OW91" s="1" t="s">
        <v>702</v>
      </c>
      <c r="OY91" s="1" t="s">
        <v>502</v>
      </c>
      <c r="OZ91" s="1" t="s">
        <v>472</v>
      </c>
      <c r="PA91" s="1" t="s">
        <v>472</v>
      </c>
      <c r="PB91" s="1" t="s">
        <v>502</v>
      </c>
      <c r="PC91" s="1" t="s">
        <v>472</v>
      </c>
      <c r="PI91" s="1" t="s">
        <v>534</v>
      </c>
      <c r="PJ91" s="1" t="s">
        <v>472</v>
      </c>
      <c r="PZ91" s="1" t="s">
        <v>834</v>
      </c>
      <c r="QA91" s="1" t="s">
        <v>472</v>
      </c>
      <c r="QB91" s="1" t="s">
        <v>786</v>
      </c>
      <c r="QC91" s="1" t="s">
        <v>786</v>
      </c>
      <c r="QD91" s="1" t="s">
        <v>472</v>
      </c>
      <c r="QG91" s="1">
        <v>-2.3013737999999999</v>
      </c>
      <c r="QH91" s="1">
        <v>28.800304000000001</v>
      </c>
      <c r="QI91" s="1">
        <v>1804.4</v>
      </c>
      <c r="QJ91" s="1">
        <v>8.9600000000000009</v>
      </c>
      <c r="QK91" s="1">
        <v>7</v>
      </c>
      <c r="QL91" s="1">
        <v>44960.462476851862</v>
      </c>
      <c r="QM91" s="1">
        <v>44960.390162037038</v>
      </c>
      <c r="QN91" s="1" t="s">
        <v>747</v>
      </c>
      <c r="QO91" s="1">
        <v>44960.572962962957</v>
      </c>
      <c r="QP91" s="7" t="s">
        <v>1658</v>
      </c>
      <c r="QQ91" s="1" t="s">
        <v>747</v>
      </c>
      <c r="QR91" s="1" t="s">
        <v>4751</v>
      </c>
      <c r="QS91" s="1" t="s">
        <v>4716</v>
      </c>
      <c r="QT91" s="1">
        <v>6</v>
      </c>
      <c r="QU91" s="1" t="s">
        <v>4725</v>
      </c>
      <c r="QV91" s="1">
        <v>60</v>
      </c>
      <c r="QW91" s="1">
        <v>2</v>
      </c>
      <c r="QX91" s="1">
        <v>75</v>
      </c>
      <c r="QY91" s="9">
        <v>137</v>
      </c>
      <c r="QZ91" s="1" t="s">
        <v>5101</v>
      </c>
      <c r="RA91" s="1">
        <v>17.142857142857142</v>
      </c>
      <c r="RB91" s="1" t="s">
        <v>4710</v>
      </c>
      <c r="RC91" s="1" t="s">
        <v>4711</v>
      </c>
      <c r="RD91" s="1" t="s">
        <v>4712</v>
      </c>
      <c r="RE91" s="1" t="s">
        <v>5102</v>
      </c>
      <c r="RF91" s="1">
        <v>0</v>
      </c>
      <c r="RG91" s="1">
        <v>1</v>
      </c>
      <c r="RH91" s="1">
        <v>1</v>
      </c>
      <c r="RI91" s="1">
        <v>2</v>
      </c>
      <c r="RJ91" s="1" t="s">
        <v>4721</v>
      </c>
      <c r="RK91" s="1">
        <v>0</v>
      </c>
      <c r="RL91" s="1">
        <v>7</v>
      </c>
      <c r="RM91" s="1" t="s">
        <v>4718</v>
      </c>
      <c r="RN91" s="1">
        <v>0</v>
      </c>
      <c r="RO91" s="1">
        <v>0</v>
      </c>
      <c r="RP91" s="1" t="str">
        <f t="shared" si="8"/>
        <v>croissance</v>
      </c>
      <c r="RQ91" s="1" t="str">
        <f t="shared" si="9"/>
        <v>croissance</v>
      </c>
      <c r="RR91" s="1" t="str">
        <f t="shared" si="10"/>
        <v>stagnation</v>
      </c>
      <c r="RS91" s="1" t="str">
        <f t="shared" si="11"/>
        <v>croissance</v>
      </c>
      <c r="RT91" s="1" t="str">
        <f t="shared" si="12"/>
        <v>regression</v>
      </c>
      <c r="RU91" s="1" t="str">
        <f t="shared" si="13"/>
        <v>regression</v>
      </c>
    </row>
    <row r="92" spans="1:489" ht="14.25" customHeight="1" x14ac:dyDescent="0.3">
      <c r="A92" s="1" t="s">
        <v>1659</v>
      </c>
      <c r="B92" s="1" t="s">
        <v>1660</v>
      </c>
      <c r="C92" s="1">
        <v>44960</v>
      </c>
      <c r="D92" s="1" t="s">
        <v>459</v>
      </c>
      <c r="E92" s="1" t="s">
        <v>460</v>
      </c>
      <c r="F92" s="1" t="s">
        <v>460</v>
      </c>
      <c r="G92" s="1" t="s">
        <v>461</v>
      </c>
      <c r="H92" s="1" t="s">
        <v>462</v>
      </c>
      <c r="I92" s="1" t="s">
        <v>463</v>
      </c>
      <c r="J92" s="1" t="s">
        <v>464</v>
      </c>
      <c r="K92" s="1" t="s">
        <v>1662</v>
      </c>
      <c r="L92" s="1" t="s">
        <v>1661</v>
      </c>
      <c r="M92" s="1" t="str" cm="1">
        <f t="array" ref="M92">SUBSTITUTE(L92,LEFT(L92,MIN(IFERROR(FIND({0;1;2;3;4;5;6;7;8;9},L92),""))-1),"")</f>
        <v>62</v>
      </c>
      <c r="N92" s="1" t="str">
        <f t="shared" si="7"/>
        <v>kamak_62</v>
      </c>
      <c r="O92" s="1" t="s">
        <v>467</v>
      </c>
      <c r="P92" s="1">
        <v>40</v>
      </c>
      <c r="Q92" s="1">
        <v>990334603</v>
      </c>
      <c r="R92" s="1" t="s">
        <v>468</v>
      </c>
      <c r="S92" s="1" t="s">
        <v>472</v>
      </c>
      <c r="T92" s="1" t="s">
        <v>542</v>
      </c>
      <c r="V92" s="1" t="s">
        <v>510</v>
      </c>
      <c r="W92" s="1" t="s">
        <v>510</v>
      </c>
      <c r="Y92" s="1" t="s">
        <v>1144</v>
      </c>
      <c r="AA92" s="1" t="s">
        <v>471</v>
      </c>
      <c r="AB92" s="1">
        <v>0</v>
      </c>
      <c r="AC92" s="1">
        <v>0</v>
      </c>
      <c r="AD92" s="1">
        <v>1</v>
      </c>
      <c r="AE92" s="1">
        <v>0</v>
      </c>
      <c r="AF92" s="1">
        <v>1</v>
      </c>
      <c r="AG92" s="1">
        <v>0</v>
      </c>
      <c r="AH92" s="1">
        <v>1</v>
      </c>
      <c r="AI92" s="1">
        <v>0</v>
      </c>
      <c r="AJ92" s="1">
        <v>0</v>
      </c>
      <c r="AK92" s="1">
        <v>1</v>
      </c>
      <c r="AL92" s="1">
        <v>1</v>
      </c>
      <c r="AM92" s="1">
        <v>1</v>
      </c>
      <c r="AN92" s="1">
        <v>0</v>
      </c>
      <c r="AO92" s="1">
        <v>0</v>
      </c>
      <c r="AP92" s="1">
        <v>1</v>
      </c>
      <c r="AQ92" s="1">
        <v>0</v>
      </c>
      <c r="AR92" s="1">
        <v>7</v>
      </c>
      <c r="AS92" s="1" t="s">
        <v>464</v>
      </c>
      <c r="AT92" s="1">
        <v>0</v>
      </c>
      <c r="AU92" s="1">
        <v>0</v>
      </c>
      <c r="AV92" s="1">
        <v>0</v>
      </c>
      <c r="AW92" s="1">
        <v>0</v>
      </c>
      <c r="AX92" s="1">
        <v>1</v>
      </c>
      <c r="AY92" s="1">
        <v>0</v>
      </c>
      <c r="AZ92" s="1">
        <v>0</v>
      </c>
      <c r="BA92" s="1">
        <v>0</v>
      </c>
      <c r="BB92" s="1">
        <v>0</v>
      </c>
      <c r="BC92" s="1">
        <v>0</v>
      </c>
      <c r="BD92" s="1">
        <v>0</v>
      </c>
      <c r="BE92" s="1">
        <v>0</v>
      </c>
      <c r="BF92" s="1" t="s">
        <v>464</v>
      </c>
      <c r="BG92" s="1">
        <v>0</v>
      </c>
      <c r="BH92" s="1">
        <v>0</v>
      </c>
      <c r="BI92" s="1">
        <v>1</v>
      </c>
      <c r="BJ92" s="1">
        <v>0</v>
      </c>
      <c r="BK92" s="1">
        <v>0</v>
      </c>
      <c r="BL92" s="1">
        <v>0</v>
      </c>
      <c r="BM92" s="1">
        <v>0</v>
      </c>
      <c r="BN92" s="1">
        <v>0</v>
      </c>
      <c r="BO92" s="1">
        <v>0</v>
      </c>
      <c r="BP92" s="1">
        <v>0</v>
      </c>
      <c r="BQ92" s="1">
        <v>0</v>
      </c>
      <c r="BS92" s="1" t="s">
        <v>464</v>
      </c>
      <c r="BT92" s="1">
        <v>1</v>
      </c>
      <c r="BU92" s="1">
        <v>0</v>
      </c>
      <c r="BV92" s="1">
        <v>0</v>
      </c>
      <c r="BW92" s="1">
        <v>0</v>
      </c>
      <c r="BX92" s="1">
        <v>0</v>
      </c>
      <c r="BY92" s="1">
        <v>0</v>
      </c>
      <c r="BZ92" s="1">
        <v>0</v>
      </c>
      <c r="CA92" s="1">
        <v>0</v>
      </c>
      <c r="CB92" s="1">
        <v>0</v>
      </c>
      <c r="CC92" s="1">
        <v>0</v>
      </c>
      <c r="CD92" s="1">
        <v>0</v>
      </c>
      <c r="CF92" s="1" t="s">
        <v>473</v>
      </c>
      <c r="CG92" s="1" t="s">
        <v>474</v>
      </c>
      <c r="CL92" s="1" t="s">
        <v>473</v>
      </c>
      <c r="CM92" s="1" t="s">
        <v>5133</v>
      </c>
      <c r="CO92" s="1" t="s">
        <v>464</v>
      </c>
      <c r="CW92" s="1" t="s">
        <v>475</v>
      </c>
      <c r="CX92" s="1">
        <v>20</v>
      </c>
      <c r="CY92" s="1">
        <v>30</v>
      </c>
      <c r="CZ92" s="1">
        <v>25</v>
      </c>
      <c r="DA92" s="9">
        <v>75</v>
      </c>
      <c r="DE92" s="1" t="s">
        <v>464</v>
      </c>
      <c r="DF92" s="1" t="s">
        <v>5101</v>
      </c>
      <c r="EH92" s="1">
        <v>4</v>
      </c>
      <c r="EI92" s="1">
        <v>10</v>
      </c>
      <c r="EJ92" s="1">
        <v>800</v>
      </c>
      <c r="EM92" s="1">
        <v>0</v>
      </c>
      <c r="EN92" s="6">
        <v>16.326530612244898</v>
      </c>
      <c r="EO92" s="1" t="s">
        <v>472</v>
      </c>
      <c r="EZ92" s="1" t="s">
        <v>555</v>
      </c>
      <c r="FA92" s="1">
        <v>0</v>
      </c>
      <c r="FB92" s="1">
        <v>0</v>
      </c>
      <c r="FC92" s="1">
        <v>0</v>
      </c>
      <c r="FD92" s="1">
        <v>1</v>
      </c>
      <c r="FE92" s="1">
        <v>0</v>
      </c>
      <c r="FF92" s="1">
        <v>0</v>
      </c>
      <c r="FG92" s="1">
        <v>0</v>
      </c>
      <c r="FI92" s="1" t="s">
        <v>472</v>
      </c>
      <c r="GE92" s="1" t="s">
        <v>464</v>
      </c>
      <c r="GF92" s="1" t="s">
        <v>1663</v>
      </c>
      <c r="GG92" s="1" t="s">
        <v>472</v>
      </c>
      <c r="HP92" s="1" t="s">
        <v>464</v>
      </c>
      <c r="HQ92" s="1">
        <v>0</v>
      </c>
      <c r="HR92" s="1">
        <v>0</v>
      </c>
      <c r="HS92" s="1">
        <v>1</v>
      </c>
      <c r="HT92" s="1">
        <v>0</v>
      </c>
      <c r="HU92" s="1">
        <v>0</v>
      </c>
      <c r="HV92" s="1">
        <v>0</v>
      </c>
      <c r="HW92" s="1">
        <v>0</v>
      </c>
      <c r="HX92" s="1">
        <v>0</v>
      </c>
      <c r="HY92" s="1">
        <v>0</v>
      </c>
      <c r="HZ92" s="1">
        <v>0</v>
      </c>
      <c r="IC92" s="1" t="s">
        <v>737</v>
      </c>
      <c r="IF92" s="1">
        <v>0</v>
      </c>
      <c r="IG92" s="1">
        <v>0</v>
      </c>
      <c r="IH92" s="1">
        <v>0</v>
      </c>
      <c r="II92" s="1">
        <v>1</v>
      </c>
      <c r="IJ92" s="1">
        <v>0</v>
      </c>
      <c r="IL92" s="1">
        <v>0</v>
      </c>
      <c r="IM92" s="1">
        <v>1</v>
      </c>
      <c r="IN92" s="1">
        <v>0</v>
      </c>
      <c r="IS92" s="1" t="s">
        <v>5183</v>
      </c>
      <c r="IT92" s="1" t="s">
        <v>472</v>
      </c>
      <c r="IU92" s="1" t="s">
        <v>5102</v>
      </c>
      <c r="IV92" s="1" t="s">
        <v>464</v>
      </c>
      <c r="IW92" s="1" t="s">
        <v>1543</v>
      </c>
      <c r="IX92" s="1" t="s">
        <v>464</v>
      </c>
      <c r="IY92" s="1" t="s">
        <v>464</v>
      </c>
      <c r="IZ92" s="1">
        <v>1</v>
      </c>
      <c r="JA92" s="1">
        <v>0</v>
      </c>
      <c r="JB92" s="1">
        <v>0</v>
      </c>
      <c r="JC92" s="1">
        <v>0</v>
      </c>
      <c r="JD92" s="1">
        <v>0</v>
      </c>
      <c r="JE92" s="1">
        <v>1</v>
      </c>
      <c r="JF92" s="1">
        <v>0</v>
      </c>
      <c r="JG92" s="1">
        <v>0</v>
      </c>
      <c r="JH92" s="1">
        <v>0</v>
      </c>
      <c r="JI92" s="1">
        <v>0</v>
      </c>
      <c r="JK92" s="1" t="s">
        <v>464</v>
      </c>
      <c r="JL92" s="1">
        <v>1</v>
      </c>
      <c r="JM92" s="1">
        <v>0</v>
      </c>
      <c r="JN92" s="1">
        <v>0</v>
      </c>
      <c r="JO92" s="1">
        <v>0</v>
      </c>
      <c r="JP92" s="1">
        <v>0</v>
      </c>
      <c r="JQ92" s="1">
        <v>0</v>
      </c>
      <c r="JR92" s="1">
        <v>0</v>
      </c>
      <c r="JT92" s="1" t="s">
        <v>464</v>
      </c>
      <c r="KA92" s="1" t="s">
        <v>464</v>
      </c>
      <c r="KB92" s="1">
        <v>1</v>
      </c>
      <c r="KC92" s="1">
        <v>1</v>
      </c>
      <c r="KD92" s="1">
        <v>1</v>
      </c>
      <c r="KE92" s="1">
        <v>3</v>
      </c>
      <c r="KF92" s="1">
        <v>0</v>
      </c>
      <c r="KG92" s="1">
        <v>0</v>
      </c>
      <c r="KH92" s="1">
        <v>0</v>
      </c>
      <c r="KJ92" s="1">
        <v>1</v>
      </c>
      <c r="KK92" s="1">
        <v>1</v>
      </c>
      <c r="KL92" s="1">
        <v>0</v>
      </c>
      <c r="KM92" s="1">
        <v>2</v>
      </c>
      <c r="KN92" s="1">
        <v>5</v>
      </c>
      <c r="KO92" s="1" t="s">
        <v>5185</v>
      </c>
      <c r="KP92" s="1">
        <v>0</v>
      </c>
      <c r="KQ92" s="1">
        <v>0</v>
      </c>
      <c r="KR92" s="1">
        <v>0</v>
      </c>
      <c r="KT92" s="1">
        <v>1</v>
      </c>
      <c r="KU92" s="1">
        <v>1</v>
      </c>
      <c r="KV92" s="1">
        <v>0</v>
      </c>
      <c r="KW92" s="1">
        <v>0</v>
      </c>
      <c r="KX92" s="1">
        <v>0</v>
      </c>
      <c r="KY92" s="1">
        <v>0</v>
      </c>
      <c r="LA92" s="1" t="s">
        <v>464</v>
      </c>
      <c r="LB92" s="1" t="s">
        <v>1664</v>
      </c>
      <c r="LC92" s="1">
        <v>1</v>
      </c>
      <c r="LD92" s="1">
        <v>1</v>
      </c>
      <c r="LE92" s="1">
        <v>0</v>
      </c>
      <c r="LF92" s="1">
        <v>0</v>
      </c>
      <c r="LH92" s="1">
        <v>0</v>
      </c>
      <c r="LI92" s="1">
        <v>0</v>
      </c>
      <c r="LJ92" s="1">
        <v>1</v>
      </c>
      <c r="LK92" s="1">
        <v>0</v>
      </c>
      <c r="LL92" s="1">
        <v>0</v>
      </c>
      <c r="LM92" s="1">
        <v>0</v>
      </c>
      <c r="LN92" s="1">
        <v>0</v>
      </c>
      <c r="LO92" s="1">
        <v>0</v>
      </c>
      <c r="LQ92" s="1" t="s">
        <v>464</v>
      </c>
      <c r="LR92" s="1" t="s">
        <v>787</v>
      </c>
      <c r="LS92" s="1">
        <v>0</v>
      </c>
      <c r="LT92" s="1">
        <v>1</v>
      </c>
      <c r="LU92" s="1">
        <v>0</v>
      </c>
      <c r="LV92" s="1">
        <v>0</v>
      </c>
      <c r="LW92" s="1">
        <v>0</v>
      </c>
      <c r="LX92" s="1">
        <v>0</v>
      </c>
      <c r="LY92" s="1" t="s">
        <v>1665</v>
      </c>
      <c r="LZ92" s="1" t="s">
        <v>472</v>
      </c>
      <c r="MA92" s="1" t="s">
        <v>472</v>
      </c>
      <c r="MQ92" s="1">
        <v>0</v>
      </c>
      <c r="MT92" s="1">
        <v>4</v>
      </c>
      <c r="MU92" s="1" t="s">
        <v>5188</v>
      </c>
      <c r="MV92" s="1">
        <v>0</v>
      </c>
      <c r="MW92" s="1">
        <v>0</v>
      </c>
      <c r="MX92" s="1">
        <v>0</v>
      </c>
      <c r="MY92" s="1">
        <v>0</v>
      </c>
      <c r="MZ92" s="1">
        <v>0</v>
      </c>
      <c r="NA92" s="1">
        <v>0</v>
      </c>
      <c r="NB92" s="1">
        <v>0</v>
      </c>
      <c r="NC92" s="1" t="s">
        <v>1580</v>
      </c>
      <c r="ND92" s="1">
        <v>1</v>
      </c>
      <c r="NE92" s="1">
        <v>0</v>
      </c>
      <c r="NF92" s="1">
        <v>0</v>
      </c>
      <c r="NH92" s="1" t="s">
        <v>464</v>
      </c>
      <c r="NI92" s="1" t="s">
        <v>480</v>
      </c>
      <c r="OD92" s="1" t="s">
        <v>742</v>
      </c>
      <c r="OE92" s="1">
        <v>0</v>
      </c>
      <c r="OF92" s="1">
        <v>0</v>
      </c>
      <c r="OG92" s="1">
        <v>1</v>
      </c>
      <c r="OH92" s="1">
        <v>1</v>
      </c>
      <c r="OI92" s="1">
        <v>1</v>
      </c>
      <c r="OJ92" s="1">
        <v>0</v>
      </c>
      <c r="OK92" s="1">
        <v>0</v>
      </c>
      <c r="OL92" s="1">
        <v>0</v>
      </c>
      <c r="OM92" s="1">
        <v>0</v>
      </c>
      <c r="ON92" s="1">
        <v>0</v>
      </c>
      <c r="OP92" s="1">
        <v>0</v>
      </c>
      <c r="OQ92" s="1">
        <v>0</v>
      </c>
      <c r="OR92" s="1">
        <v>0</v>
      </c>
      <c r="OS92" s="1">
        <v>0</v>
      </c>
      <c r="OT92" s="1">
        <v>1</v>
      </c>
      <c r="OU92" s="1">
        <v>0</v>
      </c>
      <c r="OV92" s="1" t="s">
        <v>1628</v>
      </c>
      <c r="OW92" s="1" t="s">
        <v>702</v>
      </c>
      <c r="OY92" s="1" t="s">
        <v>502</v>
      </c>
      <c r="OZ92" s="1" t="s">
        <v>472</v>
      </c>
      <c r="PA92" s="1" t="s">
        <v>472</v>
      </c>
      <c r="PB92" s="1" t="s">
        <v>502</v>
      </c>
      <c r="PC92" s="1" t="s">
        <v>472</v>
      </c>
      <c r="PI92" s="1" t="s">
        <v>534</v>
      </c>
      <c r="PJ92" s="1" t="s">
        <v>472</v>
      </c>
      <c r="PZ92" s="1" t="s">
        <v>490</v>
      </c>
      <c r="QA92" s="1" t="s">
        <v>472</v>
      </c>
      <c r="QB92" s="1" t="s">
        <v>1666</v>
      </c>
      <c r="QC92" s="1" t="s">
        <v>1667</v>
      </c>
      <c r="QD92" s="1" t="s">
        <v>472</v>
      </c>
      <c r="QG92" s="1">
        <v>-2.2956260999999998</v>
      </c>
      <c r="QH92" s="1">
        <v>28.797991400000001</v>
      </c>
      <c r="QI92" s="1">
        <v>1776.7</v>
      </c>
      <c r="QJ92" s="1">
        <v>6.58</v>
      </c>
      <c r="QK92" s="1">
        <v>7</v>
      </c>
      <c r="QL92" s="1">
        <v>44960.495520833327</v>
      </c>
      <c r="QM92" s="1">
        <v>44960.478125000001</v>
      </c>
      <c r="QN92" s="1" t="s">
        <v>747</v>
      </c>
      <c r="QO92" s="1">
        <v>44960.572962962957</v>
      </c>
      <c r="QP92" s="7" t="s">
        <v>1668</v>
      </c>
      <c r="QQ92" s="1" t="s">
        <v>747</v>
      </c>
      <c r="QR92" s="1" t="s">
        <v>4707</v>
      </c>
      <c r="QS92" s="1" t="s">
        <v>4716</v>
      </c>
      <c r="QT92" s="1">
        <v>8</v>
      </c>
      <c r="QU92" s="1" t="s">
        <v>4725</v>
      </c>
      <c r="QV92" s="1">
        <v>2</v>
      </c>
      <c r="QW92" s="1">
        <v>120</v>
      </c>
      <c r="QX92" s="1">
        <v>3</v>
      </c>
      <c r="QY92" s="9">
        <v>125</v>
      </c>
      <c r="QZ92" s="1" t="s">
        <v>5102</v>
      </c>
      <c r="RA92" s="1">
        <v>14.285714285714286</v>
      </c>
      <c r="RB92" s="1" t="s">
        <v>4710</v>
      </c>
      <c r="RC92" s="1" t="s">
        <v>4711</v>
      </c>
      <c r="RD92" s="1" t="s">
        <v>4717</v>
      </c>
      <c r="RE92" s="1" t="s">
        <v>5102</v>
      </c>
      <c r="RF92" s="1">
        <v>0</v>
      </c>
      <c r="RG92" s="1">
        <v>1</v>
      </c>
      <c r="RH92" s="1">
        <v>1</v>
      </c>
      <c r="RI92" s="1">
        <v>2</v>
      </c>
      <c r="RJ92" s="1" t="s">
        <v>4721</v>
      </c>
      <c r="RK92" s="1">
        <v>0</v>
      </c>
      <c r="RL92" s="1">
        <v>5</v>
      </c>
      <c r="RM92" s="1" t="s">
        <v>4714</v>
      </c>
      <c r="RN92" s="1">
        <v>0</v>
      </c>
      <c r="RO92" s="1">
        <v>0</v>
      </c>
      <c r="RP92" s="1" t="str">
        <f t="shared" si="8"/>
        <v>croissance</v>
      </c>
      <c r="RQ92" s="1" t="str">
        <f t="shared" si="9"/>
        <v>croissance</v>
      </c>
      <c r="RR92" s="1" t="str">
        <f t="shared" si="10"/>
        <v>stagnation</v>
      </c>
      <c r="RS92" s="1" t="str">
        <f t="shared" si="11"/>
        <v>regression</v>
      </c>
      <c r="RT92" s="1" t="str">
        <f t="shared" si="12"/>
        <v>regression</v>
      </c>
      <c r="RU92" s="1" t="str">
        <f t="shared" si="13"/>
        <v>regression</v>
      </c>
    </row>
    <row r="93" spans="1:489" ht="14.25" customHeight="1" x14ac:dyDescent="0.3">
      <c r="A93" s="1" t="s">
        <v>1669</v>
      </c>
      <c r="B93" s="1" t="s">
        <v>1670</v>
      </c>
      <c r="C93" s="1">
        <v>44960</v>
      </c>
      <c r="D93" s="1" t="s">
        <v>459</v>
      </c>
      <c r="E93" s="1" t="s">
        <v>460</v>
      </c>
      <c r="F93" s="1" t="s">
        <v>460</v>
      </c>
      <c r="G93" s="1" t="s">
        <v>461</v>
      </c>
      <c r="H93" s="1" t="s">
        <v>462</v>
      </c>
      <c r="I93" s="1" t="s">
        <v>1417</v>
      </c>
      <c r="J93" s="1" t="s">
        <v>464</v>
      </c>
      <c r="K93" s="1" t="s">
        <v>1672</v>
      </c>
      <c r="L93" s="1" t="s">
        <v>1671</v>
      </c>
      <c r="M93" s="1" t="str" cm="1">
        <f t="array" ref="M93">SUBSTITUTE(L93,LEFT(L93,MIN(IFERROR(FIND({0;1;2;3;4;5;6;7;8;9},L93),""))-1),"")</f>
        <v>9</v>
      </c>
      <c r="N93" s="1" t="str">
        <f t="shared" si="7"/>
        <v>chira_9</v>
      </c>
      <c r="O93" s="1" t="s">
        <v>510</v>
      </c>
      <c r="P93" s="1">
        <v>66</v>
      </c>
      <c r="Q93" s="1">
        <v>0</v>
      </c>
      <c r="R93" s="1" t="s">
        <v>693</v>
      </c>
      <c r="S93" s="1" t="s">
        <v>464</v>
      </c>
      <c r="W93" s="1" t="s">
        <v>510</v>
      </c>
      <c r="X93" s="1" t="s">
        <v>1673</v>
      </c>
      <c r="Y93" s="1" t="s">
        <v>575</v>
      </c>
      <c r="AA93" s="1" t="s">
        <v>471</v>
      </c>
      <c r="AB93" s="1">
        <v>0</v>
      </c>
      <c r="AC93" s="1">
        <v>0</v>
      </c>
      <c r="AD93" s="1">
        <v>0</v>
      </c>
      <c r="AE93" s="1">
        <v>0</v>
      </c>
      <c r="AF93" s="1">
        <v>0</v>
      </c>
      <c r="AG93" s="1">
        <v>0</v>
      </c>
      <c r="AH93" s="1">
        <v>0</v>
      </c>
      <c r="AI93" s="1">
        <v>1</v>
      </c>
      <c r="AJ93" s="1">
        <v>0</v>
      </c>
      <c r="AK93" s="1">
        <v>0</v>
      </c>
      <c r="AL93" s="1">
        <v>0</v>
      </c>
      <c r="AM93" s="1">
        <v>0</v>
      </c>
      <c r="AN93" s="1">
        <v>0</v>
      </c>
      <c r="AO93" s="1">
        <v>0</v>
      </c>
      <c r="AP93" s="1">
        <v>0</v>
      </c>
      <c r="AQ93" s="1">
        <v>1</v>
      </c>
      <c r="AR93" s="1">
        <v>2</v>
      </c>
      <c r="AS93" s="1" t="s">
        <v>464</v>
      </c>
      <c r="AT93" s="1">
        <v>0</v>
      </c>
      <c r="AU93" s="1">
        <v>0</v>
      </c>
      <c r="AV93" s="1">
        <v>0</v>
      </c>
      <c r="AW93" s="1">
        <v>0</v>
      </c>
      <c r="AX93" s="1">
        <v>1</v>
      </c>
      <c r="AY93" s="1">
        <v>0</v>
      </c>
      <c r="AZ93" s="1">
        <v>0</v>
      </c>
      <c r="BA93" s="1">
        <v>0</v>
      </c>
      <c r="BB93" s="1">
        <v>0</v>
      </c>
      <c r="BC93" s="1">
        <v>0</v>
      </c>
      <c r="BD93" s="1">
        <v>0</v>
      </c>
      <c r="BE93" s="1">
        <v>0</v>
      </c>
      <c r="BF93" s="1" t="s">
        <v>464</v>
      </c>
      <c r="BG93" s="1">
        <v>0</v>
      </c>
      <c r="BH93" s="1">
        <v>0</v>
      </c>
      <c r="BI93" s="1">
        <v>0</v>
      </c>
      <c r="BJ93" s="1">
        <v>0</v>
      </c>
      <c r="BK93" s="1">
        <v>1</v>
      </c>
      <c r="BL93" s="1">
        <v>0</v>
      </c>
      <c r="BM93" s="1">
        <v>1</v>
      </c>
      <c r="BN93" s="1">
        <v>0</v>
      </c>
      <c r="BO93" s="1">
        <v>0</v>
      </c>
      <c r="BP93" s="1">
        <v>0</v>
      </c>
      <c r="BQ93" s="1">
        <v>0</v>
      </c>
      <c r="BS93" s="1" t="s">
        <v>464</v>
      </c>
      <c r="BT93" s="1">
        <v>0</v>
      </c>
      <c r="BU93" s="1">
        <v>0</v>
      </c>
      <c r="BV93" s="1">
        <v>0</v>
      </c>
      <c r="BW93" s="1">
        <v>1</v>
      </c>
      <c r="BX93" s="1">
        <v>0</v>
      </c>
      <c r="BY93" s="1">
        <v>1</v>
      </c>
      <c r="BZ93" s="1">
        <v>0</v>
      </c>
      <c r="CA93" s="1">
        <v>0</v>
      </c>
      <c r="CB93" s="1">
        <v>0</v>
      </c>
      <c r="CC93" s="1">
        <v>0</v>
      </c>
      <c r="CD93" s="1">
        <v>0</v>
      </c>
      <c r="CF93" s="1" t="s">
        <v>473</v>
      </c>
      <c r="CG93" s="1" t="s">
        <v>474</v>
      </c>
      <c r="CL93" s="1" t="s">
        <v>473</v>
      </c>
      <c r="CM93" s="1" t="s">
        <v>5133</v>
      </c>
      <c r="CO93" s="1" t="s">
        <v>464</v>
      </c>
      <c r="CW93" s="1" t="s">
        <v>475</v>
      </c>
      <c r="CX93" s="1">
        <v>3</v>
      </c>
      <c r="CY93" s="1">
        <v>10</v>
      </c>
      <c r="CZ93" s="1">
        <v>4</v>
      </c>
      <c r="DA93" s="9">
        <v>17</v>
      </c>
      <c r="DE93" s="1" t="s">
        <v>464</v>
      </c>
      <c r="DF93" s="1" t="s">
        <v>5100</v>
      </c>
      <c r="EH93" s="1">
        <v>7</v>
      </c>
      <c r="EI93" s="1">
        <v>2</v>
      </c>
      <c r="EJ93" s="1">
        <v>280</v>
      </c>
      <c r="EM93" s="1">
        <v>0</v>
      </c>
      <c r="EN93" s="6">
        <v>20</v>
      </c>
      <c r="EO93" s="1" t="s">
        <v>472</v>
      </c>
      <c r="EZ93" s="1" t="s">
        <v>1674</v>
      </c>
      <c r="FA93" s="1">
        <v>0</v>
      </c>
      <c r="FB93" s="1">
        <v>0</v>
      </c>
      <c r="FC93" s="1">
        <v>0</v>
      </c>
      <c r="FD93" s="1">
        <v>0</v>
      </c>
      <c r="FE93" s="1">
        <v>1</v>
      </c>
      <c r="FF93" s="1">
        <v>0</v>
      </c>
      <c r="FG93" s="1">
        <v>0</v>
      </c>
      <c r="FI93" s="1" t="s">
        <v>464</v>
      </c>
      <c r="FJ93" s="1" t="s">
        <v>598</v>
      </c>
      <c r="FM93" s="1">
        <v>500</v>
      </c>
      <c r="GE93" s="1" t="s">
        <v>464</v>
      </c>
      <c r="GF93" s="1" t="s">
        <v>1675</v>
      </c>
      <c r="GG93" s="1" t="s">
        <v>472</v>
      </c>
      <c r="HP93" s="1" t="s">
        <v>464</v>
      </c>
      <c r="HQ93" s="1">
        <v>0</v>
      </c>
      <c r="HR93" s="1">
        <v>0</v>
      </c>
      <c r="HS93" s="1">
        <v>0</v>
      </c>
      <c r="HT93" s="1">
        <v>0</v>
      </c>
      <c r="HU93" s="1">
        <v>0</v>
      </c>
      <c r="HV93" s="1">
        <v>0</v>
      </c>
      <c r="HW93" s="1">
        <v>1</v>
      </c>
      <c r="HX93" s="1">
        <v>0</v>
      </c>
      <c r="HY93" s="1">
        <v>0</v>
      </c>
      <c r="HZ93" s="1">
        <v>0</v>
      </c>
      <c r="IF93" s="1">
        <v>0</v>
      </c>
      <c r="IG93" s="1">
        <v>0</v>
      </c>
      <c r="IH93" s="1">
        <v>0</v>
      </c>
      <c r="II93" s="1">
        <v>1</v>
      </c>
      <c r="IJ93" s="1">
        <v>0</v>
      </c>
      <c r="IS93" s="1" t="s">
        <v>5183</v>
      </c>
      <c r="IT93" s="1" t="s">
        <v>472</v>
      </c>
      <c r="IU93" s="1" t="s">
        <v>5102</v>
      </c>
      <c r="IV93" s="1" t="s">
        <v>472</v>
      </c>
      <c r="IX93" s="1" t="s">
        <v>472</v>
      </c>
      <c r="IY93" s="1" t="s">
        <v>464</v>
      </c>
      <c r="IZ93" s="1">
        <v>0</v>
      </c>
      <c r="JA93" s="1">
        <v>1</v>
      </c>
      <c r="JB93" s="1">
        <v>0</v>
      </c>
      <c r="JC93" s="1">
        <v>0</v>
      </c>
      <c r="JD93" s="1">
        <v>0</v>
      </c>
      <c r="JE93" s="1">
        <v>0</v>
      </c>
      <c r="JF93" s="1">
        <v>0</v>
      </c>
      <c r="JG93" s="1">
        <v>1</v>
      </c>
      <c r="JH93" s="1">
        <v>0</v>
      </c>
      <c r="JI93" s="1">
        <v>0</v>
      </c>
      <c r="JK93" s="1" t="s">
        <v>472</v>
      </c>
      <c r="KA93" s="1" t="s">
        <v>472</v>
      </c>
      <c r="KE93" s="1">
        <v>0</v>
      </c>
      <c r="KM93" s="1">
        <v>0</v>
      </c>
      <c r="KN93" s="1">
        <v>0</v>
      </c>
      <c r="KO93" s="1" t="s">
        <v>5186</v>
      </c>
      <c r="KT93" s="1">
        <v>1</v>
      </c>
      <c r="KU93" s="1">
        <v>0</v>
      </c>
      <c r="KV93" s="1">
        <v>0</v>
      </c>
      <c r="KW93" s="1">
        <v>0</v>
      </c>
      <c r="KX93" s="1">
        <v>0</v>
      </c>
      <c r="KY93" s="1">
        <v>0</v>
      </c>
      <c r="LA93" s="1" t="s">
        <v>472</v>
      </c>
      <c r="LB93" s="1" t="s">
        <v>636</v>
      </c>
      <c r="LC93" s="1">
        <v>0</v>
      </c>
      <c r="LD93" s="1">
        <v>1</v>
      </c>
      <c r="LE93" s="1">
        <v>0</v>
      </c>
      <c r="LF93" s="1">
        <v>0</v>
      </c>
      <c r="LH93" s="1">
        <v>0</v>
      </c>
      <c r="LI93" s="1">
        <v>0</v>
      </c>
      <c r="LJ93" s="1">
        <v>0</v>
      </c>
      <c r="LK93" s="1">
        <v>0</v>
      </c>
      <c r="LL93" s="1">
        <v>0</v>
      </c>
      <c r="LM93" s="1">
        <v>0</v>
      </c>
      <c r="LN93" s="1">
        <v>1</v>
      </c>
      <c r="LO93" s="1">
        <v>0</v>
      </c>
      <c r="LP93" s="1" t="s">
        <v>1676</v>
      </c>
      <c r="LQ93" s="1" t="s">
        <v>464</v>
      </c>
      <c r="LR93" s="1" t="s">
        <v>1677</v>
      </c>
      <c r="LS93" s="1">
        <v>0</v>
      </c>
      <c r="LT93" s="1">
        <v>0</v>
      </c>
      <c r="LU93" s="1">
        <v>0</v>
      </c>
      <c r="LV93" s="1">
        <v>1</v>
      </c>
      <c r="LW93" s="1">
        <v>0</v>
      </c>
      <c r="LX93" s="1">
        <v>0</v>
      </c>
      <c r="LY93" s="1" t="s">
        <v>560</v>
      </c>
      <c r="LZ93" s="1" t="s">
        <v>472</v>
      </c>
      <c r="MA93" s="1" t="s">
        <v>472</v>
      </c>
      <c r="MQ93" s="1">
        <v>0</v>
      </c>
      <c r="MT93" s="1">
        <v>8</v>
      </c>
      <c r="MU93" s="1" t="s">
        <v>5187</v>
      </c>
      <c r="MV93" s="1">
        <v>1</v>
      </c>
      <c r="MW93" s="1">
        <v>0</v>
      </c>
      <c r="MX93" s="1">
        <v>0</v>
      </c>
      <c r="MY93" s="1">
        <v>0</v>
      </c>
      <c r="MZ93" s="1">
        <v>0</v>
      </c>
      <c r="NA93" s="1">
        <v>1</v>
      </c>
      <c r="NB93" s="1">
        <v>1</v>
      </c>
      <c r="NC93" s="1" t="s">
        <v>5190</v>
      </c>
      <c r="ND93" s="1">
        <v>0</v>
      </c>
      <c r="NE93" s="1">
        <v>0</v>
      </c>
      <c r="NF93" s="1">
        <v>0</v>
      </c>
      <c r="NH93" s="1" t="s">
        <v>472</v>
      </c>
      <c r="NI93" s="1" t="s">
        <v>464</v>
      </c>
      <c r="NJ93" s="1" t="s">
        <v>741</v>
      </c>
      <c r="OD93" s="1" t="s">
        <v>1678</v>
      </c>
      <c r="OE93" s="1">
        <v>1</v>
      </c>
      <c r="OF93" s="1">
        <v>0</v>
      </c>
      <c r="OG93" s="1">
        <v>0</v>
      </c>
      <c r="OH93" s="1">
        <v>0</v>
      </c>
      <c r="OI93" s="1">
        <v>0</v>
      </c>
      <c r="OJ93" s="1">
        <v>0</v>
      </c>
      <c r="OK93" s="1">
        <v>0</v>
      </c>
      <c r="OL93" s="1">
        <v>0</v>
      </c>
      <c r="OM93" s="1">
        <v>1</v>
      </c>
      <c r="ON93" s="1">
        <v>0</v>
      </c>
      <c r="OO93" s="1" t="s">
        <v>620</v>
      </c>
      <c r="OP93" s="1">
        <v>0</v>
      </c>
      <c r="OQ93" s="1">
        <v>0</v>
      </c>
      <c r="OR93" s="1">
        <v>1</v>
      </c>
      <c r="OS93" s="1">
        <v>0</v>
      </c>
      <c r="OT93" s="1">
        <v>0</v>
      </c>
      <c r="OU93" s="1">
        <v>0</v>
      </c>
      <c r="OW93" s="1" t="s">
        <v>482</v>
      </c>
      <c r="OY93" s="1" t="s">
        <v>533</v>
      </c>
      <c r="OZ93" s="1" t="s">
        <v>464</v>
      </c>
      <c r="PA93" s="1" t="s">
        <v>464</v>
      </c>
      <c r="PB93" s="1" t="s">
        <v>518</v>
      </c>
      <c r="PC93" s="1" t="s">
        <v>464</v>
      </c>
      <c r="PD93" s="1" t="s">
        <v>472</v>
      </c>
      <c r="PF93" s="1" t="s">
        <v>484</v>
      </c>
      <c r="PH93" s="1" t="s">
        <v>485</v>
      </c>
      <c r="PI93" s="1" t="s">
        <v>503</v>
      </c>
      <c r="PJ93" s="1" t="s">
        <v>487</v>
      </c>
      <c r="PK93" s="1">
        <v>1</v>
      </c>
      <c r="PL93" s="1">
        <v>0</v>
      </c>
      <c r="PM93" s="1">
        <v>1</v>
      </c>
      <c r="PN93" s="1">
        <v>0</v>
      </c>
      <c r="PO93" s="1">
        <v>1</v>
      </c>
      <c r="PP93" s="1">
        <v>0</v>
      </c>
      <c r="PQ93" s="1">
        <v>0</v>
      </c>
      <c r="PR93" s="1">
        <v>0</v>
      </c>
      <c r="PS93" s="1">
        <v>0</v>
      </c>
      <c r="PT93" s="1">
        <v>0</v>
      </c>
      <c r="PU93" s="1">
        <v>0</v>
      </c>
      <c r="PV93" s="1">
        <v>0</v>
      </c>
      <c r="PX93" s="1" t="s">
        <v>1679</v>
      </c>
      <c r="PY93" s="1" t="s">
        <v>489</v>
      </c>
      <c r="PZ93" s="1" t="s">
        <v>1680</v>
      </c>
      <c r="QA93" s="1" t="s">
        <v>489</v>
      </c>
      <c r="QB93" s="1" t="s">
        <v>1681</v>
      </c>
      <c r="QC93" s="1" t="s">
        <v>1682</v>
      </c>
      <c r="QD93" s="1" t="s">
        <v>472</v>
      </c>
      <c r="QG93" s="1">
        <v>-2.2358813999999998</v>
      </c>
      <c r="QH93" s="1">
        <v>28.8464305</v>
      </c>
      <c r="QI93" s="1">
        <v>1581</v>
      </c>
      <c r="QJ93" s="1">
        <v>4.58</v>
      </c>
      <c r="QK93" s="1">
        <v>2</v>
      </c>
      <c r="QL93" s="1">
        <v>44960.331689814811</v>
      </c>
      <c r="QM93" s="1">
        <v>44960.31858796296</v>
      </c>
      <c r="QN93" s="1" t="s">
        <v>568</v>
      </c>
      <c r="QO93" s="1">
        <v>44960.582465277781</v>
      </c>
      <c r="QP93" s="7" t="s">
        <v>1683</v>
      </c>
      <c r="QQ93" s="1" t="s">
        <v>568</v>
      </c>
      <c r="QR93" s="1" t="s">
        <v>4752</v>
      </c>
      <c r="QS93" s="1" t="s">
        <v>4752</v>
      </c>
      <c r="QT93" s="1" t="s">
        <v>4752</v>
      </c>
      <c r="QU93" s="1" t="s">
        <v>4752</v>
      </c>
      <c r="QV93" s="1" t="s">
        <v>4752</v>
      </c>
      <c r="QW93" s="1" t="s">
        <v>4752</v>
      </c>
      <c r="QX93" s="1" t="s">
        <v>4752</v>
      </c>
      <c r="QY93" s="9" t="s">
        <v>4752</v>
      </c>
      <c r="QZ93" s="1" t="s">
        <v>4752</v>
      </c>
      <c r="RA93" s="1" t="s">
        <v>4752</v>
      </c>
      <c r="RB93" s="1" t="s">
        <v>4752</v>
      </c>
      <c r="RC93" s="1" t="s">
        <v>4752</v>
      </c>
      <c r="RD93" s="1" t="s">
        <v>4752</v>
      </c>
      <c r="RE93" s="1" t="s">
        <v>4752</v>
      </c>
      <c r="RF93" s="1" t="s">
        <v>4752</v>
      </c>
      <c r="RG93" s="1" t="s">
        <v>4752</v>
      </c>
      <c r="RH93" s="1" t="s">
        <v>4752</v>
      </c>
      <c r="RI93" s="1" t="s">
        <v>4752</v>
      </c>
      <c r="RJ93" s="1" t="s">
        <v>4752</v>
      </c>
      <c r="RK93" s="1" t="s">
        <v>4752</v>
      </c>
      <c r="RL93" s="1" t="s">
        <v>4752</v>
      </c>
      <c r="RM93" s="1" t="s">
        <v>4752</v>
      </c>
      <c r="RN93" s="1" t="s">
        <v>4752</v>
      </c>
      <c r="RO93" s="1" t="s">
        <v>4752</v>
      </c>
      <c r="RP93" s="1" t="str">
        <f t="shared" si="8"/>
        <v/>
      </c>
      <c r="RQ93" s="1" t="str">
        <f t="shared" si="9"/>
        <v/>
      </c>
      <c r="RR93" s="1" t="str">
        <f t="shared" si="10"/>
        <v/>
      </c>
      <c r="RS93" s="1" t="str">
        <f t="shared" si="11"/>
        <v/>
      </c>
      <c r="RT93" s="1" t="str">
        <f t="shared" si="12"/>
        <v/>
      </c>
      <c r="RU93" s="1" t="str">
        <f t="shared" si="13"/>
        <v/>
      </c>
    </row>
    <row r="94" spans="1:489" ht="14.25" customHeight="1" x14ac:dyDescent="0.3">
      <c r="A94" s="1" t="s">
        <v>1684</v>
      </c>
      <c r="B94" s="1" t="s">
        <v>1685</v>
      </c>
      <c r="C94" s="1">
        <v>44960</v>
      </c>
      <c r="D94" s="1" t="s">
        <v>459</v>
      </c>
      <c r="E94" s="1" t="s">
        <v>460</v>
      </c>
      <c r="F94" s="1" t="s">
        <v>460</v>
      </c>
      <c r="G94" s="1" t="s">
        <v>461</v>
      </c>
      <c r="H94" s="1" t="s">
        <v>462</v>
      </c>
      <c r="I94" s="1" t="s">
        <v>1417</v>
      </c>
      <c r="J94" s="1" t="s">
        <v>472</v>
      </c>
      <c r="K94" s="1" t="s">
        <v>1687</v>
      </c>
      <c r="L94" s="1" t="s">
        <v>1686</v>
      </c>
      <c r="M94" s="1" t="str" cm="1">
        <f t="array" ref="M94">SUBSTITUTE(L94,LEFT(L94,MIN(IFERROR(FIND({0;1;2;3;4;5;6;7;8;9},L94),""))-1),"")</f>
        <v>11</v>
      </c>
      <c r="N94" s="1" t="str">
        <f t="shared" si="7"/>
        <v>chira_11</v>
      </c>
      <c r="O94" s="1" t="s">
        <v>467</v>
      </c>
      <c r="P94" s="1">
        <v>30</v>
      </c>
      <c r="Q94" s="1">
        <v>0</v>
      </c>
      <c r="R94" s="1" t="s">
        <v>511</v>
      </c>
      <c r="S94" s="1" t="s">
        <v>472</v>
      </c>
      <c r="T94" s="1" t="s">
        <v>542</v>
      </c>
      <c r="V94" s="1" t="s">
        <v>510</v>
      </c>
      <c r="W94" s="1" t="s">
        <v>510</v>
      </c>
      <c r="Y94" s="1" t="s">
        <v>575</v>
      </c>
      <c r="AA94" s="1" t="s">
        <v>471</v>
      </c>
      <c r="AB94" s="1">
        <v>1</v>
      </c>
      <c r="AC94" s="1">
        <v>0</v>
      </c>
      <c r="AD94" s="1">
        <v>2</v>
      </c>
      <c r="AE94" s="1">
        <v>0</v>
      </c>
      <c r="AF94" s="1">
        <v>0</v>
      </c>
      <c r="AG94" s="1">
        <v>1</v>
      </c>
      <c r="AH94" s="1">
        <v>0</v>
      </c>
      <c r="AI94" s="1">
        <v>0</v>
      </c>
      <c r="AJ94" s="1">
        <v>2</v>
      </c>
      <c r="AK94" s="1">
        <v>1</v>
      </c>
      <c r="AL94" s="1">
        <v>0</v>
      </c>
      <c r="AM94" s="1">
        <v>0</v>
      </c>
      <c r="AN94" s="1">
        <v>0</v>
      </c>
      <c r="AO94" s="1">
        <v>1</v>
      </c>
      <c r="AP94" s="1">
        <v>0</v>
      </c>
      <c r="AQ94" s="1">
        <v>0</v>
      </c>
      <c r="AR94" s="1">
        <v>8</v>
      </c>
      <c r="AS94" s="1" t="s">
        <v>472</v>
      </c>
      <c r="AT94" s="1">
        <v>0</v>
      </c>
      <c r="AU94" s="1">
        <v>0</v>
      </c>
      <c r="AV94" s="1">
        <v>0</v>
      </c>
      <c r="AW94" s="1">
        <v>0</v>
      </c>
      <c r="AX94" s="1">
        <v>0</v>
      </c>
      <c r="AY94" s="1">
        <v>0</v>
      </c>
      <c r="AZ94" s="1">
        <v>0</v>
      </c>
      <c r="BA94" s="1">
        <v>0</v>
      </c>
      <c r="BB94" s="1">
        <v>0</v>
      </c>
      <c r="BC94" s="1">
        <v>0</v>
      </c>
      <c r="BD94" s="1">
        <v>0</v>
      </c>
      <c r="BE94" s="1">
        <v>0</v>
      </c>
      <c r="BF94" s="1" t="s">
        <v>464</v>
      </c>
      <c r="BG94" s="1">
        <v>1</v>
      </c>
      <c r="BH94" s="1">
        <v>0</v>
      </c>
      <c r="BI94" s="1">
        <v>0</v>
      </c>
      <c r="BJ94" s="1">
        <v>0</v>
      </c>
      <c r="BK94" s="1">
        <v>0</v>
      </c>
      <c r="BL94" s="1">
        <v>0</v>
      </c>
      <c r="BM94" s="1">
        <v>1</v>
      </c>
      <c r="BN94" s="1">
        <v>0</v>
      </c>
      <c r="BO94" s="1">
        <v>0</v>
      </c>
      <c r="BP94" s="1">
        <v>0</v>
      </c>
      <c r="BQ94" s="1">
        <v>0</v>
      </c>
      <c r="BS94" s="1" t="s">
        <v>464</v>
      </c>
      <c r="BT94" s="1">
        <v>0</v>
      </c>
      <c r="BU94" s="1">
        <v>0</v>
      </c>
      <c r="BV94" s="1">
        <v>0</v>
      </c>
      <c r="BW94" s="1">
        <v>1</v>
      </c>
      <c r="BX94" s="1">
        <v>1</v>
      </c>
      <c r="BY94" s="1">
        <v>0</v>
      </c>
      <c r="BZ94" s="1">
        <v>1</v>
      </c>
      <c r="CA94" s="1">
        <v>0</v>
      </c>
      <c r="CB94" s="1">
        <v>1</v>
      </c>
      <c r="CC94" s="1">
        <v>0</v>
      </c>
      <c r="CD94" s="1">
        <v>0</v>
      </c>
      <c r="CF94" s="1" t="s">
        <v>473</v>
      </c>
      <c r="CG94" s="1" t="s">
        <v>474</v>
      </c>
      <c r="CL94" s="1" t="s">
        <v>473</v>
      </c>
      <c r="CM94" s="1" t="s">
        <v>5133</v>
      </c>
      <c r="CO94" s="1" t="s">
        <v>472</v>
      </c>
      <c r="CP94" s="1" t="s">
        <v>650</v>
      </c>
      <c r="CS94" s="1" t="s">
        <v>714</v>
      </c>
      <c r="CW94" s="1" t="s">
        <v>475</v>
      </c>
      <c r="CX94" s="1">
        <v>2</v>
      </c>
      <c r="CY94" s="1">
        <v>15</v>
      </c>
      <c r="CZ94" s="1">
        <v>2</v>
      </c>
      <c r="DA94" s="9">
        <v>19</v>
      </c>
      <c r="DB94" s="1">
        <v>5</v>
      </c>
      <c r="DC94" s="1">
        <v>1</v>
      </c>
      <c r="DD94" s="1">
        <v>6</v>
      </c>
      <c r="DE94" s="1" t="s">
        <v>464</v>
      </c>
      <c r="DF94" s="1" t="s">
        <v>5100</v>
      </c>
      <c r="DT94" s="1" t="s">
        <v>464</v>
      </c>
      <c r="EH94" s="1">
        <v>7</v>
      </c>
      <c r="EI94" s="1">
        <v>3</v>
      </c>
      <c r="EJ94" s="1">
        <v>420</v>
      </c>
      <c r="EK94" s="1">
        <v>1</v>
      </c>
      <c r="EL94" s="1">
        <v>1</v>
      </c>
      <c r="EM94" s="1">
        <v>140</v>
      </c>
      <c r="EN94" s="6">
        <v>10</v>
      </c>
      <c r="EO94" s="1" t="s">
        <v>472</v>
      </c>
      <c r="EZ94" s="1" t="s">
        <v>514</v>
      </c>
      <c r="FA94" s="1">
        <v>0</v>
      </c>
      <c r="FB94" s="1">
        <v>0</v>
      </c>
      <c r="FC94" s="1">
        <v>0</v>
      </c>
      <c r="FD94" s="1">
        <v>0</v>
      </c>
      <c r="FE94" s="1">
        <v>1</v>
      </c>
      <c r="FF94" s="1">
        <v>0</v>
      </c>
      <c r="FG94" s="1">
        <v>0</v>
      </c>
      <c r="FI94" s="1" t="s">
        <v>464</v>
      </c>
      <c r="FJ94" s="1" t="s">
        <v>598</v>
      </c>
      <c r="FM94" s="1">
        <v>500</v>
      </c>
      <c r="FN94" s="1">
        <v>0</v>
      </c>
      <c r="FO94" s="1">
        <v>0</v>
      </c>
      <c r="FP94" s="1">
        <v>1</v>
      </c>
      <c r="FQ94" s="1">
        <v>1</v>
      </c>
      <c r="FR94" s="1">
        <v>0</v>
      </c>
      <c r="FS94" s="1">
        <v>0</v>
      </c>
      <c r="FT94" s="1">
        <v>0</v>
      </c>
      <c r="FV94" s="1" t="s">
        <v>472</v>
      </c>
      <c r="GD94" s="1" t="s">
        <v>464</v>
      </c>
      <c r="GE94" s="1" t="s">
        <v>464</v>
      </c>
      <c r="GF94" s="1" t="s">
        <v>1688</v>
      </c>
      <c r="GG94" s="1" t="s">
        <v>472</v>
      </c>
      <c r="GP94" s="1" t="s">
        <v>472</v>
      </c>
      <c r="HP94" s="1" t="s">
        <v>472</v>
      </c>
      <c r="IS94" s="1" t="s">
        <v>5183</v>
      </c>
      <c r="IT94" s="1" t="s">
        <v>472</v>
      </c>
      <c r="IU94" s="1" t="s">
        <v>5102</v>
      </c>
      <c r="IV94" s="1" t="s">
        <v>472</v>
      </c>
      <c r="IX94" s="1" t="s">
        <v>472</v>
      </c>
      <c r="IY94" s="1" t="s">
        <v>472</v>
      </c>
      <c r="KA94" s="1" t="s">
        <v>464</v>
      </c>
      <c r="KB94" s="1">
        <v>1</v>
      </c>
      <c r="KC94" s="1">
        <v>1</v>
      </c>
      <c r="KD94" s="1">
        <v>0</v>
      </c>
      <c r="KE94" s="1">
        <v>2</v>
      </c>
      <c r="KF94" s="1">
        <v>0</v>
      </c>
      <c r="KG94" s="1">
        <v>0</v>
      </c>
      <c r="KH94" s="1">
        <v>0</v>
      </c>
      <c r="KJ94" s="1">
        <v>1</v>
      </c>
      <c r="KK94" s="1">
        <v>1</v>
      </c>
      <c r="KL94" s="1">
        <v>1</v>
      </c>
      <c r="KM94" s="1">
        <v>3</v>
      </c>
      <c r="KN94" s="1">
        <v>5</v>
      </c>
      <c r="KO94" s="1" t="s">
        <v>5185</v>
      </c>
      <c r="KP94" s="1">
        <v>0</v>
      </c>
      <c r="KQ94" s="1">
        <v>0</v>
      </c>
      <c r="KR94" s="1">
        <v>0</v>
      </c>
      <c r="KT94" s="1">
        <v>1</v>
      </c>
      <c r="KU94" s="1">
        <v>0</v>
      </c>
      <c r="KV94" s="1">
        <v>0</v>
      </c>
      <c r="KW94" s="1">
        <v>0</v>
      </c>
      <c r="KX94" s="1">
        <v>0</v>
      </c>
      <c r="KY94" s="1">
        <v>0</v>
      </c>
      <c r="LA94" s="1" t="s">
        <v>472</v>
      </c>
      <c r="LB94" s="1" t="s">
        <v>1689</v>
      </c>
      <c r="LC94" s="1">
        <v>0</v>
      </c>
      <c r="LD94" s="1">
        <v>1</v>
      </c>
      <c r="LE94" s="1">
        <v>0</v>
      </c>
      <c r="LF94" s="1">
        <v>0</v>
      </c>
      <c r="LH94" s="1">
        <v>0</v>
      </c>
      <c r="LI94" s="1">
        <v>0</v>
      </c>
      <c r="LJ94" s="1">
        <v>0</v>
      </c>
      <c r="LK94" s="1">
        <v>1</v>
      </c>
      <c r="LL94" s="1">
        <v>0</v>
      </c>
      <c r="LM94" s="1">
        <v>0</v>
      </c>
      <c r="LN94" s="1">
        <v>1</v>
      </c>
      <c r="LO94" s="1">
        <v>0</v>
      </c>
      <c r="LP94" s="1" t="s">
        <v>1690</v>
      </c>
      <c r="LQ94" s="1" t="s">
        <v>464</v>
      </c>
      <c r="LR94" s="1" t="s">
        <v>1691</v>
      </c>
      <c r="LS94" s="1">
        <v>0</v>
      </c>
      <c r="LT94" s="1">
        <v>1</v>
      </c>
      <c r="LU94" s="1">
        <v>0</v>
      </c>
      <c r="LV94" s="1">
        <v>1</v>
      </c>
      <c r="LW94" s="1">
        <v>0</v>
      </c>
      <c r="LX94" s="1">
        <v>0</v>
      </c>
      <c r="LY94" s="1" t="s">
        <v>1014</v>
      </c>
      <c r="LZ94" s="1" t="s">
        <v>472</v>
      </c>
      <c r="MA94" s="1" t="s">
        <v>472</v>
      </c>
      <c r="MQ94" s="1">
        <v>0</v>
      </c>
      <c r="MT94" s="1">
        <v>8</v>
      </c>
      <c r="MU94" s="1" t="s">
        <v>5187</v>
      </c>
      <c r="MV94" s="1">
        <v>1</v>
      </c>
      <c r="MW94" s="1">
        <v>0</v>
      </c>
      <c r="MX94" s="1">
        <v>0</v>
      </c>
      <c r="MY94" s="1">
        <v>0</v>
      </c>
      <c r="MZ94" s="1">
        <v>0</v>
      </c>
      <c r="NA94" s="1">
        <v>1</v>
      </c>
      <c r="NB94" s="1">
        <v>1</v>
      </c>
      <c r="NC94" s="1" t="s">
        <v>5190</v>
      </c>
      <c r="ND94" s="1">
        <v>0</v>
      </c>
      <c r="NE94" s="1">
        <v>0</v>
      </c>
      <c r="NF94" s="1">
        <v>0</v>
      </c>
      <c r="NH94" s="1" t="s">
        <v>464</v>
      </c>
      <c r="NI94" s="1" t="s">
        <v>480</v>
      </c>
      <c r="OD94" s="1" t="s">
        <v>1678</v>
      </c>
      <c r="OE94" s="1">
        <v>0</v>
      </c>
      <c r="OF94" s="1">
        <v>0</v>
      </c>
      <c r="OG94" s="1">
        <v>0</v>
      </c>
      <c r="OH94" s="1">
        <v>0</v>
      </c>
      <c r="OI94" s="1">
        <v>0</v>
      </c>
      <c r="OJ94" s="1">
        <v>0</v>
      </c>
      <c r="OK94" s="1">
        <v>0</v>
      </c>
      <c r="OL94" s="1">
        <v>0</v>
      </c>
      <c r="OM94" s="1">
        <v>1</v>
      </c>
      <c r="ON94" s="1">
        <v>0</v>
      </c>
      <c r="OO94" s="1" t="s">
        <v>562</v>
      </c>
      <c r="OP94" s="1">
        <v>0</v>
      </c>
      <c r="OQ94" s="1">
        <v>0</v>
      </c>
      <c r="OR94" s="1">
        <v>1</v>
      </c>
      <c r="OS94" s="1">
        <v>0</v>
      </c>
      <c r="OT94" s="1">
        <v>0</v>
      </c>
      <c r="OU94" s="1">
        <v>0</v>
      </c>
      <c r="OW94" s="1" t="s">
        <v>546</v>
      </c>
      <c r="OY94" s="1" t="s">
        <v>533</v>
      </c>
      <c r="OZ94" s="1" t="s">
        <v>464</v>
      </c>
      <c r="PA94" s="1" t="s">
        <v>464</v>
      </c>
      <c r="PB94" s="1" t="s">
        <v>533</v>
      </c>
      <c r="PC94" s="1" t="s">
        <v>464</v>
      </c>
      <c r="PD94" s="1" t="s">
        <v>472</v>
      </c>
      <c r="PF94" s="1" t="s">
        <v>484</v>
      </c>
      <c r="PH94" s="1" t="s">
        <v>485</v>
      </c>
      <c r="PI94" s="1" t="s">
        <v>605</v>
      </c>
      <c r="PJ94" s="1" t="s">
        <v>472</v>
      </c>
      <c r="PZ94" s="1" t="s">
        <v>607</v>
      </c>
      <c r="QA94" s="1" t="s">
        <v>565</v>
      </c>
      <c r="QB94" s="1" t="s">
        <v>1692</v>
      </c>
      <c r="QC94" s="1" t="s">
        <v>1693</v>
      </c>
      <c r="QD94" s="1" t="s">
        <v>472</v>
      </c>
      <c r="QG94" s="1">
        <v>-2.237196</v>
      </c>
      <c r="QH94" s="1">
        <v>28.8448539</v>
      </c>
      <c r="QI94" s="1">
        <v>1561.2</v>
      </c>
      <c r="QJ94" s="1">
        <v>5</v>
      </c>
      <c r="QK94" s="1">
        <v>8</v>
      </c>
      <c r="QL94" s="1">
        <v>44960.373333333337</v>
      </c>
      <c r="QM94" s="1">
        <v>44960.347743055558</v>
      </c>
      <c r="QN94" s="1" t="s">
        <v>568</v>
      </c>
      <c r="QO94" s="1">
        <v>44960.582488425927</v>
      </c>
      <c r="QP94" s="7" t="s">
        <v>1694</v>
      </c>
      <c r="QQ94" s="1" t="s">
        <v>568</v>
      </c>
      <c r="QR94" s="1" t="s">
        <v>4752</v>
      </c>
      <c r="QS94" s="1" t="s">
        <v>4752</v>
      </c>
      <c r="QT94" s="1" t="s">
        <v>4752</v>
      </c>
      <c r="QU94" s="1" t="s">
        <v>4752</v>
      </c>
      <c r="QV94" s="1" t="s">
        <v>4752</v>
      </c>
      <c r="QW94" s="1" t="s">
        <v>4752</v>
      </c>
      <c r="QX94" s="1" t="s">
        <v>4752</v>
      </c>
      <c r="QY94" s="9" t="s">
        <v>4752</v>
      </c>
      <c r="QZ94" s="1" t="s">
        <v>4752</v>
      </c>
      <c r="RA94" s="1" t="s">
        <v>4752</v>
      </c>
      <c r="RB94" s="1" t="s">
        <v>4752</v>
      </c>
      <c r="RC94" s="1" t="s">
        <v>4752</v>
      </c>
      <c r="RD94" s="1" t="s">
        <v>4752</v>
      </c>
      <c r="RE94" s="1" t="s">
        <v>4752</v>
      </c>
      <c r="RF94" s="1" t="s">
        <v>4752</v>
      </c>
      <c r="RG94" s="1" t="s">
        <v>4752</v>
      </c>
      <c r="RH94" s="1" t="s">
        <v>4752</v>
      </c>
      <c r="RI94" s="1" t="s">
        <v>4752</v>
      </c>
      <c r="RJ94" s="1" t="s">
        <v>4752</v>
      </c>
      <c r="RK94" s="1" t="s">
        <v>4752</v>
      </c>
      <c r="RL94" s="1" t="s">
        <v>4752</v>
      </c>
      <c r="RM94" s="1" t="s">
        <v>4752</v>
      </c>
      <c r="RN94" s="1" t="s">
        <v>4752</v>
      </c>
      <c r="RO94" s="1" t="s">
        <v>4752</v>
      </c>
      <c r="RP94" s="1" t="str">
        <f t="shared" si="8"/>
        <v/>
      </c>
      <c r="RQ94" s="1" t="str">
        <f t="shared" si="9"/>
        <v/>
      </c>
      <c r="RR94" s="1" t="str">
        <f t="shared" si="10"/>
        <v/>
      </c>
      <c r="RS94" s="1" t="str">
        <f t="shared" si="11"/>
        <v/>
      </c>
      <c r="RT94" s="1" t="str">
        <f t="shared" si="12"/>
        <v/>
      </c>
      <c r="RU94" s="1" t="str">
        <f t="shared" si="13"/>
        <v/>
      </c>
    </row>
    <row r="95" spans="1:489" ht="14.25" customHeight="1" x14ac:dyDescent="0.3">
      <c r="A95" s="1" t="s">
        <v>1695</v>
      </c>
      <c r="B95" s="1" t="s">
        <v>1696</v>
      </c>
      <c r="C95" s="1">
        <v>44960</v>
      </c>
      <c r="D95" s="1" t="s">
        <v>459</v>
      </c>
      <c r="E95" s="1" t="s">
        <v>460</v>
      </c>
      <c r="F95" s="1" t="s">
        <v>460</v>
      </c>
      <c r="G95" s="1" t="s">
        <v>461</v>
      </c>
      <c r="H95" s="1" t="s">
        <v>462</v>
      </c>
      <c r="I95" s="1" t="s">
        <v>1417</v>
      </c>
      <c r="J95" s="1" t="s">
        <v>464</v>
      </c>
      <c r="K95" s="1" t="s">
        <v>1698</v>
      </c>
      <c r="L95" s="1" t="s">
        <v>1697</v>
      </c>
      <c r="M95" s="1" t="str" cm="1">
        <f t="array" ref="M95">SUBSTITUTE(L95,LEFT(L95,MIN(IFERROR(FIND({0;1;2;3;4;5;6;7;8;9},L95),""))-1),"")</f>
        <v>2</v>
      </c>
      <c r="N95" s="1" t="str">
        <f t="shared" si="7"/>
        <v>chira_2</v>
      </c>
      <c r="O95" s="1" t="s">
        <v>467</v>
      </c>
      <c r="P95" s="1">
        <v>22</v>
      </c>
      <c r="Q95" s="1">
        <v>971901321</v>
      </c>
      <c r="R95" s="1" t="s">
        <v>614</v>
      </c>
      <c r="S95" s="1" t="s">
        <v>472</v>
      </c>
      <c r="T95" s="1" t="s">
        <v>526</v>
      </c>
      <c r="V95" s="1" t="s">
        <v>510</v>
      </c>
      <c r="W95" s="1" t="s">
        <v>510</v>
      </c>
      <c r="X95" s="1" t="s">
        <v>1699</v>
      </c>
      <c r="Y95" s="1" t="s">
        <v>831</v>
      </c>
      <c r="AA95" s="1" t="s">
        <v>596</v>
      </c>
      <c r="AB95" s="1">
        <v>1</v>
      </c>
      <c r="AC95" s="1">
        <v>0</v>
      </c>
      <c r="AD95" s="1">
        <v>0</v>
      </c>
      <c r="AE95" s="1">
        <v>1</v>
      </c>
      <c r="AF95" s="1">
        <v>2</v>
      </c>
      <c r="AG95" s="1">
        <v>1</v>
      </c>
      <c r="AH95" s="1">
        <v>0</v>
      </c>
      <c r="AI95" s="1">
        <v>1</v>
      </c>
      <c r="AJ95" s="1">
        <v>1</v>
      </c>
      <c r="AK95" s="1">
        <v>1</v>
      </c>
      <c r="AL95" s="1">
        <v>0</v>
      </c>
      <c r="AM95" s="1">
        <v>0</v>
      </c>
      <c r="AN95" s="1">
        <v>0</v>
      </c>
      <c r="AO95" s="1">
        <v>1</v>
      </c>
      <c r="AP95" s="1">
        <v>0</v>
      </c>
      <c r="AQ95" s="1">
        <v>1</v>
      </c>
      <c r="AR95" s="1">
        <v>10</v>
      </c>
      <c r="AS95" s="1" t="s">
        <v>472</v>
      </c>
      <c r="AT95" s="1">
        <v>0</v>
      </c>
      <c r="AU95" s="1">
        <v>0</v>
      </c>
      <c r="AV95" s="1">
        <v>0</v>
      </c>
      <c r="AW95" s="1">
        <v>0</v>
      </c>
      <c r="AX95" s="1">
        <v>0</v>
      </c>
      <c r="AY95" s="1">
        <v>0</v>
      </c>
      <c r="AZ95" s="1">
        <v>0</v>
      </c>
      <c r="BA95" s="1">
        <v>0</v>
      </c>
      <c r="BB95" s="1">
        <v>0</v>
      </c>
      <c r="BC95" s="1">
        <v>0</v>
      </c>
      <c r="BD95" s="1">
        <v>0</v>
      </c>
      <c r="BE95" s="1">
        <v>0</v>
      </c>
      <c r="BF95" s="1" t="s">
        <v>464</v>
      </c>
      <c r="BG95" s="1">
        <v>1</v>
      </c>
      <c r="BH95" s="1">
        <v>0</v>
      </c>
      <c r="BI95" s="1">
        <v>0</v>
      </c>
      <c r="BJ95" s="1">
        <v>0</v>
      </c>
      <c r="BK95" s="1">
        <v>0</v>
      </c>
      <c r="BL95" s="1">
        <v>0</v>
      </c>
      <c r="BM95" s="1">
        <v>1</v>
      </c>
      <c r="BN95" s="1">
        <v>0</v>
      </c>
      <c r="BO95" s="1">
        <v>0</v>
      </c>
      <c r="BP95" s="1">
        <v>0</v>
      </c>
      <c r="BQ95" s="1">
        <v>0</v>
      </c>
      <c r="BS95" s="1" t="s">
        <v>464</v>
      </c>
      <c r="BT95" s="1">
        <v>1</v>
      </c>
      <c r="BU95" s="1">
        <v>0</v>
      </c>
      <c r="BV95" s="1">
        <v>1</v>
      </c>
      <c r="BW95" s="1">
        <v>1</v>
      </c>
      <c r="BX95" s="1">
        <v>1</v>
      </c>
      <c r="BY95" s="1">
        <v>1</v>
      </c>
      <c r="BZ95" s="1">
        <v>0</v>
      </c>
      <c r="CA95" s="1">
        <v>0</v>
      </c>
      <c r="CB95" s="1">
        <v>0</v>
      </c>
      <c r="CC95" s="1">
        <v>0</v>
      </c>
      <c r="CD95" s="1">
        <v>0</v>
      </c>
      <c r="CF95" s="1" t="s">
        <v>473</v>
      </c>
      <c r="CG95" s="1" t="s">
        <v>474</v>
      </c>
      <c r="CL95" s="1" t="s">
        <v>473</v>
      </c>
      <c r="CM95" s="1" t="s">
        <v>5133</v>
      </c>
      <c r="CO95" s="1" t="s">
        <v>464</v>
      </c>
      <c r="CW95" s="1" t="s">
        <v>475</v>
      </c>
      <c r="CX95" s="1">
        <v>5</v>
      </c>
      <c r="CY95" s="1">
        <v>2</v>
      </c>
      <c r="CZ95" s="1">
        <v>5</v>
      </c>
      <c r="DA95" s="9">
        <v>12</v>
      </c>
      <c r="DE95" s="1" t="s">
        <v>464</v>
      </c>
      <c r="DF95" s="1" t="s">
        <v>5100</v>
      </c>
      <c r="EH95" s="1">
        <v>7</v>
      </c>
      <c r="EI95" s="1">
        <v>8</v>
      </c>
      <c r="EJ95" s="1">
        <v>1120</v>
      </c>
      <c r="EM95" s="1">
        <v>0</v>
      </c>
      <c r="EN95" s="6">
        <v>16</v>
      </c>
      <c r="EO95" s="1" t="s">
        <v>472</v>
      </c>
      <c r="EZ95" s="1" t="s">
        <v>555</v>
      </c>
      <c r="FA95" s="1">
        <v>0</v>
      </c>
      <c r="FB95" s="1">
        <v>0</v>
      </c>
      <c r="FC95" s="1">
        <v>0</v>
      </c>
      <c r="FD95" s="1">
        <v>0</v>
      </c>
      <c r="FE95" s="1">
        <v>1</v>
      </c>
      <c r="FF95" s="1">
        <v>0</v>
      </c>
      <c r="FG95" s="1">
        <v>0</v>
      </c>
      <c r="FI95" s="1" t="s">
        <v>464</v>
      </c>
      <c r="FJ95" s="1" t="s">
        <v>598</v>
      </c>
      <c r="FM95" s="1">
        <v>1000</v>
      </c>
      <c r="GE95" s="1" t="s">
        <v>464</v>
      </c>
      <c r="GF95" s="1" t="s">
        <v>1700</v>
      </c>
      <c r="GG95" s="1" t="s">
        <v>472</v>
      </c>
      <c r="HP95" s="1" t="s">
        <v>464</v>
      </c>
      <c r="HQ95" s="1">
        <v>0</v>
      </c>
      <c r="HR95" s="1">
        <v>0</v>
      </c>
      <c r="HS95" s="1">
        <v>0</v>
      </c>
      <c r="HT95" s="1">
        <v>0</v>
      </c>
      <c r="HU95" s="1">
        <v>0</v>
      </c>
      <c r="HV95" s="1">
        <v>0</v>
      </c>
      <c r="HW95" s="1">
        <v>0</v>
      </c>
      <c r="HX95" s="1">
        <v>1</v>
      </c>
      <c r="HY95" s="1">
        <v>0</v>
      </c>
      <c r="HZ95" s="1">
        <v>0</v>
      </c>
      <c r="IF95" s="1">
        <v>0</v>
      </c>
      <c r="IG95" s="1">
        <v>0</v>
      </c>
      <c r="IH95" s="1">
        <v>0</v>
      </c>
      <c r="II95" s="1">
        <v>1</v>
      </c>
      <c r="IJ95" s="1">
        <v>0</v>
      </c>
      <c r="IS95" s="1" t="s">
        <v>5184</v>
      </c>
      <c r="IT95" s="1" t="s">
        <v>472</v>
      </c>
      <c r="IU95" s="1" t="s">
        <v>5100</v>
      </c>
      <c r="IV95" s="1" t="s">
        <v>472</v>
      </c>
      <c r="IX95" s="1" t="s">
        <v>472</v>
      </c>
      <c r="IY95" s="1" t="s">
        <v>464</v>
      </c>
      <c r="IZ95" s="1">
        <v>0</v>
      </c>
      <c r="JA95" s="1">
        <v>1</v>
      </c>
      <c r="JB95" s="1">
        <v>0</v>
      </c>
      <c r="JC95" s="1">
        <v>0</v>
      </c>
      <c r="JD95" s="1">
        <v>0</v>
      </c>
      <c r="JE95" s="1">
        <v>1</v>
      </c>
      <c r="JF95" s="1">
        <v>0</v>
      </c>
      <c r="JG95" s="1">
        <v>1</v>
      </c>
      <c r="JH95" s="1">
        <v>0</v>
      </c>
      <c r="JI95" s="1">
        <v>0</v>
      </c>
      <c r="JK95" s="1" t="s">
        <v>472</v>
      </c>
      <c r="KA95" s="1" t="s">
        <v>464</v>
      </c>
      <c r="KB95" s="1">
        <v>1</v>
      </c>
      <c r="KC95" s="1">
        <v>1</v>
      </c>
      <c r="KD95" s="1">
        <v>1</v>
      </c>
      <c r="KE95" s="1">
        <v>3</v>
      </c>
      <c r="KF95" s="1">
        <v>0</v>
      </c>
      <c r="KG95" s="1">
        <v>0</v>
      </c>
      <c r="KH95" s="1">
        <v>0</v>
      </c>
      <c r="KJ95" s="1">
        <v>1</v>
      </c>
      <c r="KK95" s="1">
        <v>1</v>
      </c>
      <c r="KL95" s="1">
        <v>1</v>
      </c>
      <c r="KM95" s="1">
        <v>3</v>
      </c>
      <c r="KN95" s="1">
        <v>6</v>
      </c>
      <c r="KO95" s="1" t="s">
        <v>5185</v>
      </c>
      <c r="KP95" s="1">
        <v>0</v>
      </c>
      <c r="KQ95" s="1">
        <v>0</v>
      </c>
      <c r="KR95" s="1">
        <v>0</v>
      </c>
      <c r="KT95" s="1">
        <v>0</v>
      </c>
      <c r="KU95" s="1">
        <v>1</v>
      </c>
      <c r="KV95" s="1">
        <v>0</v>
      </c>
      <c r="KW95" s="1">
        <v>0</v>
      </c>
      <c r="KX95" s="1">
        <v>0</v>
      </c>
      <c r="KY95" s="1">
        <v>0</v>
      </c>
      <c r="LA95" s="1" t="s">
        <v>472</v>
      </c>
      <c r="LB95" s="1" t="s">
        <v>1701</v>
      </c>
      <c r="LC95" s="1">
        <v>0</v>
      </c>
      <c r="LD95" s="1">
        <v>1</v>
      </c>
      <c r="LE95" s="1">
        <v>0</v>
      </c>
      <c r="LF95" s="1">
        <v>0</v>
      </c>
      <c r="LH95" s="1">
        <v>0</v>
      </c>
      <c r="LI95" s="1">
        <v>0</v>
      </c>
      <c r="LJ95" s="1">
        <v>0</v>
      </c>
      <c r="LK95" s="1">
        <v>0</v>
      </c>
      <c r="LL95" s="1">
        <v>0</v>
      </c>
      <c r="LM95" s="1">
        <v>0</v>
      </c>
      <c r="LN95" s="1">
        <v>1</v>
      </c>
      <c r="LO95" s="1">
        <v>0</v>
      </c>
      <c r="LP95" s="1" t="s">
        <v>1702</v>
      </c>
      <c r="LQ95" s="1" t="s">
        <v>464</v>
      </c>
      <c r="LR95" s="1" t="s">
        <v>1703</v>
      </c>
      <c r="LS95" s="1">
        <v>0</v>
      </c>
      <c r="LT95" s="1">
        <v>1</v>
      </c>
      <c r="LU95" s="1">
        <v>0</v>
      </c>
      <c r="LV95" s="1">
        <v>1</v>
      </c>
      <c r="LW95" s="1">
        <v>0</v>
      </c>
      <c r="LX95" s="1">
        <v>0</v>
      </c>
      <c r="LY95" s="1" t="s">
        <v>1093</v>
      </c>
      <c r="LZ95" s="1" t="s">
        <v>464</v>
      </c>
      <c r="MA95" s="1" t="s">
        <v>464</v>
      </c>
      <c r="MB95" s="1">
        <v>0</v>
      </c>
      <c r="MC95" s="1">
        <v>1</v>
      </c>
      <c r="MD95" s="1">
        <v>0</v>
      </c>
      <c r="ME95" s="1">
        <v>0</v>
      </c>
      <c r="MF95" s="1">
        <v>0</v>
      </c>
      <c r="MH95" s="1">
        <v>1</v>
      </c>
      <c r="MI95" s="1">
        <v>0</v>
      </c>
      <c r="MJ95" s="1">
        <v>0</v>
      </c>
      <c r="MK95" s="1">
        <v>0</v>
      </c>
      <c r="ML95" s="1">
        <v>0</v>
      </c>
      <c r="MM95" s="1">
        <v>0</v>
      </c>
      <c r="MN95" s="1">
        <v>0</v>
      </c>
      <c r="MO95" s="1">
        <v>0</v>
      </c>
      <c r="MQ95" s="1">
        <v>1</v>
      </c>
      <c r="MR95" s="1" t="s">
        <v>464</v>
      </c>
      <c r="MS95" s="1" t="s">
        <v>479</v>
      </c>
      <c r="MT95" s="1">
        <v>6</v>
      </c>
      <c r="MU95" s="1" t="s">
        <v>5187</v>
      </c>
      <c r="NA95" s="1">
        <v>0</v>
      </c>
      <c r="NB95" s="1">
        <v>1</v>
      </c>
      <c r="NC95" s="1" t="s">
        <v>5190</v>
      </c>
      <c r="NH95" s="1" t="s">
        <v>464</v>
      </c>
      <c r="NI95" s="1" t="s">
        <v>480</v>
      </c>
      <c r="OD95" s="1" t="s">
        <v>1704</v>
      </c>
      <c r="OE95" s="1">
        <v>0</v>
      </c>
      <c r="OF95" s="1">
        <v>0</v>
      </c>
      <c r="OG95" s="1">
        <v>0</v>
      </c>
      <c r="OH95" s="1">
        <v>0</v>
      </c>
      <c r="OI95" s="1">
        <v>0</v>
      </c>
      <c r="OJ95" s="1">
        <v>0</v>
      </c>
      <c r="OK95" s="1">
        <v>0</v>
      </c>
      <c r="OL95" s="1">
        <v>0</v>
      </c>
      <c r="OM95" s="1">
        <v>1</v>
      </c>
      <c r="ON95" s="1">
        <v>0</v>
      </c>
      <c r="OO95" s="1" t="s">
        <v>562</v>
      </c>
      <c r="OP95" s="1">
        <v>0</v>
      </c>
      <c r="OQ95" s="1">
        <v>0</v>
      </c>
      <c r="OR95" s="1">
        <v>1</v>
      </c>
      <c r="OS95" s="1">
        <v>0</v>
      </c>
      <c r="OT95" s="1">
        <v>0</v>
      </c>
      <c r="OU95" s="1">
        <v>0</v>
      </c>
      <c r="OW95" s="1" t="s">
        <v>546</v>
      </c>
      <c r="OY95" s="1" t="s">
        <v>518</v>
      </c>
      <c r="OZ95" s="1" t="s">
        <v>464</v>
      </c>
      <c r="PA95" s="1" t="s">
        <v>464</v>
      </c>
      <c r="PB95" s="1" t="s">
        <v>518</v>
      </c>
      <c r="PC95" s="1" t="s">
        <v>464</v>
      </c>
      <c r="PD95" s="1" t="s">
        <v>472</v>
      </c>
      <c r="PF95" s="1" t="s">
        <v>484</v>
      </c>
      <c r="PH95" s="1" t="s">
        <v>485</v>
      </c>
      <c r="PI95" s="1" t="s">
        <v>605</v>
      </c>
      <c r="PJ95" s="1" t="s">
        <v>487</v>
      </c>
      <c r="PK95" s="1">
        <v>0</v>
      </c>
      <c r="PL95" s="1">
        <v>1</v>
      </c>
      <c r="PM95" s="1">
        <v>0</v>
      </c>
      <c r="PN95" s="1">
        <v>0</v>
      </c>
      <c r="PO95" s="1">
        <v>1</v>
      </c>
      <c r="PP95" s="1">
        <v>0</v>
      </c>
      <c r="PQ95" s="1">
        <v>0</v>
      </c>
      <c r="PR95" s="1">
        <v>0</v>
      </c>
      <c r="PS95" s="1">
        <v>0</v>
      </c>
      <c r="PT95" s="1">
        <v>0</v>
      </c>
      <c r="PU95" s="1">
        <v>0</v>
      </c>
      <c r="PV95" s="1">
        <v>0</v>
      </c>
      <c r="PX95" s="1" t="s">
        <v>1093</v>
      </c>
      <c r="PY95" s="1" t="s">
        <v>487</v>
      </c>
      <c r="PZ95" s="1" t="s">
        <v>1705</v>
      </c>
      <c r="QA95" s="1" t="s">
        <v>489</v>
      </c>
      <c r="QB95" s="1" t="s">
        <v>1706</v>
      </c>
      <c r="QC95" s="1" t="s">
        <v>1707</v>
      </c>
      <c r="QD95" s="1" t="s">
        <v>472</v>
      </c>
      <c r="QG95" s="1">
        <v>-2.2368573999999999</v>
      </c>
      <c r="QH95" s="1">
        <v>28.846390499999998</v>
      </c>
      <c r="QI95" s="1">
        <v>1550.4</v>
      </c>
      <c r="QJ95" s="1">
        <v>4.62</v>
      </c>
      <c r="QK95" s="1">
        <v>10</v>
      </c>
      <c r="QL95" s="1">
        <v>44960.403738425928</v>
      </c>
      <c r="QM95" s="1">
        <v>44960.383761574078</v>
      </c>
      <c r="QN95" s="1" t="s">
        <v>568</v>
      </c>
      <c r="QO95" s="1">
        <v>44960.582511574074</v>
      </c>
      <c r="QP95" s="7" t="s">
        <v>1708</v>
      </c>
      <c r="QQ95" s="1" t="s">
        <v>568</v>
      </c>
      <c r="QR95" s="1" t="s">
        <v>4752</v>
      </c>
      <c r="QS95" s="1" t="s">
        <v>4752</v>
      </c>
      <c r="QT95" s="1" t="s">
        <v>4752</v>
      </c>
      <c r="QU95" s="1" t="s">
        <v>4752</v>
      </c>
      <c r="QV95" s="1" t="s">
        <v>4752</v>
      </c>
      <c r="QW95" s="1" t="s">
        <v>4752</v>
      </c>
      <c r="QX95" s="1" t="s">
        <v>4752</v>
      </c>
      <c r="QY95" s="9" t="s">
        <v>4752</v>
      </c>
      <c r="QZ95" s="1" t="s">
        <v>4752</v>
      </c>
      <c r="RA95" s="1" t="s">
        <v>4752</v>
      </c>
      <c r="RB95" s="1" t="s">
        <v>4752</v>
      </c>
      <c r="RC95" s="1" t="s">
        <v>4752</v>
      </c>
      <c r="RD95" s="1" t="s">
        <v>4752</v>
      </c>
      <c r="RE95" s="1" t="s">
        <v>4752</v>
      </c>
      <c r="RF95" s="1" t="s">
        <v>4752</v>
      </c>
      <c r="RG95" s="1" t="s">
        <v>4752</v>
      </c>
      <c r="RH95" s="1" t="s">
        <v>4752</v>
      </c>
      <c r="RI95" s="1" t="s">
        <v>4752</v>
      </c>
      <c r="RJ95" s="1" t="s">
        <v>4752</v>
      </c>
      <c r="RK95" s="1" t="s">
        <v>4752</v>
      </c>
      <c r="RL95" s="1" t="s">
        <v>4752</v>
      </c>
      <c r="RM95" s="1" t="s">
        <v>4752</v>
      </c>
      <c r="RN95" s="1" t="s">
        <v>4752</v>
      </c>
      <c r="RO95" s="1" t="s">
        <v>4752</v>
      </c>
      <c r="RP95" s="1" t="str">
        <f t="shared" si="8"/>
        <v/>
      </c>
      <c r="RQ95" s="1" t="str">
        <f t="shared" si="9"/>
        <v/>
      </c>
      <c r="RR95" s="1" t="str">
        <f t="shared" si="10"/>
        <v/>
      </c>
      <c r="RS95" s="1" t="str">
        <f t="shared" si="11"/>
        <v/>
      </c>
      <c r="RT95" s="1" t="str">
        <f t="shared" si="12"/>
        <v/>
      </c>
      <c r="RU95" s="1" t="str">
        <f t="shared" si="13"/>
        <v/>
      </c>
    </row>
    <row r="96" spans="1:489" ht="14.25" customHeight="1" x14ac:dyDescent="0.3">
      <c r="A96" s="1" t="s">
        <v>1709</v>
      </c>
      <c r="B96" s="1" t="s">
        <v>1710</v>
      </c>
      <c r="C96" s="1">
        <v>44960</v>
      </c>
      <c r="D96" s="1" t="s">
        <v>459</v>
      </c>
      <c r="E96" s="1" t="s">
        <v>460</v>
      </c>
      <c r="F96" s="1" t="s">
        <v>460</v>
      </c>
      <c r="G96" s="1" t="s">
        <v>461</v>
      </c>
      <c r="H96" s="1" t="s">
        <v>462</v>
      </c>
      <c r="I96" s="1" t="s">
        <v>1417</v>
      </c>
      <c r="J96" s="1" t="s">
        <v>472</v>
      </c>
      <c r="K96" s="1" t="s">
        <v>1712</v>
      </c>
      <c r="L96" s="1" t="s">
        <v>1711</v>
      </c>
      <c r="M96" s="1" t="str" cm="1">
        <f t="array" ref="M96">SUBSTITUTE(L96,LEFT(L96,MIN(IFERROR(FIND({0;1;2;3;4;5;6;7;8;9},L96),""))-1),"")</f>
        <v>32</v>
      </c>
      <c r="N96" s="1" t="str">
        <f t="shared" si="7"/>
        <v>chira_32</v>
      </c>
      <c r="O96" s="1" t="s">
        <v>510</v>
      </c>
      <c r="P96" s="1">
        <v>31</v>
      </c>
      <c r="Q96" s="1">
        <v>977130244</v>
      </c>
      <c r="R96" s="1" t="s">
        <v>511</v>
      </c>
      <c r="S96" s="1" t="s">
        <v>464</v>
      </c>
      <c r="W96" s="1" t="s">
        <v>510</v>
      </c>
      <c r="X96" s="1" t="s">
        <v>1713</v>
      </c>
      <c r="Y96" s="1" t="s">
        <v>575</v>
      </c>
      <c r="AA96" s="1" t="s">
        <v>471</v>
      </c>
      <c r="AB96" s="1">
        <v>0</v>
      </c>
      <c r="AC96" s="1">
        <v>0</v>
      </c>
      <c r="AD96" s="1">
        <v>0</v>
      </c>
      <c r="AE96" s="1">
        <v>0</v>
      </c>
      <c r="AF96" s="1">
        <v>1</v>
      </c>
      <c r="AG96" s="1">
        <v>0</v>
      </c>
      <c r="AH96" s="1">
        <v>0</v>
      </c>
      <c r="AI96" s="1">
        <v>0</v>
      </c>
      <c r="AJ96" s="1">
        <v>0</v>
      </c>
      <c r="AK96" s="1">
        <v>0</v>
      </c>
      <c r="AL96" s="1">
        <v>0</v>
      </c>
      <c r="AM96" s="1">
        <v>0</v>
      </c>
      <c r="AN96" s="1">
        <v>0</v>
      </c>
      <c r="AO96" s="1">
        <v>1</v>
      </c>
      <c r="AP96" s="1">
        <v>0</v>
      </c>
      <c r="AQ96" s="1">
        <v>0</v>
      </c>
      <c r="AR96" s="1">
        <v>2</v>
      </c>
      <c r="AS96" s="1" t="s">
        <v>464</v>
      </c>
      <c r="AT96" s="1">
        <v>0</v>
      </c>
      <c r="AU96" s="1">
        <v>0</v>
      </c>
      <c r="AV96" s="1">
        <v>0</v>
      </c>
      <c r="AW96" s="1">
        <v>0</v>
      </c>
      <c r="AX96" s="1">
        <v>1</v>
      </c>
      <c r="AY96" s="1">
        <v>0</v>
      </c>
      <c r="AZ96" s="1">
        <v>0</v>
      </c>
      <c r="BA96" s="1">
        <v>0</v>
      </c>
      <c r="BB96" s="1">
        <v>0</v>
      </c>
      <c r="BC96" s="1">
        <v>0</v>
      </c>
      <c r="BD96" s="1">
        <v>0</v>
      </c>
      <c r="BE96" s="1">
        <v>0</v>
      </c>
      <c r="BF96" s="1" t="s">
        <v>472</v>
      </c>
      <c r="BS96" s="1" t="s">
        <v>464</v>
      </c>
      <c r="BT96" s="1">
        <v>0</v>
      </c>
      <c r="BU96" s="1">
        <v>1</v>
      </c>
      <c r="BV96" s="1">
        <v>0</v>
      </c>
      <c r="BW96" s="1">
        <v>0</v>
      </c>
      <c r="BX96" s="1">
        <v>0</v>
      </c>
      <c r="BY96" s="1">
        <v>1</v>
      </c>
      <c r="BZ96" s="1">
        <v>0</v>
      </c>
      <c r="CA96" s="1">
        <v>0</v>
      </c>
      <c r="CB96" s="1">
        <v>1</v>
      </c>
      <c r="CC96" s="1">
        <v>0</v>
      </c>
      <c r="CD96" s="1">
        <v>0</v>
      </c>
      <c r="CF96" s="1" t="s">
        <v>473</v>
      </c>
      <c r="CG96" s="1" t="s">
        <v>474</v>
      </c>
      <c r="CL96" s="1" t="s">
        <v>473</v>
      </c>
      <c r="CM96" s="1" t="s">
        <v>5133</v>
      </c>
      <c r="CO96" s="1" t="s">
        <v>464</v>
      </c>
      <c r="CW96" s="1" t="s">
        <v>475</v>
      </c>
      <c r="CX96" s="1">
        <v>2</v>
      </c>
      <c r="CY96" s="1">
        <v>5</v>
      </c>
      <c r="CZ96" s="1">
        <v>3</v>
      </c>
      <c r="DA96" s="9">
        <v>10</v>
      </c>
      <c r="DE96" s="1" t="s">
        <v>464</v>
      </c>
      <c r="DF96" s="1" t="s">
        <v>5100</v>
      </c>
      <c r="EH96" s="1">
        <v>7</v>
      </c>
      <c r="EI96" s="1">
        <v>4</v>
      </c>
      <c r="EJ96" s="1">
        <v>560</v>
      </c>
      <c r="EM96" s="1">
        <v>0</v>
      </c>
      <c r="EN96" s="6">
        <v>40</v>
      </c>
      <c r="EO96" s="1" t="s">
        <v>472</v>
      </c>
      <c r="EZ96" s="1" t="s">
        <v>555</v>
      </c>
      <c r="FA96" s="1">
        <v>0</v>
      </c>
      <c r="FB96" s="1">
        <v>0</v>
      </c>
      <c r="FC96" s="1">
        <v>0</v>
      </c>
      <c r="FD96" s="1">
        <v>0</v>
      </c>
      <c r="FE96" s="1">
        <v>1</v>
      </c>
      <c r="FF96" s="1">
        <v>0</v>
      </c>
      <c r="FG96" s="1">
        <v>0</v>
      </c>
      <c r="FI96" s="1" t="s">
        <v>464</v>
      </c>
      <c r="FJ96" s="1" t="s">
        <v>598</v>
      </c>
      <c r="FM96" s="1">
        <v>1000</v>
      </c>
      <c r="GE96" s="1" t="s">
        <v>464</v>
      </c>
      <c r="GF96" s="1" t="s">
        <v>1714</v>
      </c>
      <c r="GG96" s="1" t="s">
        <v>472</v>
      </c>
      <c r="HP96" s="1" t="s">
        <v>464</v>
      </c>
      <c r="HQ96" s="1">
        <v>0</v>
      </c>
      <c r="HR96" s="1">
        <v>0</v>
      </c>
      <c r="HS96" s="1">
        <v>0</v>
      </c>
      <c r="HT96" s="1">
        <v>0</v>
      </c>
      <c r="HU96" s="1">
        <v>0</v>
      </c>
      <c r="HV96" s="1">
        <v>0</v>
      </c>
      <c r="HW96" s="1">
        <v>1</v>
      </c>
      <c r="HX96" s="1">
        <v>0</v>
      </c>
      <c r="HY96" s="1">
        <v>0</v>
      </c>
      <c r="HZ96" s="1">
        <v>0</v>
      </c>
      <c r="IF96" s="1">
        <v>1</v>
      </c>
      <c r="IG96" s="1">
        <v>0</v>
      </c>
      <c r="IH96" s="1">
        <v>0</v>
      </c>
      <c r="II96" s="1">
        <v>0</v>
      </c>
      <c r="IJ96" s="1">
        <v>0</v>
      </c>
      <c r="IK96" s="1">
        <v>1</v>
      </c>
      <c r="IS96" s="1" t="s">
        <v>5183</v>
      </c>
      <c r="IT96" s="1" t="s">
        <v>464</v>
      </c>
      <c r="IU96" s="1" t="s">
        <v>5102</v>
      </c>
      <c r="IV96" s="1" t="s">
        <v>472</v>
      </c>
      <c r="IX96" s="1" t="s">
        <v>472</v>
      </c>
      <c r="IY96" s="1" t="s">
        <v>472</v>
      </c>
      <c r="KA96" s="1" t="s">
        <v>472</v>
      </c>
      <c r="KE96" s="1">
        <v>0</v>
      </c>
      <c r="KM96" s="1">
        <v>0</v>
      </c>
      <c r="KN96" s="1">
        <v>0</v>
      </c>
      <c r="KO96" s="1" t="s">
        <v>5186</v>
      </c>
      <c r="KT96" s="1">
        <v>1</v>
      </c>
      <c r="KU96" s="1">
        <v>1</v>
      </c>
      <c r="KV96" s="1">
        <v>0</v>
      </c>
      <c r="KW96" s="1">
        <v>0</v>
      </c>
      <c r="KX96" s="1">
        <v>0</v>
      </c>
      <c r="KY96" s="1">
        <v>0</v>
      </c>
      <c r="LA96" s="1" t="s">
        <v>472</v>
      </c>
      <c r="LB96" s="1" t="s">
        <v>1715</v>
      </c>
      <c r="LC96" s="1">
        <v>0</v>
      </c>
      <c r="LD96" s="1">
        <v>1</v>
      </c>
      <c r="LE96" s="1">
        <v>0</v>
      </c>
      <c r="LF96" s="1">
        <v>0</v>
      </c>
      <c r="LH96" s="1">
        <v>0</v>
      </c>
      <c r="LI96" s="1">
        <v>0</v>
      </c>
      <c r="LJ96" s="1">
        <v>0</v>
      </c>
      <c r="LK96" s="1">
        <v>1</v>
      </c>
      <c r="LL96" s="1">
        <v>0</v>
      </c>
      <c r="LM96" s="1">
        <v>0</v>
      </c>
      <c r="LN96" s="1">
        <v>1</v>
      </c>
      <c r="LO96" s="1">
        <v>0</v>
      </c>
      <c r="LP96" s="1" t="s">
        <v>1716</v>
      </c>
      <c r="LQ96" s="1" t="s">
        <v>464</v>
      </c>
      <c r="LR96" s="1" t="s">
        <v>1717</v>
      </c>
      <c r="LS96" s="1">
        <v>0</v>
      </c>
      <c r="LT96" s="1">
        <v>0</v>
      </c>
      <c r="LU96" s="1">
        <v>0</v>
      </c>
      <c r="LV96" s="1">
        <v>1</v>
      </c>
      <c r="LW96" s="1">
        <v>0</v>
      </c>
      <c r="LX96" s="1">
        <v>0</v>
      </c>
      <c r="LY96" s="1" t="s">
        <v>1014</v>
      </c>
      <c r="LZ96" s="1" t="s">
        <v>472</v>
      </c>
      <c r="MA96" s="1" t="s">
        <v>464</v>
      </c>
      <c r="MB96" s="1">
        <v>0</v>
      </c>
      <c r="MC96" s="1">
        <v>1</v>
      </c>
      <c r="MD96" s="1">
        <v>0</v>
      </c>
      <c r="ME96" s="1">
        <v>0</v>
      </c>
      <c r="MF96" s="1">
        <v>0</v>
      </c>
      <c r="MH96" s="1">
        <v>1</v>
      </c>
      <c r="MI96" s="1">
        <v>0</v>
      </c>
      <c r="MJ96" s="1">
        <v>0</v>
      </c>
      <c r="MK96" s="1">
        <v>0</v>
      </c>
      <c r="ML96" s="1">
        <v>0</v>
      </c>
      <c r="MM96" s="1">
        <v>0</v>
      </c>
      <c r="MN96" s="1">
        <v>0</v>
      </c>
      <c r="MO96" s="1">
        <v>0</v>
      </c>
      <c r="MQ96" s="1">
        <v>1</v>
      </c>
      <c r="MR96" s="1" t="s">
        <v>464</v>
      </c>
      <c r="MS96" s="1" t="s">
        <v>479</v>
      </c>
      <c r="MT96" s="1">
        <v>9</v>
      </c>
      <c r="MU96" s="1" t="s">
        <v>5187</v>
      </c>
      <c r="MV96" s="1">
        <v>1</v>
      </c>
      <c r="MW96" s="1">
        <v>0</v>
      </c>
      <c r="MX96" s="1">
        <v>0</v>
      </c>
      <c r="MY96" s="1">
        <v>0</v>
      </c>
      <c r="MZ96" s="1">
        <v>0</v>
      </c>
      <c r="NA96" s="1">
        <v>1</v>
      </c>
      <c r="NB96" s="1">
        <v>2</v>
      </c>
      <c r="NC96" s="1" t="s">
        <v>5190</v>
      </c>
      <c r="ND96" s="1">
        <v>0</v>
      </c>
      <c r="NE96" s="1">
        <v>0</v>
      </c>
      <c r="NF96" s="1">
        <v>0</v>
      </c>
      <c r="NH96" s="1" t="s">
        <v>472</v>
      </c>
      <c r="NI96" s="1" t="s">
        <v>480</v>
      </c>
      <c r="OD96" s="1" t="s">
        <v>1718</v>
      </c>
      <c r="OE96" s="1">
        <v>0</v>
      </c>
      <c r="OF96" s="1">
        <v>0</v>
      </c>
      <c r="OG96" s="1">
        <v>0</v>
      </c>
      <c r="OH96" s="1">
        <v>0</v>
      </c>
      <c r="OI96" s="1">
        <v>0</v>
      </c>
      <c r="OJ96" s="1">
        <v>0</v>
      </c>
      <c r="OK96" s="1">
        <v>0</v>
      </c>
      <c r="OL96" s="1">
        <v>0</v>
      </c>
      <c r="OM96" s="1">
        <v>1</v>
      </c>
      <c r="ON96" s="1">
        <v>0</v>
      </c>
      <c r="OO96" s="1" t="s">
        <v>562</v>
      </c>
      <c r="OP96" s="1">
        <v>0</v>
      </c>
      <c r="OQ96" s="1">
        <v>0</v>
      </c>
      <c r="OR96" s="1">
        <v>1</v>
      </c>
      <c r="OS96" s="1">
        <v>0</v>
      </c>
      <c r="OT96" s="1">
        <v>0</v>
      </c>
      <c r="OU96" s="1">
        <v>0</v>
      </c>
      <c r="OW96" s="1" t="s">
        <v>482</v>
      </c>
      <c r="OY96" s="1" t="s">
        <v>533</v>
      </c>
      <c r="OZ96" s="1" t="s">
        <v>464</v>
      </c>
      <c r="PA96" s="1" t="s">
        <v>464</v>
      </c>
      <c r="PB96" s="1" t="s">
        <v>533</v>
      </c>
      <c r="PC96" s="1" t="s">
        <v>464</v>
      </c>
      <c r="PD96" s="1" t="s">
        <v>472</v>
      </c>
      <c r="PF96" s="1" t="s">
        <v>484</v>
      </c>
      <c r="PH96" s="1" t="s">
        <v>485</v>
      </c>
      <c r="PI96" s="1" t="s">
        <v>605</v>
      </c>
      <c r="PJ96" s="1" t="s">
        <v>487</v>
      </c>
      <c r="PK96" s="1">
        <v>1</v>
      </c>
      <c r="PL96" s="1">
        <v>0</v>
      </c>
      <c r="PM96" s="1">
        <v>0</v>
      </c>
      <c r="PN96" s="1">
        <v>0</v>
      </c>
      <c r="PO96" s="1">
        <v>1</v>
      </c>
      <c r="PP96" s="1">
        <v>0</v>
      </c>
      <c r="PQ96" s="1">
        <v>0</v>
      </c>
      <c r="PR96" s="1">
        <v>0</v>
      </c>
      <c r="PS96" s="1">
        <v>0</v>
      </c>
      <c r="PT96" s="1">
        <v>0</v>
      </c>
      <c r="PU96" s="1">
        <v>0</v>
      </c>
      <c r="PV96" s="1">
        <v>0</v>
      </c>
      <c r="PX96" s="1" t="s">
        <v>1093</v>
      </c>
      <c r="PY96" s="1" t="s">
        <v>489</v>
      </c>
      <c r="PZ96" s="1" t="s">
        <v>1719</v>
      </c>
      <c r="QA96" s="1" t="s">
        <v>489</v>
      </c>
      <c r="QB96" s="1" t="s">
        <v>1720</v>
      </c>
      <c r="QC96" s="1" t="s">
        <v>1721</v>
      </c>
      <c r="QD96" s="1" t="s">
        <v>472</v>
      </c>
      <c r="QG96" s="1">
        <v>-2.2367411000000001</v>
      </c>
      <c r="QH96" s="1">
        <v>28.8468445</v>
      </c>
      <c r="QI96" s="1">
        <v>1561.9</v>
      </c>
      <c r="QJ96" s="1">
        <v>4.13</v>
      </c>
      <c r="QK96" s="1">
        <v>2</v>
      </c>
      <c r="QL96" s="1">
        <v>44960.435925925929</v>
      </c>
      <c r="QM96" s="1">
        <v>44960.420208333337</v>
      </c>
      <c r="QN96" s="1" t="s">
        <v>568</v>
      </c>
      <c r="QO96" s="1">
        <v>44960.58253472222</v>
      </c>
      <c r="QP96" s="7" t="s">
        <v>1722</v>
      </c>
      <c r="QQ96" s="1" t="s">
        <v>568</v>
      </c>
      <c r="QR96" s="1" t="s">
        <v>4752</v>
      </c>
      <c r="QS96" s="1" t="s">
        <v>4752</v>
      </c>
      <c r="QT96" s="1" t="s">
        <v>4752</v>
      </c>
      <c r="QU96" s="1" t="s">
        <v>4752</v>
      </c>
      <c r="QV96" s="1" t="s">
        <v>4752</v>
      </c>
      <c r="QW96" s="1" t="s">
        <v>4752</v>
      </c>
      <c r="QX96" s="1" t="s">
        <v>4752</v>
      </c>
      <c r="QY96" s="9" t="s">
        <v>4752</v>
      </c>
      <c r="QZ96" s="1" t="s">
        <v>4752</v>
      </c>
      <c r="RA96" s="1" t="s">
        <v>4752</v>
      </c>
      <c r="RB96" s="1" t="s">
        <v>4752</v>
      </c>
      <c r="RC96" s="1" t="s">
        <v>4752</v>
      </c>
      <c r="RD96" s="1" t="s">
        <v>4752</v>
      </c>
      <c r="RE96" s="1" t="s">
        <v>4752</v>
      </c>
      <c r="RF96" s="1" t="s">
        <v>4752</v>
      </c>
      <c r="RG96" s="1" t="s">
        <v>4752</v>
      </c>
      <c r="RH96" s="1" t="s">
        <v>4752</v>
      </c>
      <c r="RI96" s="1" t="s">
        <v>4752</v>
      </c>
      <c r="RJ96" s="1" t="s">
        <v>4752</v>
      </c>
      <c r="RK96" s="1" t="s">
        <v>4752</v>
      </c>
      <c r="RL96" s="1" t="s">
        <v>4752</v>
      </c>
      <c r="RM96" s="1" t="s">
        <v>4752</v>
      </c>
      <c r="RN96" s="1" t="s">
        <v>4752</v>
      </c>
      <c r="RO96" s="1" t="s">
        <v>4752</v>
      </c>
      <c r="RP96" s="1" t="str">
        <f t="shared" si="8"/>
        <v/>
      </c>
      <c r="RQ96" s="1" t="str">
        <f t="shared" si="9"/>
        <v/>
      </c>
      <c r="RR96" s="1" t="str">
        <f t="shared" si="10"/>
        <v/>
      </c>
      <c r="RS96" s="1" t="str">
        <f t="shared" si="11"/>
        <v/>
      </c>
      <c r="RT96" s="1" t="str">
        <f t="shared" si="12"/>
        <v/>
      </c>
      <c r="RU96" s="1" t="str">
        <f t="shared" si="13"/>
        <v/>
      </c>
    </row>
    <row r="97" spans="1:489" ht="14.25" customHeight="1" x14ac:dyDescent="0.3">
      <c r="A97" s="1" t="s">
        <v>1723</v>
      </c>
      <c r="B97" s="1" t="s">
        <v>1724</v>
      </c>
      <c r="C97" s="1">
        <v>44960</v>
      </c>
      <c r="D97" s="1" t="s">
        <v>459</v>
      </c>
      <c r="E97" s="1" t="s">
        <v>460</v>
      </c>
      <c r="F97" s="1" t="s">
        <v>460</v>
      </c>
      <c r="G97" s="1" t="s">
        <v>461</v>
      </c>
      <c r="H97" s="1" t="s">
        <v>462</v>
      </c>
      <c r="I97" s="1" t="s">
        <v>1417</v>
      </c>
      <c r="J97" s="1" t="s">
        <v>464</v>
      </c>
      <c r="K97" s="1" t="s">
        <v>1726</v>
      </c>
      <c r="L97" s="1" t="s">
        <v>1725</v>
      </c>
      <c r="M97" s="1" t="str" cm="1">
        <f t="array" ref="M97">SUBSTITUTE(L97,LEFT(L97,MIN(IFERROR(FIND({0;1;2;3;4;5;6;7;8;9},L97),""))-1),"")</f>
        <v>27</v>
      </c>
      <c r="N97" s="1" t="str">
        <f t="shared" si="7"/>
        <v>chira_27</v>
      </c>
      <c r="O97" s="1" t="s">
        <v>467</v>
      </c>
      <c r="P97" s="1">
        <v>19</v>
      </c>
      <c r="Q97" s="1">
        <v>0</v>
      </c>
      <c r="R97" s="1" t="s">
        <v>511</v>
      </c>
      <c r="S97" s="1" t="s">
        <v>472</v>
      </c>
      <c r="T97" s="1" t="s">
        <v>542</v>
      </c>
      <c r="V97" s="1" t="s">
        <v>510</v>
      </c>
      <c r="W97" s="1" t="s">
        <v>510</v>
      </c>
      <c r="Y97" s="1" t="s">
        <v>575</v>
      </c>
      <c r="AA97" s="1" t="s">
        <v>471</v>
      </c>
      <c r="AB97" s="1">
        <v>0</v>
      </c>
      <c r="AC97" s="1">
        <v>0</v>
      </c>
      <c r="AD97" s="1">
        <v>0</v>
      </c>
      <c r="AE97" s="1">
        <v>1</v>
      </c>
      <c r="AF97" s="1">
        <v>0</v>
      </c>
      <c r="AG97" s="1">
        <v>0</v>
      </c>
      <c r="AH97" s="1">
        <v>0</v>
      </c>
      <c r="AI97" s="1">
        <v>0</v>
      </c>
      <c r="AJ97" s="1">
        <v>0</v>
      </c>
      <c r="AK97" s="1">
        <v>0</v>
      </c>
      <c r="AL97" s="1">
        <v>0</v>
      </c>
      <c r="AM97" s="1">
        <v>0</v>
      </c>
      <c r="AN97" s="1">
        <v>1</v>
      </c>
      <c r="AO97" s="1">
        <v>0</v>
      </c>
      <c r="AP97" s="1">
        <v>0</v>
      </c>
      <c r="AQ97" s="1">
        <v>0</v>
      </c>
      <c r="AR97" s="1">
        <v>2</v>
      </c>
      <c r="AS97" s="1" t="s">
        <v>464</v>
      </c>
      <c r="AT97" s="1">
        <v>0</v>
      </c>
      <c r="AU97" s="1">
        <v>0</v>
      </c>
      <c r="AV97" s="1">
        <v>0</v>
      </c>
      <c r="AW97" s="1">
        <v>0</v>
      </c>
      <c r="AX97" s="1">
        <v>1</v>
      </c>
      <c r="AY97" s="1">
        <v>0</v>
      </c>
      <c r="AZ97" s="1">
        <v>0</v>
      </c>
      <c r="BA97" s="1">
        <v>0</v>
      </c>
      <c r="BB97" s="1">
        <v>0</v>
      </c>
      <c r="BC97" s="1">
        <v>0</v>
      </c>
      <c r="BD97" s="1">
        <v>0</v>
      </c>
      <c r="BE97" s="1">
        <v>0</v>
      </c>
      <c r="BF97" s="1" t="s">
        <v>464</v>
      </c>
      <c r="BG97" s="1">
        <v>1</v>
      </c>
      <c r="BH97" s="1">
        <v>0</v>
      </c>
      <c r="BI97" s="1">
        <v>0</v>
      </c>
      <c r="BJ97" s="1">
        <v>0</v>
      </c>
      <c r="BK97" s="1">
        <v>0</v>
      </c>
      <c r="BL97" s="1">
        <v>0</v>
      </c>
      <c r="BM97" s="1">
        <v>1</v>
      </c>
      <c r="BN97" s="1">
        <v>0</v>
      </c>
      <c r="BO97" s="1">
        <v>0</v>
      </c>
      <c r="BP97" s="1">
        <v>0</v>
      </c>
      <c r="BQ97" s="1">
        <v>0</v>
      </c>
      <c r="BS97" s="1" t="s">
        <v>464</v>
      </c>
      <c r="BT97" s="1">
        <v>0</v>
      </c>
      <c r="BU97" s="1">
        <v>0</v>
      </c>
      <c r="BV97" s="1">
        <v>0</v>
      </c>
      <c r="BW97" s="1">
        <v>1</v>
      </c>
      <c r="BX97" s="1">
        <v>1</v>
      </c>
      <c r="BY97" s="1">
        <v>0</v>
      </c>
      <c r="BZ97" s="1">
        <v>0</v>
      </c>
      <c r="CA97" s="1">
        <v>0</v>
      </c>
      <c r="CB97" s="1">
        <v>0</v>
      </c>
      <c r="CC97" s="1">
        <v>0</v>
      </c>
      <c r="CD97" s="1">
        <v>0</v>
      </c>
      <c r="CF97" s="1" t="s">
        <v>473</v>
      </c>
      <c r="CG97" s="1" t="s">
        <v>896</v>
      </c>
      <c r="CL97" s="1" t="s">
        <v>473</v>
      </c>
      <c r="CM97" s="1" t="s">
        <v>5133</v>
      </c>
      <c r="CO97" s="1" t="s">
        <v>464</v>
      </c>
      <c r="CW97" s="1" t="s">
        <v>554</v>
      </c>
      <c r="CX97" s="1">
        <v>1</v>
      </c>
      <c r="CY97" s="1">
        <v>1</v>
      </c>
      <c r="CZ97" s="1">
        <v>1</v>
      </c>
      <c r="DA97" s="9">
        <v>3</v>
      </c>
      <c r="DE97" s="1" t="s">
        <v>464</v>
      </c>
      <c r="DF97" s="1" t="s">
        <v>5100</v>
      </c>
      <c r="EH97" s="1">
        <v>7</v>
      </c>
      <c r="EI97" s="1">
        <v>3</v>
      </c>
      <c r="EJ97" s="1">
        <v>420</v>
      </c>
      <c r="EM97" s="1">
        <v>0</v>
      </c>
      <c r="EN97" s="6">
        <v>30</v>
      </c>
      <c r="EO97" s="1" t="s">
        <v>472</v>
      </c>
      <c r="EZ97" s="1" t="s">
        <v>529</v>
      </c>
      <c r="FA97" s="1">
        <v>0</v>
      </c>
      <c r="FB97" s="1">
        <v>0</v>
      </c>
      <c r="FC97" s="1">
        <v>0</v>
      </c>
      <c r="FD97" s="1">
        <v>0</v>
      </c>
      <c r="FE97" s="1">
        <v>1</v>
      </c>
      <c r="FF97" s="1">
        <v>0</v>
      </c>
      <c r="FG97" s="1">
        <v>0</v>
      </c>
      <c r="FI97" s="1" t="s">
        <v>472</v>
      </c>
      <c r="GE97" s="1" t="s">
        <v>464</v>
      </c>
      <c r="GF97" s="1" t="s">
        <v>1727</v>
      </c>
      <c r="GG97" s="1" t="s">
        <v>472</v>
      </c>
      <c r="HP97" s="1" t="s">
        <v>472</v>
      </c>
      <c r="IS97" s="1" t="s">
        <v>5183</v>
      </c>
      <c r="IT97" s="1" t="s">
        <v>472</v>
      </c>
      <c r="IU97" s="1" t="s">
        <v>5102</v>
      </c>
      <c r="IV97" s="1" t="s">
        <v>472</v>
      </c>
      <c r="IX97" s="1" t="s">
        <v>472</v>
      </c>
      <c r="IY97" s="1" t="s">
        <v>472</v>
      </c>
      <c r="KA97" s="1" t="s">
        <v>464</v>
      </c>
      <c r="KB97" s="1">
        <v>1</v>
      </c>
      <c r="KC97" s="1">
        <v>0</v>
      </c>
      <c r="KD97" s="1">
        <v>1</v>
      </c>
      <c r="KE97" s="1">
        <v>2</v>
      </c>
      <c r="KF97" s="1">
        <v>0</v>
      </c>
      <c r="KG97" s="1">
        <v>0</v>
      </c>
      <c r="KH97" s="1">
        <v>0</v>
      </c>
      <c r="KJ97" s="1">
        <v>0</v>
      </c>
      <c r="KK97" s="1">
        <v>1</v>
      </c>
      <c r="KL97" s="1">
        <v>0</v>
      </c>
      <c r="KM97" s="1">
        <v>1</v>
      </c>
      <c r="KN97" s="1">
        <v>3</v>
      </c>
      <c r="KO97" s="1" t="s">
        <v>5185</v>
      </c>
      <c r="KP97" s="1">
        <v>0</v>
      </c>
      <c r="KQ97" s="1">
        <v>0</v>
      </c>
      <c r="KR97" s="1">
        <v>0</v>
      </c>
      <c r="KT97" s="1">
        <v>0</v>
      </c>
      <c r="KU97" s="1">
        <v>0</v>
      </c>
      <c r="KV97" s="1">
        <v>0</v>
      </c>
      <c r="KW97" s="1">
        <v>1</v>
      </c>
      <c r="KX97" s="1">
        <v>0</v>
      </c>
      <c r="KY97" s="1">
        <v>0</v>
      </c>
      <c r="LA97" s="1" t="s">
        <v>472</v>
      </c>
      <c r="LB97" s="1" t="s">
        <v>1728</v>
      </c>
      <c r="LC97" s="1">
        <v>0</v>
      </c>
      <c r="LD97" s="1">
        <v>1</v>
      </c>
      <c r="LE97" s="1">
        <v>0</v>
      </c>
      <c r="LF97" s="1">
        <v>0</v>
      </c>
      <c r="LH97" s="1">
        <v>0</v>
      </c>
      <c r="LI97" s="1">
        <v>0</v>
      </c>
      <c r="LJ97" s="1">
        <v>0</v>
      </c>
      <c r="LK97" s="1">
        <v>0</v>
      </c>
      <c r="LL97" s="1">
        <v>0</v>
      </c>
      <c r="LM97" s="1">
        <v>0</v>
      </c>
      <c r="LN97" s="1">
        <v>1</v>
      </c>
      <c r="LO97" s="1">
        <v>0</v>
      </c>
      <c r="LP97" s="1" t="s">
        <v>1729</v>
      </c>
      <c r="LQ97" s="1" t="s">
        <v>472</v>
      </c>
      <c r="LZ97" s="1" t="s">
        <v>472</v>
      </c>
      <c r="MA97" s="1" t="s">
        <v>472</v>
      </c>
      <c r="MQ97" s="1">
        <v>0</v>
      </c>
      <c r="MT97" s="1">
        <v>8</v>
      </c>
      <c r="MU97" s="1" t="s">
        <v>5187</v>
      </c>
      <c r="MV97" s="1">
        <v>1</v>
      </c>
      <c r="MW97" s="1">
        <v>1</v>
      </c>
      <c r="MX97" s="1">
        <v>0</v>
      </c>
      <c r="MY97" s="1">
        <v>0</v>
      </c>
      <c r="MZ97" s="1">
        <v>0</v>
      </c>
      <c r="NA97" s="1">
        <v>2</v>
      </c>
      <c r="NB97" s="1">
        <v>2</v>
      </c>
      <c r="NC97" s="1" t="s">
        <v>5190</v>
      </c>
      <c r="ND97" s="1">
        <v>0</v>
      </c>
      <c r="NE97" s="1">
        <v>0</v>
      </c>
      <c r="NF97" s="1">
        <v>0</v>
      </c>
      <c r="NH97" s="1" t="s">
        <v>472</v>
      </c>
      <c r="NI97" s="1" t="s">
        <v>480</v>
      </c>
      <c r="OD97" s="1" t="s">
        <v>1730</v>
      </c>
      <c r="OE97" s="1">
        <v>0</v>
      </c>
      <c r="OF97" s="1">
        <v>0</v>
      </c>
      <c r="OG97" s="1">
        <v>0</v>
      </c>
      <c r="OH97" s="1">
        <v>0</v>
      </c>
      <c r="OI97" s="1">
        <v>0</v>
      </c>
      <c r="OJ97" s="1">
        <v>0</v>
      </c>
      <c r="OK97" s="1">
        <v>0</v>
      </c>
      <c r="OL97" s="1">
        <v>0</v>
      </c>
      <c r="OM97" s="1">
        <v>1</v>
      </c>
      <c r="ON97" s="1">
        <v>0</v>
      </c>
      <c r="OO97" s="1" t="s">
        <v>1731</v>
      </c>
      <c r="OP97" s="1">
        <v>0</v>
      </c>
      <c r="OQ97" s="1">
        <v>0</v>
      </c>
      <c r="OR97" s="1">
        <v>1</v>
      </c>
      <c r="OS97" s="1">
        <v>0</v>
      </c>
      <c r="OT97" s="1">
        <v>0</v>
      </c>
      <c r="OU97" s="1">
        <v>0</v>
      </c>
      <c r="OW97" s="1" t="s">
        <v>482</v>
      </c>
      <c r="OY97" s="1" t="s">
        <v>533</v>
      </c>
      <c r="OZ97" s="1" t="s">
        <v>464</v>
      </c>
      <c r="PA97" s="1" t="s">
        <v>464</v>
      </c>
      <c r="PB97" s="1" t="s">
        <v>533</v>
      </c>
      <c r="PC97" s="1" t="s">
        <v>464</v>
      </c>
      <c r="PD97" s="1" t="s">
        <v>472</v>
      </c>
      <c r="PF97" s="1" t="s">
        <v>484</v>
      </c>
      <c r="PH97" s="1" t="s">
        <v>586</v>
      </c>
      <c r="PI97" s="1" t="s">
        <v>534</v>
      </c>
      <c r="PJ97" s="1" t="s">
        <v>487</v>
      </c>
      <c r="PK97" s="1">
        <v>0</v>
      </c>
      <c r="PL97" s="1">
        <v>0</v>
      </c>
      <c r="PM97" s="1">
        <v>0</v>
      </c>
      <c r="PN97" s="1">
        <v>0</v>
      </c>
      <c r="PO97" s="1">
        <v>1</v>
      </c>
      <c r="PP97" s="1">
        <v>0</v>
      </c>
      <c r="PQ97" s="1">
        <v>0</v>
      </c>
      <c r="PR97" s="1">
        <v>0</v>
      </c>
      <c r="PS97" s="1">
        <v>0</v>
      </c>
      <c r="PT97" s="1">
        <v>0</v>
      </c>
      <c r="PU97" s="1">
        <v>0</v>
      </c>
      <c r="PV97" s="1">
        <v>0</v>
      </c>
      <c r="PX97" s="1" t="s">
        <v>607</v>
      </c>
      <c r="PY97" s="1" t="s">
        <v>487</v>
      </c>
      <c r="PZ97" s="1" t="s">
        <v>607</v>
      </c>
      <c r="QA97" s="1" t="s">
        <v>487</v>
      </c>
      <c r="QB97" s="1" t="s">
        <v>636</v>
      </c>
      <c r="QC97" s="1" t="s">
        <v>636</v>
      </c>
      <c r="QD97" s="1" t="s">
        <v>472</v>
      </c>
      <c r="QG97" s="1">
        <v>-2.2363515</v>
      </c>
      <c r="QH97" s="1">
        <v>28.845504099999999</v>
      </c>
      <c r="QI97" s="1">
        <v>1570.8</v>
      </c>
      <c r="QJ97" s="1">
        <v>4.13</v>
      </c>
      <c r="QK97" s="1">
        <v>2</v>
      </c>
      <c r="QL97" s="1">
        <v>44960.479328703703</v>
      </c>
      <c r="QM97" s="1">
        <v>44960.456377314818</v>
      </c>
      <c r="QN97" s="1" t="s">
        <v>568</v>
      </c>
      <c r="QO97" s="1">
        <v>44960.582546296297</v>
      </c>
      <c r="QP97" s="7" t="s">
        <v>1732</v>
      </c>
      <c r="QQ97" s="1" t="s">
        <v>568</v>
      </c>
      <c r="QR97" s="1" t="s">
        <v>4752</v>
      </c>
      <c r="QS97" s="1" t="s">
        <v>4752</v>
      </c>
      <c r="QT97" s="1" t="s">
        <v>4752</v>
      </c>
      <c r="QU97" s="1" t="s">
        <v>4752</v>
      </c>
      <c r="QV97" s="1" t="s">
        <v>4752</v>
      </c>
      <c r="QW97" s="1" t="s">
        <v>4752</v>
      </c>
      <c r="QX97" s="1" t="s">
        <v>4752</v>
      </c>
      <c r="QY97" s="9" t="s">
        <v>4752</v>
      </c>
      <c r="QZ97" s="1" t="s">
        <v>4752</v>
      </c>
      <c r="RA97" s="1" t="s">
        <v>4752</v>
      </c>
      <c r="RB97" s="1" t="s">
        <v>4752</v>
      </c>
      <c r="RC97" s="1" t="s">
        <v>4752</v>
      </c>
      <c r="RD97" s="1" t="s">
        <v>4752</v>
      </c>
      <c r="RE97" s="1" t="s">
        <v>4752</v>
      </c>
      <c r="RF97" s="1" t="s">
        <v>4752</v>
      </c>
      <c r="RG97" s="1" t="s">
        <v>4752</v>
      </c>
      <c r="RH97" s="1" t="s">
        <v>4752</v>
      </c>
      <c r="RI97" s="1" t="s">
        <v>4752</v>
      </c>
      <c r="RJ97" s="1" t="s">
        <v>4752</v>
      </c>
      <c r="RK97" s="1" t="s">
        <v>4752</v>
      </c>
      <c r="RL97" s="1" t="s">
        <v>4752</v>
      </c>
      <c r="RM97" s="1" t="s">
        <v>4752</v>
      </c>
      <c r="RN97" s="1" t="s">
        <v>4752</v>
      </c>
      <c r="RO97" s="1" t="s">
        <v>4752</v>
      </c>
      <c r="RP97" s="1" t="str">
        <f t="shared" si="8"/>
        <v/>
      </c>
      <c r="RQ97" s="1" t="str">
        <f t="shared" si="9"/>
        <v/>
      </c>
      <c r="RR97" s="1" t="str">
        <f t="shared" si="10"/>
        <v/>
      </c>
      <c r="RS97" s="1" t="str">
        <f t="shared" si="11"/>
        <v/>
      </c>
      <c r="RT97" s="1" t="str">
        <f t="shared" si="12"/>
        <v/>
      </c>
      <c r="RU97" s="1" t="str">
        <f t="shared" si="13"/>
        <v/>
      </c>
    </row>
    <row r="98" spans="1:489" ht="14.25" customHeight="1" x14ac:dyDescent="0.3">
      <c r="A98" s="1" t="s">
        <v>1733</v>
      </c>
      <c r="B98" s="1" t="s">
        <v>1734</v>
      </c>
      <c r="C98" s="1">
        <v>44960</v>
      </c>
      <c r="D98" s="1" t="s">
        <v>459</v>
      </c>
      <c r="E98" s="1" t="s">
        <v>460</v>
      </c>
      <c r="F98" s="1" t="s">
        <v>460</v>
      </c>
      <c r="G98" s="1" t="s">
        <v>461</v>
      </c>
      <c r="H98" s="1" t="s">
        <v>462</v>
      </c>
      <c r="I98" s="1" t="s">
        <v>1417</v>
      </c>
      <c r="J98" s="1" t="s">
        <v>464</v>
      </c>
      <c r="K98" s="1" t="s">
        <v>1736</v>
      </c>
      <c r="L98" s="1" t="s">
        <v>1735</v>
      </c>
      <c r="M98" s="1" t="str" cm="1">
        <f t="array" ref="M98">SUBSTITUTE(L98,LEFT(L98,MIN(IFERROR(FIND({0;1;2;3;4;5;6;7;8;9},L98),""))-1),"")</f>
        <v>7</v>
      </c>
      <c r="N98" s="1" t="str">
        <f t="shared" si="7"/>
        <v>chira_7</v>
      </c>
      <c r="O98" s="1" t="s">
        <v>467</v>
      </c>
      <c r="P98" s="1">
        <v>60</v>
      </c>
      <c r="Q98" s="1">
        <v>0</v>
      </c>
      <c r="R98" s="1" t="s">
        <v>693</v>
      </c>
      <c r="S98" s="1" t="s">
        <v>464</v>
      </c>
      <c r="W98" s="1" t="s">
        <v>467</v>
      </c>
      <c r="X98" s="1" t="s">
        <v>1737</v>
      </c>
      <c r="Y98" s="1" t="s">
        <v>499</v>
      </c>
      <c r="AA98" s="1" t="s">
        <v>471</v>
      </c>
      <c r="AB98" s="1">
        <v>0</v>
      </c>
      <c r="AC98" s="1">
        <v>0</v>
      </c>
      <c r="AD98" s="1">
        <v>0</v>
      </c>
      <c r="AE98" s="1">
        <v>0</v>
      </c>
      <c r="AF98" s="1">
        <v>0</v>
      </c>
      <c r="AG98" s="1">
        <v>0</v>
      </c>
      <c r="AH98" s="1">
        <v>0</v>
      </c>
      <c r="AI98" s="1">
        <v>1</v>
      </c>
      <c r="AJ98" s="1">
        <v>0</v>
      </c>
      <c r="AK98" s="1">
        <v>0</v>
      </c>
      <c r="AL98" s="1">
        <v>0</v>
      </c>
      <c r="AM98" s="1">
        <v>0</v>
      </c>
      <c r="AN98" s="1">
        <v>0</v>
      </c>
      <c r="AO98" s="1">
        <v>0</v>
      </c>
      <c r="AP98" s="1">
        <v>0</v>
      </c>
      <c r="AQ98" s="1">
        <v>1</v>
      </c>
      <c r="AR98" s="1">
        <v>2</v>
      </c>
      <c r="AS98" s="1" t="s">
        <v>464</v>
      </c>
      <c r="AT98" s="1">
        <v>0</v>
      </c>
      <c r="AU98" s="1">
        <v>0</v>
      </c>
      <c r="AV98" s="1">
        <v>0</v>
      </c>
      <c r="AW98" s="1">
        <v>0</v>
      </c>
      <c r="AX98" s="1">
        <v>1</v>
      </c>
      <c r="AY98" s="1">
        <v>0</v>
      </c>
      <c r="AZ98" s="1">
        <v>0</v>
      </c>
      <c r="BA98" s="1">
        <v>0</v>
      </c>
      <c r="BB98" s="1">
        <v>0</v>
      </c>
      <c r="BC98" s="1">
        <v>0</v>
      </c>
      <c r="BD98" s="1">
        <v>0</v>
      </c>
      <c r="BE98" s="1">
        <v>0</v>
      </c>
      <c r="BF98" s="1" t="s">
        <v>464</v>
      </c>
      <c r="BG98" s="1">
        <v>1</v>
      </c>
      <c r="BH98" s="1">
        <v>0</v>
      </c>
      <c r="BI98" s="1">
        <v>0</v>
      </c>
      <c r="BJ98" s="1">
        <v>0</v>
      </c>
      <c r="BK98" s="1">
        <v>0</v>
      </c>
      <c r="BL98" s="1">
        <v>0</v>
      </c>
      <c r="BM98" s="1">
        <v>0</v>
      </c>
      <c r="BN98" s="1">
        <v>0</v>
      </c>
      <c r="BO98" s="1">
        <v>0</v>
      </c>
      <c r="BP98" s="1">
        <v>0</v>
      </c>
      <c r="BQ98" s="1">
        <v>0</v>
      </c>
      <c r="BS98" s="1" t="s">
        <v>464</v>
      </c>
      <c r="BT98" s="1">
        <v>0</v>
      </c>
      <c r="BU98" s="1">
        <v>0</v>
      </c>
      <c r="BV98" s="1">
        <v>0</v>
      </c>
      <c r="BW98" s="1">
        <v>1</v>
      </c>
      <c r="BX98" s="1">
        <v>0</v>
      </c>
      <c r="BY98" s="1">
        <v>0</v>
      </c>
      <c r="BZ98" s="1">
        <v>0</v>
      </c>
      <c r="CA98" s="1">
        <v>0</v>
      </c>
      <c r="CB98" s="1">
        <v>0</v>
      </c>
      <c r="CC98" s="1">
        <v>0</v>
      </c>
      <c r="CD98" s="1">
        <v>0</v>
      </c>
      <c r="CF98" s="1" t="s">
        <v>473</v>
      </c>
      <c r="CG98" s="1" t="s">
        <v>474</v>
      </c>
      <c r="CL98" s="1" t="s">
        <v>473</v>
      </c>
      <c r="CM98" s="1" t="s">
        <v>5133</v>
      </c>
      <c r="CO98" s="1" t="s">
        <v>464</v>
      </c>
      <c r="CW98" s="1" t="s">
        <v>475</v>
      </c>
      <c r="CX98" s="1">
        <v>1</v>
      </c>
      <c r="CY98" s="1">
        <v>15</v>
      </c>
      <c r="CZ98" s="1">
        <v>1</v>
      </c>
      <c r="DA98" s="9">
        <v>17</v>
      </c>
      <c r="DE98" s="1" t="s">
        <v>464</v>
      </c>
      <c r="DF98" s="1" t="s">
        <v>5100</v>
      </c>
      <c r="EH98" s="1">
        <v>7</v>
      </c>
      <c r="EI98" s="1">
        <v>2</v>
      </c>
      <c r="EJ98" s="1">
        <v>280</v>
      </c>
      <c r="EM98" s="1">
        <v>0</v>
      </c>
      <c r="EN98" s="6">
        <v>20</v>
      </c>
      <c r="EO98" s="1" t="s">
        <v>472</v>
      </c>
      <c r="EZ98" s="1" t="s">
        <v>1674</v>
      </c>
      <c r="FA98" s="1">
        <v>0</v>
      </c>
      <c r="FB98" s="1">
        <v>0</v>
      </c>
      <c r="FC98" s="1">
        <v>0</v>
      </c>
      <c r="FD98" s="1">
        <v>0</v>
      </c>
      <c r="FE98" s="1">
        <v>1</v>
      </c>
      <c r="FF98" s="1">
        <v>0</v>
      </c>
      <c r="FG98" s="1">
        <v>0</v>
      </c>
      <c r="FI98" s="1" t="s">
        <v>464</v>
      </c>
      <c r="FJ98" s="1" t="s">
        <v>598</v>
      </c>
      <c r="FM98" s="1">
        <v>1000</v>
      </c>
      <c r="GE98" s="1" t="s">
        <v>472</v>
      </c>
      <c r="GF98" s="1" t="s">
        <v>1738</v>
      </c>
      <c r="GG98" s="1" t="s">
        <v>472</v>
      </c>
      <c r="HP98" s="1" t="s">
        <v>464</v>
      </c>
      <c r="HQ98" s="1">
        <v>0</v>
      </c>
      <c r="HR98" s="1">
        <v>0</v>
      </c>
      <c r="HS98" s="1">
        <v>0</v>
      </c>
      <c r="HT98" s="1">
        <v>0</v>
      </c>
      <c r="HU98" s="1">
        <v>0</v>
      </c>
      <c r="HV98" s="1">
        <v>0</v>
      </c>
      <c r="HW98" s="1">
        <v>1</v>
      </c>
      <c r="HX98" s="1">
        <v>0</v>
      </c>
      <c r="HY98" s="1">
        <v>0</v>
      </c>
      <c r="HZ98" s="1">
        <v>0</v>
      </c>
      <c r="IF98" s="1">
        <v>1</v>
      </c>
      <c r="IG98" s="1">
        <v>0</v>
      </c>
      <c r="IH98" s="1">
        <v>0</v>
      </c>
      <c r="II98" s="1">
        <v>0</v>
      </c>
      <c r="IJ98" s="1">
        <v>0</v>
      </c>
      <c r="IK98" s="1">
        <v>1</v>
      </c>
      <c r="IS98" s="1" t="s">
        <v>5183</v>
      </c>
      <c r="IT98" s="1" t="s">
        <v>464</v>
      </c>
      <c r="IU98" s="1" t="s">
        <v>5102</v>
      </c>
      <c r="IV98" s="1" t="s">
        <v>472</v>
      </c>
      <c r="IX98" s="1" t="s">
        <v>472</v>
      </c>
      <c r="IY98" s="1" t="s">
        <v>464</v>
      </c>
      <c r="IZ98" s="1">
        <v>0</v>
      </c>
      <c r="JA98" s="1">
        <v>1</v>
      </c>
      <c r="JB98" s="1">
        <v>0</v>
      </c>
      <c r="JC98" s="1">
        <v>0</v>
      </c>
      <c r="JD98" s="1">
        <v>0</v>
      </c>
      <c r="JE98" s="1">
        <v>1</v>
      </c>
      <c r="JF98" s="1">
        <v>0</v>
      </c>
      <c r="JG98" s="1">
        <v>1</v>
      </c>
      <c r="JH98" s="1">
        <v>0</v>
      </c>
      <c r="JI98" s="1">
        <v>0</v>
      </c>
      <c r="JK98" s="1" t="s">
        <v>472</v>
      </c>
      <c r="KA98" s="1" t="s">
        <v>472</v>
      </c>
      <c r="KE98" s="1">
        <v>0</v>
      </c>
      <c r="KM98" s="1">
        <v>0</v>
      </c>
      <c r="KN98" s="1">
        <v>0</v>
      </c>
      <c r="KO98" s="1" t="s">
        <v>5186</v>
      </c>
      <c r="KT98" s="1">
        <v>1</v>
      </c>
      <c r="KU98" s="1">
        <v>1</v>
      </c>
      <c r="KV98" s="1">
        <v>0</v>
      </c>
      <c r="KW98" s="1">
        <v>0</v>
      </c>
      <c r="KX98" s="1">
        <v>0</v>
      </c>
      <c r="KY98" s="1">
        <v>0</v>
      </c>
      <c r="LA98" s="1" t="s">
        <v>472</v>
      </c>
      <c r="LB98" s="1" t="s">
        <v>636</v>
      </c>
      <c r="LC98" s="1">
        <v>0</v>
      </c>
      <c r="LD98" s="1">
        <v>1</v>
      </c>
      <c r="LE98" s="1">
        <v>0</v>
      </c>
      <c r="LF98" s="1">
        <v>0</v>
      </c>
      <c r="LH98" s="1">
        <v>0</v>
      </c>
      <c r="LI98" s="1">
        <v>0</v>
      </c>
      <c r="LJ98" s="1">
        <v>0</v>
      </c>
      <c r="LK98" s="1">
        <v>0</v>
      </c>
      <c r="LL98" s="1">
        <v>0</v>
      </c>
      <c r="LM98" s="1">
        <v>0</v>
      </c>
      <c r="LN98" s="1">
        <v>1</v>
      </c>
      <c r="LO98" s="1">
        <v>0</v>
      </c>
      <c r="LP98" s="1" t="s">
        <v>1739</v>
      </c>
      <c r="LQ98" s="1" t="s">
        <v>472</v>
      </c>
      <c r="LZ98" s="1" t="s">
        <v>464</v>
      </c>
      <c r="MA98" s="1" t="s">
        <v>464</v>
      </c>
      <c r="MB98" s="1">
        <v>1</v>
      </c>
      <c r="MC98" s="1">
        <v>0</v>
      </c>
      <c r="MD98" s="1">
        <v>0</v>
      </c>
      <c r="ME98" s="1">
        <v>0</v>
      </c>
      <c r="MF98" s="1">
        <v>0</v>
      </c>
      <c r="MH98" s="1">
        <v>1</v>
      </c>
      <c r="MI98" s="1">
        <v>0</v>
      </c>
      <c r="MJ98" s="1">
        <v>0</v>
      </c>
      <c r="MK98" s="1">
        <v>0</v>
      </c>
      <c r="ML98" s="1">
        <v>0</v>
      </c>
      <c r="MM98" s="1">
        <v>0</v>
      </c>
      <c r="MN98" s="1">
        <v>0</v>
      </c>
      <c r="MO98" s="1">
        <v>0</v>
      </c>
      <c r="MQ98" s="1">
        <v>1</v>
      </c>
      <c r="MR98" s="1" t="s">
        <v>850</v>
      </c>
      <c r="MT98" s="1">
        <v>6</v>
      </c>
      <c r="MU98" s="1" t="s">
        <v>5187</v>
      </c>
      <c r="NA98" s="1">
        <v>0</v>
      </c>
      <c r="NB98" s="1">
        <v>1</v>
      </c>
      <c r="NC98" s="1" t="s">
        <v>5190</v>
      </c>
      <c r="NH98" s="1" t="s">
        <v>472</v>
      </c>
      <c r="NI98" s="1" t="s">
        <v>464</v>
      </c>
      <c r="NJ98" s="1" t="s">
        <v>741</v>
      </c>
      <c r="OD98" s="1" t="s">
        <v>1740</v>
      </c>
      <c r="OE98" s="1">
        <v>0</v>
      </c>
      <c r="OF98" s="1">
        <v>0</v>
      </c>
      <c r="OG98" s="1">
        <v>0</v>
      </c>
      <c r="OH98" s="1">
        <v>0</v>
      </c>
      <c r="OI98" s="1">
        <v>0</v>
      </c>
      <c r="OJ98" s="1">
        <v>1</v>
      </c>
      <c r="OK98" s="1">
        <v>0</v>
      </c>
      <c r="OL98" s="1">
        <v>0</v>
      </c>
      <c r="OM98" s="1">
        <v>1</v>
      </c>
      <c r="ON98" s="1">
        <v>0</v>
      </c>
      <c r="OO98" s="1" t="s">
        <v>1741</v>
      </c>
      <c r="OP98" s="1">
        <v>0</v>
      </c>
      <c r="OQ98" s="1">
        <v>0</v>
      </c>
      <c r="OR98" s="1">
        <v>1</v>
      </c>
      <c r="OS98" s="1">
        <v>0</v>
      </c>
      <c r="OT98" s="1">
        <v>0</v>
      </c>
      <c r="OU98" s="1">
        <v>0</v>
      </c>
      <c r="OW98" s="1" t="s">
        <v>546</v>
      </c>
      <c r="OY98" s="1" t="s">
        <v>518</v>
      </c>
      <c r="OZ98" s="1" t="s">
        <v>464</v>
      </c>
      <c r="PA98" s="1" t="s">
        <v>464</v>
      </c>
      <c r="PB98" s="1" t="s">
        <v>518</v>
      </c>
      <c r="PC98" s="1" t="s">
        <v>464</v>
      </c>
      <c r="PD98" s="1" t="s">
        <v>472</v>
      </c>
      <c r="PF98" s="1" t="s">
        <v>484</v>
      </c>
      <c r="PH98" s="1" t="s">
        <v>586</v>
      </c>
      <c r="PI98" s="1" t="s">
        <v>534</v>
      </c>
      <c r="PJ98" s="1" t="s">
        <v>487</v>
      </c>
      <c r="PK98" s="1">
        <v>1</v>
      </c>
      <c r="PL98" s="1">
        <v>0</v>
      </c>
      <c r="PM98" s="1">
        <v>0</v>
      </c>
      <c r="PN98" s="1">
        <v>0</v>
      </c>
      <c r="PO98" s="1">
        <v>0</v>
      </c>
      <c r="PP98" s="1">
        <v>0</v>
      </c>
      <c r="PQ98" s="1">
        <v>0</v>
      </c>
      <c r="PR98" s="1">
        <v>0</v>
      </c>
      <c r="PS98" s="1">
        <v>0</v>
      </c>
      <c r="PT98" s="1">
        <v>0</v>
      </c>
      <c r="PU98" s="1">
        <v>0</v>
      </c>
      <c r="PV98" s="1">
        <v>0</v>
      </c>
      <c r="PX98" s="1" t="s">
        <v>821</v>
      </c>
      <c r="PY98" s="1" t="s">
        <v>472</v>
      </c>
      <c r="QB98" s="1" t="s">
        <v>1742</v>
      </c>
      <c r="QC98" s="1" t="s">
        <v>1743</v>
      </c>
      <c r="QD98" s="1" t="s">
        <v>472</v>
      </c>
      <c r="QG98" s="1">
        <v>-2.2356034999999999</v>
      </c>
      <c r="QH98" s="1">
        <v>28.847497700000002</v>
      </c>
      <c r="QI98" s="1">
        <v>1583.3</v>
      </c>
      <c r="QJ98" s="1">
        <v>4.8</v>
      </c>
      <c r="QK98" s="1">
        <v>2</v>
      </c>
      <c r="QL98" s="1">
        <v>44960.496944444443</v>
      </c>
      <c r="QM98" s="1">
        <v>44960.481747685182</v>
      </c>
      <c r="QN98" s="1" t="s">
        <v>568</v>
      </c>
      <c r="QO98" s="1">
        <v>44960.582557870373</v>
      </c>
      <c r="QP98" s="7" t="s">
        <v>1744</v>
      </c>
      <c r="QQ98" s="1" t="s">
        <v>568</v>
      </c>
      <c r="QR98" s="1" t="s">
        <v>4752</v>
      </c>
      <c r="QS98" s="1" t="s">
        <v>4752</v>
      </c>
      <c r="QT98" s="1" t="s">
        <v>4752</v>
      </c>
      <c r="QU98" s="1" t="s">
        <v>4752</v>
      </c>
      <c r="QV98" s="1" t="s">
        <v>4752</v>
      </c>
      <c r="QW98" s="1" t="s">
        <v>4752</v>
      </c>
      <c r="QX98" s="1" t="s">
        <v>4752</v>
      </c>
      <c r="QY98" s="9" t="s">
        <v>4752</v>
      </c>
      <c r="QZ98" s="1" t="s">
        <v>4752</v>
      </c>
      <c r="RA98" s="1" t="s">
        <v>4752</v>
      </c>
      <c r="RB98" s="1" t="s">
        <v>4752</v>
      </c>
      <c r="RC98" s="1" t="s">
        <v>4752</v>
      </c>
      <c r="RD98" s="1" t="s">
        <v>4752</v>
      </c>
      <c r="RE98" s="1" t="s">
        <v>4752</v>
      </c>
      <c r="RF98" s="1" t="s">
        <v>4752</v>
      </c>
      <c r="RG98" s="1" t="s">
        <v>4752</v>
      </c>
      <c r="RH98" s="1" t="s">
        <v>4752</v>
      </c>
      <c r="RI98" s="1" t="s">
        <v>4752</v>
      </c>
      <c r="RJ98" s="1" t="s">
        <v>4752</v>
      </c>
      <c r="RK98" s="1" t="s">
        <v>4752</v>
      </c>
      <c r="RL98" s="1" t="s">
        <v>4752</v>
      </c>
      <c r="RM98" s="1" t="s">
        <v>4752</v>
      </c>
      <c r="RN98" s="1" t="s">
        <v>4752</v>
      </c>
      <c r="RO98" s="1" t="s">
        <v>4752</v>
      </c>
      <c r="RP98" s="1" t="str">
        <f t="shared" si="8"/>
        <v/>
      </c>
      <c r="RQ98" s="1" t="str">
        <f t="shared" si="9"/>
        <v/>
      </c>
      <c r="RR98" s="1" t="str">
        <f t="shared" si="10"/>
        <v/>
      </c>
      <c r="RS98" s="1" t="str">
        <f t="shared" si="11"/>
        <v/>
      </c>
      <c r="RT98" s="1" t="str">
        <f t="shared" si="12"/>
        <v/>
      </c>
      <c r="RU98" s="1" t="str">
        <f t="shared" si="13"/>
        <v/>
      </c>
    </row>
    <row r="99" spans="1:489" ht="14.25" customHeight="1" x14ac:dyDescent="0.3">
      <c r="A99" s="1" t="s">
        <v>1745</v>
      </c>
      <c r="B99" s="1" t="s">
        <v>1746</v>
      </c>
      <c r="C99" s="1">
        <v>44960</v>
      </c>
      <c r="D99" s="1" t="s">
        <v>459</v>
      </c>
      <c r="E99" s="1" t="s">
        <v>460</v>
      </c>
      <c r="F99" s="1" t="s">
        <v>460</v>
      </c>
      <c r="G99" s="1" t="s">
        <v>461</v>
      </c>
      <c r="H99" s="1" t="s">
        <v>462</v>
      </c>
      <c r="I99" s="1" t="s">
        <v>1417</v>
      </c>
      <c r="J99" s="1" t="s">
        <v>472</v>
      </c>
      <c r="K99" s="1" t="s">
        <v>1748</v>
      </c>
      <c r="L99" s="1" t="s">
        <v>1747</v>
      </c>
      <c r="M99" s="1" t="str" cm="1">
        <f t="array" ref="M99">SUBSTITUTE(L99,LEFT(L99,MIN(IFERROR(FIND({0;1;2;3;4;5;6;7;8;9},L99),""))-1),"")</f>
        <v>16</v>
      </c>
      <c r="N99" s="1" t="str">
        <f t="shared" si="7"/>
        <v>chira_16</v>
      </c>
      <c r="O99" s="1" t="s">
        <v>510</v>
      </c>
      <c r="P99" s="1">
        <v>27</v>
      </c>
      <c r="Q99" s="1">
        <v>0</v>
      </c>
      <c r="R99" s="1" t="s">
        <v>511</v>
      </c>
      <c r="S99" s="1" t="s">
        <v>464</v>
      </c>
      <c r="W99" s="1" t="s">
        <v>510</v>
      </c>
      <c r="X99" s="1" t="s">
        <v>1749</v>
      </c>
      <c r="Y99" s="1" t="s">
        <v>575</v>
      </c>
      <c r="AA99" s="1" t="s">
        <v>471</v>
      </c>
      <c r="AB99" s="1">
        <v>1</v>
      </c>
      <c r="AC99" s="1">
        <v>0</v>
      </c>
      <c r="AD99" s="1">
        <v>0</v>
      </c>
      <c r="AE99" s="1">
        <v>0</v>
      </c>
      <c r="AF99" s="1">
        <v>1</v>
      </c>
      <c r="AG99" s="1">
        <v>0</v>
      </c>
      <c r="AH99" s="1">
        <v>0</v>
      </c>
      <c r="AI99" s="1">
        <v>0</v>
      </c>
      <c r="AJ99" s="1">
        <v>3</v>
      </c>
      <c r="AK99" s="1">
        <v>0</v>
      </c>
      <c r="AL99" s="1">
        <v>0</v>
      </c>
      <c r="AM99" s="1">
        <v>0</v>
      </c>
      <c r="AN99" s="1">
        <v>0</v>
      </c>
      <c r="AO99" s="1">
        <v>1</v>
      </c>
      <c r="AP99" s="1">
        <v>0</v>
      </c>
      <c r="AQ99" s="1">
        <v>0</v>
      </c>
      <c r="AR99" s="1">
        <v>6</v>
      </c>
      <c r="AS99" s="1" t="s">
        <v>464</v>
      </c>
      <c r="AT99" s="1">
        <v>0</v>
      </c>
      <c r="AU99" s="1">
        <v>0</v>
      </c>
      <c r="AV99" s="1">
        <v>0</v>
      </c>
      <c r="AW99" s="1">
        <v>0</v>
      </c>
      <c r="AX99" s="1">
        <v>1</v>
      </c>
      <c r="AY99" s="1">
        <v>0</v>
      </c>
      <c r="AZ99" s="1">
        <v>0</v>
      </c>
      <c r="BA99" s="1">
        <v>0</v>
      </c>
      <c r="BB99" s="1">
        <v>0</v>
      </c>
      <c r="BC99" s="1">
        <v>0</v>
      </c>
      <c r="BD99" s="1">
        <v>0</v>
      </c>
      <c r="BE99" s="1">
        <v>0</v>
      </c>
      <c r="BF99" s="1" t="s">
        <v>464</v>
      </c>
      <c r="BG99" s="1">
        <v>1</v>
      </c>
      <c r="BH99" s="1">
        <v>0</v>
      </c>
      <c r="BI99" s="1">
        <v>0</v>
      </c>
      <c r="BJ99" s="1">
        <v>0</v>
      </c>
      <c r="BK99" s="1">
        <v>0</v>
      </c>
      <c r="BL99" s="1">
        <v>0</v>
      </c>
      <c r="BM99" s="1">
        <v>0</v>
      </c>
      <c r="BN99" s="1">
        <v>0</v>
      </c>
      <c r="BO99" s="1">
        <v>0</v>
      </c>
      <c r="BP99" s="1">
        <v>0</v>
      </c>
      <c r="BQ99" s="1">
        <v>0</v>
      </c>
      <c r="BS99" s="1" t="s">
        <v>464</v>
      </c>
      <c r="BT99" s="1">
        <v>0</v>
      </c>
      <c r="BU99" s="1">
        <v>0</v>
      </c>
      <c r="BV99" s="1">
        <v>0</v>
      </c>
      <c r="BW99" s="1">
        <v>0</v>
      </c>
      <c r="BX99" s="1">
        <v>1</v>
      </c>
      <c r="BY99" s="1">
        <v>1</v>
      </c>
      <c r="BZ99" s="1">
        <v>0</v>
      </c>
      <c r="CA99" s="1">
        <v>0</v>
      </c>
      <c r="CB99" s="1">
        <v>0</v>
      </c>
      <c r="CC99" s="1">
        <v>0</v>
      </c>
      <c r="CD99" s="1">
        <v>0</v>
      </c>
      <c r="CF99" s="1" t="s">
        <v>473</v>
      </c>
      <c r="CG99" s="1" t="s">
        <v>474</v>
      </c>
      <c r="CL99" s="1" t="s">
        <v>473</v>
      </c>
      <c r="CM99" s="1" t="s">
        <v>5133</v>
      </c>
      <c r="CO99" s="1" t="s">
        <v>472</v>
      </c>
      <c r="CP99" s="1" t="s">
        <v>650</v>
      </c>
      <c r="CS99" s="1" t="s">
        <v>714</v>
      </c>
      <c r="CW99" s="1" t="s">
        <v>475</v>
      </c>
      <c r="CX99" s="1">
        <v>2</v>
      </c>
      <c r="CY99" s="1">
        <v>10</v>
      </c>
      <c r="CZ99" s="1">
        <v>3</v>
      </c>
      <c r="DA99" s="9">
        <v>15</v>
      </c>
      <c r="DB99" s="1">
        <v>15</v>
      </c>
      <c r="DC99" s="1">
        <v>1</v>
      </c>
      <c r="DD99" s="1">
        <v>25</v>
      </c>
      <c r="DE99" s="1" t="s">
        <v>464</v>
      </c>
      <c r="DF99" s="1" t="s">
        <v>5100</v>
      </c>
      <c r="DT99" s="1" t="s">
        <v>464</v>
      </c>
      <c r="EH99" s="1">
        <v>7</v>
      </c>
      <c r="EI99" s="1">
        <v>3</v>
      </c>
      <c r="EJ99" s="1">
        <v>420</v>
      </c>
      <c r="EK99" s="1">
        <v>1</v>
      </c>
      <c r="EL99" s="1">
        <v>1</v>
      </c>
      <c r="EM99" s="1">
        <v>140</v>
      </c>
      <c r="EN99" s="6">
        <v>13.333333333333332</v>
      </c>
      <c r="EO99" s="1" t="s">
        <v>472</v>
      </c>
      <c r="EZ99" s="1" t="s">
        <v>555</v>
      </c>
      <c r="FA99" s="1">
        <v>0</v>
      </c>
      <c r="FB99" s="1">
        <v>0</v>
      </c>
      <c r="FC99" s="1">
        <v>0</v>
      </c>
      <c r="FD99" s="1">
        <v>0</v>
      </c>
      <c r="FE99" s="1">
        <v>1</v>
      </c>
      <c r="FF99" s="1">
        <v>0</v>
      </c>
      <c r="FG99" s="1">
        <v>0</v>
      </c>
      <c r="FI99" s="1" t="s">
        <v>464</v>
      </c>
      <c r="FJ99" s="1" t="s">
        <v>598</v>
      </c>
      <c r="FM99" s="1">
        <v>1000</v>
      </c>
      <c r="FN99" s="1">
        <v>0</v>
      </c>
      <c r="FO99" s="1">
        <v>1</v>
      </c>
      <c r="FP99" s="1">
        <v>1</v>
      </c>
      <c r="FQ99" s="1">
        <v>0</v>
      </c>
      <c r="FR99" s="1">
        <v>0</v>
      </c>
      <c r="FS99" s="1">
        <v>0</v>
      </c>
      <c r="FT99" s="1">
        <v>0</v>
      </c>
      <c r="FV99" s="1" t="s">
        <v>472</v>
      </c>
      <c r="GD99" s="1" t="s">
        <v>464</v>
      </c>
      <c r="GE99" s="1" t="s">
        <v>464</v>
      </c>
      <c r="GF99" s="1" t="s">
        <v>1750</v>
      </c>
      <c r="GG99" s="1" t="s">
        <v>472</v>
      </c>
      <c r="GP99" s="1" t="s">
        <v>464</v>
      </c>
      <c r="GQ99" s="1">
        <v>1</v>
      </c>
      <c r="GR99" s="1">
        <v>0</v>
      </c>
      <c r="GS99" s="1">
        <v>0</v>
      </c>
      <c r="GT99" s="1">
        <v>1</v>
      </c>
      <c r="GU99" s="1">
        <v>1</v>
      </c>
      <c r="GV99" s="1">
        <v>0</v>
      </c>
      <c r="GW99" s="1">
        <v>0</v>
      </c>
      <c r="GY99" s="1">
        <v>1</v>
      </c>
      <c r="GZ99" s="1">
        <v>0</v>
      </c>
      <c r="HA99" s="1">
        <v>0</v>
      </c>
      <c r="HB99" s="1">
        <v>0</v>
      </c>
      <c r="HC99" s="1">
        <v>1</v>
      </c>
      <c r="HD99" s="1">
        <v>0</v>
      </c>
      <c r="HE99" s="1">
        <v>0</v>
      </c>
      <c r="HF99" s="1">
        <v>0</v>
      </c>
      <c r="HG99" s="1">
        <v>1</v>
      </c>
      <c r="HH99" s="1">
        <v>0</v>
      </c>
      <c r="HI99" s="1">
        <v>0</v>
      </c>
      <c r="HJ99" s="1">
        <v>0</v>
      </c>
      <c r="HK99" s="1">
        <v>0</v>
      </c>
      <c r="HL99" s="1">
        <v>0</v>
      </c>
      <c r="HM99" s="1">
        <v>0</v>
      </c>
      <c r="HN99" s="1">
        <v>0</v>
      </c>
      <c r="HO99" s="1">
        <v>0</v>
      </c>
      <c r="HP99" s="1" t="s">
        <v>464</v>
      </c>
      <c r="HQ99" s="1">
        <v>0</v>
      </c>
      <c r="HR99" s="1">
        <v>0</v>
      </c>
      <c r="HS99" s="1">
        <v>0</v>
      </c>
      <c r="HT99" s="1">
        <v>0</v>
      </c>
      <c r="HU99" s="1">
        <v>0</v>
      </c>
      <c r="HV99" s="1">
        <v>0</v>
      </c>
      <c r="HW99" s="1">
        <v>1</v>
      </c>
      <c r="HX99" s="1">
        <v>0</v>
      </c>
      <c r="HY99" s="1">
        <v>0</v>
      </c>
      <c r="HZ99" s="1">
        <v>0</v>
      </c>
      <c r="IF99" s="1">
        <v>0</v>
      </c>
      <c r="IG99" s="1">
        <v>0</v>
      </c>
      <c r="IH99" s="1">
        <v>0</v>
      </c>
      <c r="II99" s="1">
        <v>1</v>
      </c>
      <c r="IJ99" s="1">
        <v>0</v>
      </c>
      <c r="IS99" s="1" t="s">
        <v>5183</v>
      </c>
      <c r="IT99" s="1" t="s">
        <v>472</v>
      </c>
      <c r="IU99" s="1" t="s">
        <v>5102</v>
      </c>
      <c r="IV99" s="1" t="s">
        <v>472</v>
      </c>
      <c r="IX99" s="1" t="s">
        <v>472</v>
      </c>
      <c r="IY99" s="1" t="s">
        <v>464</v>
      </c>
      <c r="IZ99" s="1">
        <v>0</v>
      </c>
      <c r="JA99" s="1">
        <v>1</v>
      </c>
      <c r="JB99" s="1">
        <v>0</v>
      </c>
      <c r="JC99" s="1">
        <v>0</v>
      </c>
      <c r="JD99" s="1">
        <v>0</v>
      </c>
      <c r="JE99" s="1">
        <v>1</v>
      </c>
      <c r="JF99" s="1">
        <v>0</v>
      </c>
      <c r="JG99" s="1">
        <v>1</v>
      </c>
      <c r="JH99" s="1">
        <v>0</v>
      </c>
      <c r="JI99" s="1">
        <v>0</v>
      </c>
      <c r="JK99" s="1" t="s">
        <v>472</v>
      </c>
      <c r="KA99" s="1" t="s">
        <v>464</v>
      </c>
      <c r="KB99" s="1">
        <v>1</v>
      </c>
      <c r="KC99" s="1">
        <v>1</v>
      </c>
      <c r="KD99" s="1">
        <v>1</v>
      </c>
      <c r="KE99" s="1">
        <v>3</v>
      </c>
      <c r="KF99" s="1">
        <v>0</v>
      </c>
      <c r="KG99" s="1">
        <v>0</v>
      </c>
      <c r="KH99" s="1">
        <v>0</v>
      </c>
      <c r="KJ99" s="1">
        <v>1</v>
      </c>
      <c r="KK99" s="1">
        <v>1</v>
      </c>
      <c r="KL99" s="1">
        <v>1</v>
      </c>
      <c r="KM99" s="1">
        <v>3</v>
      </c>
      <c r="KN99" s="1">
        <v>6</v>
      </c>
      <c r="KO99" s="1" t="s">
        <v>5185</v>
      </c>
      <c r="KP99" s="1">
        <v>0</v>
      </c>
      <c r="KQ99" s="1">
        <v>0</v>
      </c>
      <c r="KR99" s="1">
        <v>0</v>
      </c>
      <c r="KT99" s="1">
        <v>1</v>
      </c>
      <c r="KU99" s="1">
        <v>1</v>
      </c>
      <c r="KV99" s="1">
        <v>0</v>
      </c>
      <c r="KW99" s="1">
        <v>0</v>
      </c>
      <c r="KX99" s="1">
        <v>0</v>
      </c>
      <c r="KY99" s="1">
        <v>0</v>
      </c>
      <c r="LA99" s="1" t="s">
        <v>464</v>
      </c>
      <c r="LB99" s="1" t="s">
        <v>1751</v>
      </c>
      <c r="LC99" s="1">
        <v>0</v>
      </c>
      <c r="LD99" s="1">
        <v>1</v>
      </c>
      <c r="LE99" s="1">
        <v>0</v>
      </c>
      <c r="LF99" s="1">
        <v>0</v>
      </c>
      <c r="LH99" s="1">
        <v>0</v>
      </c>
      <c r="LI99" s="1">
        <v>0</v>
      </c>
      <c r="LJ99" s="1">
        <v>0</v>
      </c>
      <c r="LK99" s="1">
        <v>0</v>
      </c>
      <c r="LL99" s="1">
        <v>0</v>
      </c>
      <c r="LM99" s="1">
        <v>0</v>
      </c>
      <c r="LN99" s="1">
        <v>1</v>
      </c>
      <c r="LO99" s="1">
        <v>0</v>
      </c>
      <c r="LP99" s="1" t="s">
        <v>1752</v>
      </c>
      <c r="LQ99" s="1" t="s">
        <v>472</v>
      </c>
      <c r="LZ99" s="1" t="s">
        <v>472</v>
      </c>
      <c r="MA99" s="1" t="s">
        <v>472</v>
      </c>
      <c r="MQ99" s="1">
        <v>0</v>
      </c>
      <c r="MT99" s="1">
        <v>6</v>
      </c>
      <c r="MU99" s="1" t="s">
        <v>5187</v>
      </c>
      <c r="MV99" s="1">
        <v>1</v>
      </c>
      <c r="MW99" s="1">
        <v>0</v>
      </c>
      <c r="MX99" s="1">
        <v>0</v>
      </c>
      <c r="MY99" s="1">
        <v>0</v>
      </c>
      <c r="MZ99" s="1">
        <v>0</v>
      </c>
      <c r="NA99" s="1">
        <v>1</v>
      </c>
      <c r="NB99" s="1">
        <v>1</v>
      </c>
      <c r="NC99" s="1" t="s">
        <v>5190</v>
      </c>
      <c r="ND99" s="1">
        <v>0</v>
      </c>
      <c r="NE99" s="1">
        <v>0</v>
      </c>
      <c r="NF99" s="1">
        <v>0</v>
      </c>
      <c r="NH99" s="1" t="s">
        <v>472</v>
      </c>
      <c r="NI99" s="1" t="s">
        <v>480</v>
      </c>
      <c r="OD99" s="1" t="s">
        <v>1753</v>
      </c>
      <c r="OE99" s="1">
        <v>0</v>
      </c>
      <c r="OF99" s="1">
        <v>0</v>
      </c>
      <c r="OG99" s="1">
        <v>0</v>
      </c>
      <c r="OH99" s="1">
        <v>0</v>
      </c>
      <c r="OI99" s="1">
        <v>0</v>
      </c>
      <c r="OJ99" s="1">
        <v>0</v>
      </c>
      <c r="OK99" s="1">
        <v>1</v>
      </c>
      <c r="OL99" s="1">
        <v>0</v>
      </c>
      <c r="OM99" s="1">
        <v>1</v>
      </c>
      <c r="ON99" s="1">
        <v>0</v>
      </c>
      <c r="OO99" s="1" t="s">
        <v>1754</v>
      </c>
      <c r="OP99" s="1">
        <v>0</v>
      </c>
      <c r="OQ99" s="1">
        <v>0</v>
      </c>
      <c r="OR99" s="1">
        <v>1</v>
      </c>
      <c r="OS99" s="1">
        <v>0</v>
      </c>
      <c r="OT99" s="1">
        <v>0</v>
      </c>
      <c r="OU99" s="1">
        <v>0</v>
      </c>
      <c r="OW99" s="1" t="s">
        <v>546</v>
      </c>
      <c r="OY99" s="1" t="s">
        <v>533</v>
      </c>
      <c r="OZ99" s="1" t="s">
        <v>464</v>
      </c>
      <c r="PA99" s="1" t="s">
        <v>464</v>
      </c>
      <c r="PB99" s="1" t="s">
        <v>533</v>
      </c>
      <c r="PC99" s="1" t="s">
        <v>464</v>
      </c>
      <c r="PD99" s="1" t="s">
        <v>472</v>
      </c>
      <c r="PF99" s="1" t="s">
        <v>484</v>
      </c>
      <c r="PH99" s="1" t="s">
        <v>586</v>
      </c>
      <c r="PI99" s="1" t="s">
        <v>605</v>
      </c>
      <c r="PJ99" s="1" t="s">
        <v>487</v>
      </c>
      <c r="PK99" s="1">
        <v>1</v>
      </c>
      <c r="PL99" s="1">
        <v>0</v>
      </c>
      <c r="PM99" s="1">
        <v>0</v>
      </c>
      <c r="PN99" s="1">
        <v>0</v>
      </c>
      <c r="PO99" s="1">
        <v>1</v>
      </c>
      <c r="PP99" s="1">
        <v>0</v>
      </c>
      <c r="PQ99" s="1">
        <v>0</v>
      </c>
      <c r="PR99" s="1">
        <v>0</v>
      </c>
      <c r="PS99" s="1">
        <v>0</v>
      </c>
      <c r="PT99" s="1">
        <v>0</v>
      </c>
      <c r="PU99" s="1">
        <v>0</v>
      </c>
      <c r="PV99" s="1">
        <v>0</v>
      </c>
      <c r="PX99" s="1" t="s">
        <v>1755</v>
      </c>
      <c r="PY99" s="1" t="s">
        <v>487</v>
      </c>
      <c r="PZ99" s="1" t="s">
        <v>1756</v>
      </c>
      <c r="QA99" s="1" t="s">
        <v>472</v>
      </c>
      <c r="QB99" s="1" t="s">
        <v>1757</v>
      </c>
      <c r="QC99" s="1" t="s">
        <v>1758</v>
      </c>
      <c r="QD99" s="1" t="s">
        <v>472</v>
      </c>
      <c r="QG99" s="1">
        <v>-2.2365878000000001</v>
      </c>
      <c r="QH99" s="1">
        <v>28.847119899999999</v>
      </c>
      <c r="QI99" s="1">
        <v>1560.8</v>
      </c>
      <c r="QJ99" s="1">
        <v>4.4800000000000004</v>
      </c>
      <c r="QK99" s="1">
        <v>6</v>
      </c>
      <c r="QL99" s="1">
        <v>44960.527372685188</v>
      </c>
      <c r="QM99" s="1">
        <v>44960.513506944437</v>
      </c>
      <c r="QN99" s="1" t="s">
        <v>568</v>
      </c>
      <c r="QO99" s="1">
        <v>44960.582604166673</v>
      </c>
      <c r="QP99" s="7" t="s">
        <v>1759</v>
      </c>
      <c r="QQ99" s="1" t="s">
        <v>568</v>
      </c>
      <c r="QR99" s="1" t="s">
        <v>4752</v>
      </c>
      <c r="QS99" s="1" t="s">
        <v>4752</v>
      </c>
      <c r="QT99" s="1" t="s">
        <v>4752</v>
      </c>
      <c r="QU99" s="1" t="s">
        <v>4752</v>
      </c>
      <c r="QV99" s="1" t="s">
        <v>4752</v>
      </c>
      <c r="QW99" s="1" t="s">
        <v>4752</v>
      </c>
      <c r="QX99" s="1" t="s">
        <v>4752</v>
      </c>
      <c r="QY99" s="9" t="s">
        <v>4752</v>
      </c>
      <c r="QZ99" s="1" t="s">
        <v>4752</v>
      </c>
      <c r="RA99" s="1" t="s">
        <v>4752</v>
      </c>
      <c r="RB99" s="1" t="s">
        <v>4752</v>
      </c>
      <c r="RC99" s="1" t="s">
        <v>4752</v>
      </c>
      <c r="RD99" s="1" t="s">
        <v>4752</v>
      </c>
      <c r="RE99" s="1" t="s">
        <v>4752</v>
      </c>
      <c r="RF99" s="1" t="s">
        <v>4752</v>
      </c>
      <c r="RG99" s="1" t="s">
        <v>4752</v>
      </c>
      <c r="RH99" s="1" t="s">
        <v>4752</v>
      </c>
      <c r="RI99" s="1" t="s">
        <v>4752</v>
      </c>
      <c r="RJ99" s="1" t="s">
        <v>4752</v>
      </c>
      <c r="RK99" s="1" t="s">
        <v>4752</v>
      </c>
      <c r="RL99" s="1" t="s">
        <v>4752</v>
      </c>
      <c r="RM99" s="1" t="s">
        <v>4752</v>
      </c>
      <c r="RN99" s="1" t="s">
        <v>4752</v>
      </c>
      <c r="RO99" s="1" t="s">
        <v>4752</v>
      </c>
      <c r="RP99" s="1" t="str">
        <f t="shared" si="8"/>
        <v/>
      </c>
      <c r="RQ99" s="1" t="str">
        <f t="shared" si="9"/>
        <v/>
      </c>
      <c r="RR99" s="1" t="str">
        <f t="shared" si="10"/>
        <v/>
      </c>
      <c r="RS99" s="1" t="str">
        <f t="shared" si="11"/>
        <v/>
      </c>
      <c r="RT99" s="1" t="str">
        <f t="shared" si="12"/>
        <v/>
      </c>
      <c r="RU99" s="1" t="str">
        <f t="shared" si="13"/>
        <v/>
      </c>
    </row>
    <row r="100" spans="1:489" ht="14.25" customHeight="1" x14ac:dyDescent="0.3">
      <c r="A100" s="1" t="s">
        <v>1760</v>
      </c>
      <c r="B100" s="1" t="s">
        <v>1761</v>
      </c>
      <c r="C100" s="1">
        <v>44960</v>
      </c>
      <c r="D100" s="1" t="s">
        <v>459</v>
      </c>
      <c r="E100" s="1" t="s">
        <v>460</v>
      </c>
      <c r="F100" s="1" t="s">
        <v>460</v>
      </c>
      <c r="G100" s="1" t="s">
        <v>461</v>
      </c>
      <c r="H100" s="1" t="s">
        <v>462</v>
      </c>
      <c r="I100" s="1" t="s">
        <v>1417</v>
      </c>
      <c r="J100" s="1" t="s">
        <v>464</v>
      </c>
      <c r="K100" s="1" t="s">
        <v>1763</v>
      </c>
      <c r="L100" s="1" t="s">
        <v>1762</v>
      </c>
      <c r="M100" s="1" t="str" cm="1">
        <f t="array" ref="M100">SUBSTITUTE(L100,LEFT(L100,MIN(IFERROR(FIND({0;1;2;3;4;5;6;7;8;9},L100),""))-1),"")</f>
        <v>14</v>
      </c>
      <c r="N100" s="1" t="str">
        <f t="shared" si="7"/>
        <v>chira_14</v>
      </c>
      <c r="O100" s="1" t="s">
        <v>467</v>
      </c>
      <c r="P100" s="1">
        <v>32</v>
      </c>
      <c r="Q100" s="1">
        <v>0</v>
      </c>
      <c r="R100" s="1" t="s">
        <v>511</v>
      </c>
      <c r="S100" s="1" t="s">
        <v>472</v>
      </c>
      <c r="T100" s="1" t="s">
        <v>1221</v>
      </c>
      <c r="V100" s="1" t="s">
        <v>510</v>
      </c>
      <c r="W100" s="1" t="s">
        <v>510</v>
      </c>
      <c r="X100" s="1" t="s">
        <v>1764</v>
      </c>
      <c r="Y100" s="1" t="s">
        <v>575</v>
      </c>
      <c r="AA100" s="1" t="s">
        <v>471</v>
      </c>
      <c r="AB100" s="1">
        <v>1</v>
      </c>
      <c r="AC100" s="1">
        <v>0</v>
      </c>
      <c r="AD100" s="1">
        <v>0</v>
      </c>
      <c r="AE100" s="1">
        <v>0</v>
      </c>
      <c r="AF100" s="1">
        <v>0</v>
      </c>
      <c r="AG100" s="1">
        <v>1</v>
      </c>
      <c r="AH100" s="1">
        <v>0</v>
      </c>
      <c r="AI100" s="1">
        <v>0</v>
      </c>
      <c r="AJ100" s="1">
        <v>1</v>
      </c>
      <c r="AK100" s="1">
        <v>2</v>
      </c>
      <c r="AL100" s="1">
        <v>1</v>
      </c>
      <c r="AM100" s="1">
        <v>1</v>
      </c>
      <c r="AN100" s="1">
        <v>0</v>
      </c>
      <c r="AO100" s="1">
        <v>0</v>
      </c>
      <c r="AP100" s="1">
        <v>1</v>
      </c>
      <c r="AQ100" s="1">
        <v>0</v>
      </c>
      <c r="AR100" s="1">
        <v>8</v>
      </c>
      <c r="AS100" s="1" t="s">
        <v>464</v>
      </c>
      <c r="AT100" s="1">
        <v>0</v>
      </c>
      <c r="AU100" s="1">
        <v>0</v>
      </c>
      <c r="AV100" s="1">
        <v>0</v>
      </c>
      <c r="AW100" s="1">
        <v>0</v>
      </c>
      <c r="AX100" s="1">
        <v>1</v>
      </c>
      <c r="AY100" s="1">
        <v>0</v>
      </c>
      <c r="AZ100" s="1">
        <v>0</v>
      </c>
      <c r="BA100" s="1">
        <v>0</v>
      </c>
      <c r="BB100" s="1">
        <v>0</v>
      </c>
      <c r="BC100" s="1">
        <v>0</v>
      </c>
      <c r="BD100" s="1">
        <v>0</v>
      </c>
      <c r="BE100" s="1">
        <v>0</v>
      </c>
      <c r="BF100" s="1" t="s">
        <v>472</v>
      </c>
      <c r="BS100" s="1" t="s">
        <v>464</v>
      </c>
      <c r="BT100" s="1">
        <v>0</v>
      </c>
      <c r="BU100" s="1">
        <v>0</v>
      </c>
      <c r="BV100" s="1">
        <v>0</v>
      </c>
      <c r="BW100" s="1">
        <v>1</v>
      </c>
      <c r="BX100" s="1">
        <v>0</v>
      </c>
      <c r="BY100" s="1">
        <v>0</v>
      </c>
      <c r="BZ100" s="1">
        <v>0</v>
      </c>
      <c r="CA100" s="1">
        <v>0</v>
      </c>
      <c r="CB100" s="1">
        <v>0</v>
      </c>
      <c r="CC100" s="1">
        <v>0</v>
      </c>
      <c r="CD100" s="1">
        <v>0</v>
      </c>
      <c r="CF100" s="1" t="s">
        <v>473</v>
      </c>
      <c r="CG100" s="1" t="s">
        <v>474</v>
      </c>
      <c r="CL100" s="1" t="s">
        <v>473</v>
      </c>
      <c r="CM100" s="1" t="s">
        <v>5133</v>
      </c>
      <c r="CO100" s="1" t="s">
        <v>464</v>
      </c>
      <c r="CW100" s="1" t="s">
        <v>475</v>
      </c>
      <c r="CX100" s="1">
        <v>5</v>
      </c>
      <c r="CY100" s="1">
        <v>2</v>
      </c>
      <c r="CZ100" s="1">
        <v>6</v>
      </c>
      <c r="DA100" s="9">
        <v>13</v>
      </c>
      <c r="DE100" s="1" t="s">
        <v>464</v>
      </c>
      <c r="DF100" s="1" t="s">
        <v>5100</v>
      </c>
      <c r="EH100" s="1">
        <v>7</v>
      </c>
      <c r="EI100" s="1">
        <v>5</v>
      </c>
      <c r="EJ100" s="1">
        <v>700</v>
      </c>
      <c r="EM100" s="1">
        <v>0</v>
      </c>
      <c r="EN100" s="6">
        <v>12.5</v>
      </c>
      <c r="EO100" s="1" t="s">
        <v>472</v>
      </c>
      <c r="EZ100" s="1" t="s">
        <v>514</v>
      </c>
      <c r="FA100" s="1">
        <v>0</v>
      </c>
      <c r="FB100" s="1">
        <v>0</v>
      </c>
      <c r="FC100" s="1">
        <v>0</v>
      </c>
      <c r="FD100" s="1">
        <v>0</v>
      </c>
      <c r="FE100" s="1">
        <v>1</v>
      </c>
      <c r="FF100" s="1">
        <v>0</v>
      </c>
      <c r="FG100" s="1">
        <v>0</v>
      </c>
      <c r="FI100" s="1" t="s">
        <v>464</v>
      </c>
      <c r="FJ100" s="1" t="s">
        <v>598</v>
      </c>
      <c r="FM100" s="1">
        <v>500</v>
      </c>
      <c r="GE100" s="1" t="s">
        <v>464</v>
      </c>
      <c r="GF100" s="1" t="s">
        <v>1765</v>
      </c>
      <c r="GG100" s="1" t="s">
        <v>472</v>
      </c>
      <c r="HP100" s="1" t="s">
        <v>464</v>
      </c>
      <c r="HQ100" s="1">
        <v>0</v>
      </c>
      <c r="HR100" s="1">
        <v>0</v>
      </c>
      <c r="HS100" s="1">
        <v>0</v>
      </c>
      <c r="HT100" s="1">
        <v>0</v>
      </c>
      <c r="HU100" s="1">
        <v>0</v>
      </c>
      <c r="HV100" s="1">
        <v>0</v>
      </c>
      <c r="HW100" s="1">
        <v>1</v>
      </c>
      <c r="HX100" s="1">
        <v>0</v>
      </c>
      <c r="HY100" s="1">
        <v>0</v>
      </c>
      <c r="HZ100" s="1">
        <v>0</v>
      </c>
      <c r="IF100" s="1">
        <v>0</v>
      </c>
      <c r="IG100" s="1">
        <v>0</v>
      </c>
      <c r="IH100" s="1">
        <v>0</v>
      </c>
      <c r="II100" s="1">
        <v>1</v>
      </c>
      <c r="IJ100" s="1">
        <v>0</v>
      </c>
      <c r="IS100" s="1" t="s">
        <v>5183</v>
      </c>
      <c r="IT100" s="1" t="s">
        <v>472</v>
      </c>
      <c r="IU100" s="1" t="s">
        <v>5102</v>
      </c>
      <c r="IV100" s="1" t="s">
        <v>472</v>
      </c>
      <c r="IX100" s="1" t="s">
        <v>472</v>
      </c>
      <c r="IY100" s="1" t="s">
        <v>472</v>
      </c>
      <c r="KA100" s="1" t="s">
        <v>464</v>
      </c>
      <c r="KB100" s="1">
        <v>1</v>
      </c>
      <c r="KC100" s="1">
        <v>0</v>
      </c>
      <c r="KD100" s="1">
        <v>0</v>
      </c>
      <c r="KE100" s="1">
        <v>1</v>
      </c>
      <c r="KF100" s="1">
        <v>0</v>
      </c>
      <c r="KG100" s="1">
        <v>0</v>
      </c>
      <c r="KH100" s="1">
        <v>0</v>
      </c>
      <c r="KJ100" s="1">
        <v>0</v>
      </c>
      <c r="KK100" s="1">
        <v>1</v>
      </c>
      <c r="KL100" s="1">
        <v>0</v>
      </c>
      <c r="KM100" s="1">
        <v>1</v>
      </c>
      <c r="KN100" s="1">
        <v>2</v>
      </c>
      <c r="KO100" s="1" t="s">
        <v>5186</v>
      </c>
      <c r="KP100" s="1">
        <v>0</v>
      </c>
      <c r="KQ100" s="1">
        <v>0</v>
      </c>
      <c r="KR100" s="1">
        <v>0</v>
      </c>
      <c r="KT100" s="1">
        <v>1</v>
      </c>
      <c r="KU100" s="1">
        <v>0</v>
      </c>
      <c r="KV100" s="1">
        <v>0</v>
      </c>
      <c r="KW100" s="1">
        <v>0</v>
      </c>
      <c r="KX100" s="1">
        <v>0</v>
      </c>
      <c r="KY100" s="1">
        <v>0</v>
      </c>
      <c r="LA100" s="1" t="s">
        <v>472</v>
      </c>
      <c r="LB100" s="1" t="s">
        <v>1766</v>
      </c>
      <c r="LC100" s="1">
        <v>0</v>
      </c>
      <c r="LD100" s="1">
        <v>1</v>
      </c>
      <c r="LE100" s="1">
        <v>0</v>
      </c>
      <c r="LF100" s="1">
        <v>0</v>
      </c>
      <c r="LH100" s="1">
        <v>1</v>
      </c>
      <c r="LI100" s="1">
        <v>0</v>
      </c>
      <c r="LJ100" s="1">
        <v>0</v>
      </c>
      <c r="LK100" s="1">
        <v>0</v>
      </c>
      <c r="LL100" s="1">
        <v>0</v>
      </c>
      <c r="LM100" s="1">
        <v>0</v>
      </c>
      <c r="LN100" s="1">
        <v>0</v>
      </c>
      <c r="LO100" s="1">
        <v>0</v>
      </c>
      <c r="LQ100" s="1" t="s">
        <v>464</v>
      </c>
      <c r="LR100" s="1" t="s">
        <v>1340</v>
      </c>
      <c r="LS100" s="1">
        <v>0</v>
      </c>
      <c r="LT100" s="1">
        <v>0</v>
      </c>
      <c r="LU100" s="1">
        <v>0</v>
      </c>
      <c r="LV100" s="1">
        <v>1</v>
      </c>
      <c r="LW100" s="1">
        <v>0</v>
      </c>
      <c r="LX100" s="1">
        <v>0</v>
      </c>
      <c r="LY100" s="1" t="s">
        <v>1767</v>
      </c>
      <c r="LZ100" s="1" t="s">
        <v>472</v>
      </c>
      <c r="MA100" s="1" t="s">
        <v>472</v>
      </c>
      <c r="MQ100" s="1">
        <v>0</v>
      </c>
      <c r="MT100" s="1">
        <v>8</v>
      </c>
      <c r="MU100" s="1" t="s">
        <v>5187</v>
      </c>
      <c r="MV100" s="1">
        <v>1</v>
      </c>
      <c r="MW100" s="1">
        <v>0</v>
      </c>
      <c r="MX100" s="1">
        <v>0</v>
      </c>
      <c r="MY100" s="1">
        <v>0</v>
      </c>
      <c r="MZ100" s="1">
        <v>0</v>
      </c>
      <c r="NA100" s="1">
        <v>1</v>
      </c>
      <c r="NB100" s="1">
        <v>1</v>
      </c>
      <c r="NC100" s="1" t="s">
        <v>5190</v>
      </c>
      <c r="ND100" s="1">
        <v>0</v>
      </c>
      <c r="NE100" s="1">
        <v>0</v>
      </c>
      <c r="NF100" s="1">
        <v>0</v>
      </c>
      <c r="NH100" s="1" t="s">
        <v>472</v>
      </c>
      <c r="NI100" s="1" t="s">
        <v>464</v>
      </c>
      <c r="NJ100" s="1" t="s">
        <v>741</v>
      </c>
      <c r="OD100" s="1" t="s">
        <v>1366</v>
      </c>
      <c r="OE100" s="1">
        <v>0</v>
      </c>
      <c r="OF100" s="1">
        <v>0</v>
      </c>
      <c r="OG100" s="1">
        <v>0</v>
      </c>
      <c r="OH100" s="1">
        <v>0</v>
      </c>
      <c r="OI100" s="1">
        <v>0</v>
      </c>
      <c r="OJ100" s="1">
        <v>0</v>
      </c>
      <c r="OK100" s="1">
        <v>0</v>
      </c>
      <c r="OL100" s="1">
        <v>0</v>
      </c>
      <c r="OM100" s="1">
        <v>1</v>
      </c>
      <c r="ON100" s="1">
        <v>0</v>
      </c>
      <c r="OO100" s="1" t="s">
        <v>544</v>
      </c>
      <c r="OP100" s="1">
        <v>0</v>
      </c>
      <c r="OQ100" s="1">
        <v>0</v>
      </c>
      <c r="OR100" s="1">
        <v>0</v>
      </c>
      <c r="OS100" s="1">
        <v>0</v>
      </c>
      <c r="OT100" s="1">
        <v>1</v>
      </c>
      <c r="OU100" s="1">
        <v>0</v>
      </c>
      <c r="OV100" s="1" t="s">
        <v>1768</v>
      </c>
      <c r="OW100" s="1" t="s">
        <v>482</v>
      </c>
      <c r="OY100" s="1" t="s">
        <v>533</v>
      </c>
      <c r="OZ100" s="1" t="s">
        <v>472</v>
      </c>
      <c r="PA100" s="1" t="s">
        <v>464</v>
      </c>
      <c r="PB100" s="1" t="s">
        <v>502</v>
      </c>
      <c r="PC100" s="1" t="s">
        <v>464</v>
      </c>
      <c r="PD100" s="1" t="s">
        <v>472</v>
      </c>
      <c r="PF100" s="1" t="s">
        <v>484</v>
      </c>
      <c r="PH100" s="1" t="s">
        <v>485</v>
      </c>
      <c r="PI100" s="1" t="s">
        <v>534</v>
      </c>
      <c r="PJ100" s="1" t="s">
        <v>472</v>
      </c>
      <c r="PZ100" s="1" t="s">
        <v>1341</v>
      </c>
      <c r="QA100" s="1" t="s">
        <v>472</v>
      </c>
      <c r="QB100" s="1" t="s">
        <v>1769</v>
      </c>
      <c r="QC100" s="1" t="s">
        <v>1770</v>
      </c>
      <c r="QD100" s="1" t="s">
        <v>472</v>
      </c>
      <c r="QG100" s="1">
        <v>-2.2343652999999999</v>
      </c>
      <c r="QH100" s="1">
        <v>28.8510375</v>
      </c>
      <c r="QI100" s="1">
        <v>1551.7</v>
      </c>
      <c r="QJ100" s="1">
        <v>4.5</v>
      </c>
      <c r="QK100" s="1">
        <v>8</v>
      </c>
      <c r="QL100" s="1">
        <v>44960.343229166669</v>
      </c>
      <c r="QM100" s="1">
        <v>44960.32707175926</v>
      </c>
      <c r="QN100" s="1" t="s">
        <v>890</v>
      </c>
      <c r="QO100" s="1">
        <v>44960.582916666674</v>
      </c>
      <c r="QP100" s="7" t="s">
        <v>1771</v>
      </c>
      <c r="QQ100" s="1" t="s">
        <v>890</v>
      </c>
      <c r="QR100" s="1" t="s">
        <v>4752</v>
      </c>
      <c r="QS100" s="1" t="s">
        <v>4752</v>
      </c>
      <c r="QT100" s="1" t="s">
        <v>4752</v>
      </c>
      <c r="QU100" s="1" t="s">
        <v>4752</v>
      </c>
      <c r="QV100" s="1" t="s">
        <v>4752</v>
      </c>
      <c r="QW100" s="1" t="s">
        <v>4752</v>
      </c>
      <c r="QX100" s="1" t="s">
        <v>4752</v>
      </c>
      <c r="QY100" s="9" t="s">
        <v>4752</v>
      </c>
      <c r="QZ100" s="1" t="s">
        <v>4752</v>
      </c>
      <c r="RA100" s="1" t="s">
        <v>4752</v>
      </c>
      <c r="RB100" s="1" t="s">
        <v>4752</v>
      </c>
      <c r="RC100" s="1" t="s">
        <v>4752</v>
      </c>
      <c r="RD100" s="1" t="s">
        <v>4752</v>
      </c>
      <c r="RE100" s="1" t="s">
        <v>4752</v>
      </c>
      <c r="RF100" s="1" t="s">
        <v>4752</v>
      </c>
      <c r="RG100" s="1" t="s">
        <v>4752</v>
      </c>
      <c r="RH100" s="1" t="s">
        <v>4752</v>
      </c>
      <c r="RI100" s="1" t="s">
        <v>4752</v>
      </c>
      <c r="RJ100" s="1" t="s">
        <v>4752</v>
      </c>
      <c r="RK100" s="1" t="s">
        <v>4752</v>
      </c>
      <c r="RL100" s="1" t="s">
        <v>4752</v>
      </c>
      <c r="RM100" s="1" t="s">
        <v>4752</v>
      </c>
      <c r="RN100" s="1" t="s">
        <v>4752</v>
      </c>
      <c r="RO100" s="1" t="s">
        <v>4752</v>
      </c>
      <c r="RP100" s="1" t="str">
        <f t="shared" si="8"/>
        <v/>
      </c>
      <c r="RQ100" s="1" t="str">
        <f t="shared" si="9"/>
        <v/>
      </c>
      <c r="RR100" s="1" t="str">
        <f t="shared" si="10"/>
        <v/>
      </c>
      <c r="RS100" s="1" t="str">
        <f t="shared" si="11"/>
        <v/>
      </c>
      <c r="RT100" s="1" t="str">
        <f t="shared" si="12"/>
        <v/>
      </c>
      <c r="RU100" s="1" t="str">
        <f t="shared" si="13"/>
        <v/>
      </c>
    </row>
    <row r="101" spans="1:489" ht="14.25" customHeight="1" x14ac:dyDescent="0.3">
      <c r="A101" s="1" t="s">
        <v>1772</v>
      </c>
      <c r="B101" s="1" t="s">
        <v>1773</v>
      </c>
      <c r="C101" s="1">
        <v>44960</v>
      </c>
      <c r="D101" s="1" t="s">
        <v>459</v>
      </c>
      <c r="E101" s="1" t="s">
        <v>460</v>
      </c>
      <c r="F101" s="1" t="s">
        <v>460</v>
      </c>
      <c r="G101" s="1" t="s">
        <v>461</v>
      </c>
      <c r="H101" s="1" t="s">
        <v>462</v>
      </c>
      <c r="I101" s="1" t="s">
        <v>1417</v>
      </c>
      <c r="J101" s="1" t="s">
        <v>464</v>
      </c>
      <c r="K101" s="1" t="s">
        <v>1775</v>
      </c>
      <c r="L101" s="1" t="s">
        <v>1774</v>
      </c>
      <c r="M101" s="1" t="str" cm="1">
        <f t="array" ref="M101">SUBSTITUTE(L101,LEFT(L101,MIN(IFERROR(FIND({0;1;2;3;4;5;6;7;8;9},L101),""))-1),"")</f>
        <v>13</v>
      </c>
      <c r="N101" s="1" t="str">
        <f t="shared" si="7"/>
        <v>chira_13</v>
      </c>
      <c r="O101" s="1" t="s">
        <v>510</v>
      </c>
      <c r="P101" s="1">
        <v>38</v>
      </c>
      <c r="Q101" s="1">
        <v>0</v>
      </c>
      <c r="R101" s="1" t="s">
        <v>693</v>
      </c>
      <c r="S101" s="1" t="s">
        <v>464</v>
      </c>
      <c r="W101" s="1" t="s">
        <v>510</v>
      </c>
      <c r="X101" s="1" t="s">
        <v>1776</v>
      </c>
      <c r="Y101" s="1" t="s">
        <v>575</v>
      </c>
      <c r="AA101" s="1" t="s">
        <v>471</v>
      </c>
      <c r="AB101" s="1">
        <v>0</v>
      </c>
      <c r="AC101" s="1">
        <v>0</v>
      </c>
      <c r="AD101" s="1">
        <v>0</v>
      </c>
      <c r="AE101" s="1">
        <v>0</v>
      </c>
      <c r="AF101" s="1">
        <v>0</v>
      </c>
      <c r="AG101" s="1">
        <v>0</v>
      </c>
      <c r="AH101" s="1">
        <v>1</v>
      </c>
      <c r="AI101" s="1">
        <v>0</v>
      </c>
      <c r="AJ101" s="1">
        <v>0</v>
      </c>
      <c r="AK101" s="1">
        <v>0</v>
      </c>
      <c r="AL101" s="1">
        <v>0</v>
      </c>
      <c r="AM101" s="1">
        <v>2</v>
      </c>
      <c r="AN101" s="1">
        <v>0</v>
      </c>
      <c r="AO101" s="1">
        <v>0</v>
      </c>
      <c r="AP101" s="1">
        <v>1</v>
      </c>
      <c r="AQ101" s="1">
        <v>0</v>
      </c>
      <c r="AR101" s="1">
        <v>4</v>
      </c>
      <c r="AS101" s="1" t="s">
        <v>464</v>
      </c>
      <c r="AT101" s="1">
        <v>0</v>
      </c>
      <c r="AU101" s="1">
        <v>0</v>
      </c>
      <c r="AV101" s="1">
        <v>0</v>
      </c>
      <c r="AW101" s="1">
        <v>0</v>
      </c>
      <c r="AX101" s="1">
        <v>1</v>
      </c>
      <c r="AY101" s="1">
        <v>0</v>
      </c>
      <c r="AZ101" s="1">
        <v>0</v>
      </c>
      <c r="BA101" s="1">
        <v>0</v>
      </c>
      <c r="BB101" s="1">
        <v>0</v>
      </c>
      <c r="BC101" s="1">
        <v>0</v>
      </c>
      <c r="BD101" s="1">
        <v>0</v>
      </c>
      <c r="BE101" s="1">
        <v>0</v>
      </c>
      <c r="BF101" s="1" t="s">
        <v>464</v>
      </c>
      <c r="BG101" s="1">
        <v>1</v>
      </c>
      <c r="BH101" s="1">
        <v>0</v>
      </c>
      <c r="BI101" s="1">
        <v>0</v>
      </c>
      <c r="BJ101" s="1">
        <v>0</v>
      </c>
      <c r="BK101" s="1">
        <v>0</v>
      </c>
      <c r="BL101" s="1">
        <v>0</v>
      </c>
      <c r="BM101" s="1">
        <v>0</v>
      </c>
      <c r="BN101" s="1">
        <v>0</v>
      </c>
      <c r="BO101" s="1">
        <v>0</v>
      </c>
      <c r="BP101" s="1">
        <v>0</v>
      </c>
      <c r="BQ101" s="1">
        <v>0</v>
      </c>
      <c r="BS101" s="1" t="s">
        <v>464</v>
      </c>
      <c r="BT101" s="1">
        <v>1</v>
      </c>
      <c r="BU101" s="1">
        <v>0</v>
      </c>
      <c r="BV101" s="1">
        <v>0</v>
      </c>
      <c r="BW101" s="1">
        <v>0</v>
      </c>
      <c r="BX101" s="1">
        <v>0</v>
      </c>
      <c r="BY101" s="1">
        <v>0</v>
      </c>
      <c r="BZ101" s="1">
        <v>0</v>
      </c>
      <c r="CA101" s="1">
        <v>0</v>
      </c>
      <c r="CB101" s="1">
        <v>0</v>
      </c>
      <c r="CC101" s="1">
        <v>0</v>
      </c>
      <c r="CD101" s="1">
        <v>0</v>
      </c>
      <c r="CF101" s="1" t="s">
        <v>473</v>
      </c>
      <c r="CG101" s="1" t="s">
        <v>474</v>
      </c>
      <c r="CL101" s="1" t="s">
        <v>473</v>
      </c>
      <c r="CM101" s="1" t="s">
        <v>5133</v>
      </c>
      <c r="CO101" s="1" t="s">
        <v>464</v>
      </c>
      <c r="CW101" s="1" t="s">
        <v>475</v>
      </c>
      <c r="CX101" s="1">
        <v>5</v>
      </c>
      <c r="CY101" s="1">
        <v>3</v>
      </c>
      <c r="CZ101" s="1">
        <v>5</v>
      </c>
      <c r="DA101" s="9">
        <v>13</v>
      </c>
      <c r="DE101" s="1" t="s">
        <v>472</v>
      </c>
      <c r="DF101" s="1" t="s">
        <v>5102</v>
      </c>
      <c r="DG101" s="1">
        <v>0</v>
      </c>
      <c r="DH101" s="1">
        <v>1</v>
      </c>
      <c r="DI101" s="1">
        <v>0</v>
      </c>
      <c r="DJ101" s="1">
        <v>0</v>
      </c>
      <c r="DK101" s="1">
        <v>0</v>
      </c>
      <c r="DL101" s="1">
        <v>1</v>
      </c>
      <c r="DM101" s="1">
        <v>1</v>
      </c>
      <c r="DN101" s="1">
        <v>0</v>
      </c>
      <c r="DO101" s="1">
        <v>0</v>
      </c>
      <c r="DP101" s="1">
        <v>0</v>
      </c>
      <c r="DQ101" s="1">
        <v>0</v>
      </c>
      <c r="DR101" s="1">
        <v>0</v>
      </c>
      <c r="DS101" s="1">
        <v>0</v>
      </c>
      <c r="EH101" s="1">
        <v>7</v>
      </c>
      <c r="EI101" s="1">
        <v>4</v>
      </c>
      <c r="EJ101" s="1">
        <v>560</v>
      </c>
      <c r="EM101" s="1">
        <v>0</v>
      </c>
      <c r="EN101" s="6">
        <v>20</v>
      </c>
      <c r="EO101" s="1" t="s">
        <v>472</v>
      </c>
      <c r="EZ101" s="1" t="s">
        <v>597</v>
      </c>
      <c r="FA101" s="1">
        <v>0</v>
      </c>
      <c r="FB101" s="1">
        <v>0</v>
      </c>
      <c r="FC101" s="1">
        <v>0</v>
      </c>
      <c r="FD101" s="1">
        <v>0</v>
      </c>
      <c r="FE101" s="1">
        <v>1</v>
      </c>
      <c r="FF101" s="1">
        <v>0</v>
      </c>
      <c r="FG101" s="1">
        <v>0</v>
      </c>
      <c r="FI101" s="1" t="s">
        <v>464</v>
      </c>
      <c r="FJ101" s="1" t="s">
        <v>598</v>
      </c>
      <c r="FM101" s="1">
        <v>500</v>
      </c>
      <c r="GE101" s="1" t="s">
        <v>464</v>
      </c>
      <c r="GF101" s="1" t="s">
        <v>1777</v>
      </c>
      <c r="GG101" s="1" t="s">
        <v>472</v>
      </c>
      <c r="HP101" s="1" t="s">
        <v>464</v>
      </c>
      <c r="HQ101" s="1">
        <v>0</v>
      </c>
      <c r="HR101" s="1">
        <v>0</v>
      </c>
      <c r="HS101" s="1">
        <v>0</v>
      </c>
      <c r="HT101" s="1">
        <v>0</v>
      </c>
      <c r="HU101" s="1">
        <v>0</v>
      </c>
      <c r="HV101" s="1">
        <v>0</v>
      </c>
      <c r="HW101" s="1">
        <v>1</v>
      </c>
      <c r="HX101" s="1">
        <v>0</v>
      </c>
      <c r="HY101" s="1">
        <v>0</v>
      </c>
      <c r="HZ101" s="1">
        <v>0</v>
      </c>
      <c r="IF101" s="1">
        <v>0</v>
      </c>
      <c r="IG101" s="1">
        <v>0</v>
      </c>
      <c r="IH101" s="1">
        <v>0</v>
      </c>
      <c r="II101" s="1">
        <v>1</v>
      </c>
      <c r="IJ101" s="1">
        <v>0</v>
      </c>
      <c r="IS101" s="1" t="s">
        <v>5183</v>
      </c>
      <c r="IT101" s="1" t="s">
        <v>472</v>
      </c>
      <c r="IU101" s="1" t="s">
        <v>5102</v>
      </c>
      <c r="IV101" s="1" t="s">
        <v>472</v>
      </c>
      <c r="IX101" s="1" t="s">
        <v>472</v>
      </c>
      <c r="IY101" s="1" t="s">
        <v>464</v>
      </c>
      <c r="IZ101" s="1">
        <v>0</v>
      </c>
      <c r="JA101" s="1">
        <v>1</v>
      </c>
      <c r="JB101" s="1">
        <v>0</v>
      </c>
      <c r="JC101" s="1">
        <v>0</v>
      </c>
      <c r="JD101" s="1">
        <v>0</v>
      </c>
      <c r="JE101" s="1">
        <v>0</v>
      </c>
      <c r="JF101" s="1">
        <v>1</v>
      </c>
      <c r="JG101" s="1">
        <v>0</v>
      </c>
      <c r="JH101" s="1">
        <v>0</v>
      </c>
      <c r="JI101" s="1">
        <v>0</v>
      </c>
      <c r="JK101" s="1" t="s">
        <v>472</v>
      </c>
      <c r="KA101" s="1" t="s">
        <v>464</v>
      </c>
      <c r="KB101" s="1">
        <v>1</v>
      </c>
      <c r="KC101" s="1">
        <v>0</v>
      </c>
      <c r="KD101" s="1">
        <v>0</v>
      </c>
      <c r="KE101" s="1">
        <v>1</v>
      </c>
      <c r="KF101" s="1">
        <v>0</v>
      </c>
      <c r="KG101" s="1">
        <v>0</v>
      </c>
      <c r="KH101" s="1">
        <v>0</v>
      </c>
      <c r="KJ101" s="1">
        <v>0</v>
      </c>
      <c r="KK101" s="1">
        <v>1</v>
      </c>
      <c r="KL101" s="1">
        <v>0</v>
      </c>
      <c r="KM101" s="1">
        <v>1</v>
      </c>
      <c r="KN101" s="1">
        <v>2</v>
      </c>
      <c r="KO101" s="1" t="s">
        <v>5186</v>
      </c>
      <c r="KP101" s="1">
        <v>0</v>
      </c>
      <c r="KQ101" s="1">
        <v>0</v>
      </c>
      <c r="KR101" s="1">
        <v>0</v>
      </c>
      <c r="KT101" s="1">
        <v>1</v>
      </c>
      <c r="KU101" s="1">
        <v>0</v>
      </c>
      <c r="KV101" s="1">
        <v>0</v>
      </c>
      <c r="KW101" s="1">
        <v>0</v>
      </c>
      <c r="KX101" s="1">
        <v>0</v>
      </c>
      <c r="KY101" s="1">
        <v>0</v>
      </c>
      <c r="LA101" s="1" t="s">
        <v>472</v>
      </c>
      <c r="LB101" s="1" t="s">
        <v>1778</v>
      </c>
      <c r="LC101" s="1">
        <v>0</v>
      </c>
      <c r="LD101" s="1">
        <v>1</v>
      </c>
      <c r="LE101" s="1">
        <v>0</v>
      </c>
      <c r="LF101" s="1">
        <v>0</v>
      </c>
      <c r="LH101" s="1">
        <v>1</v>
      </c>
      <c r="LI101" s="1">
        <v>0</v>
      </c>
      <c r="LJ101" s="1">
        <v>0</v>
      </c>
      <c r="LK101" s="1">
        <v>0</v>
      </c>
      <c r="LL101" s="1">
        <v>0</v>
      </c>
      <c r="LM101" s="1">
        <v>0</v>
      </c>
      <c r="LN101" s="1">
        <v>0</v>
      </c>
      <c r="LO101" s="1">
        <v>0</v>
      </c>
      <c r="LQ101" s="1" t="s">
        <v>464</v>
      </c>
      <c r="LR101" s="1" t="s">
        <v>1340</v>
      </c>
      <c r="LS101" s="1">
        <v>0</v>
      </c>
      <c r="LT101" s="1">
        <v>0</v>
      </c>
      <c r="LU101" s="1">
        <v>0</v>
      </c>
      <c r="LV101" s="1">
        <v>1</v>
      </c>
      <c r="LW101" s="1">
        <v>0</v>
      </c>
      <c r="LX101" s="1">
        <v>0</v>
      </c>
      <c r="LY101" s="1" t="s">
        <v>1779</v>
      </c>
      <c r="LZ101" s="1" t="s">
        <v>472</v>
      </c>
      <c r="MA101" s="1" t="s">
        <v>464</v>
      </c>
      <c r="MB101" s="1">
        <v>1</v>
      </c>
      <c r="MC101" s="1">
        <v>0</v>
      </c>
      <c r="MD101" s="1">
        <v>0</v>
      </c>
      <c r="ME101" s="1">
        <v>0</v>
      </c>
      <c r="MF101" s="1">
        <v>0</v>
      </c>
      <c r="MH101" s="1">
        <v>1</v>
      </c>
      <c r="MI101" s="1">
        <v>0</v>
      </c>
      <c r="MJ101" s="1">
        <v>0</v>
      </c>
      <c r="MK101" s="1">
        <v>0</v>
      </c>
      <c r="ML101" s="1">
        <v>0</v>
      </c>
      <c r="MM101" s="1">
        <v>0</v>
      </c>
      <c r="MN101" s="1">
        <v>0</v>
      </c>
      <c r="MO101" s="1">
        <v>0</v>
      </c>
      <c r="MQ101" s="1">
        <v>1</v>
      </c>
      <c r="MR101" s="1" t="s">
        <v>850</v>
      </c>
      <c r="MT101" s="1">
        <v>3</v>
      </c>
      <c r="MU101" s="1" t="s">
        <v>5188</v>
      </c>
      <c r="MV101" s="1">
        <v>1</v>
      </c>
      <c r="MW101" s="1">
        <v>0</v>
      </c>
      <c r="MX101" s="1">
        <v>0</v>
      </c>
      <c r="MY101" s="1">
        <v>0</v>
      </c>
      <c r="MZ101" s="1">
        <v>0</v>
      </c>
      <c r="NA101" s="1">
        <v>1</v>
      </c>
      <c r="NB101" s="1">
        <v>2</v>
      </c>
      <c r="NC101" s="1" t="s">
        <v>5190</v>
      </c>
      <c r="ND101" s="1">
        <v>0</v>
      </c>
      <c r="NE101" s="1">
        <v>0</v>
      </c>
      <c r="NF101" s="1">
        <v>0</v>
      </c>
      <c r="NH101" s="1" t="s">
        <v>464</v>
      </c>
      <c r="NI101" s="1" t="s">
        <v>480</v>
      </c>
      <c r="OD101" s="1" t="s">
        <v>1780</v>
      </c>
      <c r="OE101" s="1">
        <v>0</v>
      </c>
      <c r="OF101" s="1">
        <v>0</v>
      </c>
      <c r="OG101" s="1">
        <v>0</v>
      </c>
      <c r="OH101" s="1">
        <v>0</v>
      </c>
      <c r="OI101" s="1">
        <v>0</v>
      </c>
      <c r="OJ101" s="1">
        <v>0</v>
      </c>
      <c r="OK101" s="1">
        <v>0</v>
      </c>
      <c r="OL101" s="1">
        <v>0</v>
      </c>
      <c r="OM101" s="1">
        <v>1</v>
      </c>
      <c r="ON101" s="1">
        <v>0</v>
      </c>
      <c r="OO101" s="1" t="s">
        <v>562</v>
      </c>
      <c r="OP101" s="1">
        <v>0</v>
      </c>
      <c r="OQ101" s="1">
        <v>0</v>
      </c>
      <c r="OR101" s="1">
        <v>0</v>
      </c>
      <c r="OS101" s="1">
        <v>0</v>
      </c>
      <c r="OT101" s="1">
        <v>1</v>
      </c>
      <c r="OU101" s="1">
        <v>0</v>
      </c>
      <c r="OV101" s="1" t="s">
        <v>1781</v>
      </c>
      <c r="OW101" s="1" t="s">
        <v>546</v>
      </c>
      <c r="OY101" s="1" t="s">
        <v>502</v>
      </c>
      <c r="OZ101" s="1" t="s">
        <v>464</v>
      </c>
      <c r="PA101" s="1" t="s">
        <v>464</v>
      </c>
      <c r="PB101" s="1" t="s">
        <v>483</v>
      </c>
      <c r="PC101" s="1" t="s">
        <v>464</v>
      </c>
      <c r="PD101" s="1" t="s">
        <v>472</v>
      </c>
      <c r="PF101" s="1" t="s">
        <v>484</v>
      </c>
      <c r="PH101" s="1" t="s">
        <v>485</v>
      </c>
      <c r="PI101" s="1" t="s">
        <v>534</v>
      </c>
      <c r="PJ101" s="1" t="s">
        <v>472</v>
      </c>
      <c r="PZ101" s="1" t="s">
        <v>886</v>
      </c>
      <c r="QA101" s="1" t="s">
        <v>472</v>
      </c>
      <c r="QB101" s="1" t="s">
        <v>1782</v>
      </c>
      <c r="QC101" s="1" t="s">
        <v>1783</v>
      </c>
      <c r="QD101" s="1" t="s">
        <v>472</v>
      </c>
      <c r="QG101" s="1">
        <v>-2.2348431999999998</v>
      </c>
      <c r="QH101" s="1">
        <v>28.850845199999998</v>
      </c>
      <c r="QI101" s="1">
        <v>1550.3</v>
      </c>
      <c r="QJ101" s="1">
        <v>4.46</v>
      </c>
      <c r="QK101" s="1">
        <v>4</v>
      </c>
      <c r="QL101" s="1">
        <v>44960.381238425929</v>
      </c>
      <c r="QM101" s="1">
        <v>44960.364733796298</v>
      </c>
      <c r="QN101" s="1" t="s">
        <v>890</v>
      </c>
      <c r="QO101" s="1">
        <v>44960.582928240743</v>
      </c>
      <c r="QP101" s="7" t="s">
        <v>1784</v>
      </c>
      <c r="QQ101" s="1" t="s">
        <v>890</v>
      </c>
      <c r="QR101" s="1" t="s">
        <v>4752</v>
      </c>
      <c r="QS101" s="1" t="s">
        <v>4752</v>
      </c>
      <c r="QT101" s="1" t="s">
        <v>4752</v>
      </c>
      <c r="QU101" s="1" t="s">
        <v>4752</v>
      </c>
      <c r="QV101" s="1" t="s">
        <v>4752</v>
      </c>
      <c r="QW101" s="1" t="s">
        <v>4752</v>
      </c>
      <c r="QX101" s="1" t="s">
        <v>4752</v>
      </c>
      <c r="QY101" s="9" t="s">
        <v>4752</v>
      </c>
      <c r="QZ101" s="1" t="s">
        <v>4752</v>
      </c>
      <c r="RA101" s="1" t="s">
        <v>4752</v>
      </c>
      <c r="RB101" s="1" t="s">
        <v>4752</v>
      </c>
      <c r="RC101" s="1" t="s">
        <v>4752</v>
      </c>
      <c r="RD101" s="1" t="s">
        <v>4752</v>
      </c>
      <c r="RE101" s="1" t="s">
        <v>4752</v>
      </c>
      <c r="RF101" s="1" t="s">
        <v>4752</v>
      </c>
      <c r="RG101" s="1" t="s">
        <v>4752</v>
      </c>
      <c r="RH101" s="1" t="s">
        <v>4752</v>
      </c>
      <c r="RI101" s="1" t="s">
        <v>4752</v>
      </c>
      <c r="RJ101" s="1" t="s">
        <v>4752</v>
      </c>
      <c r="RK101" s="1" t="s">
        <v>4752</v>
      </c>
      <c r="RL101" s="1" t="s">
        <v>4752</v>
      </c>
      <c r="RM101" s="1" t="s">
        <v>4752</v>
      </c>
      <c r="RN101" s="1" t="s">
        <v>4752</v>
      </c>
      <c r="RO101" s="1" t="s">
        <v>4752</v>
      </c>
      <c r="RP101" s="1" t="str">
        <f t="shared" si="8"/>
        <v/>
      </c>
      <c r="RQ101" s="1" t="str">
        <f t="shared" si="9"/>
        <v/>
      </c>
      <c r="RR101" s="1" t="str">
        <f t="shared" si="10"/>
        <v/>
      </c>
      <c r="RS101" s="1" t="str">
        <f t="shared" si="11"/>
        <v/>
      </c>
      <c r="RT101" s="1" t="str">
        <f t="shared" si="12"/>
        <v/>
      </c>
      <c r="RU101" s="1" t="str">
        <f t="shared" si="13"/>
        <v/>
      </c>
    </row>
    <row r="102" spans="1:489" ht="14.25" customHeight="1" x14ac:dyDescent="0.3">
      <c r="A102" s="1" t="s">
        <v>1785</v>
      </c>
      <c r="B102" s="1" t="s">
        <v>1786</v>
      </c>
      <c r="C102" s="1">
        <v>44960</v>
      </c>
      <c r="D102" s="1" t="s">
        <v>459</v>
      </c>
      <c r="E102" s="1" t="s">
        <v>460</v>
      </c>
      <c r="F102" s="1" t="s">
        <v>460</v>
      </c>
      <c r="G102" s="1" t="s">
        <v>461</v>
      </c>
      <c r="H102" s="1" t="s">
        <v>462</v>
      </c>
      <c r="I102" s="1" t="s">
        <v>1417</v>
      </c>
      <c r="J102" s="1" t="s">
        <v>464</v>
      </c>
      <c r="K102" s="1" t="s">
        <v>1788</v>
      </c>
      <c r="L102" s="1" t="s">
        <v>1787</v>
      </c>
      <c r="M102" s="1" t="str" cm="1">
        <f t="array" ref="M102">SUBSTITUTE(L102,LEFT(L102,MIN(IFERROR(FIND({0;1;2;3;4;5;6;7;8;9},L102),""))-1),"")</f>
        <v>29</v>
      </c>
      <c r="N102" s="1" t="str">
        <f t="shared" si="7"/>
        <v>chira_29</v>
      </c>
      <c r="O102" s="1" t="s">
        <v>467</v>
      </c>
      <c r="P102" s="1">
        <v>45</v>
      </c>
      <c r="Q102" s="1">
        <v>0</v>
      </c>
      <c r="R102" s="1" t="s">
        <v>553</v>
      </c>
      <c r="S102" s="1" t="s">
        <v>472</v>
      </c>
      <c r="T102" s="1" t="s">
        <v>1221</v>
      </c>
      <c r="V102" s="1" t="s">
        <v>510</v>
      </c>
      <c r="W102" s="1" t="s">
        <v>510</v>
      </c>
      <c r="X102" s="1" t="s">
        <v>1789</v>
      </c>
      <c r="Y102" s="1" t="s">
        <v>575</v>
      </c>
      <c r="AA102" s="1" t="s">
        <v>596</v>
      </c>
      <c r="AB102" s="1">
        <v>1</v>
      </c>
      <c r="AC102" s="1">
        <v>1</v>
      </c>
      <c r="AD102" s="1">
        <v>0</v>
      </c>
      <c r="AE102" s="1">
        <v>0</v>
      </c>
      <c r="AF102" s="1">
        <v>1</v>
      </c>
      <c r="AG102" s="1">
        <v>1</v>
      </c>
      <c r="AH102" s="1">
        <v>1</v>
      </c>
      <c r="AI102" s="1">
        <v>0</v>
      </c>
      <c r="AJ102" s="1">
        <v>0</v>
      </c>
      <c r="AK102" s="1">
        <v>0</v>
      </c>
      <c r="AL102" s="1">
        <v>1</v>
      </c>
      <c r="AM102" s="1">
        <v>1</v>
      </c>
      <c r="AN102" s="1">
        <v>0</v>
      </c>
      <c r="AO102" s="1">
        <v>0</v>
      </c>
      <c r="AP102" s="1">
        <v>0</v>
      </c>
      <c r="AQ102" s="1">
        <v>1</v>
      </c>
      <c r="AR102" s="1">
        <v>8</v>
      </c>
      <c r="AS102" s="1" t="s">
        <v>464</v>
      </c>
      <c r="AT102" s="1">
        <v>0</v>
      </c>
      <c r="AU102" s="1">
        <v>0</v>
      </c>
      <c r="AV102" s="1">
        <v>0</v>
      </c>
      <c r="AW102" s="1">
        <v>0</v>
      </c>
      <c r="AX102" s="1">
        <v>1</v>
      </c>
      <c r="AY102" s="1">
        <v>0</v>
      </c>
      <c r="AZ102" s="1">
        <v>0</v>
      </c>
      <c r="BA102" s="1">
        <v>0</v>
      </c>
      <c r="BB102" s="1">
        <v>0</v>
      </c>
      <c r="BC102" s="1">
        <v>0</v>
      </c>
      <c r="BD102" s="1">
        <v>0</v>
      </c>
      <c r="BE102" s="1">
        <v>0</v>
      </c>
      <c r="BF102" s="1" t="s">
        <v>472</v>
      </c>
      <c r="BS102" s="1" t="s">
        <v>464</v>
      </c>
      <c r="BT102" s="1">
        <v>1</v>
      </c>
      <c r="BU102" s="1">
        <v>0</v>
      </c>
      <c r="BV102" s="1">
        <v>0</v>
      </c>
      <c r="BW102" s="1">
        <v>0</v>
      </c>
      <c r="BX102" s="1">
        <v>0</v>
      </c>
      <c r="BY102" s="1">
        <v>0</v>
      </c>
      <c r="BZ102" s="1">
        <v>0</v>
      </c>
      <c r="CA102" s="1">
        <v>0</v>
      </c>
      <c r="CB102" s="1">
        <v>0</v>
      </c>
      <c r="CC102" s="1">
        <v>0</v>
      </c>
      <c r="CD102" s="1">
        <v>0</v>
      </c>
      <c r="CF102" s="1" t="s">
        <v>473</v>
      </c>
      <c r="CG102" s="1" t="s">
        <v>474</v>
      </c>
      <c r="CL102" s="1" t="s">
        <v>473</v>
      </c>
      <c r="CM102" s="1" t="s">
        <v>5133</v>
      </c>
      <c r="CO102" s="1" t="s">
        <v>464</v>
      </c>
      <c r="CW102" s="1" t="s">
        <v>475</v>
      </c>
      <c r="CX102" s="1">
        <v>2</v>
      </c>
      <c r="CY102" s="1">
        <v>3</v>
      </c>
      <c r="CZ102" s="1">
        <v>2</v>
      </c>
      <c r="DA102" s="9">
        <v>7</v>
      </c>
      <c r="DE102" s="1" t="s">
        <v>464</v>
      </c>
      <c r="DF102" s="1" t="s">
        <v>5100</v>
      </c>
      <c r="EH102" s="1">
        <v>7</v>
      </c>
      <c r="EI102" s="1">
        <v>4</v>
      </c>
      <c r="EJ102" s="1">
        <v>560</v>
      </c>
      <c r="EM102" s="1">
        <v>0</v>
      </c>
      <c r="EN102" s="6">
        <v>10</v>
      </c>
      <c r="EO102" s="1" t="s">
        <v>472</v>
      </c>
      <c r="EZ102" s="1" t="s">
        <v>576</v>
      </c>
      <c r="FA102" s="1">
        <v>0</v>
      </c>
      <c r="FB102" s="1">
        <v>0</v>
      </c>
      <c r="FC102" s="1">
        <v>0</v>
      </c>
      <c r="FD102" s="1">
        <v>0</v>
      </c>
      <c r="FE102" s="1">
        <v>1</v>
      </c>
      <c r="FF102" s="1">
        <v>0</v>
      </c>
      <c r="FG102" s="1">
        <v>0</v>
      </c>
      <c r="FI102" s="1" t="s">
        <v>464</v>
      </c>
      <c r="FJ102" s="1" t="s">
        <v>598</v>
      </c>
      <c r="FM102" s="1">
        <v>200</v>
      </c>
      <c r="GE102" s="1" t="s">
        <v>464</v>
      </c>
      <c r="GF102" s="1" t="s">
        <v>1790</v>
      </c>
      <c r="GG102" s="1" t="s">
        <v>472</v>
      </c>
      <c r="HP102" s="1" t="s">
        <v>464</v>
      </c>
      <c r="HQ102" s="1">
        <v>0</v>
      </c>
      <c r="HR102" s="1">
        <v>0</v>
      </c>
      <c r="HS102" s="1">
        <v>0</v>
      </c>
      <c r="HT102" s="1">
        <v>0</v>
      </c>
      <c r="HU102" s="1">
        <v>0</v>
      </c>
      <c r="HV102" s="1">
        <v>0</v>
      </c>
      <c r="HW102" s="1">
        <v>1</v>
      </c>
      <c r="HX102" s="1">
        <v>0</v>
      </c>
      <c r="HY102" s="1">
        <v>0</v>
      </c>
      <c r="HZ102" s="1">
        <v>0</v>
      </c>
      <c r="IF102" s="1">
        <v>1</v>
      </c>
      <c r="IG102" s="1">
        <v>0</v>
      </c>
      <c r="IH102" s="1">
        <v>0</v>
      </c>
      <c r="II102" s="1">
        <v>0</v>
      </c>
      <c r="IJ102" s="1">
        <v>0</v>
      </c>
      <c r="IK102" s="1">
        <v>1</v>
      </c>
      <c r="IS102" s="1" t="s">
        <v>5183</v>
      </c>
      <c r="IT102" s="1" t="s">
        <v>464</v>
      </c>
      <c r="IU102" s="1" t="s">
        <v>5102</v>
      </c>
      <c r="IV102" s="1" t="s">
        <v>464</v>
      </c>
      <c r="IW102" s="1" t="s">
        <v>1207</v>
      </c>
      <c r="IX102" s="1" t="s">
        <v>472</v>
      </c>
      <c r="IY102" s="1" t="s">
        <v>472</v>
      </c>
      <c r="KA102" s="1" t="s">
        <v>464</v>
      </c>
      <c r="KB102" s="1">
        <v>1</v>
      </c>
      <c r="KC102" s="1">
        <v>0</v>
      </c>
      <c r="KD102" s="1">
        <v>0</v>
      </c>
      <c r="KE102" s="1">
        <v>1</v>
      </c>
      <c r="KF102" s="1">
        <v>0</v>
      </c>
      <c r="KG102" s="1">
        <v>0</v>
      </c>
      <c r="KH102" s="1">
        <v>0</v>
      </c>
      <c r="KJ102" s="1">
        <v>0</v>
      </c>
      <c r="KK102" s="1">
        <v>1</v>
      </c>
      <c r="KL102" s="1">
        <v>0</v>
      </c>
      <c r="KM102" s="1">
        <v>1</v>
      </c>
      <c r="KN102" s="1">
        <v>2</v>
      </c>
      <c r="KO102" s="1" t="s">
        <v>5186</v>
      </c>
      <c r="KP102" s="1">
        <v>0</v>
      </c>
      <c r="KQ102" s="1">
        <v>0</v>
      </c>
      <c r="KR102" s="1">
        <v>0</v>
      </c>
      <c r="KT102" s="1">
        <v>1</v>
      </c>
      <c r="KU102" s="1">
        <v>0</v>
      </c>
      <c r="KV102" s="1">
        <v>0</v>
      </c>
      <c r="KW102" s="1">
        <v>0</v>
      </c>
      <c r="KX102" s="1">
        <v>0</v>
      </c>
      <c r="KY102" s="1">
        <v>0</v>
      </c>
      <c r="LA102" s="1" t="s">
        <v>472</v>
      </c>
      <c r="LB102" s="1" t="s">
        <v>1791</v>
      </c>
      <c r="LC102" s="1">
        <v>0</v>
      </c>
      <c r="LD102" s="1">
        <v>1</v>
      </c>
      <c r="LE102" s="1">
        <v>0</v>
      </c>
      <c r="LF102" s="1">
        <v>0</v>
      </c>
      <c r="LH102" s="1">
        <v>1</v>
      </c>
      <c r="LI102" s="1">
        <v>0</v>
      </c>
      <c r="LJ102" s="1">
        <v>0</v>
      </c>
      <c r="LK102" s="1">
        <v>0</v>
      </c>
      <c r="LL102" s="1">
        <v>0</v>
      </c>
      <c r="LM102" s="1">
        <v>0</v>
      </c>
      <c r="LN102" s="1">
        <v>0</v>
      </c>
      <c r="LO102" s="1">
        <v>0</v>
      </c>
      <c r="LQ102" s="1" t="s">
        <v>464</v>
      </c>
      <c r="LR102" s="1" t="s">
        <v>1792</v>
      </c>
      <c r="LS102" s="1">
        <v>0</v>
      </c>
      <c r="LT102" s="1">
        <v>0</v>
      </c>
      <c r="LU102" s="1">
        <v>0</v>
      </c>
      <c r="LV102" s="1">
        <v>1</v>
      </c>
      <c r="LW102" s="1">
        <v>0</v>
      </c>
      <c r="LX102" s="1">
        <v>0</v>
      </c>
      <c r="LY102" s="1" t="s">
        <v>1779</v>
      </c>
      <c r="LZ102" s="1" t="s">
        <v>472</v>
      </c>
      <c r="MA102" s="1" t="s">
        <v>472</v>
      </c>
      <c r="MQ102" s="1">
        <v>0</v>
      </c>
      <c r="MT102" s="1">
        <v>7</v>
      </c>
      <c r="MU102" s="1" t="s">
        <v>5187</v>
      </c>
      <c r="MV102" s="1">
        <v>1</v>
      </c>
      <c r="MW102" s="1">
        <v>0</v>
      </c>
      <c r="MX102" s="1">
        <v>0</v>
      </c>
      <c r="MY102" s="1">
        <v>0</v>
      </c>
      <c r="MZ102" s="1">
        <v>0</v>
      </c>
      <c r="NA102" s="1">
        <v>1</v>
      </c>
      <c r="NB102" s="1">
        <v>1</v>
      </c>
      <c r="NC102" s="1" t="s">
        <v>5190</v>
      </c>
      <c r="ND102" s="1">
        <v>0</v>
      </c>
      <c r="NE102" s="1">
        <v>0</v>
      </c>
      <c r="NF102" s="1">
        <v>0</v>
      </c>
      <c r="NH102" s="1" t="s">
        <v>464</v>
      </c>
      <c r="NI102" s="1" t="s">
        <v>480</v>
      </c>
      <c r="OD102" s="1" t="s">
        <v>1366</v>
      </c>
      <c r="OE102" s="1">
        <v>0</v>
      </c>
      <c r="OF102" s="1">
        <v>0</v>
      </c>
      <c r="OG102" s="1">
        <v>0</v>
      </c>
      <c r="OH102" s="1">
        <v>0</v>
      </c>
      <c r="OI102" s="1">
        <v>0</v>
      </c>
      <c r="OJ102" s="1">
        <v>0</v>
      </c>
      <c r="OK102" s="1">
        <v>0</v>
      </c>
      <c r="OL102" s="1">
        <v>0</v>
      </c>
      <c r="OM102" s="1">
        <v>1</v>
      </c>
      <c r="ON102" s="1">
        <v>0</v>
      </c>
      <c r="OO102" s="1" t="s">
        <v>1793</v>
      </c>
      <c r="OP102" s="1">
        <v>0</v>
      </c>
      <c r="OQ102" s="1">
        <v>0</v>
      </c>
      <c r="OR102" s="1">
        <v>0</v>
      </c>
      <c r="OS102" s="1">
        <v>0</v>
      </c>
      <c r="OT102" s="1">
        <v>1</v>
      </c>
      <c r="OU102" s="1">
        <v>0</v>
      </c>
      <c r="OV102" s="1" t="s">
        <v>1794</v>
      </c>
      <c r="OW102" s="1" t="s">
        <v>546</v>
      </c>
      <c r="OY102" s="1" t="s">
        <v>533</v>
      </c>
      <c r="OZ102" s="1" t="s">
        <v>464</v>
      </c>
      <c r="PA102" s="1" t="s">
        <v>464</v>
      </c>
      <c r="PB102" s="1" t="s">
        <v>483</v>
      </c>
      <c r="PC102" s="1" t="s">
        <v>464</v>
      </c>
      <c r="PD102" s="1" t="s">
        <v>472</v>
      </c>
      <c r="PF102" s="1" t="s">
        <v>484</v>
      </c>
      <c r="PH102" s="1" t="s">
        <v>485</v>
      </c>
      <c r="PI102" s="1" t="s">
        <v>534</v>
      </c>
      <c r="PJ102" s="1" t="s">
        <v>472</v>
      </c>
      <c r="PZ102" s="1" t="s">
        <v>886</v>
      </c>
      <c r="QA102" s="1" t="s">
        <v>472</v>
      </c>
      <c r="QB102" s="1" t="s">
        <v>1795</v>
      </c>
      <c r="QC102" s="1" t="s">
        <v>1796</v>
      </c>
      <c r="QD102" s="1" t="s">
        <v>472</v>
      </c>
      <c r="QG102" s="1">
        <v>-2.2349090999999999</v>
      </c>
      <c r="QH102" s="1">
        <v>28.851429</v>
      </c>
      <c r="QI102" s="1">
        <v>1560.8</v>
      </c>
      <c r="QJ102" s="1">
        <v>4.84</v>
      </c>
      <c r="QK102" s="1">
        <v>8</v>
      </c>
      <c r="QL102" s="1">
        <v>44960.409583333327</v>
      </c>
      <c r="QM102" s="1">
        <v>44960.387812499997</v>
      </c>
      <c r="QN102" s="1" t="s">
        <v>890</v>
      </c>
      <c r="QO102" s="1">
        <v>44960.582974537043</v>
      </c>
      <c r="QP102" s="7" t="s">
        <v>1797</v>
      </c>
      <c r="QQ102" s="1" t="s">
        <v>890</v>
      </c>
      <c r="QR102" s="1" t="s">
        <v>4752</v>
      </c>
      <c r="QS102" s="1" t="s">
        <v>4752</v>
      </c>
      <c r="QT102" s="1" t="s">
        <v>4752</v>
      </c>
      <c r="QU102" s="1" t="s">
        <v>4752</v>
      </c>
      <c r="QV102" s="1" t="s">
        <v>4752</v>
      </c>
      <c r="QW102" s="1" t="s">
        <v>4752</v>
      </c>
      <c r="QX102" s="1" t="s">
        <v>4752</v>
      </c>
      <c r="QY102" s="9" t="s">
        <v>4752</v>
      </c>
      <c r="QZ102" s="1" t="s">
        <v>4752</v>
      </c>
      <c r="RA102" s="1" t="s">
        <v>4752</v>
      </c>
      <c r="RB102" s="1" t="s">
        <v>4752</v>
      </c>
      <c r="RC102" s="1" t="s">
        <v>4752</v>
      </c>
      <c r="RD102" s="1" t="s">
        <v>4752</v>
      </c>
      <c r="RE102" s="1" t="s">
        <v>4752</v>
      </c>
      <c r="RF102" s="1" t="s">
        <v>4752</v>
      </c>
      <c r="RG102" s="1" t="s">
        <v>4752</v>
      </c>
      <c r="RH102" s="1" t="s">
        <v>4752</v>
      </c>
      <c r="RI102" s="1" t="s">
        <v>4752</v>
      </c>
      <c r="RJ102" s="1" t="s">
        <v>4752</v>
      </c>
      <c r="RK102" s="1" t="s">
        <v>4752</v>
      </c>
      <c r="RL102" s="1" t="s">
        <v>4752</v>
      </c>
      <c r="RM102" s="1" t="s">
        <v>4752</v>
      </c>
      <c r="RN102" s="1" t="s">
        <v>4752</v>
      </c>
      <c r="RO102" s="1" t="s">
        <v>4752</v>
      </c>
      <c r="RP102" s="1" t="str">
        <f t="shared" si="8"/>
        <v/>
      </c>
      <c r="RQ102" s="1" t="str">
        <f t="shared" si="9"/>
        <v/>
      </c>
      <c r="RR102" s="1" t="str">
        <f t="shared" si="10"/>
        <v/>
      </c>
      <c r="RS102" s="1" t="str">
        <f t="shared" si="11"/>
        <v/>
      </c>
      <c r="RT102" s="1" t="str">
        <f t="shared" si="12"/>
        <v/>
      </c>
      <c r="RU102" s="1" t="str">
        <f t="shared" si="13"/>
        <v/>
      </c>
    </row>
    <row r="103" spans="1:489" ht="14.25" customHeight="1" x14ac:dyDescent="0.3">
      <c r="A103" s="1" t="s">
        <v>1798</v>
      </c>
      <c r="B103" s="1" t="s">
        <v>1799</v>
      </c>
      <c r="C103" s="1">
        <v>44960</v>
      </c>
      <c r="D103" s="1" t="s">
        <v>459</v>
      </c>
      <c r="E103" s="1" t="s">
        <v>460</v>
      </c>
      <c r="F103" s="1" t="s">
        <v>460</v>
      </c>
      <c r="G103" s="1" t="s">
        <v>461</v>
      </c>
      <c r="H103" s="1" t="s">
        <v>462</v>
      </c>
      <c r="I103" s="1" t="s">
        <v>1417</v>
      </c>
      <c r="J103" s="1" t="s">
        <v>464</v>
      </c>
      <c r="K103" s="1" t="s">
        <v>1801</v>
      </c>
      <c r="L103" s="1" t="s">
        <v>1800</v>
      </c>
      <c r="M103" s="1" t="str" cm="1">
        <f t="array" ref="M103">SUBSTITUTE(L103,LEFT(L103,MIN(IFERROR(FIND({0;1;2;3;4;5;6;7;8;9},L103),""))-1),"")</f>
        <v>24</v>
      </c>
      <c r="N103" s="1" t="str">
        <f t="shared" si="7"/>
        <v>chira_24</v>
      </c>
      <c r="O103" s="1" t="s">
        <v>510</v>
      </c>
      <c r="P103" s="1">
        <v>45</v>
      </c>
      <c r="Q103" s="1">
        <v>991703970</v>
      </c>
      <c r="R103" s="1" t="s">
        <v>511</v>
      </c>
      <c r="S103" s="1" t="s">
        <v>464</v>
      </c>
      <c r="W103" s="1" t="s">
        <v>510</v>
      </c>
      <c r="X103" s="1" t="s">
        <v>1802</v>
      </c>
      <c r="Y103" s="1" t="s">
        <v>575</v>
      </c>
      <c r="AA103" s="1" t="s">
        <v>596</v>
      </c>
      <c r="AB103" s="1">
        <v>0</v>
      </c>
      <c r="AC103" s="1">
        <v>0</v>
      </c>
      <c r="AD103" s="1">
        <v>1</v>
      </c>
      <c r="AE103" s="1">
        <v>2</v>
      </c>
      <c r="AF103" s="1">
        <v>1</v>
      </c>
      <c r="AG103" s="1">
        <v>0</v>
      </c>
      <c r="AH103" s="1">
        <v>1</v>
      </c>
      <c r="AI103" s="1">
        <v>0</v>
      </c>
      <c r="AJ103" s="1">
        <v>0</v>
      </c>
      <c r="AK103" s="1">
        <v>0</v>
      </c>
      <c r="AL103" s="1">
        <v>2</v>
      </c>
      <c r="AM103" s="1">
        <v>0</v>
      </c>
      <c r="AN103" s="1">
        <v>1</v>
      </c>
      <c r="AO103" s="1">
        <v>1</v>
      </c>
      <c r="AP103" s="1">
        <v>0</v>
      </c>
      <c r="AQ103" s="1">
        <v>0</v>
      </c>
      <c r="AR103" s="1">
        <v>9</v>
      </c>
      <c r="AS103" s="1" t="s">
        <v>464</v>
      </c>
      <c r="AT103" s="1">
        <v>0</v>
      </c>
      <c r="AU103" s="1">
        <v>0</v>
      </c>
      <c r="AV103" s="1">
        <v>0</v>
      </c>
      <c r="AW103" s="1">
        <v>0</v>
      </c>
      <c r="AX103" s="1">
        <v>1</v>
      </c>
      <c r="AY103" s="1">
        <v>0</v>
      </c>
      <c r="AZ103" s="1">
        <v>0</v>
      </c>
      <c r="BA103" s="1">
        <v>0</v>
      </c>
      <c r="BB103" s="1">
        <v>0</v>
      </c>
      <c r="BC103" s="1">
        <v>0</v>
      </c>
      <c r="BD103" s="1">
        <v>0</v>
      </c>
      <c r="BE103" s="1">
        <v>0</v>
      </c>
      <c r="BF103" s="1" t="s">
        <v>464</v>
      </c>
      <c r="BG103" s="1">
        <v>0</v>
      </c>
      <c r="BH103" s="1">
        <v>0</v>
      </c>
      <c r="BI103" s="1">
        <v>1</v>
      </c>
      <c r="BJ103" s="1">
        <v>0</v>
      </c>
      <c r="BK103" s="1">
        <v>0</v>
      </c>
      <c r="BL103" s="1">
        <v>0</v>
      </c>
      <c r="BM103" s="1">
        <v>0</v>
      </c>
      <c r="BN103" s="1">
        <v>0</v>
      </c>
      <c r="BO103" s="1">
        <v>0</v>
      </c>
      <c r="BP103" s="1">
        <v>0</v>
      </c>
      <c r="BQ103" s="1">
        <v>0</v>
      </c>
      <c r="BS103" s="1" t="s">
        <v>464</v>
      </c>
      <c r="BT103" s="1">
        <v>1</v>
      </c>
      <c r="BU103" s="1">
        <v>0</v>
      </c>
      <c r="BV103" s="1">
        <v>0</v>
      </c>
      <c r="BW103" s="1">
        <v>0</v>
      </c>
      <c r="BX103" s="1">
        <v>0</v>
      </c>
      <c r="BY103" s="1">
        <v>0</v>
      </c>
      <c r="BZ103" s="1">
        <v>0</v>
      </c>
      <c r="CA103" s="1">
        <v>0</v>
      </c>
      <c r="CB103" s="1">
        <v>0</v>
      </c>
      <c r="CC103" s="1">
        <v>0</v>
      </c>
      <c r="CD103" s="1">
        <v>0</v>
      </c>
      <c r="CF103" s="1" t="s">
        <v>473</v>
      </c>
      <c r="CG103" s="1" t="s">
        <v>810</v>
      </c>
      <c r="CL103" s="1" t="s">
        <v>473</v>
      </c>
      <c r="CM103" s="1" t="s">
        <v>5133</v>
      </c>
      <c r="CO103" s="1" t="s">
        <v>464</v>
      </c>
      <c r="CW103" s="1" t="s">
        <v>554</v>
      </c>
      <c r="CX103" s="1">
        <v>0</v>
      </c>
      <c r="CY103" s="1">
        <v>1</v>
      </c>
      <c r="CZ103" s="1">
        <v>0</v>
      </c>
      <c r="DA103" s="9">
        <v>1</v>
      </c>
      <c r="DE103" s="1" t="s">
        <v>464</v>
      </c>
      <c r="DF103" s="1" t="s">
        <v>5100</v>
      </c>
      <c r="EH103" s="1">
        <v>7</v>
      </c>
      <c r="EI103" s="1">
        <v>5</v>
      </c>
      <c r="EJ103" s="1">
        <v>700</v>
      </c>
      <c r="EM103" s="1">
        <v>0</v>
      </c>
      <c r="EN103" s="6">
        <v>11.111111111111111</v>
      </c>
      <c r="EO103" s="1" t="s">
        <v>472</v>
      </c>
      <c r="EZ103" s="1" t="s">
        <v>961</v>
      </c>
      <c r="FA103" s="1">
        <v>0</v>
      </c>
      <c r="FB103" s="1">
        <v>0</v>
      </c>
      <c r="FC103" s="1">
        <v>0</v>
      </c>
      <c r="FD103" s="1">
        <v>0</v>
      </c>
      <c r="FE103" s="1">
        <v>1</v>
      </c>
      <c r="FF103" s="1">
        <v>0</v>
      </c>
      <c r="FG103" s="1">
        <v>0</v>
      </c>
      <c r="FI103" s="1" t="s">
        <v>464</v>
      </c>
      <c r="FJ103" s="1" t="s">
        <v>598</v>
      </c>
      <c r="FM103" s="1">
        <v>1000</v>
      </c>
      <c r="GE103" s="1" t="s">
        <v>472</v>
      </c>
      <c r="GF103" s="1" t="s">
        <v>1803</v>
      </c>
      <c r="GG103" s="1" t="s">
        <v>472</v>
      </c>
      <c r="HP103" s="1" t="s">
        <v>464</v>
      </c>
      <c r="HQ103" s="1">
        <v>1</v>
      </c>
      <c r="HR103" s="1">
        <v>0</v>
      </c>
      <c r="HS103" s="1">
        <v>0</v>
      </c>
      <c r="HT103" s="1">
        <v>0</v>
      </c>
      <c r="HU103" s="1">
        <v>0</v>
      </c>
      <c r="HV103" s="1">
        <v>0</v>
      </c>
      <c r="HW103" s="1">
        <v>1</v>
      </c>
      <c r="HX103" s="1">
        <v>0</v>
      </c>
      <c r="HY103" s="1">
        <v>0</v>
      </c>
      <c r="HZ103" s="1">
        <v>0</v>
      </c>
      <c r="IF103" s="1">
        <v>0</v>
      </c>
      <c r="IG103" s="1">
        <v>0</v>
      </c>
      <c r="IH103" s="1">
        <v>0</v>
      </c>
      <c r="II103" s="1">
        <v>1</v>
      </c>
      <c r="IJ103" s="1">
        <v>0</v>
      </c>
      <c r="IS103" s="1" t="s">
        <v>5184</v>
      </c>
      <c r="IT103" s="1" t="s">
        <v>472</v>
      </c>
      <c r="IU103" s="1" t="s">
        <v>5100</v>
      </c>
      <c r="IV103" s="1" t="s">
        <v>472</v>
      </c>
      <c r="IX103" s="1" t="s">
        <v>472</v>
      </c>
      <c r="IY103" s="1" t="s">
        <v>464</v>
      </c>
      <c r="IZ103" s="1">
        <v>0</v>
      </c>
      <c r="JA103" s="1">
        <v>1</v>
      </c>
      <c r="JB103" s="1">
        <v>0</v>
      </c>
      <c r="JC103" s="1">
        <v>0</v>
      </c>
      <c r="JD103" s="1">
        <v>0</v>
      </c>
      <c r="JE103" s="1">
        <v>1</v>
      </c>
      <c r="JF103" s="1">
        <v>0</v>
      </c>
      <c r="JG103" s="1">
        <v>0</v>
      </c>
      <c r="JH103" s="1">
        <v>0</v>
      </c>
      <c r="JI103" s="1">
        <v>0</v>
      </c>
      <c r="JK103" s="1" t="s">
        <v>472</v>
      </c>
      <c r="KA103" s="1" t="s">
        <v>464</v>
      </c>
      <c r="KB103" s="1">
        <v>1</v>
      </c>
      <c r="KC103" s="1">
        <v>0</v>
      </c>
      <c r="KD103" s="1">
        <v>0</v>
      </c>
      <c r="KE103" s="1">
        <v>1</v>
      </c>
      <c r="KF103" s="1">
        <v>0</v>
      </c>
      <c r="KG103" s="1">
        <v>0</v>
      </c>
      <c r="KH103" s="1">
        <v>0</v>
      </c>
      <c r="KJ103" s="1">
        <v>1</v>
      </c>
      <c r="KK103" s="1">
        <v>1</v>
      </c>
      <c r="KL103" s="1">
        <v>0</v>
      </c>
      <c r="KM103" s="1">
        <v>2</v>
      </c>
      <c r="KN103" s="1">
        <v>3</v>
      </c>
      <c r="KO103" s="1" t="s">
        <v>5185</v>
      </c>
      <c r="KP103" s="1">
        <v>0</v>
      </c>
      <c r="KQ103" s="1">
        <v>0</v>
      </c>
      <c r="KR103" s="1">
        <v>0</v>
      </c>
      <c r="KT103" s="1">
        <v>1</v>
      </c>
      <c r="KU103" s="1">
        <v>0</v>
      </c>
      <c r="KV103" s="1">
        <v>0</v>
      </c>
      <c r="KW103" s="1">
        <v>0</v>
      </c>
      <c r="KX103" s="1">
        <v>0</v>
      </c>
      <c r="KY103" s="1">
        <v>0</v>
      </c>
      <c r="LA103" s="1" t="s">
        <v>472</v>
      </c>
      <c r="LB103" s="1" t="s">
        <v>1804</v>
      </c>
      <c r="LC103" s="1">
        <v>1</v>
      </c>
      <c r="LD103" s="1">
        <v>1</v>
      </c>
      <c r="LE103" s="1">
        <v>0</v>
      </c>
      <c r="LF103" s="1">
        <v>0</v>
      </c>
      <c r="LH103" s="1">
        <v>1</v>
      </c>
      <c r="LI103" s="1">
        <v>0</v>
      </c>
      <c r="LJ103" s="1">
        <v>0</v>
      </c>
      <c r="LK103" s="1">
        <v>0</v>
      </c>
      <c r="LL103" s="1">
        <v>0</v>
      </c>
      <c r="LM103" s="1">
        <v>0</v>
      </c>
      <c r="LN103" s="1">
        <v>0</v>
      </c>
      <c r="LO103" s="1">
        <v>0</v>
      </c>
      <c r="LQ103" s="1" t="s">
        <v>464</v>
      </c>
      <c r="LR103" s="1" t="s">
        <v>1340</v>
      </c>
      <c r="LS103" s="1">
        <v>0</v>
      </c>
      <c r="LT103" s="1">
        <v>0</v>
      </c>
      <c r="LU103" s="1">
        <v>0</v>
      </c>
      <c r="LV103" s="1">
        <v>1</v>
      </c>
      <c r="LW103" s="1">
        <v>0</v>
      </c>
      <c r="LX103" s="1">
        <v>0</v>
      </c>
      <c r="LY103" s="1" t="s">
        <v>1779</v>
      </c>
      <c r="LZ103" s="1" t="s">
        <v>472</v>
      </c>
      <c r="MA103" s="1" t="s">
        <v>472</v>
      </c>
      <c r="MQ103" s="1">
        <v>0</v>
      </c>
      <c r="MT103" s="1">
        <v>8</v>
      </c>
      <c r="MU103" s="1" t="s">
        <v>5187</v>
      </c>
      <c r="MV103" s="1">
        <v>1</v>
      </c>
      <c r="MW103" s="1">
        <v>0</v>
      </c>
      <c r="MX103" s="1">
        <v>0</v>
      </c>
      <c r="MY103" s="1">
        <v>0</v>
      </c>
      <c r="MZ103" s="1">
        <v>0</v>
      </c>
      <c r="NA103" s="1">
        <v>1</v>
      </c>
      <c r="NB103" s="1">
        <v>1</v>
      </c>
      <c r="NC103" s="1" t="s">
        <v>5190</v>
      </c>
      <c r="ND103" s="1">
        <v>0</v>
      </c>
      <c r="NE103" s="1">
        <v>0</v>
      </c>
      <c r="NF103" s="1">
        <v>0</v>
      </c>
      <c r="NH103" s="1" t="s">
        <v>464</v>
      </c>
      <c r="NI103" s="1" t="s">
        <v>480</v>
      </c>
      <c r="OD103" s="1" t="s">
        <v>1366</v>
      </c>
      <c r="OE103" s="1">
        <v>0</v>
      </c>
      <c r="OF103" s="1">
        <v>0</v>
      </c>
      <c r="OG103" s="1">
        <v>0</v>
      </c>
      <c r="OH103" s="1">
        <v>0</v>
      </c>
      <c r="OI103" s="1">
        <v>0</v>
      </c>
      <c r="OJ103" s="1">
        <v>0</v>
      </c>
      <c r="OK103" s="1">
        <v>0</v>
      </c>
      <c r="OL103" s="1">
        <v>0</v>
      </c>
      <c r="OM103" s="1">
        <v>1</v>
      </c>
      <c r="ON103" s="1">
        <v>0</v>
      </c>
      <c r="OO103" s="1" t="s">
        <v>1805</v>
      </c>
      <c r="OP103" s="1">
        <v>0</v>
      </c>
      <c r="OQ103" s="1">
        <v>0</v>
      </c>
      <c r="OR103" s="1">
        <v>0</v>
      </c>
      <c r="OS103" s="1">
        <v>0</v>
      </c>
      <c r="OT103" s="1">
        <v>1</v>
      </c>
      <c r="OU103" s="1">
        <v>0</v>
      </c>
      <c r="OV103" s="1" t="s">
        <v>1806</v>
      </c>
      <c r="OW103" s="1" t="s">
        <v>482</v>
      </c>
      <c r="OY103" s="1" t="s">
        <v>533</v>
      </c>
      <c r="OZ103" s="1" t="s">
        <v>464</v>
      </c>
      <c r="PA103" s="1" t="s">
        <v>464</v>
      </c>
      <c r="PB103" s="1" t="s">
        <v>743</v>
      </c>
      <c r="PC103" s="1" t="s">
        <v>464</v>
      </c>
      <c r="PD103" s="1" t="s">
        <v>472</v>
      </c>
      <c r="PF103" s="1" t="s">
        <v>484</v>
      </c>
      <c r="PH103" s="1" t="s">
        <v>485</v>
      </c>
      <c r="PI103" s="1" t="s">
        <v>605</v>
      </c>
      <c r="PJ103" s="1" t="s">
        <v>487</v>
      </c>
      <c r="PK103" s="1">
        <v>0</v>
      </c>
      <c r="PL103" s="1">
        <v>0</v>
      </c>
      <c r="PM103" s="1">
        <v>1</v>
      </c>
      <c r="PN103" s="1">
        <v>0</v>
      </c>
      <c r="PO103" s="1">
        <v>0</v>
      </c>
      <c r="PP103" s="1">
        <v>0</v>
      </c>
      <c r="PQ103" s="1">
        <v>0</v>
      </c>
      <c r="PR103" s="1">
        <v>0</v>
      </c>
      <c r="PS103" s="1">
        <v>0</v>
      </c>
      <c r="PT103" s="1">
        <v>0</v>
      </c>
      <c r="PU103" s="1">
        <v>0</v>
      </c>
      <c r="PV103" s="1">
        <v>0</v>
      </c>
      <c r="PX103" s="1" t="s">
        <v>488</v>
      </c>
      <c r="PY103" s="1" t="s">
        <v>489</v>
      </c>
      <c r="PZ103" s="1" t="s">
        <v>488</v>
      </c>
      <c r="QA103" s="1" t="s">
        <v>487</v>
      </c>
      <c r="QB103" s="1" t="s">
        <v>1807</v>
      </c>
      <c r="QC103" s="1" t="s">
        <v>1808</v>
      </c>
      <c r="QD103" s="1" t="s">
        <v>472</v>
      </c>
      <c r="QG103" s="1">
        <v>-2.2344002999999999</v>
      </c>
      <c r="QH103" s="1">
        <v>28.850365100000001</v>
      </c>
      <c r="QI103" s="1">
        <v>1529.6</v>
      </c>
      <c r="QJ103" s="1">
        <v>3.95</v>
      </c>
      <c r="QK103" s="1">
        <v>9</v>
      </c>
      <c r="QL103" s="1">
        <v>44960.438333333332</v>
      </c>
      <c r="QM103" s="1">
        <v>44960.417280092603</v>
      </c>
      <c r="QN103" s="1" t="s">
        <v>890</v>
      </c>
      <c r="QO103" s="1">
        <v>44960.582997685182</v>
      </c>
      <c r="QP103" s="7" t="s">
        <v>1809</v>
      </c>
      <c r="QQ103" s="1" t="s">
        <v>890</v>
      </c>
      <c r="QR103" s="1" t="s">
        <v>4752</v>
      </c>
      <c r="QS103" s="1" t="s">
        <v>4752</v>
      </c>
      <c r="QT103" s="1" t="s">
        <v>4752</v>
      </c>
      <c r="QU103" s="1" t="s">
        <v>4752</v>
      </c>
      <c r="QV103" s="1" t="s">
        <v>4752</v>
      </c>
      <c r="QW103" s="1" t="s">
        <v>4752</v>
      </c>
      <c r="QX103" s="1" t="s">
        <v>4752</v>
      </c>
      <c r="QY103" s="9" t="s">
        <v>4752</v>
      </c>
      <c r="QZ103" s="1" t="s">
        <v>4752</v>
      </c>
      <c r="RA103" s="1" t="s">
        <v>4752</v>
      </c>
      <c r="RB103" s="1" t="s">
        <v>4752</v>
      </c>
      <c r="RC103" s="1" t="s">
        <v>4752</v>
      </c>
      <c r="RD103" s="1" t="s">
        <v>4752</v>
      </c>
      <c r="RE103" s="1" t="s">
        <v>4752</v>
      </c>
      <c r="RF103" s="1" t="s">
        <v>4752</v>
      </c>
      <c r="RG103" s="1" t="s">
        <v>4752</v>
      </c>
      <c r="RH103" s="1" t="s">
        <v>4752</v>
      </c>
      <c r="RI103" s="1" t="s">
        <v>4752</v>
      </c>
      <c r="RJ103" s="1" t="s">
        <v>4752</v>
      </c>
      <c r="RK103" s="1" t="s">
        <v>4752</v>
      </c>
      <c r="RL103" s="1" t="s">
        <v>4752</v>
      </c>
      <c r="RM103" s="1" t="s">
        <v>4752</v>
      </c>
      <c r="RN103" s="1" t="s">
        <v>4752</v>
      </c>
      <c r="RO103" s="1" t="s">
        <v>4752</v>
      </c>
      <c r="RP103" s="1" t="str">
        <f t="shared" si="8"/>
        <v/>
      </c>
      <c r="RQ103" s="1" t="str">
        <f t="shared" si="9"/>
        <v/>
      </c>
      <c r="RR103" s="1" t="str">
        <f t="shared" si="10"/>
        <v/>
      </c>
      <c r="RS103" s="1" t="str">
        <f t="shared" si="11"/>
        <v/>
      </c>
      <c r="RT103" s="1" t="str">
        <f t="shared" si="12"/>
        <v/>
      </c>
      <c r="RU103" s="1" t="str">
        <f t="shared" si="13"/>
        <v/>
      </c>
    </row>
    <row r="104" spans="1:489" ht="14.25" customHeight="1" x14ac:dyDescent="0.3">
      <c r="A104" s="1" t="s">
        <v>1810</v>
      </c>
      <c r="B104" s="1" t="s">
        <v>1811</v>
      </c>
      <c r="C104" s="1">
        <v>44960</v>
      </c>
      <c r="D104" s="1" t="s">
        <v>459</v>
      </c>
      <c r="E104" s="1" t="s">
        <v>460</v>
      </c>
      <c r="F104" s="1" t="s">
        <v>460</v>
      </c>
      <c r="G104" s="1" t="s">
        <v>461</v>
      </c>
      <c r="H104" s="1" t="s">
        <v>462</v>
      </c>
      <c r="I104" s="1" t="s">
        <v>1417</v>
      </c>
      <c r="J104" s="1" t="s">
        <v>464</v>
      </c>
      <c r="K104" s="1" t="s">
        <v>1813</v>
      </c>
      <c r="L104" s="1" t="s">
        <v>1812</v>
      </c>
      <c r="M104" s="1" t="str" cm="1">
        <f t="array" ref="M104">SUBSTITUTE(L104,LEFT(L104,MIN(IFERROR(FIND({0;1;2;3;4;5;6;7;8;9},L104),""))-1),"")</f>
        <v>15</v>
      </c>
      <c r="N104" s="1" t="str">
        <f t="shared" si="7"/>
        <v>chira_15</v>
      </c>
      <c r="O104" s="1" t="s">
        <v>467</v>
      </c>
      <c r="P104" s="1">
        <v>27</v>
      </c>
      <c r="Q104" s="1">
        <v>0</v>
      </c>
      <c r="R104" s="1" t="s">
        <v>829</v>
      </c>
      <c r="S104" s="1" t="s">
        <v>472</v>
      </c>
      <c r="T104" s="1" t="s">
        <v>1221</v>
      </c>
      <c r="V104" s="1" t="s">
        <v>510</v>
      </c>
      <c r="W104" s="1" t="s">
        <v>510</v>
      </c>
      <c r="X104" s="1" t="s">
        <v>1814</v>
      </c>
      <c r="Y104" s="1" t="s">
        <v>577</v>
      </c>
      <c r="Z104" s="1" t="s">
        <v>1815</v>
      </c>
      <c r="AA104" s="1" t="s">
        <v>471</v>
      </c>
      <c r="AB104" s="1">
        <v>0</v>
      </c>
      <c r="AC104" s="1">
        <v>0</v>
      </c>
      <c r="AD104" s="1">
        <v>1</v>
      </c>
      <c r="AE104" s="1">
        <v>0</v>
      </c>
      <c r="AF104" s="1">
        <v>0</v>
      </c>
      <c r="AG104" s="1">
        <v>1</v>
      </c>
      <c r="AH104" s="1">
        <v>0</v>
      </c>
      <c r="AI104" s="1">
        <v>0</v>
      </c>
      <c r="AJ104" s="1">
        <v>2</v>
      </c>
      <c r="AK104" s="1">
        <v>0</v>
      </c>
      <c r="AL104" s="1">
        <v>0</v>
      </c>
      <c r="AM104" s="1">
        <v>0</v>
      </c>
      <c r="AN104" s="1">
        <v>0</v>
      </c>
      <c r="AO104" s="1">
        <v>1</v>
      </c>
      <c r="AP104" s="1">
        <v>0</v>
      </c>
      <c r="AQ104" s="1">
        <v>0</v>
      </c>
      <c r="AR104" s="1">
        <v>5</v>
      </c>
      <c r="AS104" s="1" t="s">
        <v>464</v>
      </c>
      <c r="AT104" s="1">
        <v>0</v>
      </c>
      <c r="AU104" s="1">
        <v>0</v>
      </c>
      <c r="AV104" s="1">
        <v>0</v>
      </c>
      <c r="AW104" s="1">
        <v>0</v>
      </c>
      <c r="AX104" s="1">
        <v>1</v>
      </c>
      <c r="AY104" s="1">
        <v>0</v>
      </c>
      <c r="AZ104" s="1">
        <v>0</v>
      </c>
      <c r="BA104" s="1">
        <v>0</v>
      </c>
      <c r="BB104" s="1">
        <v>0</v>
      </c>
      <c r="BC104" s="1">
        <v>0</v>
      </c>
      <c r="BD104" s="1">
        <v>0</v>
      </c>
      <c r="BE104" s="1">
        <v>0</v>
      </c>
      <c r="BF104" s="1" t="s">
        <v>472</v>
      </c>
      <c r="BS104" s="1" t="s">
        <v>464</v>
      </c>
      <c r="BT104" s="1">
        <v>1</v>
      </c>
      <c r="BU104" s="1">
        <v>0</v>
      </c>
      <c r="BV104" s="1">
        <v>0</v>
      </c>
      <c r="BW104" s="1">
        <v>0</v>
      </c>
      <c r="BX104" s="1">
        <v>0</v>
      </c>
      <c r="BY104" s="1">
        <v>1</v>
      </c>
      <c r="BZ104" s="1">
        <v>0</v>
      </c>
      <c r="CA104" s="1">
        <v>0</v>
      </c>
      <c r="CB104" s="1">
        <v>0</v>
      </c>
      <c r="CC104" s="1">
        <v>0</v>
      </c>
      <c r="CD104" s="1">
        <v>0</v>
      </c>
      <c r="CF104" s="1" t="s">
        <v>473</v>
      </c>
      <c r="CG104" s="1" t="s">
        <v>810</v>
      </c>
      <c r="CL104" s="1" t="s">
        <v>473</v>
      </c>
      <c r="CM104" s="1" t="s">
        <v>5133</v>
      </c>
      <c r="CO104" s="1" t="s">
        <v>464</v>
      </c>
      <c r="CW104" s="1" t="s">
        <v>554</v>
      </c>
      <c r="CX104" s="1">
        <v>0</v>
      </c>
      <c r="CY104" s="1">
        <v>1</v>
      </c>
      <c r="CZ104" s="1">
        <v>0</v>
      </c>
      <c r="DA104" s="9">
        <v>1</v>
      </c>
      <c r="DE104" s="1" t="s">
        <v>472</v>
      </c>
      <c r="DF104" s="1" t="s">
        <v>5102</v>
      </c>
      <c r="DG104" s="1">
        <v>0</v>
      </c>
      <c r="DH104" s="1">
        <v>0</v>
      </c>
      <c r="DI104" s="1">
        <v>0</v>
      </c>
      <c r="DJ104" s="1">
        <v>0</v>
      </c>
      <c r="DK104" s="1">
        <v>0</v>
      </c>
      <c r="DL104" s="1">
        <v>1</v>
      </c>
      <c r="DM104" s="1">
        <v>1</v>
      </c>
      <c r="DN104" s="1">
        <v>1</v>
      </c>
      <c r="DO104" s="1">
        <v>0</v>
      </c>
      <c r="DP104" s="1">
        <v>0</v>
      </c>
      <c r="DQ104" s="1">
        <v>0</v>
      </c>
      <c r="DR104" s="1">
        <v>0</v>
      </c>
      <c r="DS104" s="1">
        <v>0</v>
      </c>
      <c r="EH104" s="1">
        <v>7</v>
      </c>
      <c r="EI104" s="1">
        <v>3</v>
      </c>
      <c r="EJ104" s="1">
        <v>420</v>
      </c>
      <c r="EM104" s="1">
        <v>0</v>
      </c>
      <c r="EN104" s="6">
        <v>12</v>
      </c>
      <c r="EO104" s="1" t="s">
        <v>464</v>
      </c>
      <c r="EP104" s="1">
        <v>0</v>
      </c>
      <c r="EQ104" s="1">
        <v>1</v>
      </c>
      <c r="ER104" s="1">
        <v>0</v>
      </c>
      <c r="ES104" s="1">
        <v>0</v>
      </c>
      <c r="ET104" s="1">
        <v>0</v>
      </c>
      <c r="EU104" s="1">
        <v>0</v>
      </c>
      <c r="EV104" s="1">
        <v>0</v>
      </c>
      <c r="EW104" s="1">
        <v>0</v>
      </c>
      <c r="EX104" s="1">
        <v>0</v>
      </c>
      <c r="EZ104" s="1" t="s">
        <v>476</v>
      </c>
      <c r="FA104" s="1">
        <v>0</v>
      </c>
      <c r="FB104" s="1">
        <v>0</v>
      </c>
      <c r="FC104" s="1">
        <v>0</v>
      </c>
      <c r="FD104" s="1">
        <v>0</v>
      </c>
      <c r="FE104" s="1">
        <v>1</v>
      </c>
      <c r="FF104" s="1">
        <v>0</v>
      </c>
      <c r="FG104" s="1">
        <v>0</v>
      </c>
      <c r="FI104" s="1" t="s">
        <v>464</v>
      </c>
      <c r="FJ104" s="1" t="s">
        <v>598</v>
      </c>
      <c r="FM104" s="1">
        <v>2000</v>
      </c>
      <c r="GE104" s="1" t="s">
        <v>464</v>
      </c>
      <c r="GF104" s="1" t="s">
        <v>1816</v>
      </c>
      <c r="GG104" s="1" t="s">
        <v>472</v>
      </c>
      <c r="HP104" s="1" t="s">
        <v>464</v>
      </c>
      <c r="HQ104" s="1">
        <v>0</v>
      </c>
      <c r="HR104" s="1">
        <v>0</v>
      </c>
      <c r="HS104" s="1">
        <v>0</v>
      </c>
      <c r="HT104" s="1">
        <v>0</v>
      </c>
      <c r="HU104" s="1">
        <v>0</v>
      </c>
      <c r="HV104" s="1">
        <v>0</v>
      </c>
      <c r="HW104" s="1">
        <v>1</v>
      </c>
      <c r="HX104" s="1">
        <v>0</v>
      </c>
      <c r="HY104" s="1">
        <v>0</v>
      </c>
      <c r="HZ104" s="1">
        <v>0</v>
      </c>
      <c r="IF104" s="1">
        <v>0</v>
      </c>
      <c r="IG104" s="1">
        <v>0</v>
      </c>
      <c r="IH104" s="1">
        <v>0</v>
      </c>
      <c r="II104" s="1">
        <v>1</v>
      </c>
      <c r="IJ104" s="1">
        <v>0</v>
      </c>
      <c r="IS104" s="1" t="s">
        <v>5183</v>
      </c>
      <c r="IT104" s="1" t="s">
        <v>472</v>
      </c>
      <c r="IU104" s="1" t="s">
        <v>5102</v>
      </c>
      <c r="IV104" s="1" t="s">
        <v>464</v>
      </c>
      <c r="IW104" s="1" t="s">
        <v>1207</v>
      </c>
      <c r="IX104" s="1" t="s">
        <v>472</v>
      </c>
      <c r="IY104" s="1" t="s">
        <v>464</v>
      </c>
      <c r="IZ104" s="1">
        <v>0</v>
      </c>
      <c r="JA104" s="1">
        <v>1</v>
      </c>
      <c r="JB104" s="1">
        <v>0</v>
      </c>
      <c r="JC104" s="1">
        <v>0</v>
      </c>
      <c r="JD104" s="1">
        <v>0</v>
      </c>
      <c r="JE104" s="1">
        <v>0</v>
      </c>
      <c r="JF104" s="1">
        <v>0</v>
      </c>
      <c r="JG104" s="1">
        <v>1</v>
      </c>
      <c r="JH104" s="1">
        <v>0</v>
      </c>
      <c r="JI104" s="1">
        <v>0</v>
      </c>
      <c r="JK104" s="1" t="s">
        <v>472</v>
      </c>
      <c r="KA104" s="1" t="s">
        <v>464</v>
      </c>
      <c r="KB104" s="1">
        <v>1</v>
      </c>
      <c r="KC104" s="1">
        <v>0</v>
      </c>
      <c r="KD104" s="1">
        <v>0</v>
      </c>
      <c r="KE104" s="1">
        <v>1</v>
      </c>
      <c r="KF104" s="1">
        <v>0</v>
      </c>
      <c r="KG104" s="1">
        <v>0</v>
      </c>
      <c r="KH104" s="1">
        <v>0</v>
      </c>
      <c r="KJ104" s="1">
        <v>1</v>
      </c>
      <c r="KK104" s="1">
        <v>0</v>
      </c>
      <c r="KL104" s="1">
        <v>0</v>
      </c>
      <c r="KM104" s="1">
        <v>1</v>
      </c>
      <c r="KN104" s="1">
        <v>2</v>
      </c>
      <c r="KO104" s="1" t="s">
        <v>5186</v>
      </c>
      <c r="KP104" s="1">
        <v>0</v>
      </c>
      <c r="KQ104" s="1">
        <v>0</v>
      </c>
      <c r="KR104" s="1">
        <v>0</v>
      </c>
      <c r="KT104" s="1">
        <v>1</v>
      </c>
      <c r="KU104" s="1">
        <v>0</v>
      </c>
      <c r="KV104" s="1">
        <v>0</v>
      </c>
      <c r="KW104" s="1">
        <v>0</v>
      </c>
      <c r="KX104" s="1">
        <v>0</v>
      </c>
      <c r="KY104" s="1">
        <v>0</v>
      </c>
      <c r="LA104" s="1" t="s">
        <v>472</v>
      </c>
      <c r="LB104" s="1" t="s">
        <v>1817</v>
      </c>
      <c r="LC104" s="1">
        <v>1</v>
      </c>
      <c r="LD104" s="1">
        <v>0</v>
      </c>
      <c r="LE104" s="1">
        <v>0</v>
      </c>
      <c r="LF104" s="1">
        <v>0</v>
      </c>
      <c r="LH104" s="1">
        <v>1</v>
      </c>
      <c r="LI104" s="1">
        <v>0</v>
      </c>
      <c r="LJ104" s="1">
        <v>0</v>
      </c>
      <c r="LK104" s="1">
        <v>0</v>
      </c>
      <c r="LL104" s="1">
        <v>0</v>
      </c>
      <c r="LM104" s="1">
        <v>0</v>
      </c>
      <c r="LN104" s="1">
        <v>0</v>
      </c>
      <c r="LO104" s="1">
        <v>0</v>
      </c>
      <c r="LQ104" s="1" t="s">
        <v>464</v>
      </c>
      <c r="LR104" s="1" t="s">
        <v>1340</v>
      </c>
      <c r="LS104" s="1">
        <v>0</v>
      </c>
      <c r="LT104" s="1">
        <v>0</v>
      </c>
      <c r="LU104" s="1">
        <v>0</v>
      </c>
      <c r="LV104" s="1">
        <v>1</v>
      </c>
      <c r="LW104" s="1">
        <v>0</v>
      </c>
      <c r="LX104" s="1">
        <v>0</v>
      </c>
      <c r="LY104" s="1" t="s">
        <v>1779</v>
      </c>
      <c r="LZ104" s="1" t="s">
        <v>472</v>
      </c>
      <c r="MA104" s="1" t="s">
        <v>472</v>
      </c>
      <c r="MQ104" s="1">
        <v>0</v>
      </c>
      <c r="MT104" s="1">
        <v>9</v>
      </c>
      <c r="MU104" s="1" t="s">
        <v>5187</v>
      </c>
      <c r="MV104" s="1">
        <v>1</v>
      </c>
      <c r="MW104" s="1">
        <v>0</v>
      </c>
      <c r="MX104" s="1">
        <v>0</v>
      </c>
      <c r="MY104" s="1">
        <v>0</v>
      </c>
      <c r="MZ104" s="1">
        <v>0</v>
      </c>
      <c r="NA104" s="1">
        <v>1</v>
      </c>
      <c r="NB104" s="1">
        <v>1</v>
      </c>
      <c r="NC104" s="1" t="s">
        <v>5190</v>
      </c>
      <c r="ND104" s="1">
        <v>0</v>
      </c>
      <c r="NE104" s="1">
        <v>0</v>
      </c>
      <c r="NF104" s="1">
        <v>0</v>
      </c>
      <c r="NH104" s="1" t="s">
        <v>464</v>
      </c>
      <c r="NI104" s="1" t="s">
        <v>480</v>
      </c>
      <c r="OD104" s="1" t="s">
        <v>1818</v>
      </c>
      <c r="OE104" s="1">
        <v>0</v>
      </c>
      <c r="OF104" s="1">
        <v>0</v>
      </c>
      <c r="OG104" s="1">
        <v>0</v>
      </c>
      <c r="OH104" s="1">
        <v>0</v>
      </c>
      <c r="OI104" s="1">
        <v>0</v>
      </c>
      <c r="OJ104" s="1">
        <v>0</v>
      </c>
      <c r="OK104" s="1">
        <v>0</v>
      </c>
      <c r="OL104" s="1">
        <v>0</v>
      </c>
      <c r="OM104" s="1">
        <v>1</v>
      </c>
      <c r="ON104" s="1">
        <v>0</v>
      </c>
      <c r="OO104" s="1" t="s">
        <v>1805</v>
      </c>
      <c r="OP104" s="1">
        <v>0</v>
      </c>
      <c r="OQ104" s="1">
        <v>0</v>
      </c>
      <c r="OR104" s="1">
        <v>0</v>
      </c>
      <c r="OS104" s="1">
        <v>0</v>
      </c>
      <c r="OT104" s="1">
        <v>1</v>
      </c>
      <c r="OU104" s="1">
        <v>0</v>
      </c>
      <c r="OV104" s="1" t="s">
        <v>1819</v>
      </c>
      <c r="OW104" s="1" t="s">
        <v>546</v>
      </c>
      <c r="OY104" s="1" t="s">
        <v>533</v>
      </c>
      <c r="OZ104" s="1" t="s">
        <v>472</v>
      </c>
      <c r="PA104" s="1" t="s">
        <v>464</v>
      </c>
      <c r="PB104" s="1" t="s">
        <v>533</v>
      </c>
      <c r="PC104" s="1" t="s">
        <v>464</v>
      </c>
      <c r="PD104" s="1" t="s">
        <v>472</v>
      </c>
      <c r="PF104" s="1" t="s">
        <v>484</v>
      </c>
      <c r="PH104" s="1" t="s">
        <v>485</v>
      </c>
      <c r="PI104" s="1" t="s">
        <v>534</v>
      </c>
      <c r="PJ104" s="1" t="s">
        <v>472</v>
      </c>
      <c r="PZ104" s="1" t="s">
        <v>1341</v>
      </c>
      <c r="QA104" s="1" t="s">
        <v>472</v>
      </c>
      <c r="QB104" s="1" t="s">
        <v>1820</v>
      </c>
      <c r="QC104" s="1" t="s">
        <v>1357</v>
      </c>
      <c r="QD104" s="1" t="s">
        <v>472</v>
      </c>
      <c r="QG104" s="1">
        <v>-2.2346392000000002</v>
      </c>
      <c r="QH104" s="1">
        <v>28.8492164</v>
      </c>
      <c r="QI104" s="1">
        <v>1558.4</v>
      </c>
      <c r="QJ104" s="1">
        <v>4.58</v>
      </c>
      <c r="QK104" s="1">
        <v>5</v>
      </c>
      <c r="QL104" s="1">
        <v>44960.466111111113</v>
      </c>
      <c r="QM104" s="1">
        <v>44960.450624999998</v>
      </c>
      <c r="QN104" s="1" t="s">
        <v>890</v>
      </c>
      <c r="QO104" s="1">
        <v>44960.583020833343</v>
      </c>
      <c r="QP104" s="7" t="s">
        <v>1821</v>
      </c>
      <c r="QQ104" s="1" t="s">
        <v>890</v>
      </c>
      <c r="QR104" s="1" t="s">
        <v>4752</v>
      </c>
      <c r="QS104" s="1" t="s">
        <v>4752</v>
      </c>
      <c r="QT104" s="1" t="s">
        <v>4752</v>
      </c>
      <c r="QU104" s="1" t="s">
        <v>4752</v>
      </c>
      <c r="QV104" s="1" t="s">
        <v>4752</v>
      </c>
      <c r="QW104" s="1" t="s">
        <v>4752</v>
      </c>
      <c r="QX104" s="1" t="s">
        <v>4752</v>
      </c>
      <c r="QY104" s="9" t="s">
        <v>4752</v>
      </c>
      <c r="QZ104" s="1" t="s">
        <v>4752</v>
      </c>
      <c r="RA104" s="1" t="s">
        <v>4752</v>
      </c>
      <c r="RB104" s="1" t="s">
        <v>4752</v>
      </c>
      <c r="RC104" s="1" t="s">
        <v>4752</v>
      </c>
      <c r="RD104" s="1" t="s">
        <v>4752</v>
      </c>
      <c r="RE104" s="1" t="s">
        <v>4752</v>
      </c>
      <c r="RF104" s="1" t="s">
        <v>4752</v>
      </c>
      <c r="RG104" s="1" t="s">
        <v>4752</v>
      </c>
      <c r="RH104" s="1" t="s">
        <v>4752</v>
      </c>
      <c r="RI104" s="1" t="s">
        <v>4752</v>
      </c>
      <c r="RJ104" s="1" t="s">
        <v>4752</v>
      </c>
      <c r="RK104" s="1" t="s">
        <v>4752</v>
      </c>
      <c r="RL104" s="1" t="s">
        <v>4752</v>
      </c>
      <c r="RM104" s="1" t="s">
        <v>4752</v>
      </c>
      <c r="RN104" s="1" t="s">
        <v>4752</v>
      </c>
      <c r="RO104" s="1" t="s">
        <v>4752</v>
      </c>
      <c r="RP104" s="1" t="str">
        <f t="shared" si="8"/>
        <v/>
      </c>
      <c r="RQ104" s="1" t="str">
        <f t="shared" si="9"/>
        <v/>
      </c>
      <c r="RR104" s="1" t="str">
        <f t="shared" si="10"/>
        <v/>
      </c>
      <c r="RS104" s="1" t="str">
        <f t="shared" si="11"/>
        <v/>
      </c>
      <c r="RT104" s="1" t="str">
        <f t="shared" si="12"/>
        <v/>
      </c>
      <c r="RU104" s="1" t="str">
        <f t="shared" si="13"/>
        <v/>
      </c>
    </row>
    <row r="105" spans="1:489" ht="14.25" customHeight="1" x14ac:dyDescent="0.3">
      <c r="A105" s="1" t="s">
        <v>1822</v>
      </c>
      <c r="B105" s="1" t="s">
        <v>1823</v>
      </c>
      <c r="C105" s="1">
        <v>44960</v>
      </c>
      <c r="D105" s="1" t="s">
        <v>459</v>
      </c>
      <c r="E105" s="1" t="s">
        <v>460</v>
      </c>
      <c r="F105" s="1" t="s">
        <v>460</v>
      </c>
      <c r="G105" s="1" t="s">
        <v>461</v>
      </c>
      <c r="H105" s="1" t="s">
        <v>462</v>
      </c>
      <c r="I105" s="1" t="s">
        <v>1417</v>
      </c>
      <c r="J105" s="1" t="s">
        <v>464</v>
      </c>
      <c r="K105" s="1" t="s">
        <v>1825</v>
      </c>
      <c r="L105" s="1" t="s">
        <v>1824</v>
      </c>
      <c r="M105" s="1" t="str" cm="1">
        <f t="array" ref="M105">SUBSTITUTE(L105,LEFT(L105,MIN(IFERROR(FIND({0;1;2;3;4;5;6;7;8;9},L105),""))-1),"")</f>
        <v>18</v>
      </c>
      <c r="N105" s="1" t="str">
        <f t="shared" si="7"/>
        <v>chira_18</v>
      </c>
      <c r="O105" s="1" t="s">
        <v>510</v>
      </c>
      <c r="P105" s="1">
        <v>55</v>
      </c>
      <c r="Q105" s="1">
        <v>0</v>
      </c>
      <c r="R105" s="1" t="s">
        <v>693</v>
      </c>
      <c r="S105" s="1" t="s">
        <v>464</v>
      </c>
      <c r="W105" s="1" t="s">
        <v>510</v>
      </c>
      <c r="X105" s="1" t="s">
        <v>1826</v>
      </c>
      <c r="Y105" s="1" t="s">
        <v>575</v>
      </c>
      <c r="AA105" s="1" t="s">
        <v>471</v>
      </c>
      <c r="AB105" s="1">
        <v>0</v>
      </c>
      <c r="AC105" s="1">
        <v>1</v>
      </c>
      <c r="AD105" s="1">
        <v>0</v>
      </c>
      <c r="AE105" s="1">
        <v>0</v>
      </c>
      <c r="AF105" s="1">
        <v>0</v>
      </c>
      <c r="AG105" s="1">
        <v>0</v>
      </c>
      <c r="AH105" s="1">
        <v>1</v>
      </c>
      <c r="AI105" s="1">
        <v>0</v>
      </c>
      <c r="AJ105" s="1">
        <v>0</v>
      </c>
      <c r="AK105" s="1">
        <v>0</v>
      </c>
      <c r="AL105" s="1">
        <v>2</v>
      </c>
      <c r="AM105" s="1">
        <v>0</v>
      </c>
      <c r="AN105" s="1">
        <v>0</v>
      </c>
      <c r="AO105" s="1">
        <v>0</v>
      </c>
      <c r="AP105" s="1">
        <v>0</v>
      </c>
      <c r="AQ105" s="1">
        <v>1</v>
      </c>
      <c r="AR105" s="1">
        <v>5</v>
      </c>
      <c r="AS105" s="1" t="s">
        <v>472</v>
      </c>
      <c r="AT105" s="1">
        <v>0</v>
      </c>
      <c r="AU105" s="1">
        <v>0</v>
      </c>
      <c r="AV105" s="1">
        <v>0</v>
      </c>
      <c r="AW105" s="1">
        <v>0</v>
      </c>
      <c r="AX105" s="1">
        <v>0</v>
      </c>
      <c r="AY105" s="1">
        <v>0</v>
      </c>
      <c r="AZ105" s="1">
        <v>0</v>
      </c>
      <c r="BA105" s="1">
        <v>0</v>
      </c>
      <c r="BB105" s="1">
        <v>0</v>
      </c>
      <c r="BC105" s="1">
        <v>0</v>
      </c>
      <c r="BD105" s="1">
        <v>0</v>
      </c>
      <c r="BE105" s="1">
        <v>0</v>
      </c>
      <c r="BF105" s="1" t="s">
        <v>464</v>
      </c>
      <c r="BG105" s="1">
        <v>0</v>
      </c>
      <c r="BH105" s="1">
        <v>0</v>
      </c>
      <c r="BI105" s="1">
        <v>0</v>
      </c>
      <c r="BJ105" s="1">
        <v>0</v>
      </c>
      <c r="BK105" s="1">
        <v>0</v>
      </c>
      <c r="BL105" s="1">
        <v>0</v>
      </c>
      <c r="BM105" s="1">
        <v>0</v>
      </c>
      <c r="BN105" s="1">
        <v>0</v>
      </c>
      <c r="BO105" s="1">
        <v>0</v>
      </c>
      <c r="BP105" s="1">
        <v>1</v>
      </c>
      <c r="BQ105" s="1">
        <v>0</v>
      </c>
      <c r="BR105" s="1" t="s">
        <v>1827</v>
      </c>
      <c r="BS105" s="1" t="s">
        <v>464</v>
      </c>
      <c r="BT105" s="1">
        <v>1</v>
      </c>
      <c r="BU105" s="1">
        <v>0</v>
      </c>
      <c r="BV105" s="1">
        <v>0</v>
      </c>
      <c r="BW105" s="1">
        <v>0</v>
      </c>
      <c r="BX105" s="1">
        <v>0</v>
      </c>
      <c r="BY105" s="1">
        <v>0</v>
      </c>
      <c r="BZ105" s="1">
        <v>0</v>
      </c>
      <c r="CA105" s="1">
        <v>0</v>
      </c>
      <c r="CB105" s="1">
        <v>0</v>
      </c>
      <c r="CC105" s="1">
        <v>0</v>
      </c>
      <c r="CD105" s="1">
        <v>0</v>
      </c>
      <c r="CF105" s="1" t="s">
        <v>473</v>
      </c>
      <c r="CG105" s="1" t="s">
        <v>474</v>
      </c>
      <c r="CL105" s="1" t="s">
        <v>473</v>
      </c>
      <c r="CM105" s="1" t="s">
        <v>5133</v>
      </c>
      <c r="CO105" s="1" t="s">
        <v>464</v>
      </c>
      <c r="CW105" s="1" t="s">
        <v>475</v>
      </c>
      <c r="CX105" s="1">
        <v>3</v>
      </c>
      <c r="CY105" s="1">
        <v>1</v>
      </c>
      <c r="CZ105" s="1">
        <v>3</v>
      </c>
      <c r="DA105" s="9">
        <v>7</v>
      </c>
      <c r="DE105" s="1" t="s">
        <v>464</v>
      </c>
      <c r="DF105" s="1" t="s">
        <v>5100</v>
      </c>
      <c r="EH105" s="1">
        <v>7</v>
      </c>
      <c r="EI105" s="1">
        <v>5</v>
      </c>
      <c r="EJ105" s="1">
        <v>700</v>
      </c>
      <c r="EM105" s="1">
        <v>0</v>
      </c>
      <c r="EN105" s="6">
        <v>20</v>
      </c>
      <c r="EO105" s="1" t="s">
        <v>472</v>
      </c>
      <c r="EZ105" s="1" t="s">
        <v>576</v>
      </c>
      <c r="FA105" s="1">
        <v>0</v>
      </c>
      <c r="FB105" s="1">
        <v>0</v>
      </c>
      <c r="FC105" s="1">
        <v>0</v>
      </c>
      <c r="FD105" s="1">
        <v>0</v>
      </c>
      <c r="FE105" s="1">
        <v>1</v>
      </c>
      <c r="FF105" s="1">
        <v>0</v>
      </c>
      <c r="FG105" s="1">
        <v>0</v>
      </c>
      <c r="FI105" s="1" t="s">
        <v>464</v>
      </c>
      <c r="FJ105" s="1" t="s">
        <v>598</v>
      </c>
      <c r="FM105" s="1">
        <v>1000</v>
      </c>
      <c r="GE105" s="1" t="s">
        <v>464</v>
      </c>
      <c r="GF105" s="1" t="s">
        <v>1326</v>
      </c>
      <c r="GG105" s="1" t="s">
        <v>472</v>
      </c>
      <c r="HP105" s="1" t="s">
        <v>464</v>
      </c>
      <c r="HQ105" s="1">
        <v>0</v>
      </c>
      <c r="HR105" s="1">
        <v>0</v>
      </c>
      <c r="HS105" s="1">
        <v>0</v>
      </c>
      <c r="HT105" s="1">
        <v>0</v>
      </c>
      <c r="HU105" s="1">
        <v>0</v>
      </c>
      <c r="HV105" s="1">
        <v>0</v>
      </c>
      <c r="HW105" s="1">
        <v>1</v>
      </c>
      <c r="HX105" s="1">
        <v>0</v>
      </c>
      <c r="HY105" s="1">
        <v>0</v>
      </c>
      <c r="HZ105" s="1">
        <v>0</v>
      </c>
      <c r="IF105" s="1">
        <v>0</v>
      </c>
      <c r="IG105" s="1">
        <v>0</v>
      </c>
      <c r="IH105" s="1">
        <v>0</v>
      </c>
      <c r="II105" s="1">
        <v>1</v>
      </c>
      <c r="IJ105" s="1">
        <v>0</v>
      </c>
      <c r="IS105" s="1" t="s">
        <v>5183</v>
      </c>
      <c r="IT105" s="1" t="s">
        <v>472</v>
      </c>
      <c r="IU105" s="1" t="s">
        <v>5102</v>
      </c>
      <c r="IV105" s="1" t="s">
        <v>472</v>
      </c>
      <c r="IX105" s="1" t="s">
        <v>472</v>
      </c>
      <c r="IY105" s="1" t="s">
        <v>464</v>
      </c>
      <c r="IZ105" s="1">
        <v>0</v>
      </c>
      <c r="JA105" s="1">
        <v>1</v>
      </c>
      <c r="JB105" s="1">
        <v>0</v>
      </c>
      <c r="JC105" s="1">
        <v>0</v>
      </c>
      <c r="JD105" s="1">
        <v>0</v>
      </c>
      <c r="JE105" s="1">
        <v>0</v>
      </c>
      <c r="JF105" s="1">
        <v>0</v>
      </c>
      <c r="JG105" s="1">
        <v>1</v>
      </c>
      <c r="JH105" s="1">
        <v>0</v>
      </c>
      <c r="JI105" s="1">
        <v>0</v>
      </c>
      <c r="JK105" s="1" t="s">
        <v>472</v>
      </c>
      <c r="KA105" s="1" t="s">
        <v>464</v>
      </c>
      <c r="KB105" s="1">
        <v>1</v>
      </c>
      <c r="KC105" s="1">
        <v>0</v>
      </c>
      <c r="KD105" s="1">
        <v>0</v>
      </c>
      <c r="KE105" s="1">
        <v>1</v>
      </c>
      <c r="KF105" s="1">
        <v>0</v>
      </c>
      <c r="KG105" s="1">
        <v>0</v>
      </c>
      <c r="KH105" s="1">
        <v>0</v>
      </c>
      <c r="KJ105" s="1">
        <v>1</v>
      </c>
      <c r="KK105" s="1">
        <v>1</v>
      </c>
      <c r="KL105" s="1">
        <v>0</v>
      </c>
      <c r="KM105" s="1">
        <v>2</v>
      </c>
      <c r="KN105" s="1">
        <v>3</v>
      </c>
      <c r="KO105" s="1" t="s">
        <v>5185</v>
      </c>
      <c r="KP105" s="1">
        <v>0</v>
      </c>
      <c r="KQ105" s="1">
        <v>0</v>
      </c>
      <c r="KR105" s="1">
        <v>0</v>
      </c>
      <c r="KT105" s="1">
        <v>0</v>
      </c>
      <c r="KU105" s="1">
        <v>1</v>
      </c>
      <c r="KV105" s="1">
        <v>0</v>
      </c>
      <c r="KW105" s="1">
        <v>0</v>
      </c>
      <c r="KX105" s="1">
        <v>0</v>
      </c>
      <c r="KY105" s="1">
        <v>0</v>
      </c>
      <c r="LA105" s="1" t="s">
        <v>472</v>
      </c>
      <c r="LB105" s="1" t="s">
        <v>1828</v>
      </c>
      <c r="LC105" s="1">
        <v>1</v>
      </c>
      <c r="LD105" s="1">
        <v>1</v>
      </c>
      <c r="LE105" s="1">
        <v>0</v>
      </c>
      <c r="LF105" s="1">
        <v>0</v>
      </c>
      <c r="LH105" s="1">
        <v>1</v>
      </c>
      <c r="LI105" s="1">
        <v>0</v>
      </c>
      <c r="LJ105" s="1">
        <v>0</v>
      </c>
      <c r="LK105" s="1">
        <v>0</v>
      </c>
      <c r="LL105" s="1">
        <v>0</v>
      </c>
      <c r="LM105" s="1">
        <v>0</v>
      </c>
      <c r="LN105" s="1">
        <v>0</v>
      </c>
      <c r="LO105" s="1">
        <v>0</v>
      </c>
      <c r="LQ105" s="1" t="s">
        <v>464</v>
      </c>
      <c r="LR105" s="1" t="s">
        <v>1340</v>
      </c>
      <c r="LS105" s="1">
        <v>0</v>
      </c>
      <c r="LT105" s="1">
        <v>1</v>
      </c>
      <c r="LU105" s="1">
        <v>0</v>
      </c>
      <c r="LV105" s="1">
        <v>0</v>
      </c>
      <c r="LW105" s="1">
        <v>0</v>
      </c>
      <c r="LX105" s="1">
        <v>0</v>
      </c>
      <c r="LY105" s="1" t="s">
        <v>881</v>
      </c>
      <c r="LZ105" s="1" t="s">
        <v>464</v>
      </c>
      <c r="MA105" s="1" t="s">
        <v>464</v>
      </c>
      <c r="MB105" s="1">
        <v>1</v>
      </c>
      <c r="MC105" s="1">
        <v>0</v>
      </c>
      <c r="MD105" s="1">
        <v>0</v>
      </c>
      <c r="ME105" s="1">
        <v>0</v>
      </c>
      <c r="MF105" s="1">
        <v>0</v>
      </c>
      <c r="MH105" s="1">
        <v>1</v>
      </c>
      <c r="MI105" s="1">
        <v>0</v>
      </c>
      <c r="MJ105" s="1">
        <v>0</v>
      </c>
      <c r="MK105" s="1">
        <v>0</v>
      </c>
      <c r="ML105" s="1">
        <v>0</v>
      </c>
      <c r="MM105" s="1">
        <v>0</v>
      </c>
      <c r="MN105" s="1">
        <v>0</v>
      </c>
      <c r="MO105" s="1">
        <v>0</v>
      </c>
      <c r="MQ105" s="1">
        <v>1</v>
      </c>
      <c r="MR105" s="1" t="s">
        <v>464</v>
      </c>
      <c r="MS105" s="1" t="s">
        <v>479</v>
      </c>
      <c r="MT105" s="1">
        <v>10</v>
      </c>
      <c r="MU105" s="1" t="s">
        <v>5187</v>
      </c>
      <c r="NA105" s="1">
        <v>0</v>
      </c>
      <c r="NB105" s="1">
        <v>1</v>
      </c>
      <c r="NC105" s="1" t="s">
        <v>5190</v>
      </c>
      <c r="NH105" s="1" t="s">
        <v>472</v>
      </c>
      <c r="NI105" s="1" t="s">
        <v>464</v>
      </c>
      <c r="NJ105" s="1" t="s">
        <v>741</v>
      </c>
      <c r="OD105" s="1" t="s">
        <v>939</v>
      </c>
      <c r="OE105" s="1">
        <v>0</v>
      </c>
      <c r="OF105" s="1">
        <v>0</v>
      </c>
      <c r="OG105" s="1">
        <v>0</v>
      </c>
      <c r="OH105" s="1">
        <v>0</v>
      </c>
      <c r="OI105" s="1">
        <v>0</v>
      </c>
      <c r="OJ105" s="1">
        <v>0</v>
      </c>
      <c r="OK105" s="1">
        <v>1</v>
      </c>
      <c r="OL105" s="1">
        <v>0</v>
      </c>
      <c r="OM105" s="1">
        <v>1</v>
      </c>
      <c r="ON105" s="1">
        <v>0</v>
      </c>
      <c r="OO105" s="1" t="s">
        <v>562</v>
      </c>
      <c r="OP105" s="1">
        <v>0</v>
      </c>
      <c r="OQ105" s="1">
        <v>0</v>
      </c>
      <c r="OR105" s="1">
        <v>0</v>
      </c>
      <c r="OS105" s="1">
        <v>0</v>
      </c>
      <c r="OT105" s="1">
        <v>1</v>
      </c>
      <c r="OU105" s="1">
        <v>0</v>
      </c>
      <c r="OV105" s="1" t="s">
        <v>1819</v>
      </c>
      <c r="OW105" s="1" t="s">
        <v>482</v>
      </c>
      <c r="OY105" s="1" t="s">
        <v>533</v>
      </c>
      <c r="OZ105" s="1" t="s">
        <v>472</v>
      </c>
      <c r="PA105" s="1" t="s">
        <v>464</v>
      </c>
      <c r="PB105" s="1" t="s">
        <v>533</v>
      </c>
      <c r="PC105" s="1" t="s">
        <v>464</v>
      </c>
      <c r="PD105" s="1" t="s">
        <v>472</v>
      </c>
      <c r="PF105" s="1" t="s">
        <v>484</v>
      </c>
      <c r="PH105" s="1" t="s">
        <v>485</v>
      </c>
      <c r="PI105" s="1" t="s">
        <v>534</v>
      </c>
      <c r="PJ105" s="1" t="s">
        <v>472</v>
      </c>
      <c r="PZ105" s="1" t="s">
        <v>886</v>
      </c>
      <c r="QA105" s="1" t="s">
        <v>472</v>
      </c>
      <c r="QB105" s="1" t="s">
        <v>1795</v>
      </c>
      <c r="QC105" s="1" t="s">
        <v>1357</v>
      </c>
      <c r="QD105" s="1" t="s">
        <v>472</v>
      </c>
      <c r="QG105" s="1">
        <v>-2.2358170999999998</v>
      </c>
      <c r="QH105" s="1">
        <v>28.848143700000001</v>
      </c>
      <c r="QI105" s="1">
        <v>1562</v>
      </c>
      <c r="QJ105" s="1">
        <v>4.6500000000000004</v>
      </c>
      <c r="QK105" s="1">
        <v>5</v>
      </c>
      <c r="QL105" s="1">
        <v>44960.498981481483</v>
      </c>
      <c r="QM105" s="1">
        <v>44960.479432870372</v>
      </c>
      <c r="QN105" s="1" t="s">
        <v>890</v>
      </c>
      <c r="QO105" s="1">
        <v>44960.583032407398</v>
      </c>
      <c r="QP105" s="7" t="s">
        <v>1829</v>
      </c>
      <c r="QQ105" s="1" t="s">
        <v>890</v>
      </c>
      <c r="QR105" s="1" t="s">
        <v>4752</v>
      </c>
      <c r="QS105" s="1" t="s">
        <v>4752</v>
      </c>
      <c r="QT105" s="1" t="s">
        <v>4752</v>
      </c>
      <c r="QU105" s="1" t="s">
        <v>4752</v>
      </c>
      <c r="QV105" s="1" t="s">
        <v>4752</v>
      </c>
      <c r="QW105" s="1" t="s">
        <v>4752</v>
      </c>
      <c r="QX105" s="1" t="s">
        <v>4752</v>
      </c>
      <c r="QY105" s="9" t="s">
        <v>4752</v>
      </c>
      <c r="QZ105" s="1" t="s">
        <v>4752</v>
      </c>
      <c r="RA105" s="1" t="s">
        <v>4752</v>
      </c>
      <c r="RB105" s="1" t="s">
        <v>4752</v>
      </c>
      <c r="RC105" s="1" t="s">
        <v>4752</v>
      </c>
      <c r="RD105" s="1" t="s">
        <v>4752</v>
      </c>
      <c r="RE105" s="1" t="s">
        <v>4752</v>
      </c>
      <c r="RF105" s="1" t="s">
        <v>4752</v>
      </c>
      <c r="RG105" s="1" t="s">
        <v>4752</v>
      </c>
      <c r="RH105" s="1" t="s">
        <v>4752</v>
      </c>
      <c r="RI105" s="1" t="s">
        <v>4752</v>
      </c>
      <c r="RJ105" s="1" t="s">
        <v>4752</v>
      </c>
      <c r="RK105" s="1" t="s">
        <v>4752</v>
      </c>
      <c r="RL105" s="1" t="s">
        <v>4752</v>
      </c>
      <c r="RM105" s="1" t="s">
        <v>4752</v>
      </c>
      <c r="RN105" s="1" t="s">
        <v>4752</v>
      </c>
      <c r="RO105" s="1" t="s">
        <v>4752</v>
      </c>
      <c r="RP105" s="1" t="str">
        <f t="shared" si="8"/>
        <v/>
      </c>
      <c r="RQ105" s="1" t="str">
        <f t="shared" si="9"/>
        <v/>
      </c>
      <c r="RR105" s="1" t="str">
        <f t="shared" si="10"/>
        <v/>
      </c>
      <c r="RS105" s="1" t="str">
        <f t="shared" si="11"/>
        <v/>
      </c>
      <c r="RT105" s="1" t="str">
        <f t="shared" si="12"/>
        <v/>
      </c>
      <c r="RU105" s="1" t="str">
        <f t="shared" si="13"/>
        <v/>
      </c>
    </row>
    <row r="106" spans="1:489" ht="14.25" customHeight="1" x14ac:dyDescent="0.3">
      <c r="A106" s="1" t="s">
        <v>1830</v>
      </c>
      <c r="B106" s="1" t="s">
        <v>1831</v>
      </c>
      <c r="C106" s="1">
        <v>44960</v>
      </c>
      <c r="D106" s="1" t="s">
        <v>459</v>
      </c>
      <c r="E106" s="1" t="s">
        <v>460</v>
      </c>
      <c r="F106" s="1" t="s">
        <v>460</v>
      </c>
      <c r="G106" s="1" t="s">
        <v>461</v>
      </c>
      <c r="H106" s="1" t="s">
        <v>462</v>
      </c>
      <c r="I106" s="1" t="s">
        <v>1417</v>
      </c>
      <c r="J106" s="1" t="s">
        <v>464</v>
      </c>
      <c r="K106" s="1" t="s">
        <v>1833</v>
      </c>
      <c r="L106" s="1" t="s">
        <v>1832</v>
      </c>
      <c r="M106" s="1" t="str" cm="1">
        <f t="array" ref="M106">SUBSTITUTE(L106,LEFT(L106,MIN(IFERROR(FIND({0;1;2;3;4;5;6;7;8;9},L106),""))-1),"")</f>
        <v>17</v>
      </c>
      <c r="N106" s="1" t="str">
        <f t="shared" si="7"/>
        <v>chira_17</v>
      </c>
      <c r="O106" s="1" t="s">
        <v>467</v>
      </c>
      <c r="P106" s="1">
        <v>23</v>
      </c>
      <c r="Q106" s="1">
        <v>974037692</v>
      </c>
      <c r="R106" s="1" t="s">
        <v>511</v>
      </c>
      <c r="S106" s="1" t="s">
        <v>472</v>
      </c>
      <c r="T106" s="1" t="s">
        <v>933</v>
      </c>
      <c r="V106" s="1" t="s">
        <v>510</v>
      </c>
      <c r="W106" s="1" t="s">
        <v>510</v>
      </c>
      <c r="X106" s="1" t="s">
        <v>1834</v>
      </c>
      <c r="Y106" s="1" t="s">
        <v>575</v>
      </c>
      <c r="AA106" s="1" t="s">
        <v>471</v>
      </c>
      <c r="AB106" s="1">
        <v>1</v>
      </c>
      <c r="AC106" s="1">
        <v>1</v>
      </c>
      <c r="AD106" s="1">
        <v>1</v>
      </c>
      <c r="AE106" s="1">
        <v>1</v>
      </c>
      <c r="AF106" s="1">
        <v>1</v>
      </c>
      <c r="AG106" s="1">
        <v>1</v>
      </c>
      <c r="AH106" s="1">
        <v>0</v>
      </c>
      <c r="AI106" s="1">
        <v>0</v>
      </c>
      <c r="AJ106" s="1">
        <v>1</v>
      </c>
      <c r="AK106" s="1">
        <v>1</v>
      </c>
      <c r="AL106" s="1">
        <v>1</v>
      </c>
      <c r="AM106" s="1">
        <v>1</v>
      </c>
      <c r="AN106" s="1">
        <v>1</v>
      </c>
      <c r="AO106" s="1">
        <v>0</v>
      </c>
      <c r="AP106" s="1">
        <v>0</v>
      </c>
      <c r="AQ106" s="1">
        <v>1</v>
      </c>
      <c r="AR106" s="1">
        <v>12</v>
      </c>
      <c r="AS106" s="1" t="s">
        <v>464</v>
      </c>
      <c r="AT106" s="1">
        <v>0</v>
      </c>
      <c r="AU106" s="1">
        <v>0</v>
      </c>
      <c r="AV106" s="1">
        <v>0</v>
      </c>
      <c r="AW106" s="1">
        <v>0</v>
      </c>
      <c r="AX106" s="1">
        <v>1</v>
      </c>
      <c r="AY106" s="1">
        <v>0</v>
      </c>
      <c r="AZ106" s="1">
        <v>0</v>
      </c>
      <c r="BA106" s="1">
        <v>0</v>
      </c>
      <c r="BB106" s="1">
        <v>0</v>
      </c>
      <c r="BC106" s="1">
        <v>0</v>
      </c>
      <c r="BD106" s="1">
        <v>0</v>
      </c>
      <c r="BE106" s="1">
        <v>0</v>
      </c>
      <c r="BF106" s="1" t="s">
        <v>464</v>
      </c>
      <c r="BG106" s="1">
        <v>0</v>
      </c>
      <c r="BH106" s="1">
        <v>0</v>
      </c>
      <c r="BI106" s="1">
        <v>1</v>
      </c>
      <c r="BJ106" s="1">
        <v>0</v>
      </c>
      <c r="BK106" s="1">
        <v>0</v>
      </c>
      <c r="BL106" s="1">
        <v>0</v>
      </c>
      <c r="BM106" s="1">
        <v>0</v>
      </c>
      <c r="BN106" s="1">
        <v>0</v>
      </c>
      <c r="BO106" s="1">
        <v>0</v>
      </c>
      <c r="BP106" s="1">
        <v>0</v>
      </c>
      <c r="BQ106" s="1">
        <v>0</v>
      </c>
      <c r="BS106" s="1" t="s">
        <v>464</v>
      </c>
      <c r="BT106" s="1">
        <v>1</v>
      </c>
      <c r="BU106" s="1">
        <v>0</v>
      </c>
      <c r="BV106" s="1">
        <v>0</v>
      </c>
      <c r="BW106" s="1">
        <v>0</v>
      </c>
      <c r="BX106" s="1">
        <v>0</v>
      </c>
      <c r="BY106" s="1">
        <v>0</v>
      </c>
      <c r="BZ106" s="1">
        <v>0</v>
      </c>
      <c r="CA106" s="1">
        <v>0</v>
      </c>
      <c r="CB106" s="1">
        <v>0</v>
      </c>
      <c r="CC106" s="1">
        <v>0</v>
      </c>
      <c r="CD106" s="1">
        <v>0</v>
      </c>
      <c r="CF106" s="1" t="s">
        <v>473</v>
      </c>
      <c r="CG106" s="1" t="s">
        <v>474</v>
      </c>
      <c r="CL106" s="1" t="s">
        <v>473</v>
      </c>
      <c r="CM106" s="1" t="s">
        <v>5133</v>
      </c>
      <c r="CO106" s="1" t="s">
        <v>464</v>
      </c>
      <c r="CW106" s="1" t="s">
        <v>475</v>
      </c>
      <c r="CX106" s="1">
        <v>5</v>
      </c>
      <c r="CY106" s="1">
        <v>1</v>
      </c>
      <c r="CZ106" s="1">
        <v>5</v>
      </c>
      <c r="DA106" s="9">
        <v>11</v>
      </c>
      <c r="DE106" s="1" t="s">
        <v>472</v>
      </c>
      <c r="DF106" s="1" t="s">
        <v>5102</v>
      </c>
      <c r="DG106" s="1">
        <v>0</v>
      </c>
      <c r="DH106" s="1">
        <v>1</v>
      </c>
      <c r="DI106" s="1">
        <v>0</v>
      </c>
      <c r="DJ106" s="1">
        <v>0</v>
      </c>
      <c r="DK106" s="1">
        <v>0</v>
      </c>
      <c r="DL106" s="1">
        <v>0</v>
      </c>
      <c r="DM106" s="1">
        <v>1</v>
      </c>
      <c r="DN106" s="1">
        <v>0</v>
      </c>
      <c r="DO106" s="1">
        <v>0</v>
      </c>
      <c r="DP106" s="1">
        <v>0</v>
      </c>
      <c r="DQ106" s="1">
        <v>0</v>
      </c>
      <c r="DR106" s="1">
        <v>0</v>
      </c>
      <c r="DS106" s="1">
        <v>0</v>
      </c>
      <c r="EH106" s="1">
        <v>7</v>
      </c>
      <c r="EI106" s="1">
        <v>10</v>
      </c>
      <c r="EJ106" s="1">
        <v>1400</v>
      </c>
      <c r="EM106" s="1">
        <v>0</v>
      </c>
      <c r="EN106" s="6">
        <v>16.666666666666668</v>
      </c>
      <c r="EO106" s="1" t="s">
        <v>472</v>
      </c>
      <c r="EZ106" s="1" t="s">
        <v>576</v>
      </c>
      <c r="FA106" s="1">
        <v>0</v>
      </c>
      <c r="FB106" s="1">
        <v>0</v>
      </c>
      <c r="FC106" s="1">
        <v>0</v>
      </c>
      <c r="FD106" s="1">
        <v>0</v>
      </c>
      <c r="FE106" s="1">
        <v>1</v>
      </c>
      <c r="FF106" s="1">
        <v>0</v>
      </c>
      <c r="FG106" s="1">
        <v>0</v>
      </c>
      <c r="FI106" s="1" t="s">
        <v>464</v>
      </c>
      <c r="FJ106" s="1" t="s">
        <v>598</v>
      </c>
      <c r="FM106" s="1">
        <v>1000</v>
      </c>
      <c r="GE106" s="1" t="s">
        <v>464</v>
      </c>
      <c r="GF106" s="1" t="s">
        <v>1326</v>
      </c>
      <c r="GG106" s="1" t="s">
        <v>472</v>
      </c>
      <c r="HP106" s="1" t="s">
        <v>464</v>
      </c>
      <c r="HQ106" s="1">
        <v>0</v>
      </c>
      <c r="HR106" s="1">
        <v>0</v>
      </c>
      <c r="HS106" s="1">
        <v>0</v>
      </c>
      <c r="HT106" s="1">
        <v>0</v>
      </c>
      <c r="HU106" s="1">
        <v>0</v>
      </c>
      <c r="HV106" s="1">
        <v>0</v>
      </c>
      <c r="HW106" s="1">
        <v>1</v>
      </c>
      <c r="HX106" s="1">
        <v>0</v>
      </c>
      <c r="HY106" s="1">
        <v>0</v>
      </c>
      <c r="HZ106" s="1">
        <v>0</v>
      </c>
      <c r="IF106" s="1">
        <v>0</v>
      </c>
      <c r="IG106" s="1">
        <v>0</v>
      </c>
      <c r="IH106" s="1">
        <v>0</v>
      </c>
      <c r="II106" s="1">
        <v>1</v>
      </c>
      <c r="IJ106" s="1">
        <v>0</v>
      </c>
      <c r="IS106" s="1" t="s">
        <v>5183</v>
      </c>
      <c r="IT106" s="1" t="s">
        <v>472</v>
      </c>
      <c r="IU106" s="1" t="s">
        <v>5102</v>
      </c>
      <c r="IV106" s="1" t="s">
        <v>472</v>
      </c>
      <c r="IX106" s="1" t="s">
        <v>472</v>
      </c>
      <c r="IY106" s="1" t="s">
        <v>464</v>
      </c>
      <c r="IZ106" s="1">
        <v>0</v>
      </c>
      <c r="JA106" s="1">
        <v>1</v>
      </c>
      <c r="JB106" s="1">
        <v>0</v>
      </c>
      <c r="JC106" s="1">
        <v>0</v>
      </c>
      <c r="JD106" s="1">
        <v>0</v>
      </c>
      <c r="JE106" s="1">
        <v>0</v>
      </c>
      <c r="JF106" s="1">
        <v>0</v>
      </c>
      <c r="JG106" s="1">
        <v>1</v>
      </c>
      <c r="JH106" s="1">
        <v>0</v>
      </c>
      <c r="JI106" s="1">
        <v>0</v>
      </c>
      <c r="JK106" s="1" t="s">
        <v>472</v>
      </c>
      <c r="KA106" s="1" t="s">
        <v>464</v>
      </c>
      <c r="KB106" s="1">
        <v>1</v>
      </c>
      <c r="KC106" s="1">
        <v>0</v>
      </c>
      <c r="KD106" s="1">
        <v>0</v>
      </c>
      <c r="KE106" s="1">
        <v>1</v>
      </c>
      <c r="KF106" s="1">
        <v>0</v>
      </c>
      <c r="KG106" s="1">
        <v>0</v>
      </c>
      <c r="KH106" s="1">
        <v>0</v>
      </c>
      <c r="KJ106" s="1">
        <v>1</v>
      </c>
      <c r="KK106" s="1">
        <v>1</v>
      </c>
      <c r="KL106" s="1">
        <v>0</v>
      </c>
      <c r="KM106" s="1">
        <v>2</v>
      </c>
      <c r="KN106" s="1">
        <v>3</v>
      </c>
      <c r="KO106" s="1" t="s">
        <v>5185</v>
      </c>
      <c r="KP106" s="1">
        <v>0</v>
      </c>
      <c r="KQ106" s="1">
        <v>0</v>
      </c>
      <c r="KR106" s="1">
        <v>0</v>
      </c>
      <c r="KT106" s="1">
        <v>0</v>
      </c>
      <c r="KU106" s="1">
        <v>1</v>
      </c>
      <c r="KV106" s="1">
        <v>0</v>
      </c>
      <c r="KW106" s="1">
        <v>0</v>
      </c>
      <c r="KX106" s="1">
        <v>0</v>
      </c>
      <c r="KY106" s="1">
        <v>0</v>
      </c>
      <c r="LA106" s="1" t="s">
        <v>472</v>
      </c>
      <c r="LB106" s="1" t="s">
        <v>1835</v>
      </c>
      <c r="LC106" s="1">
        <v>1</v>
      </c>
      <c r="LD106" s="1">
        <v>1</v>
      </c>
      <c r="LE106" s="1">
        <v>0</v>
      </c>
      <c r="LF106" s="1">
        <v>0</v>
      </c>
      <c r="LH106" s="1">
        <v>1</v>
      </c>
      <c r="LI106" s="1">
        <v>0</v>
      </c>
      <c r="LJ106" s="1">
        <v>0</v>
      </c>
      <c r="LK106" s="1">
        <v>0</v>
      </c>
      <c r="LL106" s="1">
        <v>0</v>
      </c>
      <c r="LM106" s="1">
        <v>0</v>
      </c>
      <c r="LN106" s="1">
        <v>0</v>
      </c>
      <c r="LO106" s="1">
        <v>0</v>
      </c>
      <c r="LQ106" s="1" t="s">
        <v>464</v>
      </c>
      <c r="LR106" s="1" t="s">
        <v>1340</v>
      </c>
      <c r="LS106" s="1">
        <v>0</v>
      </c>
      <c r="LT106" s="1">
        <v>1</v>
      </c>
      <c r="LU106" s="1">
        <v>0</v>
      </c>
      <c r="LV106" s="1">
        <v>0</v>
      </c>
      <c r="LW106" s="1">
        <v>0</v>
      </c>
      <c r="LX106" s="1">
        <v>0</v>
      </c>
      <c r="LY106" s="1" t="s">
        <v>1779</v>
      </c>
      <c r="LZ106" s="1" t="s">
        <v>472</v>
      </c>
      <c r="MA106" s="1" t="s">
        <v>472</v>
      </c>
      <c r="MQ106" s="1">
        <v>0</v>
      </c>
      <c r="MT106" s="1">
        <v>8</v>
      </c>
      <c r="MU106" s="1" t="s">
        <v>5187</v>
      </c>
      <c r="MV106" s="1">
        <v>1</v>
      </c>
      <c r="MW106" s="1">
        <v>0</v>
      </c>
      <c r="MX106" s="1">
        <v>0</v>
      </c>
      <c r="MY106" s="1">
        <v>0</v>
      </c>
      <c r="MZ106" s="1">
        <v>0</v>
      </c>
      <c r="NA106" s="1">
        <v>1</v>
      </c>
      <c r="NB106" s="1">
        <v>1</v>
      </c>
      <c r="NC106" s="1" t="s">
        <v>5190</v>
      </c>
      <c r="ND106" s="1">
        <v>0</v>
      </c>
      <c r="NE106" s="1">
        <v>0</v>
      </c>
      <c r="NF106" s="1">
        <v>0</v>
      </c>
      <c r="NH106" s="1" t="s">
        <v>464</v>
      </c>
      <c r="NI106" s="1" t="s">
        <v>480</v>
      </c>
      <c r="OD106" s="1" t="s">
        <v>1836</v>
      </c>
      <c r="OE106" s="1">
        <v>0</v>
      </c>
      <c r="OF106" s="1">
        <v>0</v>
      </c>
      <c r="OG106" s="1">
        <v>0</v>
      </c>
      <c r="OH106" s="1">
        <v>0</v>
      </c>
      <c r="OI106" s="1">
        <v>0</v>
      </c>
      <c r="OJ106" s="1">
        <v>0</v>
      </c>
      <c r="OK106" s="1">
        <v>0</v>
      </c>
      <c r="OL106" s="1">
        <v>0</v>
      </c>
      <c r="OM106" s="1">
        <v>1</v>
      </c>
      <c r="ON106" s="1">
        <v>0</v>
      </c>
      <c r="OO106" s="1" t="s">
        <v>1805</v>
      </c>
      <c r="OP106" s="1">
        <v>0</v>
      </c>
      <c r="OQ106" s="1">
        <v>0</v>
      </c>
      <c r="OR106" s="1">
        <v>0</v>
      </c>
      <c r="OS106" s="1">
        <v>0</v>
      </c>
      <c r="OT106" s="1">
        <v>1</v>
      </c>
      <c r="OU106" s="1">
        <v>0</v>
      </c>
      <c r="OV106" s="1" t="s">
        <v>1819</v>
      </c>
      <c r="OW106" s="1" t="s">
        <v>546</v>
      </c>
      <c r="OY106" s="1" t="s">
        <v>533</v>
      </c>
      <c r="OZ106" s="1" t="s">
        <v>472</v>
      </c>
      <c r="PA106" s="1" t="s">
        <v>472</v>
      </c>
      <c r="PB106" s="1" t="s">
        <v>533</v>
      </c>
      <c r="PC106" s="1" t="s">
        <v>464</v>
      </c>
      <c r="PD106" s="1" t="s">
        <v>472</v>
      </c>
      <c r="PF106" s="1" t="s">
        <v>484</v>
      </c>
      <c r="PH106" s="1" t="s">
        <v>485</v>
      </c>
      <c r="PI106" s="1" t="s">
        <v>534</v>
      </c>
      <c r="PJ106" s="1" t="s">
        <v>472</v>
      </c>
      <c r="PZ106" s="1" t="s">
        <v>886</v>
      </c>
      <c r="QA106" s="1" t="s">
        <v>472</v>
      </c>
      <c r="QB106" s="1" t="s">
        <v>1795</v>
      </c>
      <c r="QC106" s="1" t="s">
        <v>1837</v>
      </c>
      <c r="QD106" s="1" t="s">
        <v>472</v>
      </c>
      <c r="QG106" s="1">
        <v>-2.2361567</v>
      </c>
      <c r="QH106" s="1">
        <v>28.847708900000001</v>
      </c>
      <c r="QI106" s="1">
        <v>1572.5</v>
      </c>
      <c r="QJ106" s="1">
        <v>4.3</v>
      </c>
      <c r="QK106" s="1">
        <v>12</v>
      </c>
      <c r="QL106" s="1">
        <v>44960.518900462957</v>
      </c>
      <c r="QM106" s="1">
        <v>44960.502627314818</v>
      </c>
      <c r="QN106" s="1" t="s">
        <v>890</v>
      </c>
      <c r="QO106" s="1">
        <v>44960.583043981482</v>
      </c>
      <c r="QP106" s="7" t="s">
        <v>1838</v>
      </c>
      <c r="QQ106" s="1" t="s">
        <v>890</v>
      </c>
      <c r="QR106" s="1" t="s">
        <v>4752</v>
      </c>
      <c r="QS106" s="1" t="s">
        <v>4752</v>
      </c>
      <c r="QT106" s="1" t="s">
        <v>4752</v>
      </c>
      <c r="QU106" s="1" t="s">
        <v>4752</v>
      </c>
      <c r="QV106" s="1" t="s">
        <v>4752</v>
      </c>
      <c r="QW106" s="1" t="s">
        <v>4752</v>
      </c>
      <c r="QX106" s="1" t="s">
        <v>4752</v>
      </c>
      <c r="QY106" s="9" t="s">
        <v>4752</v>
      </c>
      <c r="QZ106" s="1" t="s">
        <v>4752</v>
      </c>
      <c r="RA106" s="1" t="s">
        <v>4752</v>
      </c>
      <c r="RB106" s="1" t="s">
        <v>4752</v>
      </c>
      <c r="RC106" s="1" t="s">
        <v>4752</v>
      </c>
      <c r="RD106" s="1" t="s">
        <v>4752</v>
      </c>
      <c r="RE106" s="1" t="s">
        <v>4752</v>
      </c>
      <c r="RF106" s="1" t="s">
        <v>4752</v>
      </c>
      <c r="RG106" s="1" t="s">
        <v>4752</v>
      </c>
      <c r="RH106" s="1" t="s">
        <v>4752</v>
      </c>
      <c r="RI106" s="1" t="s">
        <v>4752</v>
      </c>
      <c r="RJ106" s="1" t="s">
        <v>4752</v>
      </c>
      <c r="RK106" s="1" t="s">
        <v>4752</v>
      </c>
      <c r="RL106" s="1" t="s">
        <v>4752</v>
      </c>
      <c r="RM106" s="1" t="s">
        <v>4752</v>
      </c>
      <c r="RN106" s="1" t="s">
        <v>4752</v>
      </c>
      <c r="RO106" s="1" t="s">
        <v>4752</v>
      </c>
      <c r="RP106" s="1" t="str">
        <f t="shared" si="8"/>
        <v/>
      </c>
      <c r="RQ106" s="1" t="str">
        <f t="shared" si="9"/>
        <v/>
      </c>
      <c r="RR106" s="1" t="str">
        <f t="shared" si="10"/>
        <v/>
      </c>
      <c r="RS106" s="1" t="str">
        <f t="shared" si="11"/>
        <v/>
      </c>
      <c r="RT106" s="1" t="str">
        <f t="shared" si="12"/>
        <v/>
      </c>
      <c r="RU106" s="1" t="str">
        <f t="shared" si="13"/>
        <v/>
      </c>
    </row>
    <row r="107" spans="1:489" ht="14.25" customHeight="1" x14ac:dyDescent="0.3">
      <c r="A107" s="1" t="s">
        <v>1839</v>
      </c>
      <c r="B107" s="1" t="s">
        <v>1840</v>
      </c>
      <c r="C107" s="1">
        <v>44960</v>
      </c>
      <c r="D107" s="1" t="s">
        <v>459</v>
      </c>
      <c r="E107" s="1" t="s">
        <v>460</v>
      </c>
      <c r="F107" s="1" t="s">
        <v>460</v>
      </c>
      <c r="G107" s="1" t="s">
        <v>461</v>
      </c>
      <c r="H107" s="1" t="s">
        <v>462</v>
      </c>
      <c r="I107" s="1" t="s">
        <v>732</v>
      </c>
      <c r="J107" s="1" t="s">
        <v>464</v>
      </c>
      <c r="K107" s="1" t="s">
        <v>1842</v>
      </c>
      <c r="L107" s="1" t="s">
        <v>1841</v>
      </c>
      <c r="M107" s="1" t="str" cm="1">
        <f t="array" ref="M107">SUBSTITUTE(L107,LEFT(L107,MIN(IFERROR(FIND({0;1;2;3;4;5;6;7;8;9},L107),""))-1),"")</f>
        <v>62</v>
      </c>
      <c r="N107" s="1" t="str">
        <f t="shared" si="7"/>
        <v>nyama_62</v>
      </c>
      <c r="O107" s="1" t="s">
        <v>467</v>
      </c>
      <c r="P107" s="1">
        <v>45</v>
      </c>
      <c r="Q107" s="1">
        <v>0</v>
      </c>
      <c r="R107" s="1" t="s">
        <v>693</v>
      </c>
      <c r="S107" s="1" t="s">
        <v>472</v>
      </c>
      <c r="T107" s="1" t="s">
        <v>1221</v>
      </c>
      <c r="V107" s="1" t="s">
        <v>510</v>
      </c>
      <c r="W107" s="1" t="s">
        <v>510</v>
      </c>
      <c r="X107" s="1" t="s">
        <v>1843</v>
      </c>
      <c r="Y107" s="1" t="s">
        <v>575</v>
      </c>
      <c r="AA107" s="1" t="s">
        <v>471</v>
      </c>
      <c r="AB107" s="1">
        <v>1</v>
      </c>
      <c r="AC107" s="1">
        <v>1</v>
      </c>
      <c r="AD107" s="1">
        <v>1</v>
      </c>
      <c r="AE107" s="1">
        <v>0</v>
      </c>
      <c r="AF107" s="1">
        <v>0</v>
      </c>
      <c r="AG107" s="1">
        <v>0</v>
      </c>
      <c r="AH107" s="1">
        <v>1</v>
      </c>
      <c r="AI107" s="1">
        <v>0</v>
      </c>
      <c r="AJ107" s="1">
        <v>0</v>
      </c>
      <c r="AK107" s="1">
        <v>0</v>
      </c>
      <c r="AL107" s="1">
        <v>0</v>
      </c>
      <c r="AM107" s="1">
        <v>0</v>
      </c>
      <c r="AN107" s="1">
        <v>0</v>
      </c>
      <c r="AO107" s="1">
        <v>1</v>
      </c>
      <c r="AP107" s="1">
        <v>0</v>
      </c>
      <c r="AQ107" s="1">
        <v>1</v>
      </c>
      <c r="AR107" s="1">
        <v>6</v>
      </c>
      <c r="AS107" s="1" t="s">
        <v>464</v>
      </c>
      <c r="AT107" s="1">
        <v>0</v>
      </c>
      <c r="AU107" s="1">
        <v>0</v>
      </c>
      <c r="AV107" s="1">
        <v>0</v>
      </c>
      <c r="AW107" s="1">
        <v>0</v>
      </c>
      <c r="AX107" s="1">
        <v>1</v>
      </c>
      <c r="AY107" s="1">
        <v>0</v>
      </c>
      <c r="AZ107" s="1">
        <v>0</v>
      </c>
      <c r="BA107" s="1">
        <v>0</v>
      </c>
      <c r="BB107" s="1">
        <v>0</v>
      </c>
      <c r="BC107" s="1">
        <v>0</v>
      </c>
      <c r="BD107" s="1">
        <v>0</v>
      </c>
      <c r="BE107" s="1">
        <v>0</v>
      </c>
      <c r="BF107" s="1" t="s">
        <v>464</v>
      </c>
      <c r="BG107" s="1">
        <v>0</v>
      </c>
      <c r="BH107" s="1">
        <v>0</v>
      </c>
      <c r="BI107" s="1">
        <v>0</v>
      </c>
      <c r="BJ107" s="1">
        <v>0</v>
      </c>
      <c r="BK107" s="1">
        <v>0</v>
      </c>
      <c r="BL107" s="1">
        <v>0</v>
      </c>
      <c r="BM107" s="1">
        <v>0</v>
      </c>
      <c r="BN107" s="1">
        <v>0</v>
      </c>
      <c r="BO107" s="1">
        <v>0</v>
      </c>
      <c r="BP107" s="1">
        <v>1</v>
      </c>
      <c r="BQ107" s="1">
        <v>0</v>
      </c>
      <c r="BR107" s="1" t="s">
        <v>1844</v>
      </c>
      <c r="BS107" s="1" t="s">
        <v>464</v>
      </c>
      <c r="BT107" s="1">
        <v>0</v>
      </c>
      <c r="BU107" s="1">
        <v>0</v>
      </c>
      <c r="BV107" s="1">
        <v>0</v>
      </c>
      <c r="BW107" s="1">
        <v>1</v>
      </c>
      <c r="BX107" s="1">
        <v>0</v>
      </c>
      <c r="BY107" s="1">
        <v>0</v>
      </c>
      <c r="BZ107" s="1">
        <v>0</v>
      </c>
      <c r="CA107" s="1">
        <v>0</v>
      </c>
      <c r="CB107" s="1">
        <v>0</v>
      </c>
      <c r="CC107" s="1">
        <v>0</v>
      </c>
      <c r="CD107" s="1">
        <v>0</v>
      </c>
      <c r="CF107" s="1" t="s">
        <v>473</v>
      </c>
      <c r="CG107" s="1" t="s">
        <v>474</v>
      </c>
      <c r="CL107" s="1" t="s">
        <v>473</v>
      </c>
      <c r="CM107" s="1" t="s">
        <v>5133</v>
      </c>
      <c r="CO107" s="1" t="s">
        <v>464</v>
      </c>
      <c r="CW107" s="1" t="s">
        <v>475</v>
      </c>
      <c r="CX107" s="1">
        <v>5</v>
      </c>
      <c r="CY107" s="1">
        <v>30</v>
      </c>
      <c r="CZ107" s="1">
        <v>10</v>
      </c>
      <c r="DA107" s="9">
        <v>45</v>
      </c>
      <c r="DE107" s="1" t="s">
        <v>472</v>
      </c>
      <c r="DF107" s="1" t="s">
        <v>5102</v>
      </c>
      <c r="DG107" s="1">
        <v>0</v>
      </c>
      <c r="DH107" s="1">
        <v>0</v>
      </c>
      <c r="DI107" s="1">
        <v>0</v>
      </c>
      <c r="DJ107" s="1">
        <v>0</v>
      </c>
      <c r="DK107" s="1">
        <v>0</v>
      </c>
      <c r="DL107" s="1">
        <v>1</v>
      </c>
      <c r="DM107" s="1">
        <v>1</v>
      </c>
      <c r="DN107" s="1">
        <v>1</v>
      </c>
      <c r="DO107" s="1">
        <v>0</v>
      </c>
      <c r="DP107" s="1">
        <v>0</v>
      </c>
      <c r="DQ107" s="1">
        <v>0</v>
      </c>
      <c r="DR107" s="1">
        <v>0</v>
      </c>
      <c r="DS107" s="1">
        <v>0</v>
      </c>
      <c r="EH107" s="1">
        <v>7</v>
      </c>
      <c r="EI107" s="1">
        <v>5</v>
      </c>
      <c r="EJ107" s="1">
        <v>700</v>
      </c>
      <c r="EM107" s="1">
        <v>0</v>
      </c>
      <c r="EN107" s="6">
        <v>16.666666666666668</v>
      </c>
      <c r="EO107" s="1" t="s">
        <v>472</v>
      </c>
      <c r="EZ107" s="1" t="s">
        <v>476</v>
      </c>
      <c r="FA107" s="1">
        <v>0</v>
      </c>
      <c r="FB107" s="1">
        <v>0</v>
      </c>
      <c r="FC107" s="1">
        <v>1</v>
      </c>
      <c r="FD107" s="1">
        <v>0</v>
      </c>
      <c r="FE107" s="1">
        <v>0</v>
      </c>
      <c r="FF107" s="1">
        <v>0</v>
      </c>
      <c r="FG107" s="1">
        <v>0</v>
      </c>
      <c r="FI107" s="1" t="s">
        <v>464</v>
      </c>
      <c r="FJ107" s="1" t="s">
        <v>598</v>
      </c>
      <c r="FM107" s="1">
        <v>500</v>
      </c>
      <c r="GE107" s="1" t="s">
        <v>472</v>
      </c>
      <c r="GF107" s="1" t="s">
        <v>1223</v>
      </c>
      <c r="GG107" s="1" t="s">
        <v>671</v>
      </c>
      <c r="HP107" s="1" t="s">
        <v>464</v>
      </c>
      <c r="HQ107" s="1">
        <v>0</v>
      </c>
      <c r="HR107" s="1">
        <v>0</v>
      </c>
      <c r="HS107" s="1">
        <v>0</v>
      </c>
      <c r="HT107" s="1">
        <v>0</v>
      </c>
      <c r="HU107" s="1">
        <v>0</v>
      </c>
      <c r="HV107" s="1">
        <v>0</v>
      </c>
      <c r="HW107" s="1">
        <v>1</v>
      </c>
      <c r="HX107" s="1">
        <v>0</v>
      </c>
      <c r="HY107" s="1">
        <v>0</v>
      </c>
      <c r="HZ107" s="1">
        <v>0</v>
      </c>
      <c r="IF107" s="1">
        <v>0</v>
      </c>
      <c r="IG107" s="1">
        <v>0</v>
      </c>
      <c r="IH107" s="1">
        <v>0</v>
      </c>
      <c r="II107" s="1">
        <v>1</v>
      </c>
      <c r="IJ107" s="1">
        <v>0</v>
      </c>
      <c r="IS107" s="1" t="s">
        <v>5183</v>
      </c>
      <c r="IT107" s="1" t="s">
        <v>472</v>
      </c>
      <c r="IU107" s="1" t="s">
        <v>5102</v>
      </c>
      <c r="IV107" s="1" t="s">
        <v>472</v>
      </c>
      <c r="IX107" s="1" t="s">
        <v>472</v>
      </c>
      <c r="IY107" s="1" t="s">
        <v>472</v>
      </c>
      <c r="KA107" s="1" t="s">
        <v>464</v>
      </c>
      <c r="KB107" s="1">
        <v>1</v>
      </c>
      <c r="KC107" s="1">
        <v>0</v>
      </c>
      <c r="KD107" s="1">
        <v>0</v>
      </c>
      <c r="KE107" s="1">
        <v>1</v>
      </c>
      <c r="KF107" s="1">
        <v>0</v>
      </c>
      <c r="KG107" s="1">
        <v>0</v>
      </c>
      <c r="KH107" s="1">
        <v>0</v>
      </c>
      <c r="KJ107" s="1">
        <v>1</v>
      </c>
      <c r="KK107" s="1">
        <v>1</v>
      </c>
      <c r="KL107" s="1">
        <v>0</v>
      </c>
      <c r="KM107" s="1">
        <v>2</v>
      </c>
      <c r="KN107" s="1">
        <v>3</v>
      </c>
      <c r="KO107" s="1" t="s">
        <v>5185</v>
      </c>
      <c r="KP107" s="1">
        <v>0</v>
      </c>
      <c r="KQ107" s="1">
        <v>0</v>
      </c>
      <c r="KR107" s="1">
        <v>0</v>
      </c>
      <c r="KT107" s="1">
        <v>1</v>
      </c>
      <c r="KU107" s="1">
        <v>0</v>
      </c>
      <c r="KV107" s="1">
        <v>0</v>
      </c>
      <c r="KW107" s="1">
        <v>0</v>
      </c>
      <c r="KX107" s="1">
        <v>0</v>
      </c>
      <c r="KY107" s="1">
        <v>0</v>
      </c>
      <c r="LA107" s="1" t="s">
        <v>464</v>
      </c>
      <c r="LB107" s="1" t="s">
        <v>1845</v>
      </c>
      <c r="LC107" s="1">
        <v>1</v>
      </c>
      <c r="LD107" s="1">
        <v>0</v>
      </c>
      <c r="LE107" s="1">
        <v>0</v>
      </c>
      <c r="LF107" s="1">
        <v>0</v>
      </c>
      <c r="LH107" s="1">
        <v>0</v>
      </c>
      <c r="LI107" s="1">
        <v>0</v>
      </c>
      <c r="LJ107" s="1">
        <v>0</v>
      </c>
      <c r="LK107" s="1">
        <v>1</v>
      </c>
      <c r="LL107" s="1">
        <v>0</v>
      </c>
      <c r="LM107" s="1">
        <v>0</v>
      </c>
      <c r="LN107" s="1">
        <v>0</v>
      </c>
      <c r="LO107" s="1">
        <v>0</v>
      </c>
      <c r="LQ107" s="1" t="s">
        <v>464</v>
      </c>
      <c r="LR107" s="1" t="s">
        <v>1846</v>
      </c>
      <c r="LS107" s="1">
        <v>0</v>
      </c>
      <c r="LT107" s="1">
        <v>0</v>
      </c>
      <c r="LU107" s="1">
        <v>0</v>
      </c>
      <c r="LV107" s="1">
        <v>1</v>
      </c>
      <c r="LW107" s="1">
        <v>0</v>
      </c>
      <c r="LX107" s="1">
        <v>0</v>
      </c>
      <c r="LY107" s="1" t="s">
        <v>786</v>
      </c>
      <c r="LZ107" s="1" t="s">
        <v>464</v>
      </c>
      <c r="MA107" s="1" t="s">
        <v>472</v>
      </c>
      <c r="MB107" s="1">
        <v>0</v>
      </c>
      <c r="MC107" s="1">
        <v>1</v>
      </c>
      <c r="MD107" s="1">
        <v>0</v>
      </c>
      <c r="ME107" s="1">
        <v>0</v>
      </c>
      <c r="MF107" s="1">
        <v>0</v>
      </c>
      <c r="MH107" s="1">
        <v>0</v>
      </c>
      <c r="MI107" s="1">
        <v>0</v>
      </c>
      <c r="MJ107" s="1">
        <v>0</v>
      </c>
      <c r="MK107" s="1">
        <v>0</v>
      </c>
      <c r="ML107" s="1">
        <v>0</v>
      </c>
      <c r="MM107" s="1">
        <v>1</v>
      </c>
      <c r="MN107" s="1">
        <v>0</v>
      </c>
      <c r="MO107" s="1">
        <v>0</v>
      </c>
      <c r="MQ107" s="1">
        <v>0</v>
      </c>
      <c r="MT107" s="1">
        <v>6</v>
      </c>
      <c r="MU107" s="1" t="s">
        <v>5187</v>
      </c>
      <c r="MV107" s="1">
        <v>0</v>
      </c>
      <c r="MW107" s="1">
        <v>0</v>
      </c>
      <c r="MX107" s="1">
        <v>0</v>
      </c>
      <c r="MY107" s="1">
        <v>0</v>
      </c>
      <c r="MZ107" s="1">
        <v>0</v>
      </c>
      <c r="NA107" s="1">
        <v>0</v>
      </c>
      <c r="NB107" s="1">
        <v>0</v>
      </c>
      <c r="NC107" s="1" t="s">
        <v>1580</v>
      </c>
      <c r="ND107" s="1">
        <v>0</v>
      </c>
      <c r="NE107" s="1">
        <v>1</v>
      </c>
      <c r="NF107" s="1">
        <v>0</v>
      </c>
      <c r="NG107" s="1" t="s">
        <v>786</v>
      </c>
      <c r="NH107" s="1" t="s">
        <v>472</v>
      </c>
      <c r="NI107" s="1" t="s">
        <v>464</v>
      </c>
      <c r="NJ107" s="1" t="s">
        <v>741</v>
      </c>
      <c r="OD107" s="1" t="s">
        <v>1847</v>
      </c>
      <c r="OE107" s="1">
        <v>0</v>
      </c>
      <c r="OF107" s="1">
        <v>0</v>
      </c>
      <c r="OG107" s="1">
        <v>0</v>
      </c>
      <c r="OH107" s="1">
        <v>0</v>
      </c>
      <c r="OI107" s="1">
        <v>0</v>
      </c>
      <c r="OJ107" s="1">
        <v>0</v>
      </c>
      <c r="OK107" s="1">
        <v>0</v>
      </c>
      <c r="OL107" s="1">
        <v>0</v>
      </c>
      <c r="OM107" s="1">
        <v>1</v>
      </c>
      <c r="ON107" s="1">
        <v>0</v>
      </c>
      <c r="OO107" s="1" t="s">
        <v>544</v>
      </c>
      <c r="OP107" s="1">
        <v>0</v>
      </c>
      <c r="OQ107" s="1">
        <v>1</v>
      </c>
      <c r="OR107" s="1">
        <v>0</v>
      </c>
      <c r="OS107" s="1">
        <v>0</v>
      </c>
      <c r="OT107" s="1">
        <v>0</v>
      </c>
      <c r="OU107" s="1">
        <v>0</v>
      </c>
      <c r="OW107" s="1" t="s">
        <v>702</v>
      </c>
      <c r="OY107" s="1" t="s">
        <v>502</v>
      </c>
      <c r="OZ107" s="1" t="s">
        <v>464</v>
      </c>
      <c r="PA107" s="1" t="s">
        <v>464</v>
      </c>
      <c r="PB107" s="1" t="s">
        <v>518</v>
      </c>
      <c r="PC107" s="1" t="s">
        <v>464</v>
      </c>
      <c r="PD107" s="1" t="s">
        <v>472</v>
      </c>
      <c r="PF107" s="1" t="s">
        <v>484</v>
      </c>
      <c r="PH107" s="1" t="s">
        <v>485</v>
      </c>
      <c r="PI107" s="1" t="s">
        <v>534</v>
      </c>
      <c r="PJ107" s="1" t="s">
        <v>487</v>
      </c>
      <c r="PK107" s="1">
        <v>1</v>
      </c>
      <c r="PL107" s="1">
        <v>0</v>
      </c>
      <c r="PM107" s="1">
        <v>1</v>
      </c>
      <c r="PN107" s="1">
        <v>0</v>
      </c>
      <c r="PO107" s="1">
        <v>0</v>
      </c>
      <c r="PP107" s="1">
        <v>0</v>
      </c>
      <c r="PQ107" s="1">
        <v>0</v>
      </c>
      <c r="PR107" s="1">
        <v>0</v>
      </c>
      <c r="PS107" s="1">
        <v>0</v>
      </c>
      <c r="PT107" s="1">
        <v>0</v>
      </c>
      <c r="PU107" s="1">
        <v>0</v>
      </c>
      <c r="PV107" s="1">
        <v>0</v>
      </c>
      <c r="PX107" s="1" t="s">
        <v>1297</v>
      </c>
      <c r="PY107" s="1" t="s">
        <v>565</v>
      </c>
      <c r="PZ107" s="1" t="s">
        <v>1848</v>
      </c>
      <c r="QA107" s="1" t="s">
        <v>489</v>
      </c>
      <c r="QB107" s="1" t="s">
        <v>1849</v>
      </c>
      <c r="QC107" s="1" t="s">
        <v>490</v>
      </c>
      <c r="QD107" s="1" t="s">
        <v>472</v>
      </c>
      <c r="QG107" s="1">
        <v>-2.2761988999999998</v>
      </c>
      <c r="QH107" s="1">
        <v>28.8174992</v>
      </c>
      <c r="QI107" s="1">
        <v>1721</v>
      </c>
      <c r="QJ107" s="1">
        <v>5.03</v>
      </c>
      <c r="QK107" s="1">
        <v>6</v>
      </c>
      <c r="QL107" s="1">
        <v>44960.384305555563</v>
      </c>
      <c r="QM107" s="1">
        <v>44960.354641203703</v>
      </c>
      <c r="QN107" s="1" t="s">
        <v>1230</v>
      </c>
      <c r="QO107" s="1">
        <v>44960.584189814806</v>
      </c>
      <c r="QP107" s="7" t="s">
        <v>1850</v>
      </c>
      <c r="QQ107" s="1" t="s">
        <v>1230</v>
      </c>
      <c r="QR107" s="1" t="s">
        <v>4751</v>
      </c>
      <c r="QS107" s="1" t="s">
        <v>4716</v>
      </c>
      <c r="QT107" s="1">
        <v>4</v>
      </c>
      <c r="QU107" s="1" t="s">
        <v>4725</v>
      </c>
      <c r="QV107" s="1">
        <v>20</v>
      </c>
      <c r="QW107" s="1">
        <v>12</v>
      </c>
      <c r="QX107" s="1">
        <v>18</v>
      </c>
      <c r="QY107" s="9">
        <v>50</v>
      </c>
      <c r="QZ107" s="1" t="s">
        <v>5101</v>
      </c>
      <c r="RA107" s="1">
        <v>20</v>
      </c>
      <c r="RB107" s="1" t="s">
        <v>4710</v>
      </c>
      <c r="RC107" s="1" t="s">
        <v>4711</v>
      </c>
      <c r="RD107" s="1" t="s">
        <v>4712</v>
      </c>
      <c r="RE107" s="1" t="s">
        <v>5102</v>
      </c>
      <c r="RF107" s="1" t="s">
        <v>4742</v>
      </c>
      <c r="RG107" s="1">
        <v>1</v>
      </c>
      <c r="RH107" s="1">
        <v>1</v>
      </c>
      <c r="RI107" s="1">
        <v>2</v>
      </c>
      <c r="RJ107" s="1" t="s">
        <v>4721</v>
      </c>
      <c r="RK107" s="1">
        <v>0</v>
      </c>
      <c r="RL107" s="1">
        <v>5</v>
      </c>
      <c r="RM107" s="1" t="s">
        <v>4714</v>
      </c>
      <c r="RN107" s="1">
        <v>0</v>
      </c>
      <c r="RO107" s="1">
        <v>0</v>
      </c>
      <c r="RP107" s="1" t="str">
        <f t="shared" si="8"/>
        <v>croissance</v>
      </c>
      <c r="RQ107" s="1" t="str">
        <f t="shared" si="9"/>
        <v>croissance</v>
      </c>
      <c r="RR107" s="1" t="str">
        <f t="shared" si="10"/>
        <v>stagnation</v>
      </c>
      <c r="RS107" s="1" t="str">
        <f t="shared" si="11"/>
        <v>croissance</v>
      </c>
      <c r="RT107" s="1" t="str">
        <f t="shared" si="12"/>
        <v>regression</v>
      </c>
      <c r="RU107" s="1" t="str">
        <f t="shared" si="13"/>
        <v>croissance</v>
      </c>
    </row>
    <row r="108" spans="1:489" ht="14.25" customHeight="1" x14ac:dyDescent="0.3">
      <c r="A108" s="1" t="s">
        <v>1851</v>
      </c>
      <c r="B108" s="1" t="s">
        <v>1852</v>
      </c>
      <c r="C108" s="1">
        <v>44960</v>
      </c>
      <c r="D108" s="1" t="s">
        <v>459</v>
      </c>
      <c r="E108" s="1" t="s">
        <v>460</v>
      </c>
      <c r="F108" s="1" t="s">
        <v>460</v>
      </c>
      <c r="G108" s="1" t="s">
        <v>461</v>
      </c>
      <c r="H108" s="1" t="s">
        <v>462</v>
      </c>
      <c r="I108" s="1" t="s">
        <v>732</v>
      </c>
      <c r="J108" s="1" t="s">
        <v>464</v>
      </c>
      <c r="K108" s="1" t="s">
        <v>1854</v>
      </c>
      <c r="L108" s="1" t="s">
        <v>1853</v>
      </c>
      <c r="M108" s="1" t="str" cm="1">
        <f t="array" ref="M108">SUBSTITUTE(L108,LEFT(L108,MIN(IFERROR(FIND({0;1;2;3;4;5;6;7;8;9},L108),""))-1),"")</f>
        <v>22</v>
      </c>
      <c r="N108" s="1" t="str">
        <f t="shared" si="7"/>
        <v>nyama_22</v>
      </c>
      <c r="O108" s="1" t="s">
        <v>467</v>
      </c>
      <c r="P108" s="1">
        <v>41</v>
      </c>
      <c r="Q108" s="1">
        <v>0</v>
      </c>
      <c r="R108" s="1" t="s">
        <v>468</v>
      </c>
      <c r="S108" s="1" t="s">
        <v>472</v>
      </c>
      <c r="T108" s="1" t="s">
        <v>1221</v>
      </c>
      <c r="V108" s="1" t="s">
        <v>510</v>
      </c>
      <c r="W108" s="1" t="s">
        <v>510</v>
      </c>
      <c r="X108" s="1" t="s">
        <v>1855</v>
      </c>
      <c r="Y108" s="1" t="s">
        <v>575</v>
      </c>
      <c r="AA108" s="1" t="s">
        <v>596</v>
      </c>
      <c r="AB108" s="1">
        <v>3</v>
      </c>
      <c r="AC108" s="1">
        <v>2</v>
      </c>
      <c r="AD108" s="1">
        <v>0</v>
      </c>
      <c r="AE108" s="1">
        <v>0</v>
      </c>
      <c r="AF108" s="1">
        <v>1</v>
      </c>
      <c r="AG108" s="1">
        <v>0</v>
      </c>
      <c r="AH108" s="1">
        <v>1</v>
      </c>
      <c r="AI108" s="1">
        <v>0</v>
      </c>
      <c r="AJ108" s="1">
        <v>0</v>
      </c>
      <c r="AK108" s="1">
        <v>1</v>
      </c>
      <c r="AL108" s="1">
        <v>1</v>
      </c>
      <c r="AM108" s="1">
        <v>0</v>
      </c>
      <c r="AN108" s="1">
        <v>1</v>
      </c>
      <c r="AO108" s="1">
        <v>0</v>
      </c>
      <c r="AP108" s="1">
        <v>0</v>
      </c>
      <c r="AQ108" s="1">
        <v>1</v>
      </c>
      <c r="AR108" s="1">
        <v>11</v>
      </c>
      <c r="AS108" s="1" t="s">
        <v>464</v>
      </c>
      <c r="AT108" s="1">
        <v>0</v>
      </c>
      <c r="AU108" s="1">
        <v>0</v>
      </c>
      <c r="AV108" s="1">
        <v>0</v>
      </c>
      <c r="AW108" s="1">
        <v>0</v>
      </c>
      <c r="AX108" s="1">
        <v>0</v>
      </c>
      <c r="AY108" s="1">
        <v>0</v>
      </c>
      <c r="AZ108" s="1">
        <v>1</v>
      </c>
      <c r="BA108" s="1">
        <v>0</v>
      </c>
      <c r="BB108" s="1">
        <v>1</v>
      </c>
      <c r="BC108" s="1">
        <v>1</v>
      </c>
      <c r="BD108" s="1">
        <v>0</v>
      </c>
      <c r="BE108" s="1" t="s">
        <v>1856</v>
      </c>
      <c r="BF108" s="1" t="s">
        <v>464</v>
      </c>
      <c r="BG108" s="1">
        <v>0</v>
      </c>
      <c r="BH108" s="1">
        <v>0</v>
      </c>
      <c r="BI108" s="1">
        <v>0</v>
      </c>
      <c r="BJ108" s="1">
        <v>0</v>
      </c>
      <c r="BK108" s="1">
        <v>0</v>
      </c>
      <c r="BL108" s="1">
        <v>0</v>
      </c>
      <c r="BM108" s="1">
        <v>0</v>
      </c>
      <c r="BN108" s="1">
        <v>0</v>
      </c>
      <c r="BO108" s="1">
        <v>0</v>
      </c>
      <c r="BP108" s="1">
        <v>1</v>
      </c>
      <c r="BQ108" s="1">
        <v>0</v>
      </c>
      <c r="BR108" s="1" t="s">
        <v>1857</v>
      </c>
      <c r="BS108" s="1" t="s">
        <v>464</v>
      </c>
      <c r="BT108" s="1">
        <v>0</v>
      </c>
      <c r="BU108" s="1">
        <v>0</v>
      </c>
      <c r="BV108" s="1">
        <v>0</v>
      </c>
      <c r="BW108" s="1">
        <v>0</v>
      </c>
      <c r="BX108" s="1">
        <v>0</v>
      </c>
      <c r="BY108" s="1">
        <v>0</v>
      </c>
      <c r="BZ108" s="1">
        <v>0</v>
      </c>
      <c r="CA108" s="1">
        <v>0</v>
      </c>
      <c r="CB108" s="1">
        <v>1</v>
      </c>
      <c r="CC108" s="1">
        <v>0</v>
      </c>
      <c r="CD108" s="1">
        <v>0</v>
      </c>
      <c r="CF108" s="1" t="s">
        <v>473</v>
      </c>
      <c r="CG108" s="1" t="s">
        <v>474</v>
      </c>
      <c r="CL108" s="1" t="s">
        <v>473</v>
      </c>
      <c r="CM108" s="1" t="s">
        <v>5133</v>
      </c>
      <c r="CO108" s="1" t="s">
        <v>464</v>
      </c>
      <c r="CW108" s="1" t="s">
        <v>475</v>
      </c>
      <c r="CX108" s="1">
        <v>1</v>
      </c>
      <c r="CY108" s="1">
        <v>1</v>
      </c>
      <c r="CZ108" s="1">
        <v>1</v>
      </c>
      <c r="DA108" s="9">
        <v>3</v>
      </c>
      <c r="DE108" s="1" t="s">
        <v>464</v>
      </c>
      <c r="DF108" s="1" t="s">
        <v>5100</v>
      </c>
      <c r="EH108" s="1">
        <v>7</v>
      </c>
      <c r="EI108" s="1">
        <v>4</v>
      </c>
      <c r="EJ108" s="1">
        <v>560</v>
      </c>
      <c r="EM108" s="1">
        <v>0</v>
      </c>
      <c r="EN108" s="6">
        <v>7.2727272727272725</v>
      </c>
      <c r="EO108" s="1" t="s">
        <v>472</v>
      </c>
      <c r="EZ108" s="1" t="s">
        <v>961</v>
      </c>
      <c r="FA108" s="1">
        <v>0</v>
      </c>
      <c r="FB108" s="1">
        <v>0</v>
      </c>
      <c r="FC108" s="1">
        <v>0</v>
      </c>
      <c r="FD108" s="1">
        <v>0</v>
      </c>
      <c r="FE108" s="1">
        <v>1</v>
      </c>
      <c r="FF108" s="1">
        <v>0</v>
      </c>
      <c r="FG108" s="1">
        <v>0</v>
      </c>
      <c r="FI108" s="1" t="s">
        <v>472</v>
      </c>
      <c r="GE108" s="1" t="s">
        <v>464</v>
      </c>
      <c r="GF108" s="1" t="s">
        <v>1858</v>
      </c>
      <c r="GG108" s="1" t="s">
        <v>472</v>
      </c>
      <c r="HP108" s="1" t="s">
        <v>464</v>
      </c>
      <c r="HQ108" s="1">
        <v>0</v>
      </c>
      <c r="HR108" s="1">
        <v>0</v>
      </c>
      <c r="HS108" s="1">
        <v>0</v>
      </c>
      <c r="HT108" s="1">
        <v>0</v>
      </c>
      <c r="HU108" s="1">
        <v>0</v>
      </c>
      <c r="HV108" s="1">
        <v>0</v>
      </c>
      <c r="HW108" s="1">
        <v>1</v>
      </c>
      <c r="HX108" s="1">
        <v>0</v>
      </c>
      <c r="HY108" s="1">
        <v>0</v>
      </c>
      <c r="HZ108" s="1">
        <v>0</v>
      </c>
      <c r="IF108" s="1">
        <v>0</v>
      </c>
      <c r="IG108" s="1">
        <v>0</v>
      </c>
      <c r="IH108" s="1">
        <v>0</v>
      </c>
      <c r="II108" s="1">
        <v>1</v>
      </c>
      <c r="IJ108" s="1">
        <v>0</v>
      </c>
      <c r="IS108" s="1" t="s">
        <v>5183</v>
      </c>
      <c r="IT108" s="1" t="s">
        <v>472</v>
      </c>
      <c r="IU108" s="1" t="s">
        <v>5102</v>
      </c>
      <c r="IV108" s="1" t="s">
        <v>472</v>
      </c>
      <c r="IX108" s="1" t="s">
        <v>472</v>
      </c>
      <c r="IY108" s="1" t="s">
        <v>464</v>
      </c>
      <c r="IZ108" s="1">
        <v>0</v>
      </c>
      <c r="JA108" s="1">
        <v>1</v>
      </c>
      <c r="JB108" s="1">
        <v>0</v>
      </c>
      <c r="JC108" s="1">
        <v>0</v>
      </c>
      <c r="JD108" s="1">
        <v>0</v>
      </c>
      <c r="JE108" s="1">
        <v>1</v>
      </c>
      <c r="JF108" s="1">
        <v>0</v>
      </c>
      <c r="JG108" s="1">
        <v>0</v>
      </c>
      <c r="JH108" s="1">
        <v>0</v>
      </c>
      <c r="JI108" s="1">
        <v>0</v>
      </c>
      <c r="JK108" s="1" t="s">
        <v>464</v>
      </c>
      <c r="JL108" s="1">
        <v>0</v>
      </c>
      <c r="JM108" s="1">
        <v>0</v>
      </c>
      <c r="JN108" s="1">
        <v>0</v>
      </c>
      <c r="JO108" s="1">
        <v>0</v>
      </c>
      <c r="JP108" s="1">
        <v>1</v>
      </c>
      <c r="JQ108" s="1">
        <v>0</v>
      </c>
      <c r="JR108" s="1">
        <v>0</v>
      </c>
      <c r="JT108" s="1" t="s">
        <v>464</v>
      </c>
      <c r="KA108" s="1" t="s">
        <v>464</v>
      </c>
      <c r="KB108" s="1">
        <v>1</v>
      </c>
      <c r="KC108" s="1">
        <v>0</v>
      </c>
      <c r="KD108" s="1">
        <v>0</v>
      </c>
      <c r="KE108" s="1">
        <v>1</v>
      </c>
      <c r="KF108" s="1">
        <v>0</v>
      </c>
      <c r="KG108" s="1">
        <v>0</v>
      </c>
      <c r="KH108" s="1">
        <v>0</v>
      </c>
      <c r="KJ108" s="1">
        <v>1</v>
      </c>
      <c r="KK108" s="1">
        <v>1</v>
      </c>
      <c r="KL108" s="1">
        <v>0</v>
      </c>
      <c r="KM108" s="1">
        <v>2</v>
      </c>
      <c r="KN108" s="1">
        <v>3</v>
      </c>
      <c r="KO108" s="1" t="s">
        <v>5185</v>
      </c>
      <c r="KP108" s="1">
        <v>0</v>
      </c>
      <c r="KQ108" s="1">
        <v>0</v>
      </c>
      <c r="KR108" s="1">
        <v>0</v>
      </c>
      <c r="KT108" s="1">
        <v>1</v>
      </c>
      <c r="KU108" s="1">
        <v>0</v>
      </c>
      <c r="KV108" s="1">
        <v>0</v>
      </c>
      <c r="KW108" s="1">
        <v>0</v>
      </c>
      <c r="KX108" s="1">
        <v>0</v>
      </c>
      <c r="KY108" s="1">
        <v>0</v>
      </c>
      <c r="LA108" s="1" t="s">
        <v>464</v>
      </c>
      <c r="LB108" s="1" t="s">
        <v>1859</v>
      </c>
      <c r="LC108" s="1">
        <v>1</v>
      </c>
      <c r="LD108" s="1">
        <v>1</v>
      </c>
      <c r="LE108" s="1">
        <v>0</v>
      </c>
      <c r="LF108" s="1">
        <v>0</v>
      </c>
      <c r="LH108" s="1">
        <v>0</v>
      </c>
      <c r="LI108" s="1">
        <v>0</v>
      </c>
      <c r="LJ108" s="1">
        <v>0</v>
      </c>
      <c r="LK108" s="1">
        <v>0</v>
      </c>
      <c r="LL108" s="1">
        <v>0</v>
      </c>
      <c r="LM108" s="1">
        <v>0</v>
      </c>
      <c r="LN108" s="1">
        <v>1</v>
      </c>
      <c r="LO108" s="1">
        <v>0</v>
      </c>
      <c r="LP108" s="1" t="s">
        <v>1860</v>
      </c>
      <c r="LQ108" s="1" t="s">
        <v>464</v>
      </c>
      <c r="LR108" s="1" t="s">
        <v>1861</v>
      </c>
      <c r="LS108" s="1">
        <v>0</v>
      </c>
      <c r="LT108" s="1">
        <v>0</v>
      </c>
      <c r="LU108" s="1">
        <v>0</v>
      </c>
      <c r="LV108" s="1">
        <v>1</v>
      </c>
      <c r="LW108" s="1">
        <v>0</v>
      </c>
      <c r="LX108" s="1">
        <v>0</v>
      </c>
      <c r="LY108" s="1" t="s">
        <v>1862</v>
      </c>
      <c r="LZ108" s="1" t="s">
        <v>464</v>
      </c>
      <c r="MA108" s="1" t="s">
        <v>472</v>
      </c>
      <c r="MB108" s="1">
        <v>0</v>
      </c>
      <c r="MC108" s="1">
        <v>1</v>
      </c>
      <c r="MD108" s="1">
        <v>0</v>
      </c>
      <c r="ME108" s="1">
        <v>0</v>
      </c>
      <c r="MF108" s="1">
        <v>0</v>
      </c>
      <c r="MH108" s="1">
        <v>1</v>
      </c>
      <c r="MI108" s="1">
        <v>0</v>
      </c>
      <c r="MJ108" s="1">
        <v>0</v>
      </c>
      <c r="MK108" s="1">
        <v>0</v>
      </c>
      <c r="ML108" s="1">
        <v>0</v>
      </c>
      <c r="MM108" s="1">
        <v>0</v>
      </c>
      <c r="MN108" s="1">
        <v>0</v>
      </c>
      <c r="MO108" s="1">
        <v>0</v>
      </c>
      <c r="MQ108" s="1">
        <v>1</v>
      </c>
      <c r="MT108" s="1">
        <v>8</v>
      </c>
      <c r="MU108" s="1" t="s">
        <v>5187</v>
      </c>
      <c r="MV108" s="1">
        <v>1</v>
      </c>
      <c r="MW108" s="1">
        <v>1</v>
      </c>
      <c r="MX108" s="1">
        <v>0</v>
      </c>
      <c r="MY108" s="1">
        <v>0</v>
      </c>
      <c r="MZ108" s="1">
        <v>0</v>
      </c>
      <c r="NA108" s="1">
        <v>2</v>
      </c>
      <c r="NB108" s="1">
        <v>3</v>
      </c>
      <c r="NC108" s="1" t="s">
        <v>5190</v>
      </c>
      <c r="ND108" s="1">
        <v>0</v>
      </c>
      <c r="NE108" s="1">
        <v>0</v>
      </c>
      <c r="NF108" s="1">
        <v>0</v>
      </c>
      <c r="NH108" s="1" t="s">
        <v>472</v>
      </c>
      <c r="NI108" s="1" t="s">
        <v>464</v>
      </c>
      <c r="NJ108" s="1" t="s">
        <v>741</v>
      </c>
      <c r="OD108" s="1" t="s">
        <v>1863</v>
      </c>
      <c r="OE108" s="1">
        <v>0</v>
      </c>
      <c r="OF108" s="1">
        <v>0</v>
      </c>
      <c r="OG108" s="1">
        <v>0</v>
      </c>
      <c r="OH108" s="1">
        <v>0</v>
      </c>
      <c r="OI108" s="1">
        <v>0</v>
      </c>
      <c r="OJ108" s="1">
        <v>0</v>
      </c>
      <c r="OK108" s="1">
        <v>0</v>
      </c>
      <c r="OL108" s="1">
        <v>0</v>
      </c>
      <c r="OM108" s="1">
        <v>1</v>
      </c>
      <c r="ON108" s="1">
        <v>0</v>
      </c>
      <c r="OO108" s="1" t="s">
        <v>1864</v>
      </c>
      <c r="OP108" s="1">
        <v>0</v>
      </c>
      <c r="OQ108" s="1">
        <v>0</v>
      </c>
      <c r="OR108" s="1">
        <v>0</v>
      </c>
      <c r="OS108" s="1">
        <v>1</v>
      </c>
      <c r="OT108" s="1">
        <v>0</v>
      </c>
      <c r="OU108" s="1">
        <v>0</v>
      </c>
      <c r="OW108" s="1" t="s">
        <v>761</v>
      </c>
      <c r="OY108" s="1" t="s">
        <v>533</v>
      </c>
      <c r="OZ108" s="1" t="s">
        <v>464</v>
      </c>
      <c r="PA108" s="1" t="s">
        <v>464</v>
      </c>
      <c r="PB108" s="1" t="s">
        <v>533</v>
      </c>
      <c r="PC108" s="1" t="s">
        <v>464</v>
      </c>
      <c r="PD108" s="1" t="s">
        <v>464</v>
      </c>
      <c r="PF108" s="1" t="s">
        <v>484</v>
      </c>
      <c r="PH108" s="1" t="s">
        <v>485</v>
      </c>
      <c r="PI108" s="1" t="s">
        <v>1242</v>
      </c>
      <c r="PJ108" s="1" t="s">
        <v>565</v>
      </c>
      <c r="PK108" s="1">
        <v>0</v>
      </c>
      <c r="PL108" s="1">
        <v>1</v>
      </c>
      <c r="PM108" s="1">
        <v>0</v>
      </c>
      <c r="PN108" s="1">
        <v>0</v>
      </c>
      <c r="PO108" s="1">
        <v>0</v>
      </c>
      <c r="PP108" s="1">
        <v>1</v>
      </c>
      <c r="PQ108" s="1">
        <v>0</v>
      </c>
      <c r="PR108" s="1">
        <v>0</v>
      </c>
      <c r="PS108" s="1">
        <v>0</v>
      </c>
      <c r="PT108" s="1">
        <v>0</v>
      </c>
      <c r="PU108" s="1">
        <v>0</v>
      </c>
      <c r="PV108" s="1">
        <v>0</v>
      </c>
      <c r="PX108" s="1" t="s">
        <v>1865</v>
      </c>
      <c r="PY108" s="1" t="s">
        <v>487</v>
      </c>
      <c r="PZ108" s="1" t="s">
        <v>1865</v>
      </c>
      <c r="QA108" s="1" t="s">
        <v>487</v>
      </c>
      <c r="QB108" s="1" t="s">
        <v>1866</v>
      </c>
      <c r="QC108" s="1" t="s">
        <v>1867</v>
      </c>
      <c r="QD108" s="1" t="s">
        <v>472</v>
      </c>
      <c r="QG108" s="1">
        <v>-2.2766350000000002</v>
      </c>
      <c r="QH108" s="1">
        <v>28.817744999999999</v>
      </c>
      <c r="QI108" s="1">
        <v>1727.3</v>
      </c>
      <c r="QJ108" s="1">
        <v>5</v>
      </c>
      <c r="QK108" s="1">
        <v>11</v>
      </c>
      <c r="QL108" s="1">
        <v>44960.426666666674</v>
      </c>
      <c r="QM108" s="1">
        <v>44960.384918981479</v>
      </c>
      <c r="QN108" s="1" t="s">
        <v>1230</v>
      </c>
      <c r="QO108" s="1">
        <v>44960.58421296296</v>
      </c>
      <c r="QP108" s="7" t="s">
        <v>1868</v>
      </c>
      <c r="QQ108" s="1" t="s">
        <v>1230</v>
      </c>
      <c r="QR108" s="1" t="s">
        <v>4707</v>
      </c>
      <c r="QS108" s="1" t="s">
        <v>4708</v>
      </c>
      <c r="QT108" s="1">
        <v>11</v>
      </c>
      <c r="QU108" s="1" t="s">
        <v>4725</v>
      </c>
      <c r="QV108" s="1">
        <v>5</v>
      </c>
      <c r="QW108" s="1">
        <v>5</v>
      </c>
      <c r="QX108" s="1">
        <v>5</v>
      </c>
      <c r="QY108" s="9">
        <v>15</v>
      </c>
      <c r="QZ108" s="1" t="s">
        <v>5102</v>
      </c>
      <c r="RA108" s="1">
        <v>6.2337662337662332</v>
      </c>
      <c r="RB108" s="1" t="s">
        <v>4720</v>
      </c>
      <c r="RC108" s="1" t="s">
        <v>4711</v>
      </c>
      <c r="RD108" s="1" t="s">
        <v>4712</v>
      </c>
      <c r="RE108" s="1" t="s">
        <v>5102</v>
      </c>
      <c r="RF108" s="1">
        <v>0</v>
      </c>
      <c r="RG108" s="1">
        <v>1</v>
      </c>
      <c r="RH108" s="1">
        <v>1</v>
      </c>
      <c r="RI108" s="1">
        <v>3</v>
      </c>
      <c r="RJ108" s="1" t="s">
        <v>4713</v>
      </c>
      <c r="RK108" s="1">
        <v>1</v>
      </c>
      <c r="RL108" s="1">
        <v>6</v>
      </c>
      <c r="RM108" s="1" t="s">
        <v>4718</v>
      </c>
      <c r="RN108" s="1">
        <v>1</v>
      </c>
      <c r="RO108" s="1">
        <v>1</v>
      </c>
      <c r="RP108" s="1" t="str">
        <f t="shared" si="8"/>
        <v>croissance</v>
      </c>
      <c r="RQ108" s="1" t="str">
        <f t="shared" si="9"/>
        <v>croissance</v>
      </c>
      <c r="RR108" s="1" t="str">
        <f t="shared" si="10"/>
        <v>stagnation</v>
      </c>
      <c r="RS108" s="1" t="str">
        <f t="shared" si="11"/>
        <v>regression</v>
      </c>
      <c r="RT108" s="1" t="str">
        <f t="shared" si="12"/>
        <v>stagnation</v>
      </c>
      <c r="RU108" s="1" t="str">
        <f t="shared" si="13"/>
        <v>croissance</v>
      </c>
    </row>
    <row r="109" spans="1:489" ht="14.25" customHeight="1" x14ac:dyDescent="0.3">
      <c r="A109" s="1" t="s">
        <v>1869</v>
      </c>
      <c r="B109" s="1" t="s">
        <v>1870</v>
      </c>
      <c r="C109" s="1">
        <v>44960</v>
      </c>
      <c r="D109" s="1" t="s">
        <v>459</v>
      </c>
      <c r="E109" s="1" t="s">
        <v>460</v>
      </c>
      <c r="F109" s="1" t="s">
        <v>460</v>
      </c>
      <c r="G109" s="1" t="s">
        <v>461</v>
      </c>
      <c r="H109" s="1" t="s">
        <v>462</v>
      </c>
      <c r="I109" s="1" t="s">
        <v>732</v>
      </c>
      <c r="J109" s="1" t="s">
        <v>464</v>
      </c>
      <c r="K109" s="1" t="s">
        <v>1872</v>
      </c>
      <c r="L109" s="1" t="s">
        <v>1871</v>
      </c>
      <c r="M109" s="1" t="str" cm="1">
        <f t="array" ref="M109">SUBSTITUTE(L109,LEFT(L109,MIN(IFERROR(FIND({0;1;2;3;4;5;6;7;8;9},L109),""))-1),"")</f>
        <v>23</v>
      </c>
      <c r="N109" s="1" t="str">
        <f t="shared" si="7"/>
        <v>nyama_23</v>
      </c>
      <c r="O109" s="1" t="s">
        <v>510</v>
      </c>
      <c r="P109" s="1">
        <v>25</v>
      </c>
      <c r="Q109" s="1">
        <v>852114438</v>
      </c>
      <c r="R109" s="1" t="s">
        <v>1873</v>
      </c>
      <c r="S109" s="1" t="s">
        <v>464</v>
      </c>
      <c r="W109" s="1" t="s">
        <v>510</v>
      </c>
      <c r="X109" s="1" t="s">
        <v>1874</v>
      </c>
      <c r="Y109" s="1" t="s">
        <v>831</v>
      </c>
      <c r="AA109" s="1" t="s">
        <v>596</v>
      </c>
      <c r="AB109" s="1">
        <v>2</v>
      </c>
      <c r="AC109" s="1">
        <v>1</v>
      </c>
      <c r="AD109" s="1">
        <v>1</v>
      </c>
      <c r="AE109" s="1">
        <v>1</v>
      </c>
      <c r="AF109" s="1">
        <v>0</v>
      </c>
      <c r="AG109" s="1">
        <v>0</v>
      </c>
      <c r="AH109" s="1">
        <v>1</v>
      </c>
      <c r="AI109" s="1">
        <v>0</v>
      </c>
      <c r="AJ109" s="1">
        <v>3</v>
      </c>
      <c r="AK109" s="1">
        <v>0</v>
      </c>
      <c r="AL109" s="1">
        <v>1</v>
      </c>
      <c r="AM109" s="1">
        <v>1</v>
      </c>
      <c r="AN109" s="1">
        <v>1</v>
      </c>
      <c r="AO109" s="1">
        <v>1</v>
      </c>
      <c r="AP109" s="1">
        <v>0</v>
      </c>
      <c r="AQ109" s="1">
        <v>0</v>
      </c>
      <c r="AR109" s="1">
        <v>13</v>
      </c>
      <c r="AS109" s="1" t="s">
        <v>464</v>
      </c>
      <c r="AT109" s="1">
        <v>0</v>
      </c>
      <c r="AU109" s="1">
        <v>1</v>
      </c>
      <c r="AV109" s="1">
        <v>1</v>
      </c>
      <c r="AW109" s="1">
        <v>0</v>
      </c>
      <c r="AX109" s="1">
        <v>1</v>
      </c>
      <c r="AY109" s="1">
        <v>0</v>
      </c>
      <c r="AZ109" s="1">
        <v>0</v>
      </c>
      <c r="BA109" s="1">
        <v>0</v>
      </c>
      <c r="BB109" s="1">
        <v>0</v>
      </c>
      <c r="BC109" s="1">
        <v>0</v>
      </c>
      <c r="BD109" s="1">
        <v>0</v>
      </c>
      <c r="BE109" s="1">
        <v>0</v>
      </c>
      <c r="BF109" s="1" t="s">
        <v>464</v>
      </c>
      <c r="BG109" s="1">
        <v>1</v>
      </c>
      <c r="BH109" s="1">
        <v>0</v>
      </c>
      <c r="BI109" s="1">
        <v>0</v>
      </c>
      <c r="BJ109" s="1">
        <v>0</v>
      </c>
      <c r="BK109" s="1">
        <v>0</v>
      </c>
      <c r="BL109" s="1">
        <v>1</v>
      </c>
      <c r="BM109" s="1">
        <v>0</v>
      </c>
      <c r="BN109" s="1">
        <v>0</v>
      </c>
      <c r="BO109" s="1">
        <v>0</v>
      </c>
      <c r="BP109" s="1">
        <v>0</v>
      </c>
      <c r="BQ109" s="1">
        <v>0</v>
      </c>
      <c r="BS109" s="1" t="s">
        <v>464</v>
      </c>
      <c r="BT109" s="1">
        <v>0</v>
      </c>
      <c r="BU109" s="1">
        <v>0</v>
      </c>
      <c r="BV109" s="1">
        <v>1</v>
      </c>
      <c r="BW109" s="1">
        <v>0</v>
      </c>
      <c r="BX109" s="1">
        <v>0</v>
      </c>
      <c r="BY109" s="1">
        <v>0</v>
      </c>
      <c r="BZ109" s="1">
        <v>0</v>
      </c>
      <c r="CA109" s="1">
        <v>0</v>
      </c>
      <c r="CB109" s="1">
        <v>0</v>
      </c>
      <c r="CC109" s="1">
        <v>0</v>
      </c>
      <c r="CD109" s="1">
        <v>0</v>
      </c>
      <c r="CF109" s="1" t="s">
        <v>473</v>
      </c>
      <c r="CG109" s="1" t="s">
        <v>474</v>
      </c>
      <c r="CL109" s="1" t="s">
        <v>473</v>
      </c>
      <c r="CM109" s="1" t="s">
        <v>5133</v>
      </c>
      <c r="CO109" s="1" t="s">
        <v>464</v>
      </c>
      <c r="CW109" s="1" t="s">
        <v>475</v>
      </c>
      <c r="CX109" s="1">
        <v>10</v>
      </c>
      <c r="CY109" s="1">
        <v>20</v>
      </c>
      <c r="CZ109" s="1">
        <v>15</v>
      </c>
      <c r="DA109" s="9">
        <v>45</v>
      </c>
      <c r="DE109" s="1" t="s">
        <v>464</v>
      </c>
      <c r="DF109" s="1" t="s">
        <v>5101</v>
      </c>
      <c r="EH109" s="1">
        <v>7</v>
      </c>
      <c r="EI109" s="1">
        <v>4</v>
      </c>
      <c r="EJ109" s="1">
        <v>560</v>
      </c>
      <c r="EM109" s="1">
        <v>0</v>
      </c>
      <c r="EN109" s="6">
        <v>6.1538461538461542</v>
      </c>
      <c r="EO109" s="1" t="s">
        <v>671</v>
      </c>
      <c r="EZ109" s="1" t="s">
        <v>476</v>
      </c>
      <c r="FA109" s="1">
        <v>0</v>
      </c>
      <c r="FB109" s="1">
        <v>0</v>
      </c>
      <c r="FC109" s="1">
        <v>0</v>
      </c>
      <c r="FD109" s="1">
        <v>0</v>
      </c>
      <c r="FE109" s="1">
        <v>1</v>
      </c>
      <c r="FF109" s="1">
        <v>0</v>
      </c>
      <c r="FG109" s="1">
        <v>0</v>
      </c>
      <c r="FI109" s="1" t="s">
        <v>472</v>
      </c>
      <c r="GE109" s="1" t="s">
        <v>472</v>
      </c>
      <c r="GF109" s="1" t="s">
        <v>1875</v>
      </c>
      <c r="GG109" s="1" t="s">
        <v>472</v>
      </c>
      <c r="HP109" s="1" t="s">
        <v>464</v>
      </c>
      <c r="HQ109" s="1">
        <v>0</v>
      </c>
      <c r="HR109" s="1">
        <v>0</v>
      </c>
      <c r="HS109" s="1">
        <v>0</v>
      </c>
      <c r="HT109" s="1">
        <v>0</v>
      </c>
      <c r="HU109" s="1">
        <v>0</v>
      </c>
      <c r="HV109" s="1">
        <v>0</v>
      </c>
      <c r="HW109" s="1">
        <v>1</v>
      </c>
      <c r="HX109" s="1">
        <v>0</v>
      </c>
      <c r="HY109" s="1">
        <v>0</v>
      </c>
      <c r="HZ109" s="1">
        <v>0</v>
      </c>
      <c r="IF109" s="1">
        <v>0</v>
      </c>
      <c r="IG109" s="1">
        <v>0</v>
      </c>
      <c r="IH109" s="1">
        <v>0</v>
      </c>
      <c r="II109" s="1">
        <v>1</v>
      </c>
      <c r="IJ109" s="1">
        <v>0</v>
      </c>
      <c r="IS109" s="1" t="s">
        <v>5183</v>
      </c>
      <c r="IT109" s="1" t="s">
        <v>472</v>
      </c>
      <c r="IU109" s="1" t="s">
        <v>5102</v>
      </c>
      <c r="IV109" s="1" t="s">
        <v>472</v>
      </c>
      <c r="IX109" s="1" t="s">
        <v>472</v>
      </c>
      <c r="IY109" s="1" t="s">
        <v>464</v>
      </c>
      <c r="IZ109" s="1">
        <v>0</v>
      </c>
      <c r="JA109" s="1">
        <v>1</v>
      </c>
      <c r="JB109" s="1">
        <v>0</v>
      </c>
      <c r="JC109" s="1">
        <v>0</v>
      </c>
      <c r="JD109" s="1">
        <v>0</v>
      </c>
      <c r="JE109" s="1">
        <v>1</v>
      </c>
      <c r="JF109" s="1">
        <v>0</v>
      </c>
      <c r="JG109" s="1">
        <v>0</v>
      </c>
      <c r="JH109" s="1">
        <v>0</v>
      </c>
      <c r="JI109" s="1">
        <v>0</v>
      </c>
      <c r="JK109" s="1" t="s">
        <v>464</v>
      </c>
      <c r="JL109" s="1">
        <v>0</v>
      </c>
      <c r="JM109" s="1">
        <v>0</v>
      </c>
      <c r="JN109" s="1">
        <v>0</v>
      </c>
      <c r="JO109" s="1">
        <v>0</v>
      </c>
      <c r="JP109" s="1">
        <v>1</v>
      </c>
      <c r="JQ109" s="1">
        <v>0</v>
      </c>
      <c r="JR109" s="1">
        <v>0</v>
      </c>
      <c r="JT109" s="1" t="s">
        <v>464</v>
      </c>
      <c r="KA109" s="1" t="s">
        <v>464</v>
      </c>
      <c r="KB109" s="1">
        <v>1</v>
      </c>
      <c r="KC109" s="1">
        <v>0</v>
      </c>
      <c r="KD109" s="1">
        <v>0</v>
      </c>
      <c r="KE109" s="1">
        <v>1</v>
      </c>
      <c r="KF109" s="1">
        <v>0</v>
      </c>
      <c r="KG109" s="1">
        <v>0</v>
      </c>
      <c r="KH109" s="1">
        <v>0</v>
      </c>
      <c r="KJ109" s="1">
        <v>1</v>
      </c>
      <c r="KK109" s="1">
        <v>1</v>
      </c>
      <c r="KL109" s="1">
        <v>0</v>
      </c>
      <c r="KM109" s="1">
        <v>2</v>
      </c>
      <c r="KN109" s="1">
        <v>3</v>
      </c>
      <c r="KO109" s="1" t="s">
        <v>5185</v>
      </c>
      <c r="KP109" s="1">
        <v>0</v>
      </c>
      <c r="KQ109" s="1">
        <v>0</v>
      </c>
      <c r="KR109" s="1">
        <v>0</v>
      </c>
      <c r="KT109" s="1">
        <v>1</v>
      </c>
      <c r="KU109" s="1">
        <v>0</v>
      </c>
      <c r="KV109" s="1">
        <v>0</v>
      </c>
      <c r="KW109" s="1">
        <v>0</v>
      </c>
      <c r="KX109" s="1">
        <v>0</v>
      </c>
      <c r="KY109" s="1">
        <v>0</v>
      </c>
      <c r="LA109" s="1" t="s">
        <v>464</v>
      </c>
      <c r="LB109" s="1" t="s">
        <v>1876</v>
      </c>
      <c r="LC109" s="1">
        <v>1</v>
      </c>
      <c r="LD109" s="1">
        <v>0</v>
      </c>
      <c r="LE109" s="1">
        <v>0</v>
      </c>
      <c r="LF109" s="1">
        <v>0</v>
      </c>
      <c r="LH109" s="1">
        <v>0</v>
      </c>
      <c r="LI109" s="1">
        <v>0</v>
      </c>
      <c r="LJ109" s="1">
        <v>0</v>
      </c>
      <c r="LK109" s="1">
        <v>0</v>
      </c>
      <c r="LL109" s="1">
        <v>1</v>
      </c>
      <c r="LM109" s="1">
        <v>0</v>
      </c>
      <c r="LN109" s="1">
        <v>0</v>
      </c>
      <c r="LO109" s="1">
        <v>0</v>
      </c>
      <c r="LQ109" s="1" t="s">
        <v>464</v>
      </c>
      <c r="LR109" s="1" t="s">
        <v>1877</v>
      </c>
      <c r="LS109" s="1">
        <v>0</v>
      </c>
      <c r="LT109" s="1">
        <v>0</v>
      </c>
      <c r="LU109" s="1">
        <v>0</v>
      </c>
      <c r="LV109" s="1">
        <v>1</v>
      </c>
      <c r="LW109" s="1">
        <v>0</v>
      </c>
      <c r="LX109" s="1">
        <v>0</v>
      </c>
      <c r="LY109" s="1" t="s">
        <v>851</v>
      </c>
      <c r="LZ109" s="1" t="s">
        <v>472</v>
      </c>
      <c r="MA109" s="1" t="s">
        <v>472</v>
      </c>
      <c r="MQ109" s="1">
        <v>0</v>
      </c>
      <c r="MT109" s="1">
        <v>7</v>
      </c>
      <c r="MU109" s="1" t="s">
        <v>5187</v>
      </c>
      <c r="MV109" s="1">
        <v>1</v>
      </c>
      <c r="MW109" s="1">
        <v>0</v>
      </c>
      <c r="MX109" s="1">
        <v>0</v>
      </c>
      <c r="MY109" s="1">
        <v>0</v>
      </c>
      <c r="MZ109" s="1">
        <v>0</v>
      </c>
      <c r="NA109" s="1">
        <v>1</v>
      </c>
      <c r="NB109" s="1">
        <v>1</v>
      </c>
      <c r="NC109" s="1" t="s">
        <v>5190</v>
      </c>
      <c r="ND109" s="1">
        <v>0</v>
      </c>
      <c r="NE109" s="1">
        <v>0</v>
      </c>
      <c r="NF109" s="1">
        <v>0</v>
      </c>
      <c r="NH109" s="1" t="s">
        <v>464</v>
      </c>
      <c r="NI109" s="1" t="s">
        <v>464</v>
      </c>
      <c r="NJ109" s="1" t="s">
        <v>741</v>
      </c>
      <c r="OD109" s="1" t="s">
        <v>1878</v>
      </c>
      <c r="OE109" s="1">
        <v>0</v>
      </c>
      <c r="OF109" s="1">
        <v>0</v>
      </c>
      <c r="OG109" s="1">
        <v>0</v>
      </c>
      <c r="OH109" s="1">
        <v>0</v>
      </c>
      <c r="OI109" s="1">
        <v>0</v>
      </c>
      <c r="OJ109" s="1">
        <v>0</v>
      </c>
      <c r="OK109" s="1">
        <v>0</v>
      </c>
      <c r="OL109" s="1">
        <v>0</v>
      </c>
      <c r="OM109" s="1">
        <v>1</v>
      </c>
      <c r="ON109" s="1">
        <v>0</v>
      </c>
      <c r="OO109" s="1" t="s">
        <v>1864</v>
      </c>
      <c r="OP109" s="1">
        <v>0</v>
      </c>
      <c r="OQ109" s="1">
        <v>0</v>
      </c>
      <c r="OR109" s="1">
        <v>0</v>
      </c>
      <c r="OS109" s="1">
        <v>1</v>
      </c>
      <c r="OT109" s="1">
        <v>0</v>
      </c>
      <c r="OU109" s="1">
        <v>0</v>
      </c>
      <c r="OW109" s="1" t="s">
        <v>482</v>
      </c>
      <c r="OY109" s="1" t="s">
        <v>533</v>
      </c>
      <c r="OZ109" s="1" t="s">
        <v>464</v>
      </c>
      <c r="PA109" s="1" t="s">
        <v>464</v>
      </c>
      <c r="PB109" s="1" t="s">
        <v>518</v>
      </c>
      <c r="PC109" s="1" t="s">
        <v>464</v>
      </c>
      <c r="PD109" s="1" t="s">
        <v>472</v>
      </c>
      <c r="PF109" s="1" t="s">
        <v>484</v>
      </c>
      <c r="PH109" s="1" t="s">
        <v>485</v>
      </c>
      <c r="PI109" s="1" t="s">
        <v>503</v>
      </c>
      <c r="PJ109" s="1" t="s">
        <v>489</v>
      </c>
      <c r="PK109" s="1">
        <v>1</v>
      </c>
      <c r="PL109" s="1">
        <v>1</v>
      </c>
      <c r="PM109" s="1">
        <v>0</v>
      </c>
      <c r="PN109" s="1">
        <v>0</v>
      </c>
      <c r="PO109" s="1">
        <v>0</v>
      </c>
      <c r="PP109" s="1">
        <v>0</v>
      </c>
      <c r="PQ109" s="1">
        <v>0</v>
      </c>
      <c r="PR109" s="1">
        <v>0</v>
      </c>
      <c r="PS109" s="1">
        <v>0</v>
      </c>
      <c r="PT109" s="1">
        <v>0</v>
      </c>
      <c r="PU109" s="1">
        <v>0</v>
      </c>
      <c r="PV109" s="1">
        <v>0</v>
      </c>
      <c r="PX109" s="1" t="s">
        <v>851</v>
      </c>
      <c r="PY109" s="1" t="s">
        <v>487</v>
      </c>
      <c r="PZ109" s="1" t="s">
        <v>851</v>
      </c>
      <c r="QA109" s="1" t="s">
        <v>489</v>
      </c>
      <c r="QB109" s="1" t="s">
        <v>1879</v>
      </c>
      <c r="QC109" s="1" t="s">
        <v>1880</v>
      </c>
      <c r="QD109" s="1" t="s">
        <v>472</v>
      </c>
      <c r="QG109" s="1">
        <v>-2.2770196999999999</v>
      </c>
      <c r="QH109" s="1">
        <v>28.818459199999999</v>
      </c>
      <c r="QI109" s="1">
        <v>1689.3</v>
      </c>
      <c r="QJ109" s="1">
        <v>4.63</v>
      </c>
      <c r="QK109" s="1">
        <v>13</v>
      </c>
      <c r="QL109" s="1">
        <v>44960.469606481478</v>
      </c>
      <c r="QM109" s="1">
        <v>44960.434537037043</v>
      </c>
      <c r="QN109" s="1" t="s">
        <v>1230</v>
      </c>
      <c r="QO109" s="1">
        <v>44960.584270833337</v>
      </c>
      <c r="QP109" s="7" t="s">
        <v>1881</v>
      </c>
      <c r="QQ109" s="1" t="s">
        <v>1230</v>
      </c>
      <c r="QR109" s="1" t="s">
        <v>4707</v>
      </c>
      <c r="QS109" s="1" t="s">
        <v>4708</v>
      </c>
      <c r="QT109" s="1">
        <v>7</v>
      </c>
      <c r="QU109" s="1" t="s">
        <v>4709</v>
      </c>
      <c r="QV109" s="1">
        <v>20</v>
      </c>
      <c r="QW109" s="1">
        <v>15</v>
      </c>
      <c r="QX109" s="1">
        <v>20</v>
      </c>
      <c r="QY109" s="9">
        <v>55</v>
      </c>
      <c r="QZ109" s="1" t="s">
        <v>5102</v>
      </c>
      <c r="RA109" s="1">
        <v>8.5714285714285712</v>
      </c>
      <c r="RB109" s="1" t="s">
        <v>4720</v>
      </c>
      <c r="RC109" s="1" t="s">
        <v>4711</v>
      </c>
      <c r="RD109" s="1" t="s">
        <v>4712</v>
      </c>
      <c r="RE109" s="1" t="s">
        <v>5102</v>
      </c>
      <c r="RF109" s="1">
        <v>0</v>
      </c>
      <c r="RG109" s="1">
        <v>1</v>
      </c>
      <c r="RH109" s="1">
        <v>1</v>
      </c>
      <c r="RI109" s="1">
        <v>3</v>
      </c>
      <c r="RJ109" s="1" t="s">
        <v>4713</v>
      </c>
      <c r="RK109" s="1">
        <v>1</v>
      </c>
      <c r="RL109" s="1">
        <v>8</v>
      </c>
      <c r="RM109" s="1" t="s">
        <v>4718</v>
      </c>
      <c r="RN109" s="1">
        <v>1</v>
      </c>
      <c r="RO109" s="1">
        <v>1</v>
      </c>
      <c r="RP109" s="1" t="str">
        <f t="shared" si="8"/>
        <v>croissance</v>
      </c>
      <c r="RQ109" s="1" t="str">
        <f t="shared" si="9"/>
        <v>croissance</v>
      </c>
      <c r="RR109" s="1" t="str">
        <f t="shared" si="10"/>
        <v>stagnation</v>
      </c>
      <c r="RS109" s="1" t="str">
        <f t="shared" si="11"/>
        <v>croissance</v>
      </c>
      <c r="RT109" s="1" t="str">
        <f t="shared" si="12"/>
        <v>stagnation</v>
      </c>
      <c r="RU109" s="1" t="str">
        <f t="shared" si="13"/>
        <v>regression</v>
      </c>
    </row>
    <row r="110" spans="1:489" ht="14.25" customHeight="1" x14ac:dyDescent="0.3">
      <c r="A110" s="1" t="s">
        <v>1882</v>
      </c>
      <c r="B110" s="1" t="s">
        <v>1883</v>
      </c>
      <c r="C110" s="1">
        <v>44960</v>
      </c>
      <c r="D110" s="1" t="s">
        <v>459</v>
      </c>
      <c r="E110" s="1" t="s">
        <v>460</v>
      </c>
      <c r="F110" s="1" t="s">
        <v>460</v>
      </c>
      <c r="G110" s="1" t="s">
        <v>461</v>
      </c>
      <c r="H110" s="1" t="s">
        <v>462</v>
      </c>
      <c r="I110" s="1" t="s">
        <v>732</v>
      </c>
      <c r="J110" s="1" t="s">
        <v>464</v>
      </c>
      <c r="K110" s="1" t="s">
        <v>1885</v>
      </c>
      <c r="L110" s="1" t="s">
        <v>1884</v>
      </c>
      <c r="M110" s="1" t="str" cm="1">
        <f t="array" ref="M110">SUBSTITUTE(L110,LEFT(L110,MIN(IFERROR(FIND({0;1;2;3;4;5;6;7;8;9},L110),""))-1),"")</f>
        <v>42</v>
      </c>
      <c r="N110" s="1" t="str">
        <f t="shared" si="7"/>
        <v>nyama_42</v>
      </c>
      <c r="O110" s="1" t="s">
        <v>467</v>
      </c>
      <c r="P110" s="1">
        <v>20</v>
      </c>
      <c r="Q110" s="1">
        <v>991573492</v>
      </c>
      <c r="R110" s="1" t="s">
        <v>511</v>
      </c>
      <c r="S110" s="1" t="s">
        <v>472</v>
      </c>
      <c r="T110" s="1" t="s">
        <v>1221</v>
      </c>
      <c r="V110" s="1" t="s">
        <v>510</v>
      </c>
      <c r="W110" s="1" t="s">
        <v>510</v>
      </c>
      <c r="X110" s="1" t="s">
        <v>1886</v>
      </c>
      <c r="Y110" s="1" t="s">
        <v>577</v>
      </c>
      <c r="Z110" s="1" t="s">
        <v>1887</v>
      </c>
      <c r="AA110" s="1" t="s">
        <v>596</v>
      </c>
      <c r="AB110" s="1">
        <v>1</v>
      </c>
      <c r="AC110" s="1">
        <v>0</v>
      </c>
      <c r="AD110" s="1">
        <v>0</v>
      </c>
      <c r="AE110" s="1">
        <v>0</v>
      </c>
      <c r="AF110" s="1">
        <v>1</v>
      </c>
      <c r="AG110" s="1">
        <v>0</v>
      </c>
      <c r="AH110" s="1">
        <v>0</v>
      </c>
      <c r="AI110" s="1">
        <v>1</v>
      </c>
      <c r="AJ110" s="1">
        <v>0</v>
      </c>
      <c r="AK110" s="1">
        <v>0</v>
      </c>
      <c r="AL110" s="1">
        <v>0</v>
      </c>
      <c r="AM110" s="1">
        <v>2</v>
      </c>
      <c r="AN110" s="1">
        <v>1</v>
      </c>
      <c r="AO110" s="1">
        <v>1</v>
      </c>
      <c r="AP110" s="1">
        <v>0</v>
      </c>
      <c r="AQ110" s="1">
        <v>1</v>
      </c>
      <c r="AR110" s="1">
        <v>8</v>
      </c>
      <c r="AS110" s="1" t="s">
        <v>464</v>
      </c>
      <c r="AT110" s="1">
        <v>0</v>
      </c>
      <c r="AU110" s="1">
        <v>0</v>
      </c>
      <c r="AV110" s="1">
        <v>0</v>
      </c>
      <c r="AW110" s="1">
        <v>0</v>
      </c>
      <c r="AX110" s="1">
        <v>1</v>
      </c>
      <c r="AY110" s="1">
        <v>0</v>
      </c>
      <c r="AZ110" s="1">
        <v>0</v>
      </c>
      <c r="BA110" s="1">
        <v>0</v>
      </c>
      <c r="BB110" s="1">
        <v>0</v>
      </c>
      <c r="BC110" s="1">
        <v>0</v>
      </c>
      <c r="BD110" s="1">
        <v>0</v>
      </c>
      <c r="BE110" s="1">
        <v>0</v>
      </c>
      <c r="BF110" s="1" t="s">
        <v>472</v>
      </c>
      <c r="BS110" s="1" t="s">
        <v>464</v>
      </c>
      <c r="BT110" s="1">
        <v>0</v>
      </c>
      <c r="BU110" s="1">
        <v>0</v>
      </c>
      <c r="BV110" s="1">
        <v>1</v>
      </c>
      <c r="BW110" s="1">
        <v>0</v>
      </c>
      <c r="BX110" s="1">
        <v>0</v>
      </c>
      <c r="BY110" s="1">
        <v>0</v>
      </c>
      <c r="BZ110" s="1">
        <v>0</v>
      </c>
      <c r="CA110" s="1">
        <v>0</v>
      </c>
      <c r="CB110" s="1">
        <v>0</v>
      </c>
      <c r="CC110" s="1">
        <v>0</v>
      </c>
      <c r="CD110" s="1">
        <v>0</v>
      </c>
      <c r="CF110" s="1" t="s">
        <v>473</v>
      </c>
      <c r="CG110" s="1" t="s">
        <v>474</v>
      </c>
      <c r="CL110" s="1" t="s">
        <v>473</v>
      </c>
      <c r="CM110" s="1" t="s">
        <v>5133</v>
      </c>
      <c r="CO110" s="1" t="s">
        <v>464</v>
      </c>
      <c r="CW110" s="1" t="s">
        <v>475</v>
      </c>
      <c r="CX110" s="1">
        <v>10</v>
      </c>
      <c r="CY110" s="1">
        <v>6</v>
      </c>
      <c r="CZ110" s="1">
        <v>15</v>
      </c>
      <c r="DA110" s="9">
        <v>31</v>
      </c>
      <c r="DE110" s="1" t="s">
        <v>671</v>
      </c>
      <c r="DF110" s="1" t="s">
        <v>5102</v>
      </c>
      <c r="EH110" s="1">
        <v>7</v>
      </c>
      <c r="EI110" s="1">
        <v>3</v>
      </c>
      <c r="EJ110" s="1">
        <v>420</v>
      </c>
      <c r="EM110" s="1">
        <v>0</v>
      </c>
      <c r="EN110" s="6">
        <v>7.5</v>
      </c>
      <c r="EO110" s="1" t="s">
        <v>472</v>
      </c>
      <c r="EZ110" s="1" t="s">
        <v>597</v>
      </c>
      <c r="FA110" s="1">
        <v>0</v>
      </c>
      <c r="FB110" s="1">
        <v>0</v>
      </c>
      <c r="FC110" s="1">
        <v>1</v>
      </c>
      <c r="FD110" s="1">
        <v>0</v>
      </c>
      <c r="FE110" s="1">
        <v>0</v>
      </c>
      <c r="FF110" s="1">
        <v>0</v>
      </c>
      <c r="FG110" s="1">
        <v>0</v>
      </c>
      <c r="FI110" s="1" t="s">
        <v>464</v>
      </c>
      <c r="FJ110" s="1" t="s">
        <v>598</v>
      </c>
      <c r="FM110" s="1">
        <v>500</v>
      </c>
      <c r="GE110" s="1" t="s">
        <v>472</v>
      </c>
      <c r="GF110" s="1" t="s">
        <v>1223</v>
      </c>
      <c r="GG110" s="1" t="s">
        <v>472</v>
      </c>
      <c r="HP110" s="1" t="s">
        <v>464</v>
      </c>
      <c r="HQ110" s="1">
        <v>0</v>
      </c>
      <c r="HR110" s="1">
        <v>0</v>
      </c>
      <c r="HS110" s="1">
        <v>0</v>
      </c>
      <c r="HT110" s="1">
        <v>0</v>
      </c>
      <c r="HU110" s="1">
        <v>0</v>
      </c>
      <c r="HV110" s="1">
        <v>0</v>
      </c>
      <c r="HW110" s="1">
        <v>1</v>
      </c>
      <c r="HX110" s="1">
        <v>0</v>
      </c>
      <c r="HY110" s="1">
        <v>0</v>
      </c>
      <c r="HZ110" s="1">
        <v>0</v>
      </c>
      <c r="IF110" s="1">
        <v>1</v>
      </c>
      <c r="IG110" s="1">
        <v>0</v>
      </c>
      <c r="IH110" s="1">
        <v>0</v>
      </c>
      <c r="II110" s="1">
        <v>0</v>
      </c>
      <c r="IJ110" s="1">
        <v>0</v>
      </c>
      <c r="IK110" s="1">
        <v>2</v>
      </c>
      <c r="IS110" s="1" t="s">
        <v>5183</v>
      </c>
      <c r="IT110" s="1" t="s">
        <v>464</v>
      </c>
      <c r="IU110" s="1" t="s">
        <v>5102</v>
      </c>
      <c r="IV110" s="1" t="s">
        <v>472</v>
      </c>
      <c r="IX110" s="1" t="s">
        <v>472</v>
      </c>
      <c r="IY110" s="1" t="s">
        <v>472</v>
      </c>
      <c r="KA110" s="1" t="s">
        <v>472</v>
      </c>
      <c r="KE110" s="1">
        <v>0</v>
      </c>
      <c r="KM110" s="1">
        <v>0</v>
      </c>
      <c r="KN110" s="1">
        <v>0</v>
      </c>
      <c r="KO110" s="1" t="s">
        <v>5186</v>
      </c>
      <c r="KT110" s="1">
        <v>1</v>
      </c>
      <c r="KU110" s="1">
        <v>0</v>
      </c>
      <c r="KV110" s="1">
        <v>0</v>
      </c>
      <c r="KW110" s="1">
        <v>0</v>
      </c>
      <c r="KX110" s="1">
        <v>0</v>
      </c>
      <c r="KY110" s="1">
        <v>0</v>
      </c>
      <c r="LA110" s="1" t="s">
        <v>472</v>
      </c>
      <c r="LB110" s="1" t="s">
        <v>490</v>
      </c>
      <c r="LC110" s="1">
        <v>1</v>
      </c>
      <c r="LD110" s="1">
        <v>0</v>
      </c>
      <c r="LE110" s="1">
        <v>0</v>
      </c>
      <c r="LF110" s="1">
        <v>0</v>
      </c>
      <c r="LH110" s="1">
        <v>0</v>
      </c>
      <c r="LI110" s="1">
        <v>0</v>
      </c>
      <c r="LJ110" s="1">
        <v>0</v>
      </c>
      <c r="LK110" s="1">
        <v>0</v>
      </c>
      <c r="LL110" s="1">
        <v>1</v>
      </c>
      <c r="LM110" s="1">
        <v>0</v>
      </c>
      <c r="LN110" s="1">
        <v>0</v>
      </c>
      <c r="LO110" s="1">
        <v>0</v>
      </c>
      <c r="LQ110" s="1" t="s">
        <v>472</v>
      </c>
      <c r="LZ110" s="1" t="s">
        <v>472</v>
      </c>
      <c r="MA110" s="1" t="s">
        <v>472</v>
      </c>
      <c r="MQ110" s="1">
        <v>0</v>
      </c>
      <c r="MT110" s="1">
        <v>6</v>
      </c>
      <c r="MU110" s="1" t="s">
        <v>5187</v>
      </c>
      <c r="MV110" s="1">
        <v>1</v>
      </c>
      <c r="MW110" s="1">
        <v>0</v>
      </c>
      <c r="MX110" s="1">
        <v>0</v>
      </c>
      <c r="MY110" s="1">
        <v>0</v>
      </c>
      <c r="MZ110" s="1">
        <v>0</v>
      </c>
      <c r="NA110" s="1">
        <v>1</v>
      </c>
      <c r="NB110" s="1">
        <v>1</v>
      </c>
      <c r="NC110" s="1" t="s">
        <v>5190</v>
      </c>
      <c r="ND110" s="1">
        <v>0</v>
      </c>
      <c r="NE110" s="1">
        <v>0</v>
      </c>
      <c r="NF110" s="1">
        <v>0</v>
      </c>
      <c r="NH110" s="1" t="s">
        <v>464</v>
      </c>
      <c r="NI110" s="1" t="s">
        <v>464</v>
      </c>
      <c r="NJ110" s="1" t="s">
        <v>741</v>
      </c>
      <c r="OD110" s="1" t="s">
        <v>742</v>
      </c>
      <c r="OE110" s="1">
        <v>0</v>
      </c>
      <c r="OF110" s="1">
        <v>0</v>
      </c>
      <c r="OG110" s="1">
        <v>0</v>
      </c>
      <c r="OH110" s="1">
        <v>0</v>
      </c>
      <c r="OI110" s="1">
        <v>0</v>
      </c>
      <c r="OJ110" s="1">
        <v>0</v>
      </c>
      <c r="OK110" s="1">
        <v>0</v>
      </c>
      <c r="OL110" s="1">
        <v>0</v>
      </c>
      <c r="OM110" s="1">
        <v>1</v>
      </c>
      <c r="ON110" s="1">
        <v>0</v>
      </c>
      <c r="OO110" s="1" t="s">
        <v>544</v>
      </c>
      <c r="OP110" s="1">
        <v>0</v>
      </c>
      <c r="OQ110" s="1">
        <v>0</v>
      </c>
      <c r="OR110" s="1">
        <v>0</v>
      </c>
      <c r="OS110" s="1">
        <v>1</v>
      </c>
      <c r="OT110" s="1">
        <v>0</v>
      </c>
      <c r="OU110" s="1">
        <v>0</v>
      </c>
      <c r="OW110" s="1" t="s">
        <v>546</v>
      </c>
      <c r="OY110" s="1" t="s">
        <v>518</v>
      </c>
      <c r="OZ110" s="1" t="s">
        <v>472</v>
      </c>
      <c r="PA110" s="1" t="s">
        <v>472</v>
      </c>
      <c r="PB110" s="1" t="s">
        <v>518</v>
      </c>
      <c r="PC110" s="1" t="s">
        <v>472</v>
      </c>
      <c r="PI110" s="1" t="s">
        <v>534</v>
      </c>
      <c r="PJ110" s="1" t="s">
        <v>472</v>
      </c>
      <c r="PZ110" s="1" t="s">
        <v>1888</v>
      </c>
      <c r="QA110" s="1" t="s">
        <v>472</v>
      </c>
      <c r="QB110" s="1" t="s">
        <v>1889</v>
      </c>
      <c r="QC110" s="1" t="s">
        <v>1890</v>
      </c>
      <c r="QD110" s="1" t="s">
        <v>464</v>
      </c>
      <c r="QE110" s="1" t="s">
        <v>1891</v>
      </c>
      <c r="QF110" s="1" t="s">
        <v>472</v>
      </c>
      <c r="QG110" s="1">
        <v>-2.2766513000000002</v>
      </c>
      <c r="QH110" s="1">
        <v>28.819144600000001</v>
      </c>
      <c r="QI110" s="1">
        <v>1690.3</v>
      </c>
      <c r="QJ110" s="1">
        <v>6.68</v>
      </c>
      <c r="QK110" s="1">
        <v>8</v>
      </c>
      <c r="QL110" s="1">
        <v>44960.488078703696</v>
      </c>
      <c r="QM110" s="1">
        <v>44960.47320601852</v>
      </c>
      <c r="QN110" s="1" t="s">
        <v>1230</v>
      </c>
      <c r="QO110" s="1">
        <v>44960.584282407413</v>
      </c>
      <c r="QP110" s="7" t="s">
        <v>1892</v>
      </c>
      <c r="QQ110" s="1" t="s">
        <v>1230</v>
      </c>
      <c r="QR110" s="1" t="s">
        <v>4752</v>
      </c>
      <c r="QS110" s="1" t="s">
        <v>4752</v>
      </c>
      <c r="QT110" s="1" t="s">
        <v>4752</v>
      </c>
      <c r="QU110" s="1" t="s">
        <v>4752</v>
      </c>
      <c r="QV110" s="1" t="s">
        <v>4752</v>
      </c>
      <c r="QW110" s="1" t="s">
        <v>4752</v>
      </c>
      <c r="QX110" s="1" t="s">
        <v>4752</v>
      </c>
      <c r="QY110" s="9" t="s">
        <v>4752</v>
      </c>
      <c r="QZ110" s="1" t="s">
        <v>4752</v>
      </c>
      <c r="RA110" s="1" t="s">
        <v>4752</v>
      </c>
      <c r="RB110" s="1" t="s">
        <v>4752</v>
      </c>
      <c r="RC110" s="1" t="s">
        <v>4752</v>
      </c>
      <c r="RD110" s="1" t="s">
        <v>4752</v>
      </c>
      <c r="RE110" s="1" t="s">
        <v>4752</v>
      </c>
      <c r="RF110" s="1" t="s">
        <v>4752</v>
      </c>
      <c r="RG110" s="1" t="s">
        <v>4752</v>
      </c>
      <c r="RH110" s="1" t="s">
        <v>4752</v>
      </c>
      <c r="RI110" s="1" t="s">
        <v>4752</v>
      </c>
      <c r="RJ110" s="1" t="s">
        <v>4752</v>
      </c>
      <c r="RK110" s="1" t="s">
        <v>4752</v>
      </c>
      <c r="RL110" s="1" t="s">
        <v>4752</v>
      </c>
      <c r="RM110" s="1" t="s">
        <v>4752</v>
      </c>
      <c r="RN110" s="1" t="s">
        <v>4752</v>
      </c>
      <c r="RO110" s="1" t="s">
        <v>4752</v>
      </c>
      <c r="RP110" s="1" t="str">
        <f t="shared" si="8"/>
        <v/>
      </c>
      <c r="RQ110" s="1" t="str">
        <f t="shared" si="9"/>
        <v/>
      </c>
      <c r="RR110" s="1" t="str">
        <f t="shared" si="10"/>
        <v/>
      </c>
      <c r="RS110" s="1" t="str">
        <f t="shared" si="11"/>
        <v/>
      </c>
      <c r="RT110" s="1" t="str">
        <f t="shared" si="12"/>
        <v/>
      </c>
      <c r="RU110" s="1" t="str">
        <f t="shared" si="13"/>
        <v/>
      </c>
    </row>
    <row r="111" spans="1:489" ht="14.25" customHeight="1" x14ac:dyDescent="0.3">
      <c r="A111" s="1" t="s">
        <v>1893</v>
      </c>
      <c r="B111" s="1" t="s">
        <v>1894</v>
      </c>
      <c r="C111" s="1">
        <v>44960</v>
      </c>
      <c r="D111" s="1" t="s">
        <v>459</v>
      </c>
      <c r="E111" s="1" t="s">
        <v>460</v>
      </c>
      <c r="F111" s="1" t="s">
        <v>460</v>
      </c>
      <c r="G111" s="1" t="s">
        <v>461</v>
      </c>
      <c r="H111" s="1" t="s">
        <v>462</v>
      </c>
      <c r="I111" s="1" t="s">
        <v>732</v>
      </c>
      <c r="J111" s="1" t="s">
        <v>464</v>
      </c>
      <c r="K111" s="1" t="s">
        <v>1896</v>
      </c>
      <c r="L111" s="1" t="s">
        <v>1895</v>
      </c>
      <c r="M111" s="1" t="str" cm="1">
        <f t="array" ref="M111">SUBSTITUTE(L111,LEFT(L111,MIN(IFERROR(FIND({0;1;2;3;4;5;6;7;8;9},L111),""))-1),"")</f>
        <v>19</v>
      </c>
      <c r="N111" s="1" t="str">
        <f t="shared" si="7"/>
        <v>nyama_19</v>
      </c>
      <c r="O111" s="1" t="s">
        <v>510</v>
      </c>
      <c r="P111" s="1">
        <v>50</v>
      </c>
      <c r="Q111" s="1">
        <v>0</v>
      </c>
      <c r="R111" s="1" t="s">
        <v>693</v>
      </c>
      <c r="S111" s="1" t="s">
        <v>464</v>
      </c>
      <c r="W111" s="1" t="s">
        <v>510</v>
      </c>
      <c r="X111" s="1" t="s">
        <v>1897</v>
      </c>
      <c r="Y111" s="1" t="s">
        <v>575</v>
      </c>
      <c r="AA111" s="1" t="s">
        <v>471</v>
      </c>
      <c r="AB111" s="1">
        <v>1</v>
      </c>
      <c r="AC111" s="1">
        <v>0</v>
      </c>
      <c r="AD111" s="1">
        <v>0</v>
      </c>
      <c r="AE111" s="1">
        <v>0</v>
      </c>
      <c r="AF111" s="1">
        <v>1</v>
      </c>
      <c r="AG111" s="1">
        <v>0</v>
      </c>
      <c r="AH111" s="1">
        <v>0</v>
      </c>
      <c r="AI111" s="1">
        <v>1</v>
      </c>
      <c r="AJ111" s="1">
        <v>0</v>
      </c>
      <c r="AK111" s="1">
        <v>0</v>
      </c>
      <c r="AL111" s="1">
        <v>0</v>
      </c>
      <c r="AM111" s="1">
        <v>0</v>
      </c>
      <c r="AN111" s="1">
        <v>0</v>
      </c>
      <c r="AO111" s="1">
        <v>0</v>
      </c>
      <c r="AP111" s="1">
        <v>0</v>
      </c>
      <c r="AQ111" s="1">
        <v>1</v>
      </c>
      <c r="AR111" s="1">
        <v>4</v>
      </c>
      <c r="AS111" s="1" t="s">
        <v>464</v>
      </c>
      <c r="AT111" s="1">
        <v>0</v>
      </c>
      <c r="AU111" s="1">
        <v>0</v>
      </c>
      <c r="AV111" s="1">
        <v>0</v>
      </c>
      <c r="AW111" s="1">
        <v>0</v>
      </c>
      <c r="AX111" s="1">
        <v>0</v>
      </c>
      <c r="AY111" s="1">
        <v>0</v>
      </c>
      <c r="AZ111" s="1">
        <v>0</v>
      </c>
      <c r="BA111" s="1">
        <v>0</v>
      </c>
      <c r="BB111" s="1">
        <v>0</v>
      </c>
      <c r="BC111" s="1">
        <v>1</v>
      </c>
      <c r="BD111" s="1">
        <v>0</v>
      </c>
      <c r="BE111" s="1" t="s">
        <v>786</v>
      </c>
      <c r="BF111" s="1" t="s">
        <v>464</v>
      </c>
      <c r="BG111" s="1">
        <v>1</v>
      </c>
      <c r="BH111" s="1">
        <v>0</v>
      </c>
      <c r="BI111" s="1">
        <v>0</v>
      </c>
      <c r="BJ111" s="1">
        <v>0</v>
      </c>
      <c r="BK111" s="1">
        <v>0</v>
      </c>
      <c r="BL111" s="1">
        <v>0</v>
      </c>
      <c r="BM111" s="1">
        <v>0</v>
      </c>
      <c r="BN111" s="1">
        <v>0</v>
      </c>
      <c r="BO111" s="1">
        <v>0</v>
      </c>
      <c r="BP111" s="1">
        <v>0</v>
      </c>
      <c r="BQ111" s="1">
        <v>0</v>
      </c>
      <c r="BS111" s="1" t="s">
        <v>464</v>
      </c>
      <c r="BT111" s="1">
        <v>0</v>
      </c>
      <c r="BU111" s="1">
        <v>0</v>
      </c>
      <c r="BV111" s="1">
        <v>0</v>
      </c>
      <c r="BW111" s="1">
        <v>1</v>
      </c>
      <c r="BX111" s="1">
        <v>0</v>
      </c>
      <c r="BY111" s="1">
        <v>0</v>
      </c>
      <c r="BZ111" s="1">
        <v>0</v>
      </c>
      <c r="CA111" s="1">
        <v>0</v>
      </c>
      <c r="CB111" s="1">
        <v>0</v>
      </c>
      <c r="CC111" s="1">
        <v>0</v>
      </c>
      <c r="CD111" s="1">
        <v>0</v>
      </c>
      <c r="CF111" s="1" t="s">
        <v>473</v>
      </c>
      <c r="CG111" s="1" t="s">
        <v>474</v>
      </c>
      <c r="CL111" s="1" t="s">
        <v>473</v>
      </c>
      <c r="CM111" s="1" t="s">
        <v>5133</v>
      </c>
      <c r="CO111" s="1" t="s">
        <v>472</v>
      </c>
      <c r="CP111" s="1" t="s">
        <v>1145</v>
      </c>
      <c r="CV111" s="1" t="s">
        <v>1146</v>
      </c>
      <c r="CW111" s="1" t="s">
        <v>475</v>
      </c>
      <c r="CX111" s="1">
        <v>8</v>
      </c>
      <c r="CY111" s="1">
        <v>20</v>
      </c>
      <c r="CZ111" s="1">
        <v>15</v>
      </c>
      <c r="DA111" s="9">
        <v>43</v>
      </c>
      <c r="DB111" s="1">
        <v>5</v>
      </c>
      <c r="DC111" s="1">
        <v>2</v>
      </c>
      <c r="DD111" s="1">
        <v>7</v>
      </c>
      <c r="DE111" s="1" t="s">
        <v>671</v>
      </c>
      <c r="DF111" s="1" t="s">
        <v>5102</v>
      </c>
      <c r="DT111" s="1" t="s">
        <v>671</v>
      </c>
      <c r="EH111" s="1">
        <v>7</v>
      </c>
      <c r="EI111" s="1">
        <v>4</v>
      </c>
      <c r="EJ111" s="1">
        <v>560</v>
      </c>
      <c r="EK111" s="1">
        <v>7</v>
      </c>
      <c r="EL111" s="1">
        <v>3</v>
      </c>
      <c r="EM111" s="1">
        <v>420</v>
      </c>
      <c r="EN111" s="6">
        <v>35</v>
      </c>
      <c r="EO111" s="1" t="s">
        <v>472</v>
      </c>
      <c r="EZ111" s="1" t="s">
        <v>961</v>
      </c>
      <c r="FA111" s="1">
        <v>0</v>
      </c>
      <c r="FB111" s="1">
        <v>0</v>
      </c>
      <c r="FC111" s="1">
        <v>0</v>
      </c>
      <c r="FD111" s="1">
        <v>0</v>
      </c>
      <c r="FE111" s="1">
        <v>1</v>
      </c>
      <c r="FF111" s="1">
        <v>0</v>
      </c>
      <c r="FG111" s="1">
        <v>0</v>
      </c>
      <c r="FI111" s="1" t="s">
        <v>464</v>
      </c>
      <c r="FJ111" s="1" t="s">
        <v>598</v>
      </c>
      <c r="FM111" s="1">
        <v>500</v>
      </c>
      <c r="FN111" s="1">
        <v>0</v>
      </c>
      <c r="FO111" s="1">
        <v>0</v>
      </c>
      <c r="FP111" s="1">
        <v>0</v>
      </c>
      <c r="FQ111" s="1">
        <v>0</v>
      </c>
      <c r="FR111" s="1">
        <v>1</v>
      </c>
      <c r="FS111" s="1">
        <v>0</v>
      </c>
      <c r="FT111" s="1">
        <v>0</v>
      </c>
      <c r="FV111" s="1" t="s">
        <v>472</v>
      </c>
      <c r="GD111" s="1" t="s">
        <v>464</v>
      </c>
      <c r="GE111" s="1" t="s">
        <v>472</v>
      </c>
      <c r="GF111" s="1" t="s">
        <v>786</v>
      </c>
      <c r="GG111" s="1" t="s">
        <v>472</v>
      </c>
      <c r="GP111" s="1" t="s">
        <v>472</v>
      </c>
      <c r="HP111" s="1" t="s">
        <v>464</v>
      </c>
      <c r="HQ111" s="1">
        <v>0</v>
      </c>
      <c r="HR111" s="1">
        <v>0</v>
      </c>
      <c r="HS111" s="1">
        <v>0</v>
      </c>
      <c r="HT111" s="1">
        <v>0</v>
      </c>
      <c r="HU111" s="1">
        <v>0</v>
      </c>
      <c r="HV111" s="1">
        <v>0</v>
      </c>
      <c r="HW111" s="1">
        <v>1</v>
      </c>
      <c r="HX111" s="1">
        <v>0</v>
      </c>
      <c r="HY111" s="1">
        <v>0</v>
      </c>
      <c r="HZ111" s="1">
        <v>0</v>
      </c>
      <c r="IF111" s="1">
        <v>0</v>
      </c>
      <c r="IG111" s="1">
        <v>0</v>
      </c>
      <c r="IH111" s="1">
        <v>0</v>
      </c>
      <c r="II111" s="1">
        <v>1</v>
      </c>
      <c r="IJ111" s="1">
        <v>0</v>
      </c>
      <c r="IS111" s="1" t="s">
        <v>5183</v>
      </c>
      <c r="IT111" s="1" t="s">
        <v>472</v>
      </c>
      <c r="IU111" s="1" t="s">
        <v>5102</v>
      </c>
      <c r="IV111" s="1" t="s">
        <v>472</v>
      </c>
      <c r="IX111" s="1" t="s">
        <v>472</v>
      </c>
      <c r="IY111" s="1" t="s">
        <v>464</v>
      </c>
      <c r="IZ111" s="1">
        <v>0</v>
      </c>
      <c r="JA111" s="1">
        <v>1</v>
      </c>
      <c r="JB111" s="1">
        <v>0</v>
      </c>
      <c r="JC111" s="1">
        <v>0</v>
      </c>
      <c r="JD111" s="1">
        <v>0</v>
      </c>
      <c r="JE111" s="1">
        <v>1</v>
      </c>
      <c r="JF111" s="1">
        <v>0</v>
      </c>
      <c r="JG111" s="1">
        <v>0</v>
      </c>
      <c r="JH111" s="1">
        <v>0</v>
      </c>
      <c r="JI111" s="1">
        <v>0</v>
      </c>
      <c r="JK111" s="1" t="s">
        <v>472</v>
      </c>
      <c r="KA111" s="1" t="s">
        <v>472</v>
      </c>
      <c r="KE111" s="1">
        <v>0</v>
      </c>
      <c r="KM111" s="1">
        <v>0</v>
      </c>
      <c r="KN111" s="1">
        <v>0</v>
      </c>
      <c r="KO111" s="1" t="s">
        <v>5186</v>
      </c>
      <c r="KT111" s="1">
        <v>1</v>
      </c>
      <c r="KU111" s="1">
        <v>0</v>
      </c>
      <c r="KV111" s="1">
        <v>0</v>
      </c>
      <c r="KW111" s="1">
        <v>0</v>
      </c>
      <c r="KX111" s="1">
        <v>0</v>
      </c>
      <c r="KY111" s="1">
        <v>0</v>
      </c>
      <c r="LA111" s="1" t="s">
        <v>464</v>
      </c>
      <c r="LB111" s="1" t="s">
        <v>1227</v>
      </c>
      <c r="LC111" s="1">
        <v>1</v>
      </c>
      <c r="LD111" s="1">
        <v>0</v>
      </c>
      <c r="LE111" s="1">
        <v>0</v>
      </c>
      <c r="LF111" s="1">
        <v>0</v>
      </c>
      <c r="LH111" s="1">
        <v>0</v>
      </c>
      <c r="LI111" s="1">
        <v>0</v>
      </c>
      <c r="LJ111" s="1">
        <v>0</v>
      </c>
      <c r="LK111" s="1">
        <v>0</v>
      </c>
      <c r="LL111" s="1">
        <v>1</v>
      </c>
      <c r="LM111" s="1">
        <v>0</v>
      </c>
      <c r="LN111" s="1">
        <v>0</v>
      </c>
      <c r="LO111" s="1">
        <v>0</v>
      </c>
      <c r="LQ111" s="1" t="s">
        <v>464</v>
      </c>
      <c r="LR111" s="1" t="s">
        <v>1898</v>
      </c>
      <c r="LS111" s="1">
        <v>0</v>
      </c>
      <c r="LT111" s="1">
        <v>0</v>
      </c>
      <c r="LU111" s="1">
        <v>0</v>
      </c>
      <c r="LV111" s="1">
        <v>1</v>
      </c>
      <c r="LW111" s="1">
        <v>0</v>
      </c>
      <c r="LX111" s="1">
        <v>0</v>
      </c>
      <c r="LY111" s="1" t="s">
        <v>786</v>
      </c>
      <c r="LZ111" s="1" t="s">
        <v>472</v>
      </c>
      <c r="MA111" s="1" t="s">
        <v>472</v>
      </c>
      <c r="MQ111" s="1">
        <v>0</v>
      </c>
      <c r="MT111" s="1">
        <v>6</v>
      </c>
      <c r="MU111" s="1" t="s">
        <v>5187</v>
      </c>
      <c r="MV111" s="1">
        <v>1</v>
      </c>
      <c r="MW111" s="1">
        <v>0</v>
      </c>
      <c r="MX111" s="1">
        <v>0</v>
      </c>
      <c r="MY111" s="1">
        <v>0</v>
      </c>
      <c r="MZ111" s="1">
        <v>0</v>
      </c>
      <c r="NA111" s="1">
        <v>1</v>
      </c>
      <c r="NB111" s="1">
        <v>1</v>
      </c>
      <c r="NC111" s="1" t="s">
        <v>5190</v>
      </c>
      <c r="ND111" s="1">
        <v>0</v>
      </c>
      <c r="NE111" s="1">
        <v>0</v>
      </c>
      <c r="NF111" s="1">
        <v>0</v>
      </c>
      <c r="NH111" s="1" t="s">
        <v>472</v>
      </c>
      <c r="NI111" s="1" t="s">
        <v>464</v>
      </c>
      <c r="NJ111" s="1" t="s">
        <v>741</v>
      </c>
      <c r="OD111" s="1" t="s">
        <v>1899</v>
      </c>
      <c r="OE111" s="1">
        <v>0</v>
      </c>
      <c r="OF111" s="1">
        <v>0</v>
      </c>
      <c r="OG111" s="1">
        <v>0</v>
      </c>
      <c r="OH111" s="1">
        <v>0</v>
      </c>
      <c r="OI111" s="1">
        <v>0</v>
      </c>
      <c r="OJ111" s="1">
        <v>0</v>
      </c>
      <c r="OK111" s="1">
        <v>0</v>
      </c>
      <c r="OL111" s="1">
        <v>0</v>
      </c>
      <c r="OM111" s="1">
        <v>1</v>
      </c>
      <c r="ON111" s="1">
        <v>0</v>
      </c>
      <c r="OO111" s="1" t="s">
        <v>836</v>
      </c>
      <c r="OP111" s="1">
        <v>0</v>
      </c>
      <c r="OQ111" s="1">
        <v>1</v>
      </c>
      <c r="OR111" s="1">
        <v>0</v>
      </c>
      <c r="OS111" s="1">
        <v>0</v>
      </c>
      <c r="OT111" s="1">
        <v>0</v>
      </c>
      <c r="OU111" s="1">
        <v>0</v>
      </c>
      <c r="OW111" s="1" t="s">
        <v>482</v>
      </c>
      <c r="OY111" s="1" t="s">
        <v>518</v>
      </c>
      <c r="OZ111" s="1" t="s">
        <v>472</v>
      </c>
      <c r="PA111" s="1" t="s">
        <v>472</v>
      </c>
      <c r="PB111" s="1" t="s">
        <v>502</v>
      </c>
      <c r="PC111" s="1" t="s">
        <v>472</v>
      </c>
      <c r="PI111" s="1" t="s">
        <v>534</v>
      </c>
      <c r="PJ111" s="1" t="s">
        <v>472</v>
      </c>
      <c r="PZ111" s="1" t="s">
        <v>786</v>
      </c>
      <c r="QA111" s="1" t="s">
        <v>472</v>
      </c>
      <c r="QB111" s="1" t="s">
        <v>490</v>
      </c>
      <c r="QC111" s="1" t="s">
        <v>1900</v>
      </c>
      <c r="QD111" s="1" t="s">
        <v>472</v>
      </c>
      <c r="QG111" s="1">
        <v>-2.2771213000000001</v>
      </c>
      <c r="QH111" s="1">
        <v>28.8170757</v>
      </c>
      <c r="QI111" s="1">
        <v>1692.4</v>
      </c>
      <c r="QJ111" s="1">
        <v>5.48</v>
      </c>
      <c r="QK111" s="1">
        <v>4</v>
      </c>
      <c r="QL111" s="1">
        <v>44960.514386574083</v>
      </c>
      <c r="QM111" s="1">
        <v>44960.499907407408</v>
      </c>
      <c r="QN111" s="1" t="s">
        <v>1230</v>
      </c>
      <c r="QO111" s="1">
        <v>44960.584293981483</v>
      </c>
      <c r="QP111" s="7" t="s">
        <v>1901</v>
      </c>
      <c r="QQ111" s="1" t="s">
        <v>1230</v>
      </c>
      <c r="QR111" s="1" t="s">
        <v>4707</v>
      </c>
      <c r="QS111" s="1" t="s">
        <v>4708</v>
      </c>
      <c r="QT111" s="1">
        <v>8</v>
      </c>
      <c r="QU111" s="1" t="s">
        <v>4709</v>
      </c>
      <c r="QV111" s="1">
        <v>50</v>
      </c>
      <c r="QW111" s="1">
        <v>50</v>
      </c>
      <c r="QX111" s="1">
        <v>60</v>
      </c>
      <c r="QY111" s="9">
        <v>160</v>
      </c>
      <c r="QZ111" s="1" t="s">
        <v>5102</v>
      </c>
      <c r="RA111" s="1">
        <v>8.5714285714285712</v>
      </c>
      <c r="RB111" s="1" t="s">
        <v>4720</v>
      </c>
      <c r="RC111" s="1" t="s">
        <v>4711</v>
      </c>
      <c r="RD111" s="1">
        <v>0</v>
      </c>
      <c r="RE111" s="1" t="s">
        <v>5102</v>
      </c>
      <c r="RF111" s="1">
        <v>0</v>
      </c>
      <c r="RG111" s="1">
        <v>1</v>
      </c>
      <c r="RH111" s="1">
        <v>1</v>
      </c>
      <c r="RI111" s="1">
        <v>2</v>
      </c>
      <c r="RJ111" s="1" t="s">
        <v>4721</v>
      </c>
      <c r="RK111" s="1">
        <v>1</v>
      </c>
      <c r="RL111" s="1">
        <v>5</v>
      </c>
      <c r="RM111" s="1" t="s">
        <v>4714</v>
      </c>
      <c r="RN111" s="1">
        <v>1</v>
      </c>
      <c r="RO111" s="1">
        <v>1</v>
      </c>
      <c r="RP111" s="1" t="str">
        <f t="shared" si="8"/>
        <v>croissance</v>
      </c>
      <c r="RQ111" s="1" t="str">
        <f t="shared" si="9"/>
        <v>stagnation</v>
      </c>
      <c r="RR111" s="1" t="str">
        <f t="shared" si="10"/>
        <v>stagnation</v>
      </c>
      <c r="RS111" s="1" t="str">
        <f t="shared" si="11"/>
        <v>regression</v>
      </c>
      <c r="RT111" s="1" t="str">
        <f t="shared" si="12"/>
        <v>regression</v>
      </c>
      <c r="RU111" s="1" t="str">
        <f t="shared" si="13"/>
        <v>croissance</v>
      </c>
    </row>
    <row r="112" spans="1:489" ht="14.25" customHeight="1" x14ac:dyDescent="0.3">
      <c r="A112" s="1" t="s">
        <v>1902</v>
      </c>
      <c r="B112" s="1" t="s">
        <v>1903</v>
      </c>
      <c r="C112" s="1">
        <v>44960</v>
      </c>
      <c r="D112" s="1" t="s">
        <v>459</v>
      </c>
      <c r="E112" s="1" t="s">
        <v>460</v>
      </c>
      <c r="F112" s="1" t="s">
        <v>460</v>
      </c>
      <c r="G112" s="1" t="s">
        <v>461</v>
      </c>
      <c r="H112" s="1" t="s">
        <v>462</v>
      </c>
      <c r="I112" s="1" t="s">
        <v>732</v>
      </c>
      <c r="J112" s="1" t="s">
        <v>464</v>
      </c>
      <c r="K112" s="1" t="s">
        <v>1905</v>
      </c>
      <c r="L112" s="1" t="s">
        <v>1904</v>
      </c>
      <c r="M112" s="1" t="str" cm="1">
        <f t="array" ref="M112">SUBSTITUTE(L112,LEFT(L112,MIN(IFERROR(FIND({0;1;2;3;4;5;6;7;8;9},L112),""))-1),"")</f>
        <v>44</v>
      </c>
      <c r="N112" s="1" t="str">
        <f t="shared" si="7"/>
        <v>nyama_44</v>
      </c>
      <c r="O112" s="1" t="s">
        <v>467</v>
      </c>
      <c r="P112" s="1">
        <v>29</v>
      </c>
      <c r="Q112" s="1">
        <v>0</v>
      </c>
      <c r="R112" s="1" t="s">
        <v>693</v>
      </c>
      <c r="S112" s="1" t="s">
        <v>472</v>
      </c>
      <c r="T112" s="1" t="s">
        <v>1221</v>
      </c>
      <c r="V112" s="1" t="s">
        <v>510</v>
      </c>
      <c r="W112" s="1" t="s">
        <v>510</v>
      </c>
      <c r="X112" s="1" t="s">
        <v>1906</v>
      </c>
      <c r="Y112" s="1" t="s">
        <v>1503</v>
      </c>
      <c r="AA112" s="1" t="s">
        <v>471</v>
      </c>
      <c r="AB112" s="1">
        <v>2</v>
      </c>
      <c r="AC112" s="1">
        <v>1</v>
      </c>
      <c r="AD112" s="1">
        <v>0</v>
      </c>
      <c r="AE112" s="1">
        <v>0</v>
      </c>
      <c r="AF112" s="1">
        <v>0</v>
      </c>
      <c r="AG112" s="1">
        <v>1</v>
      </c>
      <c r="AH112" s="1">
        <v>0</v>
      </c>
      <c r="AI112" s="1">
        <v>0</v>
      </c>
      <c r="AJ112" s="1">
        <v>0</v>
      </c>
      <c r="AK112" s="1">
        <v>2</v>
      </c>
      <c r="AL112" s="1">
        <v>0</v>
      </c>
      <c r="AM112" s="1">
        <v>0</v>
      </c>
      <c r="AN112" s="1">
        <v>0</v>
      </c>
      <c r="AO112" s="1">
        <v>1</v>
      </c>
      <c r="AP112" s="1">
        <v>0</v>
      </c>
      <c r="AQ112" s="1">
        <v>0</v>
      </c>
      <c r="AR112" s="1">
        <v>7</v>
      </c>
      <c r="AS112" s="1" t="s">
        <v>472</v>
      </c>
      <c r="AT112" s="1">
        <v>0</v>
      </c>
      <c r="AU112" s="1">
        <v>0</v>
      </c>
      <c r="AV112" s="1">
        <v>0</v>
      </c>
      <c r="AW112" s="1">
        <v>0</v>
      </c>
      <c r="AX112" s="1">
        <v>0</v>
      </c>
      <c r="AY112" s="1">
        <v>0</v>
      </c>
      <c r="AZ112" s="1">
        <v>0</v>
      </c>
      <c r="BA112" s="1">
        <v>0</v>
      </c>
      <c r="BB112" s="1">
        <v>0</v>
      </c>
      <c r="BC112" s="1">
        <v>0</v>
      </c>
      <c r="BD112" s="1">
        <v>0</v>
      </c>
      <c r="BE112" s="1">
        <v>0</v>
      </c>
      <c r="BF112" s="1" t="s">
        <v>472</v>
      </c>
      <c r="BS112" s="1" t="s">
        <v>464</v>
      </c>
      <c r="BT112" s="1">
        <v>0</v>
      </c>
      <c r="BU112" s="1">
        <v>0</v>
      </c>
      <c r="BV112" s="1">
        <v>0</v>
      </c>
      <c r="BW112" s="1">
        <v>1</v>
      </c>
      <c r="BX112" s="1">
        <v>0</v>
      </c>
      <c r="BY112" s="1">
        <v>0</v>
      </c>
      <c r="BZ112" s="1">
        <v>0</v>
      </c>
      <c r="CA112" s="1">
        <v>0</v>
      </c>
      <c r="CB112" s="1">
        <v>0</v>
      </c>
      <c r="CC112" s="1">
        <v>0</v>
      </c>
      <c r="CD112" s="1">
        <v>0</v>
      </c>
      <c r="CF112" s="1" t="s">
        <v>473</v>
      </c>
      <c r="CG112" s="1" t="s">
        <v>474</v>
      </c>
      <c r="CL112" s="1" t="s">
        <v>473</v>
      </c>
      <c r="CM112" s="1" t="s">
        <v>5133</v>
      </c>
      <c r="CO112" s="1" t="s">
        <v>472</v>
      </c>
      <c r="CP112" s="1" t="s">
        <v>1145</v>
      </c>
      <c r="CV112" s="1" t="s">
        <v>1263</v>
      </c>
      <c r="CW112" s="1" t="s">
        <v>475</v>
      </c>
      <c r="CX112" s="1">
        <v>10</v>
      </c>
      <c r="CY112" s="1">
        <v>60</v>
      </c>
      <c r="CZ112" s="1">
        <v>15</v>
      </c>
      <c r="DA112" s="9">
        <v>85</v>
      </c>
      <c r="DB112" s="1">
        <v>50</v>
      </c>
      <c r="DC112" s="1">
        <v>20</v>
      </c>
      <c r="DD112" s="1">
        <v>70</v>
      </c>
      <c r="DE112" s="1" t="s">
        <v>472</v>
      </c>
      <c r="DF112" s="1" t="s">
        <v>5102</v>
      </c>
      <c r="DG112" s="1">
        <v>0</v>
      </c>
      <c r="DH112" s="1">
        <v>0</v>
      </c>
      <c r="DI112" s="1">
        <v>0</v>
      </c>
      <c r="DJ112" s="1">
        <v>0</v>
      </c>
      <c r="DK112" s="1">
        <v>0</v>
      </c>
      <c r="DL112" s="1">
        <v>0</v>
      </c>
      <c r="DM112" s="1">
        <v>1</v>
      </c>
      <c r="DN112" s="1">
        <v>1</v>
      </c>
      <c r="DO112" s="1">
        <v>0</v>
      </c>
      <c r="DP112" s="1">
        <v>0</v>
      </c>
      <c r="DQ112" s="1">
        <v>0</v>
      </c>
      <c r="DR112" s="1">
        <v>0</v>
      </c>
      <c r="DS112" s="1">
        <v>0</v>
      </c>
      <c r="DT112" s="1" t="s">
        <v>472</v>
      </c>
      <c r="DU112" s="1">
        <v>0</v>
      </c>
      <c r="DV112" s="1">
        <v>0</v>
      </c>
      <c r="DW112" s="1">
        <v>0</v>
      </c>
      <c r="DX112" s="1">
        <v>0</v>
      </c>
      <c r="DY112" s="1">
        <v>0</v>
      </c>
      <c r="DZ112" s="1">
        <v>0</v>
      </c>
      <c r="EA112" s="1">
        <v>1</v>
      </c>
      <c r="EB112" s="1">
        <v>1</v>
      </c>
      <c r="EC112" s="1">
        <v>0</v>
      </c>
      <c r="ED112" s="1">
        <v>0</v>
      </c>
      <c r="EE112" s="1">
        <v>0</v>
      </c>
      <c r="EF112" s="1">
        <v>0</v>
      </c>
      <c r="EG112" s="1">
        <v>0</v>
      </c>
      <c r="EH112" s="1">
        <v>7</v>
      </c>
      <c r="EI112" s="1">
        <v>5</v>
      </c>
      <c r="EJ112" s="1">
        <v>700</v>
      </c>
      <c r="EK112" s="1">
        <v>3</v>
      </c>
      <c r="EL112" s="1">
        <v>4</v>
      </c>
      <c r="EM112" s="1">
        <v>560</v>
      </c>
      <c r="EN112" s="6">
        <v>25.714285714285715</v>
      </c>
      <c r="EO112" s="1" t="s">
        <v>472</v>
      </c>
      <c r="EZ112" s="1" t="s">
        <v>514</v>
      </c>
      <c r="FA112" s="1">
        <v>0</v>
      </c>
      <c r="FB112" s="1">
        <v>0</v>
      </c>
      <c r="FC112" s="1">
        <v>0</v>
      </c>
      <c r="FD112" s="1">
        <v>0</v>
      </c>
      <c r="FE112" s="1">
        <v>1</v>
      </c>
      <c r="FF112" s="1">
        <v>0</v>
      </c>
      <c r="FG112" s="1">
        <v>0</v>
      </c>
      <c r="FI112" s="1" t="s">
        <v>464</v>
      </c>
      <c r="FJ112" s="1" t="s">
        <v>598</v>
      </c>
      <c r="FM112" s="1">
        <v>500</v>
      </c>
      <c r="FN112" s="1">
        <v>0</v>
      </c>
      <c r="FO112" s="1">
        <v>0</v>
      </c>
      <c r="FP112" s="1">
        <v>1</v>
      </c>
      <c r="FQ112" s="1">
        <v>0</v>
      </c>
      <c r="FR112" s="1">
        <v>0</v>
      </c>
      <c r="FS112" s="1">
        <v>0</v>
      </c>
      <c r="FT112" s="1">
        <v>0</v>
      </c>
      <c r="FV112" s="1" t="s">
        <v>472</v>
      </c>
      <c r="GD112" s="1" t="s">
        <v>472</v>
      </c>
      <c r="GE112" s="1" t="s">
        <v>464</v>
      </c>
      <c r="GF112" s="1" t="s">
        <v>1907</v>
      </c>
      <c r="GG112" s="1" t="s">
        <v>472</v>
      </c>
      <c r="GP112" s="1" t="s">
        <v>472</v>
      </c>
      <c r="HP112" s="1" t="s">
        <v>464</v>
      </c>
      <c r="HQ112" s="1">
        <v>0</v>
      </c>
      <c r="HR112" s="1">
        <v>0</v>
      </c>
      <c r="HS112" s="1">
        <v>0</v>
      </c>
      <c r="HT112" s="1">
        <v>0</v>
      </c>
      <c r="HU112" s="1">
        <v>0</v>
      </c>
      <c r="HV112" s="1">
        <v>0</v>
      </c>
      <c r="HW112" s="1">
        <v>1</v>
      </c>
      <c r="HX112" s="1">
        <v>0</v>
      </c>
      <c r="HY112" s="1">
        <v>0</v>
      </c>
      <c r="HZ112" s="1">
        <v>0</v>
      </c>
      <c r="IF112" s="1">
        <v>1</v>
      </c>
      <c r="IG112" s="1">
        <v>0</v>
      </c>
      <c r="IH112" s="1">
        <v>0</v>
      </c>
      <c r="II112" s="1">
        <v>0</v>
      </c>
      <c r="IJ112" s="1">
        <v>0</v>
      </c>
      <c r="IK112" s="1">
        <v>2</v>
      </c>
      <c r="IS112" s="1" t="s">
        <v>5183</v>
      </c>
      <c r="IT112" s="1" t="s">
        <v>464</v>
      </c>
      <c r="IU112" s="1" t="s">
        <v>5102</v>
      </c>
      <c r="IV112" s="1" t="s">
        <v>472</v>
      </c>
      <c r="IX112" s="1" t="s">
        <v>472</v>
      </c>
      <c r="IY112" s="1" t="s">
        <v>464</v>
      </c>
      <c r="IZ112" s="1">
        <v>0</v>
      </c>
      <c r="JA112" s="1">
        <v>1</v>
      </c>
      <c r="JB112" s="1">
        <v>0</v>
      </c>
      <c r="JC112" s="1">
        <v>0</v>
      </c>
      <c r="JD112" s="1">
        <v>0</v>
      </c>
      <c r="JE112" s="1">
        <v>1</v>
      </c>
      <c r="JF112" s="1">
        <v>0</v>
      </c>
      <c r="JG112" s="1">
        <v>0</v>
      </c>
      <c r="JH112" s="1">
        <v>0</v>
      </c>
      <c r="JI112" s="1">
        <v>0</v>
      </c>
      <c r="JK112" s="1" t="s">
        <v>464</v>
      </c>
      <c r="JL112" s="1">
        <v>0</v>
      </c>
      <c r="JM112" s="1">
        <v>0</v>
      </c>
      <c r="JN112" s="1">
        <v>0</v>
      </c>
      <c r="JO112" s="1">
        <v>0</v>
      </c>
      <c r="JP112" s="1">
        <v>0</v>
      </c>
      <c r="JQ112" s="1">
        <v>1</v>
      </c>
      <c r="JR112" s="1">
        <v>0</v>
      </c>
      <c r="JS112" s="1" t="s">
        <v>1253</v>
      </c>
      <c r="JT112" s="1" t="s">
        <v>464</v>
      </c>
      <c r="KA112" s="1" t="s">
        <v>464</v>
      </c>
      <c r="KB112" s="1">
        <v>1</v>
      </c>
      <c r="KC112" s="1">
        <v>1</v>
      </c>
      <c r="KD112" s="1">
        <v>0</v>
      </c>
      <c r="KE112" s="1">
        <v>2</v>
      </c>
      <c r="KF112" s="1">
        <v>0</v>
      </c>
      <c r="KG112" s="1">
        <v>0</v>
      </c>
      <c r="KH112" s="1">
        <v>0</v>
      </c>
      <c r="KJ112" s="1">
        <v>1</v>
      </c>
      <c r="KK112" s="1">
        <v>1</v>
      </c>
      <c r="KL112" s="1">
        <v>0</v>
      </c>
      <c r="KM112" s="1">
        <v>2</v>
      </c>
      <c r="KN112" s="1">
        <v>4</v>
      </c>
      <c r="KO112" s="1" t="s">
        <v>5185</v>
      </c>
      <c r="KP112" s="1">
        <v>0</v>
      </c>
      <c r="KQ112" s="1">
        <v>0</v>
      </c>
      <c r="KR112" s="1">
        <v>0</v>
      </c>
      <c r="KT112" s="1">
        <v>0</v>
      </c>
      <c r="KU112" s="1">
        <v>1</v>
      </c>
      <c r="KV112" s="1">
        <v>0</v>
      </c>
      <c r="KW112" s="1">
        <v>0</v>
      </c>
      <c r="KX112" s="1">
        <v>0</v>
      </c>
      <c r="KY112" s="1">
        <v>0</v>
      </c>
      <c r="LA112" s="1" t="s">
        <v>464</v>
      </c>
      <c r="LB112" s="1" t="s">
        <v>1908</v>
      </c>
      <c r="LC112" s="1">
        <v>1</v>
      </c>
      <c r="LD112" s="1">
        <v>0</v>
      </c>
      <c r="LE112" s="1">
        <v>0</v>
      </c>
      <c r="LF112" s="1">
        <v>0</v>
      </c>
      <c r="LH112" s="1">
        <v>0</v>
      </c>
      <c r="LI112" s="1">
        <v>0</v>
      </c>
      <c r="LJ112" s="1">
        <v>0</v>
      </c>
      <c r="LK112" s="1">
        <v>0</v>
      </c>
      <c r="LL112" s="1">
        <v>1</v>
      </c>
      <c r="LM112" s="1">
        <v>0</v>
      </c>
      <c r="LN112" s="1">
        <v>0</v>
      </c>
      <c r="LO112" s="1">
        <v>0</v>
      </c>
      <c r="LQ112" s="1" t="s">
        <v>464</v>
      </c>
      <c r="LR112" s="1" t="s">
        <v>1909</v>
      </c>
      <c r="LS112" s="1">
        <v>0</v>
      </c>
      <c r="LT112" s="1">
        <v>1</v>
      </c>
      <c r="LU112" s="1">
        <v>0</v>
      </c>
      <c r="LV112" s="1">
        <v>0</v>
      </c>
      <c r="LW112" s="1">
        <v>0</v>
      </c>
      <c r="LX112" s="1">
        <v>0</v>
      </c>
      <c r="LY112" s="1" t="s">
        <v>786</v>
      </c>
      <c r="LZ112" s="1" t="s">
        <v>472</v>
      </c>
      <c r="MA112" s="1" t="s">
        <v>472</v>
      </c>
      <c r="MQ112" s="1">
        <v>0</v>
      </c>
      <c r="MT112" s="1">
        <v>7</v>
      </c>
      <c r="MU112" s="1" t="s">
        <v>5187</v>
      </c>
      <c r="MV112" s="1">
        <v>1</v>
      </c>
      <c r="MW112" s="1">
        <v>0</v>
      </c>
      <c r="MX112" s="1">
        <v>0</v>
      </c>
      <c r="MY112" s="1">
        <v>0</v>
      </c>
      <c r="MZ112" s="1">
        <v>0</v>
      </c>
      <c r="NA112" s="1">
        <v>1</v>
      </c>
      <c r="NB112" s="1">
        <v>1</v>
      </c>
      <c r="NC112" s="1" t="s">
        <v>5190</v>
      </c>
      <c r="ND112" s="1">
        <v>0</v>
      </c>
      <c r="NE112" s="1">
        <v>0</v>
      </c>
      <c r="NF112" s="1">
        <v>0</v>
      </c>
      <c r="NH112" s="1" t="s">
        <v>464</v>
      </c>
      <c r="NI112" s="1" t="s">
        <v>464</v>
      </c>
      <c r="NJ112" s="1" t="s">
        <v>741</v>
      </c>
      <c r="OD112" s="1" t="s">
        <v>1910</v>
      </c>
      <c r="OE112" s="1">
        <v>0</v>
      </c>
      <c r="OF112" s="1">
        <v>0</v>
      </c>
      <c r="OG112" s="1">
        <v>0</v>
      </c>
      <c r="OH112" s="1">
        <v>0</v>
      </c>
      <c r="OI112" s="1">
        <v>0</v>
      </c>
      <c r="OJ112" s="1">
        <v>0</v>
      </c>
      <c r="OK112" s="1">
        <v>0</v>
      </c>
      <c r="OL112" s="1">
        <v>0</v>
      </c>
      <c r="OM112" s="1">
        <v>1</v>
      </c>
      <c r="ON112" s="1">
        <v>0</v>
      </c>
      <c r="OO112" s="1" t="s">
        <v>544</v>
      </c>
      <c r="OP112" s="1">
        <v>0</v>
      </c>
      <c r="OQ112" s="1">
        <v>0</v>
      </c>
      <c r="OR112" s="1">
        <v>0</v>
      </c>
      <c r="OS112" s="1">
        <v>1</v>
      </c>
      <c r="OT112" s="1">
        <v>0</v>
      </c>
      <c r="OU112" s="1">
        <v>0</v>
      </c>
      <c r="OW112" s="1" t="s">
        <v>546</v>
      </c>
      <c r="OY112" s="1" t="s">
        <v>533</v>
      </c>
      <c r="OZ112" s="1" t="s">
        <v>464</v>
      </c>
      <c r="PA112" s="1" t="s">
        <v>472</v>
      </c>
      <c r="PB112" s="1" t="s">
        <v>518</v>
      </c>
      <c r="PC112" s="1" t="s">
        <v>464</v>
      </c>
      <c r="PD112" s="1" t="s">
        <v>472</v>
      </c>
      <c r="PF112" s="1" t="s">
        <v>484</v>
      </c>
      <c r="PH112" s="1" t="s">
        <v>671</v>
      </c>
      <c r="PI112" s="1" t="s">
        <v>534</v>
      </c>
      <c r="PJ112" s="1" t="s">
        <v>489</v>
      </c>
      <c r="PK112" s="1">
        <v>0</v>
      </c>
      <c r="PL112" s="1">
        <v>1</v>
      </c>
      <c r="PM112" s="1">
        <v>0</v>
      </c>
      <c r="PN112" s="1">
        <v>0</v>
      </c>
      <c r="PO112" s="1">
        <v>0</v>
      </c>
      <c r="PP112" s="1">
        <v>0</v>
      </c>
      <c r="PQ112" s="1">
        <v>0</v>
      </c>
      <c r="PR112" s="1">
        <v>0</v>
      </c>
      <c r="PS112" s="1">
        <v>0</v>
      </c>
      <c r="PT112" s="1">
        <v>0</v>
      </c>
      <c r="PU112" s="1">
        <v>0</v>
      </c>
      <c r="PV112" s="1">
        <v>0</v>
      </c>
      <c r="PX112" s="1" t="s">
        <v>851</v>
      </c>
      <c r="PY112" s="1" t="s">
        <v>489</v>
      </c>
      <c r="PZ112" s="1" t="s">
        <v>851</v>
      </c>
      <c r="QA112" s="1" t="s">
        <v>489</v>
      </c>
      <c r="QB112" s="1" t="s">
        <v>1911</v>
      </c>
      <c r="QC112" s="1" t="s">
        <v>786</v>
      </c>
      <c r="QD112" s="1" t="s">
        <v>472</v>
      </c>
      <c r="QG112" s="1">
        <v>-2.2764978</v>
      </c>
      <c r="QH112" s="1">
        <v>28.816653599999999</v>
      </c>
      <c r="QI112" s="1">
        <v>1700.9</v>
      </c>
      <c r="QJ112" s="1">
        <v>5</v>
      </c>
      <c r="QK112" s="1">
        <v>7</v>
      </c>
      <c r="QL112" s="1">
        <v>44960.54310185185</v>
      </c>
      <c r="QM112" s="1">
        <v>44960.518217592587</v>
      </c>
      <c r="QN112" s="1" t="s">
        <v>1230</v>
      </c>
      <c r="QO112" s="1">
        <v>44960.584305555552</v>
      </c>
      <c r="QP112" s="7" t="s">
        <v>1912</v>
      </c>
      <c r="QQ112" s="1" t="s">
        <v>1230</v>
      </c>
      <c r="QR112" s="1" t="s">
        <v>4707</v>
      </c>
      <c r="QS112" s="1" t="s">
        <v>4716</v>
      </c>
      <c r="QT112" s="1">
        <v>12</v>
      </c>
      <c r="QU112" s="1" t="s">
        <v>4709</v>
      </c>
      <c r="QV112" s="1">
        <v>15</v>
      </c>
      <c r="QW112" s="1">
        <v>8</v>
      </c>
      <c r="QX112" s="1">
        <v>20</v>
      </c>
      <c r="QY112" s="9">
        <v>43</v>
      </c>
      <c r="QZ112" s="1" t="s">
        <v>5102</v>
      </c>
      <c r="RA112" s="1">
        <v>6.666666666666667</v>
      </c>
      <c r="RB112" s="1" t="s">
        <v>4720</v>
      </c>
      <c r="RC112" s="1" t="s">
        <v>4711</v>
      </c>
      <c r="RD112" s="1" t="s">
        <v>4712</v>
      </c>
      <c r="RE112" s="1" t="s">
        <v>5102</v>
      </c>
      <c r="RF112" s="1">
        <v>0</v>
      </c>
      <c r="RG112" s="1">
        <v>1</v>
      </c>
      <c r="RH112" s="1">
        <v>1</v>
      </c>
      <c r="RI112" s="1">
        <v>2</v>
      </c>
      <c r="RJ112" s="1" t="s">
        <v>4721</v>
      </c>
      <c r="RK112" s="1">
        <v>1</v>
      </c>
      <c r="RL112" s="1">
        <v>7</v>
      </c>
      <c r="RM112" s="1" t="s">
        <v>4718</v>
      </c>
      <c r="RN112" s="1">
        <v>1</v>
      </c>
      <c r="RO112" s="1">
        <v>1</v>
      </c>
      <c r="RP112" s="1" t="str">
        <f t="shared" si="8"/>
        <v>regression</v>
      </c>
      <c r="RQ112" s="1" t="str">
        <f t="shared" si="9"/>
        <v>stagnation</v>
      </c>
      <c r="RR112" s="1" t="str">
        <f t="shared" si="10"/>
        <v>stagnation</v>
      </c>
      <c r="RS112" s="1" t="str">
        <f t="shared" si="11"/>
        <v>regression</v>
      </c>
      <c r="RT112" s="1" t="str">
        <f t="shared" si="12"/>
        <v>regression</v>
      </c>
      <c r="RU112" s="1" t="str">
        <f t="shared" si="13"/>
        <v>stagnation</v>
      </c>
    </row>
    <row r="113" spans="1:489" ht="14.25" customHeight="1" x14ac:dyDescent="0.3">
      <c r="A113" s="1" t="s">
        <v>1913</v>
      </c>
      <c r="B113" s="1" t="s">
        <v>1914</v>
      </c>
      <c r="C113" s="1">
        <v>44960</v>
      </c>
      <c r="D113" s="1" t="s">
        <v>459</v>
      </c>
      <c r="E113" s="1" t="s">
        <v>460</v>
      </c>
      <c r="F113" s="1" t="s">
        <v>460</v>
      </c>
      <c r="G113" s="1" t="s">
        <v>461</v>
      </c>
      <c r="H113" s="1" t="s">
        <v>462</v>
      </c>
      <c r="I113" s="1" t="s">
        <v>732</v>
      </c>
      <c r="J113" s="1" t="s">
        <v>464</v>
      </c>
      <c r="K113" s="1" t="s">
        <v>1916</v>
      </c>
      <c r="L113" s="1" t="s">
        <v>1915</v>
      </c>
      <c r="M113" s="1" t="str" cm="1">
        <f t="array" ref="M113">SUBSTITUTE(L113,LEFT(L113,MIN(IFERROR(FIND({0;1;2;3;4;5;6;7;8;9},L113),""))-1),"")</f>
        <v>57</v>
      </c>
      <c r="N113" s="1" t="str">
        <f t="shared" si="7"/>
        <v>nyama_57</v>
      </c>
      <c r="O113" s="1" t="s">
        <v>510</v>
      </c>
      <c r="P113" s="1">
        <v>43</v>
      </c>
      <c r="Q113" s="1">
        <v>971206832</v>
      </c>
      <c r="R113" s="1" t="s">
        <v>511</v>
      </c>
      <c r="S113" s="1" t="s">
        <v>464</v>
      </c>
      <c r="W113" s="1" t="s">
        <v>510</v>
      </c>
      <c r="X113" s="1" t="s">
        <v>1917</v>
      </c>
      <c r="Y113" s="1" t="s">
        <v>575</v>
      </c>
      <c r="AA113" s="1" t="s">
        <v>471</v>
      </c>
      <c r="AB113" s="1">
        <v>0</v>
      </c>
      <c r="AC113" s="1">
        <v>0</v>
      </c>
      <c r="AD113" s="1">
        <v>0</v>
      </c>
      <c r="AE113" s="1">
        <v>1</v>
      </c>
      <c r="AF113" s="1">
        <v>0</v>
      </c>
      <c r="AG113" s="1">
        <v>0</v>
      </c>
      <c r="AH113" s="1">
        <v>1</v>
      </c>
      <c r="AI113" s="1">
        <v>0</v>
      </c>
      <c r="AJ113" s="1">
        <v>1</v>
      </c>
      <c r="AK113" s="1">
        <v>2</v>
      </c>
      <c r="AL113" s="1">
        <v>0</v>
      </c>
      <c r="AM113" s="1">
        <v>2</v>
      </c>
      <c r="AN113" s="1">
        <v>0</v>
      </c>
      <c r="AO113" s="1">
        <v>0</v>
      </c>
      <c r="AP113" s="1">
        <v>1</v>
      </c>
      <c r="AQ113" s="1">
        <v>0</v>
      </c>
      <c r="AR113" s="1">
        <v>8</v>
      </c>
      <c r="AS113" s="1" t="s">
        <v>464</v>
      </c>
      <c r="AT113" s="1">
        <v>0</v>
      </c>
      <c r="AU113" s="1">
        <v>0</v>
      </c>
      <c r="AV113" s="1">
        <v>0</v>
      </c>
      <c r="AW113" s="1">
        <v>0</v>
      </c>
      <c r="AX113" s="1">
        <v>0</v>
      </c>
      <c r="AY113" s="1">
        <v>0</v>
      </c>
      <c r="AZ113" s="1">
        <v>0</v>
      </c>
      <c r="BA113" s="1">
        <v>0</v>
      </c>
      <c r="BB113" s="1">
        <v>0</v>
      </c>
      <c r="BC113" s="1">
        <v>1</v>
      </c>
      <c r="BD113" s="1">
        <v>0</v>
      </c>
      <c r="BE113" s="1" t="s">
        <v>1918</v>
      </c>
      <c r="BF113" s="1" t="s">
        <v>464</v>
      </c>
      <c r="BG113" s="1">
        <v>1</v>
      </c>
      <c r="BH113" s="1">
        <v>0</v>
      </c>
      <c r="BI113" s="1">
        <v>0</v>
      </c>
      <c r="BJ113" s="1">
        <v>0</v>
      </c>
      <c r="BK113" s="1">
        <v>0</v>
      </c>
      <c r="BL113" s="1">
        <v>0</v>
      </c>
      <c r="BM113" s="1">
        <v>0</v>
      </c>
      <c r="BN113" s="1">
        <v>0</v>
      </c>
      <c r="BO113" s="1">
        <v>0</v>
      </c>
      <c r="BP113" s="1">
        <v>0</v>
      </c>
      <c r="BQ113" s="1">
        <v>0</v>
      </c>
      <c r="BS113" s="1" t="s">
        <v>464</v>
      </c>
      <c r="BT113" s="1">
        <v>0</v>
      </c>
      <c r="BU113" s="1">
        <v>0</v>
      </c>
      <c r="BV113" s="1">
        <v>0</v>
      </c>
      <c r="BW113" s="1">
        <v>1</v>
      </c>
      <c r="BX113" s="1">
        <v>0</v>
      </c>
      <c r="BY113" s="1">
        <v>0</v>
      </c>
      <c r="BZ113" s="1">
        <v>0</v>
      </c>
      <c r="CA113" s="1">
        <v>0</v>
      </c>
      <c r="CB113" s="1">
        <v>0</v>
      </c>
      <c r="CC113" s="1">
        <v>0</v>
      </c>
      <c r="CD113" s="1">
        <v>0</v>
      </c>
      <c r="CF113" s="1" t="s">
        <v>473</v>
      </c>
      <c r="CG113" s="1" t="s">
        <v>474</v>
      </c>
      <c r="CL113" s="1" t="s">
        <v>473</v>
      </c>
      <c r="CM113" s="1" t="s">
        <v>5133</v>
      </c>
      <c r="CO113" s="1" t="s">
        <v>464</v>
      </c>
      <c r="CW113" s="1" t="s">
        <v>475</v>
      </c>
      <c r="CX113" s="1">
        <v>8</v>
      </c>
      <c r="CY113" s="1">
        <v>20</v>
      </c>
      <c r="CZ113" s="1">
        <v>15</v>
      </c>
      <c r="DA113" s="9">
        <v>43</v>
      </c>
      <c r="DE113" s="1" t="s">
        <v>472</v>
      </c>
      <c r="DF113" s="1" t="s">
        <v>5102</v>
      </c>
      <c r="DG113" s="1">
        <v>0</v>
      </c>
      <c r="DH113" s="1">
        <v>0</v>
      </c>
      <c r="DI113" s="1">
        <v>0</v>
      </c>
      <c r="DJ113" s="1">
        <v>0</v>
      </c>
      <c r="DK113" s="1">
        <v>0</v>
      </c>
      <c r="DL113" s="1">
        <v>0</v>
      </c>
      <c r="DM113" s="1">
        <v>1</v>
      </c>
      <c r="DN113" s="1">
        <v>1</v>
      </c>
      <c r="DO113" s="1">
        <v>0</v>
      </c>
      <c r="DP113" s="1">
        <v>0</v>
      </c>
      <c r="DQ113" s="1">
        <v>0</v>
      </c>
      <c r="DR113" s="1">
        <v>0</v>
      </c>
      <c r="DS113" s="1">
        <v>0</v>
      </c>
      <c r="EH113" s="1">
        <v>7</v>
      </c>
      <c r="EI113" s="1">
        <v>7</v>
      </c>
      <c r="EJ113" s="1">
        <v>980</v>
      </c>
      <c r="EM113" s="1">
        <v>0</v>
      </c>
      <c r="EN113" s="6">
        <v>17.5</v>
      </c>
      <c r="EO113" s="1" t="s">
        <v>472</v>
      </c>
      <c r="EZ113" s="1" t="s">
        <v>529</v>
      </c>
      <c r="FA113" s="1">
        <v>0</v>
      </c>
      <c r="FB113" s="1">
        <v>0</v>
      </c>
      <c r="FC113" s="1">
        <v>0</v>
      </c>
      <c r="FD113" s="1">
        <v>0</v>
      </c>
      <c r="FE113" s="1">
        <v>1</v>
      </c>
      <c r="FF113" s="1">
        <v>0</v>
      </c>
      <c r="FG113" s="1">
        <v>0</v>
      </c>
      <c r="FI113" s="1" t="s">
        <v>464</v>
      </c>
      <c r="FJ113" s="1" t="s">
        <v>598</v>
      </c>
      <c r="FM113" s="1">
        <v>500</v>
      </c>
      <c r="GE113" s="1" t="s">
        <v>464</v>
      </c>
      <c r="GF113" s="1" t="s">
        <v>1919</v>
      </c>
      <c r="GG113" s="1" t="s">
        <v>472</v>
      </c>
      <c r="HP113" s="1" t="s">
        <v>464</v>
      </c>
      <c r="HQ113" s="1">
        <v>0</v>
      </c>
      <c r="HR113" s="1">
        <v>0</v>
      </c>
      <c r="HS113" s="1">
        <v>0</v>
      </c>
      <c r="HT113" s="1">
        <v>0</v>
      </c>
      <c r="HU113" s="1">
        <v>0</v>
      </c>
      <c r="HV113" s="1">
        <v>0</v>
      </c>
      <c r="HW113" s="1">
        <v>1</v>
      </c>
      <c r="HX113" s="1">
        <v>0</v>
      </c>
      <c r="HY113" s="1">
        <v>0</v>
      </c>
      <c r="HZ113" s="1">
        <v>0</v>
      </c>
      <c r="IF113" s="1">
        <v>0</v>
      </c>
      <c r="IG113" s="1">
        <v>0</v>
      </c>
      <c r="IH113" s="1">
        <v>0</v>
      </c>
      <c r="II113" s="1">
        <v>1</v>
      </c>
      <c r="IJ113" s="1">
        <v>0</v>
      </c>
      <c r="IS113" s="1" t="s">
        <v>5183</v>
      </c>
      <c r="IT113" s="1" t="s">
        <v>472</v>
      </c>
      <c r="IU113" s="1" t="s">
        <v>5102</v>
      </c>
      <c r="IV113" s="1" t="s">
        <v>472</v>
      </c>
      <c r="IX113" s="1" t="s">
        <v>472</v>
      </c>
      <c r="IY113" s="1" t="s">
        <v>464</v>
      </c>
      <c r="IZ113" s="1">
        <v>0</v>
      </c>
      <c r="JA113" s="1">
        <v>1</v>
      </c>
      <c r="JB113" s="1">
        <v>0</v>
      </c>
      <c r="JC113" s="1">
        <v>0</v>
      </c>
      <c r="JD113" s="1">
        <v>0</v>
      </c>
      <c r="JE113" s="1">
        <v>1</v>
      </c>
      <c r="JF113" s="1">
        <v>0</v>
      </c>
      <c r="JG113" s="1">
        <v>0</v>
      </c>
      <c r="JH113" s="1">
        <v>0</v>
      </c>
      <c r="JI113" s="1">
        <v>0</v>
      </c>
      <c r="JK113" s="1" t="s">
        <v>464</v>
      </c>
      <c r="JL113" s="1">
        <v>0</v>
      </c>
      <c r="JM113" s="1">
        <v>0</v>
      </c>
      <c r="JN113" s="1">
        <v>0</v>
      </c>
      <c r="JO113" s="1">
        <v>0</v>
      </c>
      <c r="JP113" s="1">
        <v>0</v>
      </c>
      <c r="JQ113" s="1">
        <v>1</v>
      </c>
      <c r="JR113" s="1">
        <v>0</v>
      </c>
      <c r="JS113" s="1" t="s">
        <v>1920</v>
      </c>
      <c r="JT113" s="1" t="s">
        <v>464</v>
      </c>
      <c r="KA113" s="1" t="s">
        <v>464</v>
      </c>
      <c r="KB113" s="1">
        <v>1</v>
      </c>
      <c r="KC113" s="1">
        <v>0</v>
      </c>
      <c r="KD113" s="1">
        <v>0</v>
      </c>
      <c r="KE113" s="1">
        <v>1</v>
      </c>
      <c r="KF113" s="1">
        <v>0</v>
      </c>
      <c r="KG113" s="1">
        <v>0</v>
      </c>
      <c r="KH113" s="1">
        <v>0</v>
      </c>
      <c r="KJ113" s="1">
        <v>1</v>
      </c>
      <c r="KK113" s="1">
        <v>1</v>
      </c>
      <c r="KL113" s="1">
        <v>0</v>
      </c>
      <c r="KM113" s="1">
        <v>2</v>
      </c>
      <c r="KN113" s="1">
        <v>3</v>
      </c>
      <c r="KO113" s="1" t="s">
        <v>5185</v>
      </c>
      <c r="KP113" s="1">
        <v>0</v>
      </c>
      <c r="KQ113" s="1">
        <v>0</v>
      </c>
      <c r="KR113" s="1">
        <v>0</v>
      </c>
      <c r="KT113" s="1">
        <v>0</v>
      </c>
      <c r="KU113" s="1">
        <v>0</v>
      </c>
      <c r="KV113" s="1">
        <v>0</v>
      </c>
      <c r="KW113" s="1">
        <v>0</v>
      </c>
      <c r="KX113" s="1">
        <v>1</v>
      </c>
      <c r="KY113" s="1">
        <v>0</v>
      </c>
      <c r="KZ113" s="1" t="s">
        <v>1921</v>
      </c>
      <c r="LA113" s="1" t="s">
        <v>472</v>
      </c>
      <c r="LB113" s="1" t="s">
        <v>490</v>
      </c>
      <c r="LC113" s="1">
        <v>1</v>
      </c>
      <c r="LD113" s="1">
        <v>0</v>
      </c>
      <c r="LE113" s="1">
        <v>0</v>
      </c>
      <c r="LF113" s="1">
        <v>0</v>
      </c>
      <c r="LH113" s="1">
        <v>0</v>
      </c>
      <c r="LI113" s="1">
        <v>0</v>
      </c>
      <c r="LJ113" s="1">
        <v>0</v>
      </c>
      <c r="LK113" s="1">
        <v>0</v>
      </c>
      <c r="LL113" s="1">
        <v>1</v>
      </c>
      <c r="LM113" s="1">
        <v>0</v>
      </c>
      <c r="LN113" s="1">
        <v>0</v>
      </c>
      <c r="LO113" s="1">
        <v>0</v>
      </c>
      <c r="LQ113" s="1" t="s">
        <v>464</v>
      </c>
      <c r="LR113" s="1" t="s">
        <v>1922</v>
      </c>
      <c r="LS113" s="1">
        <v>0</v>
      </c>
      <c r="LT113" s="1">
        <v>1</v>
      </c>
      <c r="LU113" s="1">
        <v>0</v>
      </c>
      <c r="LV113" s="1">
        <v>0</v>
      </c>
      <c r="LW113" s="1">
        <v>0</v>
      </c>
      <c r="LX113" s="1">
        <v>0</v>
      </c>
      <c r="LY113" s="1" t="s">
        <v>786</v>
      </c>
      <c r="LZ113" s="1" t="s">
        <v>464</v>
      </c>
      <c r="MA113" s="1" t="s">
        <v>464</v>
      </c>
      <c r="MB113" s="1">
        <v>1</v>
      </c>
      <c r="MC113" s="1">
        <v>0</v>
      </c>
      <c r="MD113" s="1">
        <v>0</v>
      </c>
      <c r="ME113" s="1">
        <v>0</v>
      </c>
      <c r="MF113" s="1">
        <v>0</v>
      </c>
      <c r="MH113" s="1">
        <v>1</v>
      </c>
      <c r="MI113" s="1">
        <v>0</v>
      </c>
      <c r="MJ113" s="1">
        <v>0</v>
      </c>
      <c r="MK113" s="1">
        <v>0</v>
      </c>
      <c r="ML113" s="1">
        <v>0</v>
      </c>
      <c r="MM113" s="1">
        <v>0</v>
      </c>
      <c r="MN113" s="1">
        <v>0</v>
      </c>
      <c r="MO113" s="1">
        <v>0</v>
      </c>
      <c r="MQ113" s="1">
        <v>1</v>
      </c>
      <c r="MR113" s="1" t="s">
        <v>464</v>
      </c>
      <c r="MS113" s="1" t="s">
        <v>479</v>
      </c>
      <c r="MT113" s="1">
        <v>6</v>
      </c>
      <c r="MU113" s="1" t="s">
        <v>5187</v>
      </c>
      <c r="NA113" s="1">
        <v>0</v>
      </c>
      <c r="NB113" s="1">
        <v>1</v>
      </c>
      <c r="NC113" s="1" t="s">
        <v>5190</v>
      </c>
      <c r="NH113" s="1" t="s">
        <v>464</v>
      </c>
      <c r="NI113" s="1" t="s">
        <v>464</v>
      </c>
      <c r="NJ113" s="1" t="s">
        <v>817</v>
      </c>
      <c r="NK113" s="1" t="s">
        <v>464</v>
      </c>
      <c r="NL113" s="1">
        <v>0</v>
      </c>
      <c r="NM113" s="1">
        <v>1</v>
      </c>
      <c r="NN113" s="1">
        <v>0</v>
      </c>
      <c r="NO113" s="1">
        <v>0</v>
      </c>
      <c r="NP113" s="1">
        <v>0</v>
      </c>
      <c r="NQ113" s="1">
        <v>0</v>
      </c>
      <c r="NR113" s="1">
        <v>0</v>
      </c>
      <c r="NT113" s="1">
        <v>0</v>
      </c>
      <c r="NU113" s="1">
        <v>1</v>
      </c>
      <c r="NV113" s="1">
        <v>0</v>
      </c>
      <c r="NW113" s="1">
        <v>0</v>
      </c>
      <c r="NX113" s="1">
        <v>0</v>
      </c>
      <c r="NY113" s="1">
        <v>0</v>
      </c>
      <c r="NZ113" s="1">
        <v>0</v>
      </c>
      <c r="OA113" s="1">
        <v>0</v>
      </c>
      <c r="OD113" s="1" t="s">
        <v>1923</v>
      </c>
      <c r="OE113" s="1">
        <v>0</v>
      </c>
      <c r="OF113" s="1">
        <v>0</v>
      </c>
      <c r="OG113" s="1">
        <v>0</v>
      </c>
      <c r="OH113" s="1">
        <v>0</v>
      </c>
      <c r="OI113" s="1">
        <v>0</v>
      </c>
      <c r="OJ113" s="1">
        <v>0</v>
      </c>
      <c r="OK113" s="1">
        <v>0</v>
      </c>
      <c r="OL113" s="1">
        <v>1</v>
      </c>
      <c r="OM113" s="1">
        <v>0</v>
      </c>
      <c r="ON113" s="1">
        <v>0</v>
      </c>
      <c r="OP113" s="1">
        <v>0</v>
      </c>
      <c r="OQ113" s="1">
        <v>0</v>
      </c>
      <c r="OR113" s="1">
        <v>0</v>
      </c>
      <c r="OS113" s="1">
        <v>1</v>
      </c>
      <c r="OT113" s="1">
        <v>0</v>
      </c>
      <c r="OU113" s="1">
        <v>0</v>
      </c>
      <c r="OW113" s="1" t="s">
        <v>482</v>
      </c>
      <c r="OY113" s="1" t="s">
        <v>502</v>
      </c>
      <c r="OZ113" s="1" t="s">
        <v>464</v>
      </c>
      <c r="PA113" s="1" t="s">
        <v>464</v>
      </c>
      <c r="PB113" s="1" t="s">
        <v>776</v>
      </c>
      <c r="PC113" s="1" t="s">
        <v>464</v>
      </c>
      <c r="PD113" s="1" t="s">
        <v>472</v>
      </c>
      <c r="PF113" s="1" t="s">
        <v>484</v>
      </c>
      <c r="PH113" s="1" t="s">
        <v>485</v>
      </c>
      <c r="PI113" s="1" t="s">
        <v>534</v>
      </c>
      <c r="PJ113" s="1" t="s">
        <v>487</v>
      </c>
      <c r="PK113" s="1">
        <v>0</v>
      </c>
      <c r="PL113" s="1">
        <v>1</v>
      </c>
      <c r="PM113" s="1">
        <v>0</v>
      </c>
      <c r="PN113" s="1">
        <v>0</v>
      </c>
      <c r="PO113" s="1">
        <v>0</v>
      </c>
      <c r="PP113" s="1">
        <v>0</v>
      </c>
      <c r="PQ113" s="1">
        <v>0</v>
      </c>
      <c r="PR113" s="1">
        <v>0</v>
      </c>
      <c r="PS113" s="1">
        <v>0</v>
      </c>
      <c r="PT113" s="1">
        <v>0</v>
      </c>
      <c r="PU113" s="1">
        <v>0</v>
      </c>
      <c r="PV113" s="1">
        <v>0</v>
      </c>
      <c r="PX113" s="1" t="s">
        <v>851</v>
      </c>
      <c r="PY113" s="1" t="s">
        <v>487</v>
      </c>
      <c r="PZ113" s="1" t="s">
        <v>490</v>
      </c>
      <c r="QA113" s="1" t="s">
        <v>489</v>
      </c>
      <c r="QB113" s="1" t="s">
        <v>1924</v>
      </c>
      <c r="QC113" s="1" t="s">
        <v>786</v>
      </c>
      <c r="QD113" s="1" t="s">
        <v>472</v>
      </c>
      <c r="QG113" s="1">
        <v>-2.2767727999999998</v>
      </c>
      <c r="QH113" s="1">
        <v>28.816190299999999</v>
      </c>
      <c r="QI113" s="1">
        <v>1670.4</v>
      </c>
      <c r="QJ113" s="1">
        <v>4.8600000000000003</v>
      </c>
      <c r="QK113" s="1">
        <v>8</v>
      </c>
      <c r="QL113" s="1">
        <v>44960.565868055557</v>
      </c>
      <c r="QM113" s="1">
        <v>44960.548726851863</v>
      </c>
      <c r="QN113" s="1" t="s">
        <v>1230</v>
      </c>
      <c r="QO113" s="1">
        <v>44960.584317129629</v>
      </c>
      <c r="QP113" s="7" t="s">
        <v>1925</v>
      </c>
      <c r="QQ113" s="1" t="s">
        <v>1230</v>
      </c>
      <c r="QR113" s="1" t="s">
        <v>4707</v>
      </c>
      <c r="QS113" s="1" t="s">
        <v>4708</v>
      </c>
      <c r="QT113" s="1">
        <v>7</v>
      </c>
      <c r="QU113" s="1" t="s">
        <v>4725</v>
      </c>
      <c r="QV113" s="1">
        <v>30</v>
      </c>
      <c r="QW113" s="1">
        <v>40</v>
      </c>
      <c r="QX113" s="1">
        <v>50</v>
      </c>
      <c r="QY113" s="9">
        <v>120</v>
      </c>
      <c r="QZ113" s="1" t="s">
        <v>5101</v>
      </c>
      <c r="RA113" s="1">
        <v>4.8979591836734695</v>
      </c>
      <c r="RB113" s="1" t="s">
        <v>4720</v>
      </c>
      <c r="RC113" s="1" t="s">
        <v>4711</v>
      </c>
      <c r="RD113" s="1" t="s">
        <v>4712</v>
      </c>
      <c r="RE113" s="1" t="s">
        <v>5102</v>
      </c>
      <c r="RF113" s="1" t="s">
        <v>4742</v>
      </c>
      <c r="RG113" s="1">
        <v>1</v>
      </c>
      <c r="RH113" s="1">
        <v>1</v>
      </c>
      <c r="RI113" s="1">
        <v>3</v>
      </c>
      <c r="RJ113" s="1" t="s">
        <v>4713</v>
      </c>
      <c r="RK113" s="1">
        <v>1</v>
      </c>
      <c r="RL113" s="1">
        <v>5</v>
      </c>
      <c r="RM113" s="1" t="s">
        <v>4714</v>
      </c>
      <c r="RN113" s="1">
        <v>1</v>
      </c>
      <c r="RO113" s="1">
        <v>1</v>
      </c>
      <c r="RP113" s="1" t="str">
        <f t="shared" si="8"/>
        <v>croissance</v>
      </c>
      <c r="RQ113" s="1" t="str">
        <f t="shared" si="9"/>
        <v>croissance</v>
      </c>
      <c r="RR113" s="1" t="str">
        <f t="shared" si="10"/>
        <v>stagnation</v>
      </c>
      <c r="RS113" s="1" t="str">
        <f t="shared" si="11"/>
        <v>regression</v>
      </c>
      <c r="RT113" s="1" t="str">
        <f t="shared" si="12"/>
        <v>stagnation</v>
      </c>
      <c r="RU113" s="1" t="str">
        <f t="shared" si="13"/>
        <v>croissance</v>
      </c>
    </row>
    <row r="114" spans="1:489" ht="14.25" customHeight="1" x14ac:dyDescent="0.3">
      <c r="A114" s="1" t="s">
        <v>1926</v>
      </c>
      <c r="B114" s="1" t="s">
        <v>1927</v>
      </c>
      <c r="C114" s="1">
        <v>44963</v>
      </c>
      <c r="D114" s="1" t="s">
        <v>459</v>
      </c>
      <c r="E114" s="1" t="s">
        <v>460</v>
      </c>
      <c r="F114" s="1" t="s">
        <v>460</v>
      </c>
      <c r="G114" s="1" t="s">
        <v>461</v>
      </c>
      <c r="H114" s="1" t="s">
        <v>462</v>
      </c>
      <c r="I114" s="1" t="s">
        <v>1417</v>
      </c>
      <c r="J114" s="1" t="s">
        <v>464</v>
      </c>
      <c r="K114" s="1" t="s">
        <v>1929</v>
      </c>
      <c r="L114" s="1" t="s">
        <v>1928</v>
      </c>
      <c r="M114" s="1" t="str" cm="1">
        <f t="array" ref="M114">SUBSTITUTE(L114,LEFT(L114,MIN(IFERROR(FIND({0;1;2;3;4;5;6;7;8;9},L114),""))-1),"")</f>
        <v>20</v>
      </c>
      <c r="N114" s="1" t="str">
        <f t="shared" si="7"/>
        <v>chira_20</v>
      </c>
      <c r="O114" s="1" t="s">
        <v>467</v>
      </c>
      <c r="P114" s="1">
        <v>35</v>
      </c>
      <c r="Q114" s="1">
        <v>999999999</v>
      </c>
      <c r="R114" s="1" t="s">
        <v>693</v>
      </c>
      <c r="S114" s="1" t="s">
        <v>472</v>
      </c>
      <c r="T114" s="1" t="s">
        <v>542</v>
      </c>
      <c r="V114" s="1" t="s">
        <v>510</v>
      </c>
      <c r="W114" s="1" t="s">
        <v>510</v>
      </c>
      <c r="Y114" s="1" t="s">
        <v>470</v>
      </c>
      <c r="AA114" s="1" t="s">
        <v>471</v>
      </c>
      <c r="AB114" s="1">
        <v>3</v>
      </c>
      <c r="AC114" s="1">
        <v>1</v>
      </c>
      <c r="AD114" s="1">
        <v>0</v>
      </c>
      <c r="AE114" s="1">
        <v>0</v>
      </c>
      <c r="AF114" s="1">
        <v>1</v>
      </c>
      <c r="AG114" s="1">
        <v>0</v>
      </c>
      <c r="AH114" s="1">
        <v>1</v>
      </c>
      <c r="AI114" s="1">
        <v>0</v>
      </c>
      <c r="AJ114" s="1">
        <v>0</v>
      </c>
      <c r="AK114" s="1">
        <v>1</v>
      </c>
      <c r="AL114" s="1">
        <v>0</v>
      </c>
      <c r="AM114" s="1">
        <v>0</v>
      </c>
      <c r="AN114" s="1">
        <v>0</v>
      </c>
      <c r="AO114" s="1">
        <v>2</v>
      </c>
      <c r="AP114" s="1">
        <v>0</v>
      </c>
      <c r="AQ114" s="1">
        <v>0</v>
      </c>
      <c r="AR114" s="1">
        <v>9</v>
      </c>
      <c r="AS114" s="1" t="s">
        <v>464</v>
      </c>
      <c r="AT114" s="1">
        <v>0</v>
      </c>
      <c r="AU114" s="1">
        <v>0</v>
      </c>
      <c r="AV114" s="1">
        <v>0</v>
      </c>
      <c r="AW114" s="1">
        <v>0</v>
      </c>
      <c r="AX114" s="1">
        <v>0</v>
      </c>
      <c r="AY114" s="1">
        <v>1</v>
      </c>
      <c r="AZ114" s="1">
        <v>0</v>
      </c>
      <c r="BA114" s="1">
        <v>0</v>
      </c>
      <c r="BB114" s="1">
        <v>0</v>
      </c>
      <c r="BC114" s="1">
        <v>0</v>
      </c>
      <c r="BD114" s="1">
        <v>0</v>
      </c>
      <c r="BE114" s="1">
        <v>0</v>
      </c>
      <c r="BF114" s="1" t="s">
        <v>472</v>
      </c>
      <c r="BS114" s="1" t="s">
        <v>464</v>
      </c>
      <c r="BT114" s="1">
        <v>0</v>
      </c>
      <c r="BU114" s="1">
        <v>0</v>
      </c>
      <c r="BV114" s="1">
        <v>0</v>
      </c>
      <c r="BW114" s="1">
        <v>1</v>
      </c>
      <c r="BX114" s="1">
        <v>0</v>
      </c>
      <c r="BY114" s="1">
        <v>0</v>
      </c>
      <c r="BZ114" s="1">
        <v>0</v>
      </c>
      <c r="CA114" s="1">
        <v>0</v>
      </c>
      <c r="CB114" s="1">
        <v>0</v>
      </c>
      <c r="CC114" s="1">
        <v>0</v>
      </c>
      <c r="CD114" s="1">
        <v>0</v>
      </c>
      <c r="CF114" s="1" t="s">
        <v>473</v>
      </c>
      <c r="CG114" s="1" t="s">
        <v>474</v>
      </c>
      <c r="CL114" s="1" t="s">
        <v>473</v>
      </c>
      <c r="CM114" s="1" t="s">
        <v>5133</v>
      </c>
      <c r="CO114" s="1" t="s">
        <v>464</v>
      </c>
      <c r="CW114" s="1" t="s">
        <v>475</v>
      </c>
      <c r="CX114" s="1">
        <v>10</v>
      </c>
      <c r="CY114" s="1">
        <v>15</v>
      </c>
      <c r="CZ114" s="1">
        <v>15</v>
      </c>
      <c r="DA114" s="9">
        <v>40</v>
      </c>
      <c r="DE114" s="1" t="s">
        <v>464</v>
      </c>
      <c r="DF114" s="1" t="s">
        <v>5101</v>
      </c>
      <c r="EH114" s="1">
        <v>2</v>
      </c>
      <c r="EI114" s="1">
        <v>5</v>
      </c>
      <c r="EJ114" s="1">
        <v>200</v>
      </c>
      <c r="EM114" s="1">
        <v>0</v>
      </c>
      <c r="EN114" s="6">
        <v>3.1746031746031744</v>
      </c>
      <c r="EO114" s="1" t="s">
        <v>464</v>
      </c>
      <c r="EP114" s="1">
        <v>0</v>
      </c>
      <c r="EQ114" s="1">
        <v>0</v>
      </c>
      <c r="ER114" s="1">
        <v>0</v>
      </c>
      <c r="ES114" s="1">
        <v>0</v>
      </c>
      <c r="ET114" s="1">
        <v>0</v>
      </c>
      <c r="EU114" s="1">
        <v>0</v>
      </c>
      <c r="EV114" s="1">
        <v>0</v>
      </c>
      <c r="EW114" s="1">
        <v>1</v>
      </c>
      <c r="EX114" s="1">
        <v>0</v>
      </c>
      <c r="EY114" s="1" t="s">
        <v>1930</v>
      </c>
      <c r="EZ114" s="1" t="s">
        <v>514</v>
      </c>
      <c r="FA114" s="1">
        <v>0</v>
      </c>
      <c r="FB114" s="1">
        <v>0</v>
      </c>
      <c r="FC114" s="1">
        <v>0</v>
      </c>
      <c r="FD114" s="1">
        <v>0</v>
      </c>
      <c r="FE114" s="1">
        <v>1</v>
      </c>
      <c r="FF114" s="1">
        <v>0</v>
      </c>
      <c r="FG114" s="1">
        <v>0</v>
      </c>
      <c r="FI114" s="1" t="s">
        <v>464</v>
      </c>
      <c r="FJ114" s="1" t="s">
        <v>598</v>
      </c>
      <c r="FM114" s="1">
        <v>250</v>
      </c>
      <c r="GE114" s="1" t="s">
        <v>464</v>
      </c>
      <c r="GF114" s="1" t="s">
        <v>1931</v>
      </c>
      <c r="GG114" s="1" t="s">
        <v>472</v>
      </c>
      <c r="HP114" s="1" t="s">
        <v>464</v>
      </c>
      <c r="HQ114" s="1">
        <v>0</v>
      </c>
      <c r="HR114" s="1">
        <v>0</v>
      </c>
      <c r="HS114" s="1">
        <v>1</v>
      </c>
      <c r="HT114" s="1">
        <v>0</v>
      </c>
      <c r="HU114" s="1">
        <v>0</v>
      </c>
      <c r="HV114" s="1">
        <v>0</v>
      </c>
      <c r="HW114" s="1">
        <v>0</v>
      </c>
      <c r="HX114" s="1">
        <v>0</v>
      </c>
      <c r="HY114" s="1">
        <v>0</v>
      </c>
      <c r="HZ114" s="1">
        <v>0</v>
      </c>
      <c r="IC114" s="1" t="s">
        <v>1932</v>
      </c>
      <c r="IF114" s="1">
        <v>1</v>
      </c>
      <c r="IG114" s="1">
        <v>0</v>
      </c>
      <c r="IH114" s="1">
        <v>0</v>
      </c>
      <c r="II114" s="1">
        <v>0</v>
      </c>
      <c r="IJ114" s="1">
        <v>0</v>
      </c>
      <c r="IK114" s="1">
        <v>1</v>
      </c>
      <c r="IL114" s="1">
        <v>0</v>
      </c>
      <c r="IM114" s="1">
        <v>1</v>
      </c>
      <c r="IN114" s="1">
        <v>0</v>
      </c>
      <c r="IS114" s="1" t="s">
        <v>5183</v>
      </c>
      <c r="IT114" s="1" t="s">
        <v>464</v>
      </c>
      <c r="IU114" s="1" t="s">
        <v>5102</v>
      </c>
      <c r="IV114" s="1" t="s">
        <v>472</v>
      </c>
      <c r="IX114" s="1" t="s">
        <v>472</v>
      </c>
      <c r="IY114" s="1" t="s">
        <v>472</v>
      </c>
      <c r="KA114" s="1" t="s">
        <v>472</v>
      </c>
      <c r="KE114" s="1">
        <v>0</v>
      </c>
      <c r="KM114" s="1">
        <v>0</v>
      </c>
      <c r="KN114" s="1">
        <v>0</v>
      </c>
      <c r="KO114" s="1" t="s">
        <v>5186</v>
      </c>
      <c r="KT114" s="1">
        <v>1</v>
      </c>
      <c r="KU114" s="1">
        <v>0</v>
      </c>
      <c r="KV114" s="1">
        <v>0</v>
      </c>
      <c r="KW114" s="1">
        <v>0</v>
      </c>
      <c r="KX114" s="1">
        <v>0</v>
      </c>
      <c r="KY114" s="1">
        <v>0</v>
      </c>
      <c r="LA114" s="1" t="s">
        <v>472</v>
      </c>
      <c r="LB114" s="1" t="s">
        <v>1933</v>
      </c>
      <c r="LC114" s="1">
        <v>1</v>
      </c>
      <c r="LD114" s="1">
        <v>0</v>
      </c>
      <c r="LE114" s="1">
        <v>0</v>
      </c>
      <c r="LF114" s="1">
        <v>0</v>
      </c>
      <c r="LH114" s="1">
        <v>0</v>
      </c>
      <c r="LI114" s="1">
        <v>0</v>
      </c>
      <c r="LJ114" s="1">
        <v>0</v>
      </c>
      <c r="LK114" s="1">
        <v>0</v>
      </c>
      <c r="LL114" s="1">
        <v>1</v>
      </c>
      <c r="LM114" s="1">
        <v>0</v>
      </c>
      <c r="LN114" s="1">
        <v>0</v>
      </c>
      <c r="LO114" s="1">
        <v>0</v>
      </c>
      <c r="LQ114" s="1" t="s">
        <v>464</v>
      </c>
      <c r="LR114" s="1" t="s">
        <v>1934</v>
      </c>
      <c r="LS114" s="1">
        <v>0</v>
      </c>
      <c r="LT114" s="1">
        <v>0</v>
      </c>
      <c r="LU114" s="1">
        <v>0</v>
      </c>
      <c r="LV114" s="1">
        <v>1</v>
      </c>
      <c r="LW114" s="1">
        <v>0</v>
      </c>
      <c r="LX114" s="1">
        <v>0</v>
      </c>
      <c r="LY114" s="1" t="s">
        <v>1423</v>
      </c>
      <c r="LZ114" s="1" t="s">
        <v>472</v>
      </c>
      <c r="MA114" s="1" t="s">
        <v>472</v>
      </c>
      <c r="MQ114" s="1">
        <v>0</v>
      </c>
      <c r="MT114" s="1">
        <v>7</v>
      </c>
      <c r="MU114" s="1" t="s">
        <v>5187</v>
      </c>
      <c r="MV114" s="1">
        <v>0</v>
      </c>
      <c r="MW114" s="1">
        <v>0</v>
      </c>
      <c r="MX114" s="1">
        <v>0</v>
      </c>
      <c r="MY114" s="1">
        <v>0</v>
      </c>
      <c r="MZ114" s="1">
        <v>0</v>
      </c>
      <c r="NA114" s="1">
        <v>0</v>
      </c>
      <c r="NB114" s="1">
        <v>0</v>
      </c>
      <c r="NC114" s="1" t="s">
        <v>1580</v>
      </c>
      <c r="ND114" s="1">
        <v>0</v>
      </c>
      <c r="NE114" s="1">
        <v>1</v>
      </c>
      <c r="NF114" s="1">
        <v>0</v>
      </c>
      <c r="NG114" s="1" t="s">
        <v>1935</v>
      </c>
      <c r="NH114" s="1" t="s">
        <v>464</v>
      </c>
      <c r="NI114" s="1" t="s">
        <v>480</v>
      </c>
      <c r="OD114" s="1" t="s">
        <v>1936</v>
      </c>
      <c r="OE114" s="1">
        <v>0</v>
      </c>
      <c r="OF114" s="1">
        <v>0</v>
      </c>
      <c r="OG114" s="1">
        <v>0</v>
      </c>
      <c r="OH114" s="1">
        <v>0</v>
      </c>
      <c r="OI114" s="1">
        <v>0</v>
      </c>
      <c r="OJ114" s="1">
        <v>0</v>
      </c>
      <c r="OK114" s="1">
        <v>0</v>
      </c>
      <c r="OL114" s="1">
        <v>0</v>
      </c>
      <c r="OM114" s="1">
        <v>1</v>
      </c>
      <c r="ON114" s="1">
        <v>0</v>
      </c>
      <c r="OO114" s="1" t="s">
        <v>544</v>
      </c>
      <c r="OP114" s="1">
        <v>0</v>
      </c>
      <c r="OQ114" s="1">
        <v>0</v>
      </c>
      <c r="OR114" s="1">
        <v>0</v>
      </c>
      <c r="OS114" s="1">
        <v>0</v>
      </c>
      <c r="OT114" s="1">
        <v>1</v>
      </c>
      <c r="OU114" s="1">
        <v>0</v>
      </c>
      <c r="OV114" s="1" t="s">
        <v>481</v>
      </c>
      <c r="OW114" s="1" t="s">
        <v>546</v>
      </c>
      <c r="OY114" s="1" t="s">
        <v>533</v>
      </c>
      <c r="OZ114" s="1" t="s">
        <v>472</v>
      </c>
      <c r="PA114" s="1" t="s">
        <v>464</v>
      </c>
      <c r="PB114" s="1" t="s">
        <v>533</v>
      </c>
      <c r="PC114" s="1" t="s">
        <v>464</v>
      </c>
      <c r="PD114" s="1" t="s">
        <v>472</v>
      </c>
      <c r="PF114" s="1" t="s">
        <v>484</v>
      </c>
      <c r="PH114" s="1" t="s">
        <v>485</v>
      </c>
      <c r="PI114" s="1" t="s">
        <v>486</v>
      </c>
      <c r="PJ114" s="1" t="s">
        <v>489</v>
      </c>
      <c r="PK114" s="1">
        <v>0</v>
      </c>
      <c r="PL114" s="1">
        <v>0</v>
      </c>
      <c r="PM114" s="1">
        <v>0</v>
      </c>
      <c r="PN114" s="1">
        <v>0</v>
      </c>
      <c r="PO114" s="1">
        <v>0</v>
      </c>
      <c r="PP114" s="1">
        <v>1</v>
      </c>
      <c r="PQ114" s="1">
        <v>0</v>
      </c>
      <c r="PR114" s="1">
        <v>0</v>
      </c>
      <c r="PS114" s="1">
        <v>0</v>
      </c>
      <c r="PT114" s="1">
        <v>0</v>
      </c>
      <c r="PU114" s="1">
        <v>0</v>
      </c>
      <c r="PV114" s="1">
        <v>0</v>
      </c>
      <c r="PX114" s="1" t="s">
        <v>1937</v>
      </c>
      <c r="PY114" s="1" t="s">
        <v>489</v>
      </c>
      <c r="PZ114" s="1" t="s">
        <v>1938</v>
      </c>
      <c r="QA114" s="1" t="s">
        <v>489</v>
      </c>
      <c r="QB114" s="1" t="s">
        <v>1939</v>
      </c>
      <c r="QC114" s="1" t="s">
        <v>1423</v>
      </c>
      <c r="QD114" s="1" t="s">
        <v>472</v>
      </c>
      <c r="QG114" s="1">
        <v>-2.2314395999999999</v>
      </c>
      <c r="QH114" s="1">
        <v>28.852550000000001</v>
      </c>
      <c r="QI114" s="1">
        <v>1515.1</v>
      </c>
      <c r="QJ114" s="1">
        <v>3.5</v>
      </c>
      <c r="QK114" s="1">
        <v>9</v>
      </c>
      <c r="QL114" s="1">
        <v>44963.384328703702</v>
      </c>
      <c r="QM114" s="1">
        <v>44963.366678240738</v>
      </c>
      <c r="QN114" s="1" t="s">
        <v>840</v>
      </c>
      <c r="QO114" s="1">
        <v>44963.384351851862</v>
      </c>
      <c r="QP114" s="7" t="s">
        <v>1940</v>
      </c>
      <c r="QQ114" s="1" t="s">
        <v>840</v>
      </c>
      <c r="QR114" s="1" t="s">
        <v>4752</v>
      </c>
      <c r="QS114" s="1" t="s">
        <v>4752</v>
      </c>
      <c r="QT114" s="1" t="s">
        <v>4752</v>
      </c>
      <c r="QU114" s="1" t="s">
        <v>4752</v>
      </c>
      <c r="QV114" s="1" t="s">
        <v>4752</v>
      </c>
      <c r="QW114" s="1" t="s">
        <v>4752</v>
      </c>
      <c r="QX114" s="1" t="s">
        <v>4752</v>
      </c>
      <c r="QY114" s="9" t="s">
        <v>4752</v>
      </c>
      <c r="QZ114" s="1" t="s">
        <v>4752</v>
      </c>
      <c r="RA114" s="1" t="s">
        <v>4752</v>
      </c>
      <c r="RB114" s="1" t="s">
        <v>4752</v>
      </c>
      <c r="RC114" s="1" t="s">
        <v>4752</v>
      </c>
      <c r="RD114" s="1" t="s">
        <v>4752</v>
      </c>
      <c r="RE114" s="1" t="s">
        <v>4752</v>
      </c>
      <c r="RF114" s="1" t="s">
        <v>4752</v>
      </c>
      <c r="RG114" s="1" t="s">
        <v>4752</v>
      </c>
      <c r="RH114" s="1" t="s">
        <v>4752</v>
      </c>
      <c r="RI114" s="1" t="s">
        <v>4752</v>
      </c>
      <c r="RJ114" s="1" t="s">
        <v>4752</v>
      </c>
      <c r="RK114" s="1" t="s">
        <v>4752</v>
      </c>
      <c r="RL114" s="1" t="s">
        <v>4752</v>
      </c>
      <c r="RM114" s="1" t="s">
        <v>4752</v>
      </c>
      <c r="RN114" s="1" t="s">
        <v>4752</v>
      </c>
      <c r="RO114" s="1" t="s">
        <v>4752</v>
      </c>
      <c r="RP114" s="1" t="str">
        <f t="shared" si="8"/>
        <v/>
      </c>
      <c r="RQ114" s="1" t="str">
        <f t="shared" si="9"/>
        <v/>
      </c>
      <c r="RR114" s="1" t="str">
        <f t="shared" si="10"/>
        <v/>
      </c>
      <c r="RS114" s="1" t="str">
        <f t="shared" si="11"/>
        <v/>
      </c>
      <c r="RT114" s="1" t="str">
        <f t="shared" si="12"/>
        <v/>
      </c>
      <c r="RU114" s="1" t="str">
        <f t="shared" si="13"/>
        <v/>
      </c>
    </row>
    <row r="115" spans="1:489" ht="14.25" customHeight="1" x14ac:dyDescent="0.3">
      <c r="A115" s="1" t="s">
        <v>1941</v>
      </c>
      <c r="B115" s="1" t="s">
        <v>1942</v>
      </c>
      <c r="C115" s="1">
        <v>44963</v>
      </c>
      <c r="D115" s="1" t="s">
        <v>459</v>
      </c>
      <c r="E115" s="1" t="s">
        <v>460</v>
      </c>
      <c r="F115" s="1" t="s">
        <v>460</v>
      </c>
      <c r="G115" s="1" t="s">
        <v>461</v>
      </c>
      <c r="H115" s="1" t="s">
        <v>462</v>
      </c>
      <c r="I115" s="1" t="s">
        <v>732</v>
      </c>
      <c r="J115" s="1" t="s">
        <v>472</v>
      </c>
      <c r="K115" s="1" t="s">
        <v>1944</v>
      </c>
      <c r="L115" s="1" t="s">
        <v>1943</v>
      </c>
      <c r="M115" s="1" t="str" cm="1">
        <f t="array" ref="M115">SUBSTITUTE(L115,LEFT(L115,MIN(IFERROR(FIND({0;1;2;3;4;5;6;7;8;9},L115),""))-1),"")</f>
        <v>17</v>
      </c>
      <c r="N115" s="1" t="str">
        <f t="shared" si="7"/>
        <v>nyama_17</v>
      </c>
      <c r="O115" s="1" t="s">
        <v>510</v>
      </c>
      <c r="P115" s="1">
        <v>26</v>
      </c>
      <c r="Q115" s="1">
        <v>971927342</v>
      </c>
      <c r="R115" s="1" t="s">
        <v>553</v>
      </c>
      <c r="S115" s="1" t="s">
        <v>464</v>
      </c>
      <c r="W115" s="1" t="s">
        <v>510</v>
      </c>
      <c r="X115" s="1" t="s">
        <v>1945</v>
      </c>
      <c r="Y115" s="1" t="s">
        <v>575</v>
      </c>
      <c r="AA115" s="1" t="s">
        <v>471</v>
      </c>
      <c r="AB115" s="1">
        <v>1</v>
      </c>
      <c r="AC115" s="1">
        <v>0</v>
      </c>
      <c r="AD115" s="1">
        <v>0</v>
      </c>
      <c r="AE115" s="1">
        <v>0</v>
      </c>
      <c r="AF115" s="1">
        <v>1</v>
      </c>
      <c r="AG115" s="1">
        <v>0</v>
      </c>
      <c r="AH115" s="1">
        <v>0</v>
      </c>
      <c r="AI115" s="1">
        <v>0</v>
      </c>
      <c r="AJ115" s="1">
        <v>2</v>
      </c>
      <c r="AK115" s="1">
        <v>0</v>
      </c>
      <c r="AL115" s="1">
        <v>0</v>
      </c>
      <c r="AM115" s="1">
        <v>0</v>
      </c>
      <c r="AN115" s="1">
        <v>0</v>
      </c>
      <c r="AO115" s="1">
        <v>1</v>
      </c>
      <c r="AP115" s="1">
        <v>0</v>
      </c>
      <c r="AQ115" s="1">
        <v>0</v>
      </c>
      <c r="AR115" s="1">
        <v>5</v>
      </c>
      <c r="AS115" s="1" t="s">
        <v>472</v>
      </c>
      <c r="AT115" s="1">
        <v>0</v>
      </c>
      <c r="AU115" s="1">
        <v>0</v>
      </c>
      <c r="AV115" s="1">
        <v>0</v>
      </c>
      <c r="AW115" s="1">
        <v>0</v>
      </c>
      <c r="AX115" s="1">
        <v>0</v>
      </c>
      <c r="AY115" s="1">
        <v>0</v>
      </c>
      <c r="AZ115" s="1">
        <v>0</v>
      </c>
      <c r="BA115" s="1">
        <v>0</v>
      </c>
      <c r="BB115" s="1">
        <v>0</v>
      </c>
      <c r="BC115" s="1">
        <v>0</v>
      </c>
      <c r="BD115" s="1">
        <v>0</v>
      </c>
      <c r="BE115" s="1">
        <v>0</v>
      </c>
      <c r="BF115" s="1" t="s">
        <v>464</v>
      </c>
      <c r="BG115" s="1">
        <v>1</v>
      </c>
      <c r="BH115" s="1">
        <v>0</v>
      </c>
      <c r="BI115" s="1">
        <v>0</v>
      </c>
      <c r="BJ115" s="1">
        <v>0</v>
      </c>
      <c r="BK115" s="1">
        <v>0</v>
      </c>
      <c r="BL115" s="1">
        <v>0</v>
      </c>
      <c r="BM115" s="1">
        <v>1</v>
      </c>
      <c r="BN115" s="1">
        <v>0</v>
      </c>
      <c r="BO115" s="1">
        <v>0</v>
      </c>
      <c r="BP115" s="1">
        <v>0</v>
      </c>
      <c r="BQ115" s="1">
        <v>0</v>
      </c>
      <c r="BS115" s="1" t="s">
        <v>464</v>
      </c>
      <c r="BT115" s="1">
        <v>0</v>
      </c>
      <c r="BU115" s="1">
        <v>0</v>
      </c>
      <c r="BV115" s="1">
        <v>0</v>
      </c>
      <c r="BW115" s="1">
        <v>0</v>
      </c>
      <c r="BX115" s="1">
        <v>0</v>
      </c>
      <c r="BY115" s="1">
        <v>0</v>
      </c>
      <c r="BZ115" s="1">
        <v>0</v>
      </c>
      <c r="CA115" s="1">
        <v>0</v>
      </c>
      <c r="CB115" s="1">
        <v>1</v>
      </c>
      <c r="CC115" s="1">
        <v>0</v>
      </c>
      <c r="CD115" s="1">
        <v>0</v>
      </c>
      <c r="CF115" s="1" t="s">
        <v>473</v>
      </c>
      <c r="CG115" s="1" t="s">
        <v>474</v>
      </c>
      <c r="CL115" s="1" t="s">
        <v>473</v>
      </c>
      <c r="CM115" s="1" t="s">
        <v>5133</v>
      </c>
      <c r="CO115" s="1" t="s">
        <v>464</v>
      </c>
      <c r="CW115" s="1" t="s">
        <v>475</v>
      </c>
      <c r="CX115" s="1">
        <v>1</v>
      </c>
      <c r="CY115" s="1">
        <v>5</v>
      </c>
      <c r="CZ115" s="1">
        <v>1</v>
      </c>
      <c r="DA115" s="9">
        <v>7</v>
      </c>
      <c r="DE115" s="1" t="s">
        <v>464</v>
      </c>
      <c r="DF115" s="1" t="s">
        <v>5100</v>
      </c>
      <c r="EH115" s="1">
        <v>2</v>
      </c>
      <c r="EI115" s="1">
        <v>3</v>
      </c>
      <c r="EJ115" s="1">
        <v>120</v>
      </c>
      <c r="EM115" s="1">
        <v>0</v>
      </c>
      <c r="EN115" s="6">
        <v>3.4285714285714284</v>
      </c>
      <c r="EO115" s="1" t="s">
        <v>472</v>
      </c>
      <c r="EZ115" s="1" t="s">
        <v>555</v>
      </c>
      <c r="FA115" s="1">
        <v>0</v>
      </c>
      <c r="FB115" s="1">
        <v>0</v>
      </c>
      <c r="FC115" s="1">
        <v>0</v>
      </c>
      <c r="FD115" s="1">
        <v>0</v>
      </c>
      <c r="FE115" s="1">
        <v>1</v>
      </c>
      <c r="FF115" s="1">
        <v>0</v>
      </c>
      <c r="FG115" s="1">
        <v>0</v>
      </c>
      <c r="FI115" s="1" t="s">
        <v>464</v>
      </c>
      <c r="FJ115" s="1" t="s">
        <v>598</v>
      </c>
      <c r="FM115" s="1">
        <v>500</v>
      </c>
      <c r="GE115" s="1" t="s">
        <v>464</v>
      </c>
      <c r="GF115" s="1" t="s">
        <v>1946</v>
      </c>
      <c r="GG115" s="1" t="s">
        <v>472</v>
      </c>
      <c r="HP115" s="1" t="s">
        <v>464</v>
      </c>
      <c r="HQ115" s="1">
        <v>0</v>
      </c>
      <c r="HR115" s="1">
        <v>0</v>
      </c>
      <c r="HS115" s="1">
        <v>0</v>
      </c>
      <c r="HT115" s="1">
        <v>0</v>
      </c>
      <c r="HU115" s="1">
        <v>0</v>
      </c>
      <c r="HV115" s="1">
        <v>0</v>
      </c>
      <c r="HW115" s="1">
        <v>1</v>
      </c>
      <c r="HX115" s="1">
        <v>0</v>
      </c>
      <c r="HY115" s="1">
        <v>0</v>
      </c>
      <c r="HZ115" s="1">
        <v>0</v>
      </c>
      <c r="IF115" s="1">
        <v>0</v>
      </c>
      <c r="IG115" s="1">
        <v>0</v>
      </c>
      <c r="IH115" s="1">
        <v>0</v>
      </c>
      <c r="II115" s="1">
        <v>1</v>
      </c>
      <c r="IJ115" s="1">
        <v>0</v>
      </c>
      <c r="IS115" s="1" t="s">
        <v>5183</v>
      </c>
      <c r="IT115" s="1" t="s">
        <v>472</v>
      </c>
      <c r="IU115" s="1" t="s">
        <v>5102</v>
      </c>
      <c r="IV115" s="1" t="s">
        <v>472</v>
      </c>
      <c r="IX115" s="1" t="s">
        <v>472</v>
      </c>
      <c r="IY115" s="1" t="s">
        <v>464</v>
      </c>
      <c r="IZ115" s="1">
        <v>0</v>
      </c>
      <c r="JA115" s="1">
        <v>1</v>
      </c>
      <c r="JB115" s="1">
        <v>0</v>
      </c>
      <c r="JC115" s="1">
        <v>0</v>
      </c>
      <c r="JD115" s="1">
        <v>0</v>
      </c>
      <c r="JE115" s="1">
        <v>1</v>
      </c>
      <c r="JF115" s="1">
        <v>0</v>
      </c>
      <c r="JG115" s="1">
        <v>0</v>
      </c>
      <c r="JH115" s="1">
        <v>0</v>
      </c>
      <c r="JI115" s="1">
        <v>0</v>
      </c>
      <c r="JK115" s="1" t="s">
        <v>472</v>
      </c>
      <c r="KA115" s="1" t="s">
        <v>464</v>
      </c>
      <c r="KB115" s="1">
        <v>1</v>
      </c>
      <c r="KC115" s="1">
        <v>1</v>
      </c>
      <c r="KD115" s="1">
        <v>0</v>
      </c>
      <c r="KE115" s="1">
        <v>2</v>
      </c>
      <c r="KF115" s="1">
        <v>0</v>
      </c>
      <c r="KG115" s="1">
        <v>0</v>
      </c>
      <c r="KH115" s="1">
        <v>0</v>
      </c>
      <c r="KJ115" s="1">
        <v>1</v>
      </c>
      <c r="KK115" s="1">
        <v>1</v>
      </c>
      <c r="KL115" s="1">
        <v>0</v>
      </c>
      <c r="KM115" s="1">
        <v>2</v>
      </c>
      <c r="KN115" s="1">
        <v>4</v>
      </c>
      <c r="KO115" s="1" t="s">
        <v>5185</v>
      </c>
      <c r="KP115" s="1">
        <v>0</v>
      </c>
      <c r="KQ115" s="1">
        <v>0</v>
      </c>
      <c r="KR115" s="1">
        <v>0</v>
      </c>
      <c r="KT115" s="1">
        <v>0</v>
      </c>
      <c r="KU115" s="1">
        <v>1</v>
      </c>
      <c r="KV115" s="1">
        <v>0</v>
      </c>
      <c r="KW115" s="1">
        <v>0</v>
      </c>
      <c r="KX115" s="1">
        <v>0</v>
      </c>
      <c r="KY115" s="1">
        <v>0</v>
      </c>
      <c r="LA115" s="1" t="s">
        <v>472</v>
      </c>
      <c r="LB115" s="1" t="s">
        <v>1947</v>
      </c>
      <c r="LC115" s="1">
        <v>0</v>
      </c>
      <c r="LD115" s="1">
        <v>1</v>
      </c>
      <c r="LE115" s="1">
        <v>0</v>
      </c>
      <c r="LF115" s="1">
        <v>0</v>
      </c>
      <c r="LH115" s="1">
        <v>0</v>
      </c>
      <c r="LI115" s="1">
        <v>0</v>
      </c>
      <c r="LJ115" s="1">
        <v>0</v>
      </c>
      <c r="LK115" s="1">
        <v>0</v>
      </c>
      <c r="LL115" s="1">
        <v>0</v>
      </c>
      <c r="LM115" s="1">
        <v>0</v>
      </c>
      <c r="LN115" s="1">
        <v>1</v>
      </c>
      <c r="LO115" s="1">
        <v>0</v>
      </c>
      <c r="LP115" s="1" t="s">
        <v>1702</v>
      </c>
      <c r="LQ115" s="1" t="s">
        <v>464</v>
      </c>
      <c r="LR115" s="1" t="s">
        <v>1948</v>
      </c>
      <c r="LS115" s="1">
        <v>0</v>
      </c>
      <c r="LT115" s="1">
        <v>1</v>
      </c>
      <c r="LU115" s="1">
        <v>0</v>
      </c>
      <c r="LV115" s="1">
        <v>0</v>
      </c>
      <c r="LW115" s="1">
        <v>0</v>
      </c>
      <c r="LX115" s="1">
        <v>0</v>
      </c>
      <c r="LY115" s="1" t="s">
        <v>1014</v>
      </c>
      <c r="LZ115" s="1" t="s">
        <v>472</v>
      </c>
      <c r="MA115" s="1" t="s">
        <v>472</v>
      </c>
      <c r="MQ115" s="1">
        <v>0</v>
      </c>
      <c r="MT115" s="1">
        <v>6</v>
      </c>
      <c r="MU115" s="1" t="s">
        <v>5187</v>
      </c>
      <c r="MV115" s="1">
        <v>1</v>
      </c>
      <c r="MW115" s="1">
        <v>0</v>
      </c>
      <c r="MX115" s="1">
        <v>0</v>
      </c>
      <c r="MY115" s="1">
        <v>0</v>
      </c>
      <c r="MZ115" s="1">
        <v>0</v>
      </c>
      <c r="NA115" s="1">
        <v>1</v>
      </c>
      <c r="NB115" s="1">
        <v>1</v>
      </c>
      <c r="NC115" s="1" t="s">
        <v>5190</v>
      </c>
      <c r="ND115" s="1">
        <v>0</v>
      </c>
      <c r="NE115" s="1">
        <v>0</v>
      </c>
      <c r="NF115" s="1">
        <v>0</v>
      </c>
      <c r="NH115" s="1" t="s">
        <v>472</v>
      </c>
      <c r="NI115" s="1" t="s">
        <v>480</v>
      </c>
      <c r="OD115" s="1" t="s">
        <v>1949</v>
      </c>
      <c r="OE115" s="1">
        <v>0</v>
      </c>
      <c r="OF115" s="1">
        <v>0</v>
      </c>
      <c r="OG115" s="1">
        <v>1</v>
      </c>
      <c r="OH115" s="1">
        <v>0</v>
      </c>
      <c r="OI115" s="1">
        <v>0</v>
      </c>
      <c r="OJ115" s="1">
        <v>0</v>
      </c>
      <c r="OK115" s="1">
        <v>0</v>
      </c>
      <c r="OL115" s="1">
        <v>0</v>
      </c>
      <c r="OM115" s="1">
        <v>1</v>
      </c>
      <c r="ON115" s="1">
        <v>0</v>
      </c>
      <c r="OO115" s="1" t="s">
        <v>562</v>
      </c>
      <c r="OP115" s="1">
        <v>0</v>
      </c>
      <c r="OQ115" s="1">
        <v>0</v>
      </c>
      <c r="OR115" s="1">
        <v>0</v>
      </c>
      <c r="OS115" s="1">
        <v>1</v>
      </c>
      <c r="OT115" s="1">
        <v>0</v>
      </c>
      <c r="OU115" s="1">
        <v>0</v>
      </c>
      <c r="OW115" s="1" t="s">
        <v>546</v>
      </c>
      <c r="OY115" s="1" t="s">
        <v>533</v>
      </c>
      <c r="OZ115" s="1" t="s">
        <v>472</v>
      </c>
      <c r="PA115" s="1" t="s">
        <v>472</v>
      </c>
      <c r="PB115" s="1" t="s">
        <v>533</v>
      </c>
      <c r="PC115" s="1" t="s">
        <v>464</v>
      </c>
      <c r="PD115" s="1" t="s">
        <v>472</v>
      </c>
      <c r="PF115" s="1" t="s">
        <v>484</v>
      </c>
      <c r="PH115" s="1" t="s">
        <v>586</v>
      </c>
      <c r="PI115" s="1" t="s">
        <v>534</v>
      </c>
      <c r="PJ115" s="1" t="s">
        <v>472</v>
      </c>
      <c r="PZ115" s="1" t="s">
        <v>1950</v>
      </c>
      <c r="QA115" s="1" t="s">
        <v>472</v>
      </c>
      <c r="QB115" s="1" t="s">
        <v>1951</v>
      </c>
      <c r="QC115" s="1" t="s">
        <v>1952</v>
      </c>
      <c r="QD115" s="1" t="s">
        <v>472</v>
      </c>
      <c r="QG115" s="1">
        <v>-2.2767004000000002</v>
      </c>
      <c r="QH115" s="1">
        <v>28.8149777</v>
      </c>
      <c r="QI115" s="1">
        <v>1698.9</v>
      </c>
      <c r="QJ115" s="1">
        <v>4.45</v>
      </c>
      <c r="QK115" s="1">
        <v>5</v>
      </c>
      <c r="QL115" s="1">
        <v>44963.34412037037</v>
      </c>
      <c r="QM115" s="1">
        <v>44963.315972222219</v>
      </c>
      <c r="QN115" s="1" t="s">
        <v>568</v>
      </c>
      <c r="QO115" s="1">
        <v>44963.400960648149</v>
      </c>
      <c r="QP115" s="7" t="s">
        <v>1953</v>
      </c>
      <c r="QQ115" s="1" t="s">
        <v>568</v>
      </c>
      <c r="QR115" s="1" t="s">
        <v>4752</v>
      </c>
      <c r="QS115" s="1" t="s">
        <v>4752</v>
      </c>
      <c r="QT115" s="1" t="s">
        <v>4752</v>
      </c>
      <c r="QU115" s="1" t="s">
        <v>4752</v>
      </c>
      <c r="QV115" s="1" t="s">
        <v>4752</v>
      </c>
      <c r="QW115" s="1" t="s">
        <v>4752</v>
      </c>
      <c r="QX115" s="1" t="s">
        <v>4752</v>
      </c>
      <c r="QY115" s="9" t="s">
        <v>4752</v>
      </c>
      <c r="QZ115" s="1" t="s">
        <v>4752</v>
      </c>
      <c r="RA115" s="1" t="s">
        <v>4752</v>
      </c>
      <c r="RB115" s="1" t="s">
        <v>4752</v>
      </c>
      <c r="RC115" s="1" t="s">
        <v>4752</v>
      </c>
      <c r="RD115" s="1" t="s">
        <v>4752</v>
      </c>
      <c r="RE115" s="1" t="s">
        <v>4752</v>
      </c>
      <c r="RF115" s="1" t="s">
        <v>4752</v>
      </c>
      <c r="RG115" s="1" t="s">
        <v>4752</v>
      </c>
      <c r="RH115" s="1" t="s">
        <v>4752</v>
      </c>
      <c r="RI115" s="1" t="s">
        <v>4752</v>
      </c>
      <c r="RJ115" s="1" t="s">
        <v>4752</v>
      </c>
      <c r="RK115" s="1" t="s">
        <v>4752</v>
      </c>
      <c r="RL115" s="1" t="s">
        <v>4752</v>
      </c>
      <c r="RM115" s="1" t="s">
        <v>4752</v>
      </c>
      <c r="RN115" s="1" t="s">
        <v>4752</v>
      </c>
      <c r="RO115" s="1" t="s">
        <v>4752</v>
      </c>
      <c r="RP115" s="1" t="str">
        <f t="shared" si="8"/>
        <v/>
      </c>
      <c r="RQ115" s="1" t="str">
        <f t="shared" si="9"/>
        <v/>
      </c>
      <c r="RR115" s="1" t="str">
        <f t="shared" si="10"/>
        <v/>
      </c>
      <c r="RS115" s="1" t="str">
        <f t="shared" si="11"/>
        <v/>
      </c>
      <c r="RT115" s="1" t="str">
        <f t="shared" si="12"/>
        <v/>
      </c>
      <c r="RU115" s="1" t="str">
        <f t="shared" si="13"/>
        <v/>
      </c>
    </row>
    <row r="116" spans="1:489" ht="14.25" customHeight="1" x14ac:dyDescent="0.3">
      <c r="A116" s="1" t="s">
        <v>1954</v>
      </c>
      <c r="B116" s="1" t="s">
        <v>1955</v>
      </c>
      <c r="C116" s="1">
        <v>44963</v>
      </c>
      <c r="D116" s="1" t="s">
        <v>459</v>
      </c>
      <c r="E116" s="1" t="s">
        <v>460</v>
      </c>
      <c r="F116" s="1" t="s">
        <v>460</v>
      </c>
      <c r="G116" s="1" t="s">
        <v>461</v>
      </c>
      <c r="H116" s="1" t="s">
        <v>462</v>
      </c>
      <c r="I116" s="1" t="s">
        <v>463</v>
      </c>
      <c r="J116" s="1" t="s">
        <v>464</v>
      </c>
      <c r="K116" s="1" t="s">
        <v>1957</v>
      </c>
      <c r="L116" s="1" t="s">
        <v>1956</v>
      </c>
      <c r="M116" s="1" t="str" cm="1">
        <f t="array" ref="M116">SUBSTITUTE(L116,LEFT(L116,MIN(IFERROR(FIND({0;1;2;3;4;5;6;7;8;9},L116),""))-1),"")</f>
        <v>52</v>
      </c>
      <c r="N116" s="1" t="str">
        <f t="shared" si="7"/>
        <v>kamak_52</v>
      </c>
      <c r="O116" s="1" t="s">
        <v>467</v>
      </c>
      <c r="P116" s="1">
        <v>18</v>
      </c>
      <c r="Q116" s="1">
        <v>994349714</v>
      </c>
      <c r="R116" s="1" t="s">
        <v>511</v>
      </c>
      <c r="S116" s="1" t="s">
        <v>472</v>
      </c>
      <c r="T116" s="1" t="s">
        <v>526</v>
      </c>
      <c r="V116" s="1" t="s">
        <v>510</v>
      </c>
      <c r="W116" s="1" t="s">
        <v>510</v>
      </c>
      <c r="X116" s="1" t="s">
        <v>1958</v>
      </c>
      <c r="Y116" s="1" t="s">
        <v>470</v>
      </c>
      <c r="AA116" s="1" t="s">
        <v>471</v>
      </c>
      <c r="AB116" s="1">
        <v>2</v>
      </c>
      <c r="AC116" s="1">
        <v>1</v>
      </c>
      <c r="AD116" s="1">
        <v>1</v>
      </c>
      <c r="AE116" s="1">
        <v>1</v>
      </c>
      <c r="AF116" s="1">
        <v>0</v>
      </c>
      <c r="AG116" s="1">
        <v>0</v>
      </c>
      <c r="AH116" s="1">
        <v>1</v>
      </c>
      <c r="AI116" s="1">
        <v>0</v>
      </c>
      <c r="AJ116" s="1">
        <v>0</v>
      </c>
      <c r="AK116" s="1">
        <v>0</v>
      </c>
      <c r="AL116" s="1">
        <v>0</v>
      </c>
      <c r="AM116" s="1">
        <v>2</v>
      </c>
      <c r="AN116" s="1">
        <v>1</v>
      </c>
      <c r="AO116" s="1">
        <v>0</v>
      </c>
      <c r="AP116" s="1">
        <v>1</v>
      </c>
      <c r="AQ116" s="1">
        <v>0</v>
      </c>
      <c r="AR116" s="1">
        <v>10</v>
      </c>
      <c r="AS116" s="1" t="s">
        <v>472</v>
      </c>
      <c r="AT116" s="1">
        <v>0</v>
      </c>
      <c r="AU116" s="1">
        <v>0</v>
      </c>
      <c r="AV116" s="1">
        <v>0</v>
      </c>
      <c r="AW116" s="1">
        <v>0</v>
      </c>
      <c r="AX116" s="1">
        <v>0</v>
      </c>
      <c r="AY116" s="1">
        <v>0</v>
      </c>
      <c r="AZ116" s="1">
        <v>0</v>
      </c>
      <c r="BA116" s="1">
        <v>0</v>
      </c>
      <c r="BB116" s="1">
        <v>0</v>
      </c>
      <c r="BC116" s="1">
        <v>0</v>
      </c>
      <c r="BD116" s="1">
        <v>0</v>
      </c>
      <c r="BE116" s="1">
        <v>0</v>
      </c>
      <c r="BF116" s="1" t="s">
        <v>472</v>
      </c>
      <c r="BS116" s="1" t="s">
        <v>464</v>
      </c>
      <c r="BT116" s="1">
        <v>1</v>
      </c>
      <c r="BU116" s="1">
        <v>0</v>
      </c>
      <c r="BV116" s="1">
        <v>0</v>
      </c>
      <c r="BW116" s="1">
        <v>0</v>
      </c>
      <c r="BX116" s="1">
        <v>0</v>
      </c>
      <c r="BY116" s="1">
        <v>0</v>
      </c>
      <c r="BZ116" s="1">
        <v>0</v>
      </c>
      <c r="CA116" s="1">
        <v>0</v>
      </c>
      <c r="CB116" s="1">
        <v>0</v>
      </c>
      <c r="CC116" s="1">
        <v>0</v>
      </c>
      <c r="CD116" s="1">
        <v>0</v>
      </c>
      <c r="CF116" s="1" t="s">
        <v>473</v>
      </c>
      <c r="CG116" s="1" t="s">
        <v>474</v>
      </c>
      <c r="CL116" s="1" t="s">
        <v>473</v>
      </c>
      <c r="CM116" s="1" t="s">
        <v>5133</v>
      </c>
      <c r="CO116" s="1" t="s">
        <v>472</v>
      </c>
      <c r="CP116" s="1" t="s">
        <v>650</v>
      </c>
      <c r="CS116" s="1" t="s">
        <v>714</v>
      </c>
      <c r="CW116" s="1" t="s">
        <v>475</v>
      </c>
      <c r="CX116" s="1">
        <v>5</v>
      </c>
      <c r="CY116" s="1">
        <v>30</v>
      </c>
      <c r="CZ116" s="1">
        <v>5</v>
      </c>
      <c r="DA116" s="9">
        <v>40</v>
      </c>
      <c r="DB116" s="1">
        <v>15</v>
      </c>
      <c r="DC116" s="1">
        <v>1</v>
      </c>
      <c r="DD116" s="1">
        <v>15</v>
      </c>
      <c r="DE116" s="1" t="s">
        <v>464</v>
      </c>
      <c r="DF116" s="1" t="s">
        <v>5101</v>
      </c>
      <c r="DT116" s="1" t="s">
        <v>464</v>
      </c>
      <c r="EH116" s="1">
        <v>7</v>
      </c>
      <c r="EI116" s="1">
        <v>3</v>
      </c>
      <c r="EJ116" s="1">
        <v>420</v>
      </c>
      <c r="EK116" s="1">
        <v>1</v>
      </c>
      <c r="EL116" s="1">
        <v>5</v>
      </c>
      <c r="EM116" s="1">
        <v>700</v>
      </c>
      <c r="EN116" s="6">
        <v>16</v>
      </c>
      <c r="EO116" s="1" t="s">
        <v>472</v>
      </c>
      <c r="EZ116" s="1" t="s">
        <v>529</v>
      </c>
      <c r="FA116" s="1">
        <v>0</v>
      </c>
      <c r="FB116" s="1">
        <v>0</v>
      </c>
      <c r="FC116" s="1">
        <v>0</v>
      </c>
      <c r="FD116" s="1">
        <v>0</v>
      </c>
      <c r="FE116" s="1">
        <v>1</v>
      </c>
      <c r="FF116" s="1">
        <v>0</v>
      </c>
      <c r="FG116" s="1">
        <v>0</v>
      </c>
      <c r="FI116" s="1" t="s">
        <v>472</v>
      </c>
      <c r="FN116" s="1">
        <v>1</v>
      </c>
      <c r="FO116" s="1">
        <v>0</v>
      </c>
      <c r="FP116" s="1">
        <v>1</v>
      </c>
      <c r="FQ116" s="1">
        <v>0</v>
      </c>
      <c r="FR116" s="1">
        <v>0</v>
      </c>
      <c r="FS116" s="1">
        <v>0</v>
      </c>
      <c r="FT116" s="1">
        <v>0</v>
      </c>
      <c r="FV116" s="1" t="s">
        <v>472</v>
      </c>
      <c r="GD116" s="1" t="s">
        <v>464</v>
      </c>
      <c r="GE116" s="1" t="s">
        <v>464</v>
      </c>
      <c r="GF116" s="1" t="s">
        <v>1959</v>
      </c>
      <c r="GG116" s="1" t="s">
        <v>472</v>
      </c>
      <c r="GP116" s="1" t="s">
        <v>472</v>
      </c>
      <c r="HP116" s="1" t="s">
        <v>464</v>
      </c>
      <c r="HQ116" s="1">
        <v>0</v>
      </c>
      <c r="HR116" s="1">
        <v>0</v>
      </c>
      <c r="HS116" s="1">
        <v>0</v>
      </c>
      <c r="HT116" s="1">
        <v>0</v>
      </c>
      <c r="HU116" s="1">
        <v>0</v>
      </c>
      <c r="HV116" s="1">
        <v>0</v>
      </c>
      <c r="HW116" s="1">
        <v>1</v>
      </c>
      <c r="HX116" s="1">
        <v>0</v>
      </c>
      <c r="HY116" s="1">
        <v>0</v>
      </c>
      <c r="HZ116" s="1">
        <v>0</v>
      </c>
      <c r="IF116" s="1">
        <v>1</v>
      </c>
      <c r="IG116" s="1">
        <v>0</v>
      </c>
      <c r="IH116" s="1">
        <v>0</v>
      </c>
      <c r="II116" s="1">
        <v>0</v>
      </c>
      <c r="IJ116" s="1">
        <v>0</v>
      </c>
      <c r="IK116" s="1">
        <v>1</v>
      </c>
      <c r="IS116" s="1" t="s">
        <v>5183</v>
      </c>
      <c r="IT116" s="1" t="s">
        <v>464</v>
      </c>
      <c r="IU116" s="1" t="s">
        <v>5102</v>
      </c>
      <c r="IV116" s="1" t="s">
        <v>472</v>
      </c>
      <c r="IX116" s="1" t="s">
        <v>472</v>
      </c>
      <c r="IY116" s="1" t="s">
        <v>472</v>
      </c>
      <c r="KA116" s="1" t="s">
        <v>464</v>
      </c>
      <c r="KB116" s="1">
        <v>1</v>
      </c>
      <c r="KC116" s="1">
        <v>0</v>
      </c>
      <c r="KD116" s="1">
        <v>0</v>
      </c>
      <c r="KE116" s="1">
        <v>1</v>
      </c>
      <c r="KF116" s="1">
        <v>0</v>
      </c>
      <c r="KG116" s="1">
        <v>0</v>
      </c>
      <c r="KH116" s="1">
        <v>0</v>
      </c>
      <c r="KJ116" s="1">
        <v>0</v>
      </c>
      <c r="KK116" s="1">
        <v>1</v>
      </c>
      <c r="KL116" s="1">
        <v>1</v>
      </c>
      <c r="KM116" s="1">
        <v>2</v>
      </c>
      <c r="KN116" s="1">
        <v>3</v>
      </c>
      <c r="KO116" s="1" t="s">
        <v>5185</v>
      </c>
      <c r="KP116" s="1">
        <v>0</v>
      </c>
      <c r="KQ116" s="1">
        <v>0</v>
      </c>
      <c r="KR116" s="1">
        <v>0</v>
      </c>
      <c r="KT116" s="1">
        <v>0</v>
      </c>
      <c r="KU116" s="1">
        <v>0</v>
      </c>
      <c r="KV116" s="1">
        <v>0</v>
      </c>
      <c r="KW116" s="1">
        <v>0</v>
      </c>
      <c r="KX116" s="1">
        <v>1</v>
      </c>
      <c r="KY116" s="1">
        <v>0</v>
      </c>
      <c r="KZ116" s="1" t="s">
        <v>1960</v>
      </c>
      <c r="LA116" s="1" t="s">
        <v>472</v>
      </c>
      <c r="LB116" s="1" t="s">
        <v>1961</v>
      </c>
      <c r="LC116" s="1">
        <v>0</v>
      </c>
      <c r="LD116" s="1">
        <v>1</v>
      </c>
      <c r="LE116" s="1">
        <v>0</v>
      </c>
      <c r="LF116" s="1">
        <v>0</v>
      </c>
      <c r="LH116" s="1">
        <v>0</v>
      </c>
      <c r="LI116" s="1">
        <v>0</v>
      </c>
      <c r="LJ116" s="1">
        <v>0</v>
      </c>
      <c r="LK116" s="1">
        <v>0</v>
      </c>
      <c r="LL116" s="1">
        <v>0</v>
      </c>
      <c r="LM116" s="1">
        <v>0</v>
      </c>
      <c r="LN116" s="1">
        <v>1</v>
      </c>
      <c r="LO116" s="1">
        <v>0</v>
      </c>
      <c r="LP116" s="1" t="s">
        <v>1962</v>
      </c>
      <c r="LQ116" s="1" t="s">
        <v>464</v>
      </c>
      <c r="LR116" s="1" t="s">
        <v>1963</v>
      </c>
      <c r="LS116" s="1">
        <v>0</v>
      </c>
      <c r="LT116" s="1">
        <v>1</v>
      </c>
      <c r="LU116" s="1">
        <v>1</v>
      </c>
      <c r="LV116" s="1">
        <v>0</v>
      </c>
      <c r="LW116" s="1">
        <v>0</v>
      </c>
      <c r="LX116" s="1">
        <v>0</v>
      </c>
      <c r="LY116" s="1" t="s">
        <v>1014</v>
      </c>
      <c r="LZ116" s="1" t="s">
        <v>472</v>
      </c>
      <c r="MA116" s="1" t="s">
        <v>472</v>
      </c>
      <c r="MQ116" s="1">
        <v>0</v>
      </c>
      <c r="MT116" s="1">
        <v>7</v>
      </c>
      <c r="MU116" s="1" t="s">
        <v>5187</v>
      </c>
      <c r="MV116" s="1">
        <v>1</v>
      </c>
      <c r="MW116" s="1">
        <v>0</v>
      </c>
      <c r="MX116" s="1">
        <v>0</v>
      </c>
      <c r="MY116" s="1">
        <v>0</v>
      </c>
      <c r="MZ116" s="1">
        <v>0</v>
      </c>
      <c r="NA116" s="1">
        <v>1</v>
      </c>
      <c r="NB116" s="1">
        <v>1</v>
      </c>
      <c r="NC116" s="1" t="s">
        <v>5190</v>
      </c>
      <c r="ND116" s="1">
        <v>0</v>
      </c>
      <c r="NE116" s="1">
        <v>0</v>
      </c>
      <c r="NF116" s="1">
        <v>0</v>
      </c>
      <c r="NH116" s="1" t="s">
        <v>472</v>
      </c>
      <c r="NI116" s="1" t="s">
        <v>480</v>
      </c>
      <c r="OD116" s="1" t="s">
        <v>1949</v>
      </c>
      <c r="OE116" s="1">
        <v>0</v>
      </c>
      <c r="OF116" s="1">
        <v>0</v>
      </c>
      <c r="OG116" s="1">
        <v>1</v>
      </c>
      <c r="OH116" s="1">
        <v>0</v>
      </c>
      <c r="OI116" s="1">
        <v>0</v>
      </c>
      <c r="OJ116" s="1">
        <v>0</v>
      </c>
      <c r="OK116" s="1">
        <v>0</v>
      </c>
      <c r="OL116" s="1">
        <v>0</v>
      </c>
      <c r="OM116" s="1">
        <v>1</v>
      </c>
      <c r="ON116" s="1">
        <v>0</v>
      </c>
      <c r="OO116" s="1" t="s">
        <v>1964</v>
      </c>
      <c r="OP116" s="1">
        <v>0</v>
      </c>
      <c r="OQ116" s="1">
        <v>0</v>
      </c>
      <c r="OR116" s="1">
        <v>0</v>
      </c>
      <c r="OS116" s="1">
        <v>1</v>
      </c>
      <c r="OT116" s="1">
        <v>0</v>
      </c>
      <c r="OU116" s="1">
        <v>0</v>
      </c>
      <c r="OW116" s="1" t="s">
        <v>546</v>
      </c>
      <c r="OY116" s="1" t="s">
        <v>533</v>
      </c>
      <c r="OZ116" s="1" t="s">
        <v>464</v>
      </c>
      <c r="PA116" s="1" t="s">
        <v>464</v>
      </c>
      <c r="PB116" s="1" t="s">
        <v>533</v>
      </c>
      <c r="PC116" s="1" t="s">
        <v>464</v>
      </c>
      <c r="PD116" s="1" t="s">
        <v>472</v>
      </c>
      <c r="PF116" s="1" t="s">
        <v>484</v>
      </c>
      <c r="PH116" s="1" t="s">
        <v>586</v>
      </c>
      <c r="PI116" s="1" t="s">
        <v>534</v>
      </c>
      <c r="PJ116" s="1" t="s">
        <v>472</v>
      </c>
      <c r="PZ116" s="1" t="s">
        <v>1580</v>
      </c>
      <c r="QA116" s="1" t="s">
        <v>565</v>
      </c>
      <c r="QB116" s="1" t="s">
        <v>1965</v>
      </c>
      <c r="QC116" s="1" t="s">
        <v>1742</v>
      </c>
      <c r="QD116" s="1" t="s">
        <v>472</v>
      </c>
      <c r="QG116" s="1">
        <v>-2.2947483000000002</v>
      </c>
      <c r="QH116" s="1">
        <v>28.794918299999999</v>
      </c>
      <c r="QI116" s="1">
        <v>1699.4</v>
      </c>
      <c r="QJ116" s="1">
        <v>4.5</v>
      </c>
      <c r="QK116" s="1">
        <v>10</v>
      </c>
      <c r="QL116" s="1">
        <v>44963.376030092593</v>
      </c>
      <c r="QM116" s="1">
        <v>44963.36109953704</v>
      </c>
      <c r="QN116" s="1" t="s">
        <v>568</v>
      </c>
      <c r="QO116" s="1">
        <v>44963.400972222233</v>
      </c>
      <c r="QP116" s="7" t="s">
        <v>1966</v>
      </c>
      <c r="QQ116" s="1" t="s">
        <v>568</v>
      </c>
      <c r="QR116" s="1" t="s">
        <v>4752</v>
      </c>
      <c r="QS116" s="1" t="s">
        <v>4752</v>
      </c>
      <c r="QT116" s="1" t="s">
        <v>4752</v>
      </c>
      <c r="QU116" s="1" t="s">
        <v>4752</v>
      </c>
      <c r="QV116" s="1" t="s">
        <v>4752</v>
      </c>
      <c r="QW116" s="1" t="s">
        <v>4752</v>
      </c>
      <c r="QX116" s="1" t="s">
        <v>4752</v>
      </c>
      <c r="QY116" s="9" t="s">
        <v>4752</v>
      </c>
      <c r="QZ116" s="1" t="s">
        <v>4752</v>
      </c>
      <c r="RA116" s="1" t="s">
        <v>4752</v>
      </c>
      <c r="RB116" s="1" t="s">
        <v>4752</v>
      </c>
      <c r="RC116" s="1" t="s">
        <v>4752</v>
      </c>
      <c r="RD116" s="1" t="s">
        <v>4752</v>
      </c>
      <c r="RE116" s="1" t="s">
        <v>4752</v>
      </c>
      <c r="RF116" s="1" t="s">
        <v>4752</v>
      </c>
      <c r="RG116" s="1" t="s">
        <v>4752</v>
      </c>
      <c r="RH116" s="1" t="s">
        <v>4752</v>
      </c>
      <c r="RI116" s="1" t="s">
        <v>4752</v>
      </c>
      <c r="RJ116" s="1" t="s">
        <v>4752</v>
      </c>
      <c r="RK116" s="1" t="s">
        <v>4752</v>
      </c>
      <c r="RL116" s="1" t="s">
        <v>4752</v>
      </c>
      <c r="RM116" s="1" t="s">
        <v>4752</v>
      </c>
      <c r="RN116" s="1" t="s">
        <v>4752</v>
      </c>
      <c r="RO116" s="1" t="s">
        <v>4752</v>
      </c>
      <c r="RP116" s="1" t="str">
        <f t="shared" si="8"/>
        <v/>
      </c>
      <c r="RQ116" s="1" t="str">
        <f t="shared" si="9"/>
        <v/>
      </c>
      <c r="RR116" s="1" t="str">
        <f t="shared" si="10"/>
        <v/>
      </c>
      <c r="RS116" s="1" t="str">
        <f t="shared" si="11"/>
        <v/>
      </c>
      <c r="RT116" s="1" t="str">
        <f t="shared" si="12"/>
        <v/>
      </c>
      <c r="RU116" s="1" t="str">
        <f t="shared" si="13"/>
        <v/>
      </c>
    </row>
    <row r="117" spans="1:489" ht="14.25" customHeight="1" x14ac:dyDescent="0.3">
      <c r="A117" s="1" t="s">
        <v>1967</v>
      </c>
      <c r="B117" s="1" t="s">
        <v>1968</v>
      </c>
      <c r="C117" s="1">
        <v>44963</v>
      </c>
      <c r="D117" s="1" t="s">
        <v>459</v>
      </c>
      <c r="E117" s="1" t="s">
        <v>460</v>
      </c>
      <c r="F117" s="1" t="s">
        <v>460</v>
      </c>
      <c r="G117" s="1" t="s">
        <v>461</v>
      </c>
      <c r="H117" s="1" t="s">
        <v>462</v>
      </c>
      <c r="I117" s="1" t="s">
        <v>463</v>
      </c>
      <c r="J117" s="1" t="s">
        <v>464</v>
      </c>
      <c r="K117" s="1" t="s">
        <v>1970</v>
      </c>
      <c r="L117" s="1" t="s">
        <v>1969</v>
      </c>
      <c r="M117" s="1" t="str" cm="1">
        <f t="array" ref="M117">SUBSTITUTE(L117,LEFT(L117,MIN(IFERROR(FIND({0;1;2;3;4;5;6;7;8;9},L117),""))-1),"")</f>
        <v>21</v>
      </c>
      <c r="N117" s="1" t="str">
        <f t="shared" si="7"/>
        <v>kamak_21</v>
      </c>
      <c r="O117" s="1" t="s">
        <v>467</v>
      </c>
      <c r="P117" s="1">
        <v>24</v>
      </c>
      <c r="Q117" s="1">
        <v>975720553</v>
      </c>
      <c r="R117" s="1" t="s">
        <v>614</v>
      </c>
      <c r="S117" s="1" t="s">
        <v>472</v>
      </c>
      <c r="T117" s="1" t="s">
        <v>542</v>
      </c>
      <c r="V117" s="1" t="s">
        <v>510</v>
      </c>
      <c r="W117" s="1" t="s">
        <v>510</v>
      </c>
      <c r="Y117" s="1" t="s">
        <v>1503</v>
      </c>
      <c r="AA117" s="1" t="s">
        <v>596</v>
      </c>
      <c r="AB117" s="1">
        <v>1</v>
      </c>
      <c r="AC117" s="1">
        <v>0</v>
      </c>
      <c r="AD117" s="1">
        <v>1</v>
      </c>
      <c r="AE117" s="1">
        <v>0</v>
      </c>
      <c r="AF117" s="1">
        <v>1</v>
      </c>
      <c r="AG117" s="1">
        <v>0</v>
      </c>
      <c r="AH117" s="1">
        <v>0</v>
      </c>
      <c r="AI117" s="1">
        <v>0</v>
      </c>
      <c r="AJ117" s="1">
        <v>0</v>
      </c>
      <c r="AK117" s="1">
        <v>0</v>
      </c>
      <c r="AL117" s="1">
        <v>0</v>
      </c>
      <c r="AM117" s="1">
        <v>0</v>
      </c>
      <c r="AN117" s="1">
        <v>0</v>
      </c>
      <c r="AO117" s="1">
        <v>1</v>
      </c>
      <c r="AP117" s="1">
        <v>0</v>
      </c>
      <c r="AQ117" s="1">
        <v>0</v>
      </c>
      <c r="AR117" s="1">
        <v>4</v>
      </c>
      <c r="AS117" s="1" t="s">
        <v>472</v>
      </c>
      <c r="AT117" s="1">
        <v>0</v>
      </c>
      <c r="AU117" s="1">
        <v>0</v>
      </c>
      <c r="AV117" s="1">
        <v>0</v>
      </c>
      <c r="AW117" s="1">
        <v>0</v>
      </c>
      <c r="AX117" s="1">
        <v>0</v>
      </c>
      <c r="AY117" s="1">
        <v>0</v>
      </c>
      <c r="AZ117" s="1">
        <v>0</v>
      </c>
      <c r="BA117" s="1">
        <v>0</v>
      </c>
      <c r="BB117" s="1">
        <v>0</v>
      </c>
      <c r="BC117" s="1">
        <v>0</v>
      </c>
      <c r="BD117" s="1">
        <v>0</v>
      </c>
      <c r="BE117" s="1">
        <v>0</v>
      </c>
      <c r="BF117" s="1" t="s">
        <v>472</v>
      </c>
      <c r="BS117" s="1" t="s">
        <v>464</v>
      </c>
      <c r="BT117" s="1">
        <v>1</v>
      </c>
      <c r="BU117" s="1">
        <v>0</v>
      </c>
      <c r="BV117" s="1">
        <v>0</v>
      </c>
      <c r="BW117" s="1">
        <v>0</v>
      </c>
      <c r="BX117" s="1">
        <v>0</v>
      </c>
      <c r="BY117" s="1">
        <v>0</v>
      </c>
      <c r="BZ117" s="1">
        <v>0</v>
      </c>
      <c r="CA117" s="1">
        <v>0</v>
      </c>
      <c r="CB117" s="1">
        <v>1</v>
      </c>
      <c r="CC117" s="1">
        <v>0</v>
      </c>
      <c r="CD117" s="1">
        <v>0</v>
      </c>
      <c r="CF117" s="1" t="s">
        <v>473</v>
      </c>
      <c r="CG117" s="1" t="s">
        <v>474</v>
      </c>
      <c r="CL117" s="1" t="s">
        <v>473</v>
      </c>
      <c r="CM117" s="1" t="s">
        <v>5133</v>
      </c>
      <c r="CO117" s="1" t="s">
        <v>464</v>
      </c>
      <c r="CW117" s="1" t="s">
        <v>475</v>
      </c>
      <c r="CX117" s="1">
        <v>3</v>
      </c>
      <c r="CY117" s="1">
        <v>15</v>
      </c>
      <c r="CZ117" s="1">
        <v>3</v>
      </c>
      <c r="DA117" s="9">
        <v>21</v>
      </c>
      <c r="DE117" s="1" t="s">
        <v>464</v>
      </c>
      <c r="DF117" s="1" t="s">
        <v>5100</v>
      </c>
      <c r="EH117" s="1">
        <v>2</v>
      </c>
      <c r="EI117" s="1">
        <v>6</v>
      </c>
      <c r="EJ117" s="1">
        <v>240</v>
      </c>
      <c r="EM117" s="1">
        <v>0</v>
      </c>
      <c r="EN117" s="6">
        <v>8.5714285714285712</v>
      </c>
      <c r="EO117" s="1" t="s">
        <v>472</v>
      </c>
      <c r="EZ117" s="1" t="s">
        <v>555</v>
      </c>
      <c r="FA117" s="1">
        <v>0</v>
      </c>
      <c r="FB117" s="1">
        <v>0</v>
      </c>
      <c r="FC117" s="1">
        <v>0</v>
      </c>
      <c r="FD117" s="1">
        <v>0</v>
      </c>
      <c r="FE117" s="1">
        <v>1</v>
      </c>
      <c r="FF117" s="1">
        <v>0</v>
      </c>
      <c r="FG117" s="1">
        <v>0</v>
      </c>
      <c r="FI117" s="1" t="s">
        <v>472</v>
      </c>
      <c r="GE117" s="1" t="s">
        <v>464</v>
      </c>
      <c r="GF117" s="1" t="s">
        <v>1971</v>
      </c>
      <c r="GG117" s="1" t="s">
        <v>472</v>
      </c>
      <c r="HP117" s="1" t="s">
        <v>464</v>
      </c>
      <c r="HQ117" s="1">
        <v>0</v>
      </c>
      <c r="HR117" s="1">
        <v>0</v>
      </c>
      <c r="HS117" s="1">
        <v>0</v>
      </c>
      <c r="HT117" s="1">
        <v>0</v>
      </c>
      <c r="HU117" s="1">
        <v>0</v>
      </c>
      <c r="HV117" s="1">
        <v>0</v>
      </c>
      <c r="HW117" s="1">
        <v>1</v>
      </c>
      <c r="HX117" s="1">
        <v>0</v>
      </c>
      <c r="HY117" s="1">
        <v>0</v>
      </c>
      <c r="HZ117" s="1">
        <v>0</v>
      </c>
      <c r="IF117" s="1">
        <v>0</v>
      </c>
      <c r="IG117" s="1">
        <v>0</v>
      </c>
      <c r="IH117" s="1">
        <v>0</v>
      </c>
      <c r="II117" s="1">
        <v>1</v>
      </c>
      <c r="IJ117" s="1">
        <v>0</v>
      </c>
      <c r="IS117" s="1" t="s">
        <v>5183</v>
      </c>
      <c r="IT117" s="1" t="s">
        <v>472</v>
      </c>
      <c r="IU117" s="1" t="s">
        <v>5102</v>
      </c>
      <c r="IV117" s="1" t="s">
        <v>472</v>
      </c>
      <c r="IX117" s="1" t="s">
        <v>472</v>
      </c>
      <c r="IY117" s="1" t="s">
        <v>472</v>
      </c>
      <c r="KA117" s="1" t="s">
        <v>464</v>
      </c>
      <c r="KB117" s="1">
        <v>1</v>
      </c>
      <c r="KC117" s="1">
        <v>0</v>
      </c>
      <c r="KD117" s="1">
        <v>1</v>
      </c>
      <c r="KE117" s="1">
        <v>2</v>
      </c>
      <c r="KF117" s="1">
        <v>0</v>
      </c>
      <c r="KG117" s="1">
        <v>0</v>
      </c>
      <c r="KH117" s="1">
        <v>0</v>
      </c>
      <c r="KJ117" s="1">
        <v>0</v>
      </c>
      <c r="KK117" s="1">
        <v>1</v>
      </c>
      <c r="KL117" s="1">
        <v>1</v>
      </c>
      <c r="KM117" s="1">
        <v>2</v>
      </c>
      <c r="KN117" s="1">
        <v>4</v>
      </c>
      <c r="KO117" s="1" t="s">
        <v>5185</v>
      </c>
      <c r="KP117" s="1">
        <v>0</v>
      </c>
      <c r="KQ117" s="1">
        <v>0</v>
      </c>
      <c r="KR117" s="1">
        <v>0</v>
      </c>
      <c r="KT117" s="1">
        <v>0</v>
      </c>
      <c r="KU117" s="1">
        <v>0</v>
      </c>
      <c r="KV117" s="1">
        <v>0</v>
      </c>
      <c r="KW117" s="1">
        <v>0</v>
      </c>
      <c r="KX117" s="1">
        <v>1</v>
      </c>
      <c r="KY117" s="1">
        <v>0</v>
      </c>
      <c r="KZ117" s="1" t="s">
        <v>1960</v>
      </c>
      <c r="LA117" s="1" t="s">
        <v>472</v>
      </c>
      <c r="LB117" s="1" t="s">
        <v>1972</v>
      </c>
      <c r="LC117" s="1">
        <v>0</v>
      </c>
      <c r="LD117" s="1">
        <v>1</v>
      </c>
      <c r="LE117" s="1">
        <v>0</v>
      </c>
      <c r="LF117" s="1">
        <v>0</v>
      </c>
      <c r="LH117" s="1">
        <v>0</v>
      </c>
      <c r="LI117" s="1">
        <v>0</v>
      </c>
      <c r="LJ117" s="1">
        <v>0</v>
      </c>
      <c r="LK117" s="1">
        <v>0</v>
      </c>
      <c r="LL117" s="1">
        <v>0</v>
      </c>
      <c r="LM117" s="1">
        <v>0</v>
      </c>
      <c r="LN117" s="1">
        <v>1</v>
      </c>
      <c r="LO117" s="1">
        <v>0</v>
      </c>
      <c r="LP117" s="1" t="s">
        <v>1716</v>
      </c>
      <c r="LQ117" s="1" t="s">
        <v>464</v>
      </c>
      <c r="LR117" s="1" t="s">
        <v>1973</v>
      </c>
      <c r="LS117" s="1">
        <v>0</v>
      </c>
      <c r="LT117" s="1">
        <v>1</v>
      </c>
      <c r="LU117" s="1">
        <v>0</v>
      </c>
      <c r="LV117" s="1">
        <v>0</v>
      </c>
      <c r="LW117" s="1">
        <v>0</v>
      </c>
      <c r="LX117" s="1">
        <v>0</v>
      </c>
      <c r="LY117" s="1" t="s">
        <v>1014</v>
      </c>
      <c r="LZ117" s="1" t="s">
        <v>472</v>
      </c>
      <c r="MA117" s="1" t="s">
        <v>472</v>
      </c>
      <c r="MQ117" s="1">
        <v>0</v>
      </c>
      <c r="MT117" s="1">
        <v>7</v>
      </c>
      <c r="MU117" s="1" t="s">
        <v>5187</v>
      </c>
      <c r="MV117" s="1">
        <v>1</v>
      </c>
      <c r="MW117" s="1">
        <v>0</v>
      </c>
      <c r="MX117" s="1">
        <v>0</v>
      </c>
      <c r="MY117" s="1">
        <v>0</v>
      </c>
      <c r="MZ117" s="1">
        <v>0</v>
      </c>
      <c r="NA117" s="1">
        <v>1</v>
      </c>
      <c r="NB117" s="1">
        <v>1</v>
      </c>
      <c r="NC117" s="1" t="s">
        <v>5190</v>
      </c>
      <c r="ND117" s="1">
        <v>0</v>
      </c>
      <c r="NE117" s="1">
        <v>0</v>
      </c>
      <c r="NF117" s="1">
        <v>0</v>
      </c>
      <c r="NH117" s="1" t="s">
        <v>464</v>
      </c>
      <c r="NI117" s="1" t="s">
        <v>480</v>
      </c>
      <c r="OD117" s="1" t="s">
        <v>1949</v>
      </c>
      <c r="OE117" s="1">
        <v>0</v>
      </c>
      <c r="OF117" s="1">
        <v>0</v>
      </c>
      <c r="OG117" s="1">
        <v>0</v>
      </c>
      <c r="OH117" s="1">
        <v>0</v>
      </c>
      <c r="OI117" s="1">
        <v>0</v>
      </c>
      <c r="OJ117" s="1">
        <v>0</v>
      </c>
      <c r="OK117" s="1">
        <v>0</v>
      </c>
      <c r="OL117" s="1">
        <v>0</v>
      </c>
      <c r="OM117" s="1">
        <v>1</v>
      </c>
      <c r="ON117" s="1">
        <v>0</v>
      </c>
      <c r="OO117" s="1" t="s">
        <v>1974</v>
      </c>
      <c r="OP117" s="1">
        <v>0</v>
      </c>
      <c r="OQ117" s="1">
        <v>0</v>
      </c>
      <c r="OR117" s="1">
        <v>0</v>
      </c>
      <c r="OS117" s="1">
        <v>0</v>
      </c>
      <c r="OT117" s="1">
        <v>1</v>
      </c>
      <c r="OU117" s="1">
        <v>0</v>
      </c>
      <c r="OV117" s="1" t="s">
        <v>1329</v>
      </c>
      <c r="OW117" s="1" t="s">
        <v>546</v>
      </c>
      <c r="OY117" s="1" t="s">
        <v>533</v>
      </c>
      <c r="OZ117" s="1" t="s">
        <v>472</v>
      </c>
      <c r="PA117" s="1" t="s">
        <v>472</v>
      </c>
      <c r="PB117" s="1" t="s">
        <v>533</v>
      </c>
      <c r="PC117" s="1" t="s">
        <v>472</v>
      </c>
      <c r="PI117" s="1" t="s">
        <v>534</v>
      </c>
      <c r="PJ117" s="1" t="s">
        <v>472</v>
      </c>
      <c r="PZ117" s="1" t="s">
        <v>1580</v>
      </c>
      <c r="QA117" s="1" t="s">
        <v>565</v>
      </c>
      <c r="QB117" s="1" t="s">
        <v>1975</v>
      </c>
      <c r="QC117" s="1" t="s">
        <v>636</v>
      </c>
      <c r="QD117" s="1" t="s">
        <v>472</v>
      </c>
      <c r="QG117" s="1">
        <v>-2.2950539999999999</v>
      </c>
      <c r="QH117" s="1">
        <v>28.7941188</v>
      </c>
      <c r="QI117" s="1">
        <v>1809.6</v>
      </c>
      <c r="QJ117" s="1">
        <v>4.8</v>
      </c>
      <c r="QK117" s="1">
        <v>4</v>
      </c>
      <c r="QL117" s="1">
        <v>44963.397106481483</v>
      </c>
      <c r="QM117" s="1">
        <v>44963.382662037038</v>
      </c>
      <c r="QN117" s="1" t="s">
        <v>568</v>
      </c>
      <c r="QO117" s="1">
        <v>44963.400983796288</v>
      </c>
      <c r="QP117" s="7" t="s">
        <v>1976</v>
      </c>
      <c r="QQ117" s="1" t="s">
        <v>568</v>
      </c>
      <c r="QR117" s="1" t="s">
        <v>4752</v>
      </c>
      <c r="QS117" s="1" t="s">
        <v>4752</v>
      </c>
      <c r="QT117" s="1" t="s">
        <v>4752</v>
      </c>
      <c r="QU117" s="1" t="s">
        <v>4752</v>
      </c>
      <c r="QV117" s="1" t="s">
        <v>4752</v>
      </c>
      <c r="QW117" s="1" t="s">
        <v>4752</v>
      </c>
      <c r="QX117" s="1" t="s">
        <v>4752</v>
      </c>
      <c r="QY117" s="9" t="s">
        <v>4752</v>
      </c>
      <c r="QZ117" s="1" t="s">
        <v>4752</v>
      </c>
      <c r="RA117" s="1" t="s">
        <v>4752</v>
      </c>
      <c r="RB117" s="1" t="s">
        <v>4752</v>
      </c>
      <c r="RC117" s="1" t="s">
        <v>4752</v>
      </c>
      <c r="RD117" s="1" t="s">
        <v>4752</v>
      </c>
      <c r="RE117" s="1" t="s">
        <v>4752</v>
      </c>
      <c r="RF117" s="1" t="s">
        <v>4752</v>
      </c>
      <c r="RG117" s="1" t="s">
        <v>4752</v>
      </c>
      <c r="RH117" s="1" t="s">
        <v>4752</v>
      </c>
      <c r="RI117" s="1" t="s">
        <v>4752</v>
      </c>
      <c r="RJ117" s="1" t="s">
        <v>4752</v>
      </c>
      <c r="RK117" s="1" t="s">
        <v>4752</v>
      </c>
      <c r="RL117" s="1" t="s">
        <v>4752</v>
      </c>
      <c r="RM117" s="1" t="s">
        <v>4752</v>
      </c>
      <c r="RN117" s="1" t="s">
        <v>4752</v>
      </c>
      <c r="RO117" s="1" t="s">
        <v>4752</v>
      </c>
      <c r="RP117" s="1" t="str">
        <f t="shared" si="8"/>
        <v/>
      </c>
      <c r="RQ117" s="1" t="str">
        <f t="shared" si="9"/>
        <v/>
      </c>
      <c r="RR117" s="1" t="str">
        <f t="shared" si="10"/>
        <v/>
      </c>
      <c r="RS117" s="1" t="str">
        <f t="shared" si="11"/>
        <v/>
      </c>
      <c r="RT117" s="1" t="str">
        <f t="shared" si="12"/>
        <v/>
      </c>
      <c r="RU117" s="1" t="str">
        <f t="shared" si="13"/>
        <v/>
      </c>
    </row>
    <row r="118" spans="1:489" ht="14.25" customHeight="1" x14ac:dyDescent="0.3">
      <c r="A118" s="1" t="s">
        <v>1977</v>
      </c>
      <c r="B118" s="1" t="s">
        <v>1978</v>
      </c>
      <c r="C118" s="1">
        <v>44963</v>
      </c>
      <c r="D118" s="1" t="s">
        <v>459</v>
      </c>
      <c r="E118" s="1" t="s">
        <v>460</v>
      </c>
      <c r="F118" s="1" t="s">
        <v>460</v>
      </c>
      <c r="G118" s="1" t="s">
        <v>461</v>
      </c>
      <c r="H118" s="1" t="s">
        <v>462</v>
      </c>
      <c r="I118" s="1" t="s">
        <v>1417</v>
      </c>
      <c r="J118" s="1" t="s">
        <v>464</v>
      </c>
      <c r="K118" s="1" t="s">
        <v>1980</v>
      </c>
      <c r="L118" s="1" t="s">
        <v>1979</v>
      </c>
      <c r="M118" s="1" t="str" cm="1">
        <f t="array" ref="M118">SUBSTITUTE(L118,LEFT(L118,MIN(IFERROR(FIND({0;1;2;3;4;5;6;7;8;9},L118),""))-1),"")</f>
        <v>35</v>
      </c>
      <c r="N118" s="1" t="str">
        <f t="shared" si="7"/>
        <v>chira_35</v>
      </c>
      <c r="O118" s="1" t="s">
        <v>510</v>
      </c>
      <c r="P118" s="1">
        <v>42</v>
      </c>
      <c r="Q118" s="1">
        <v>999999999</v>
      </c>
      <c r="R118" s="1" t="s">
        <v>693</v>
      </c>
      <c r="S118" s="1" t="s">
        <v>464</v>
      </c>
      <c r="W118" s="1" t="s">
        <v>510</v>
      </c>
      <c r="X118" s="1" t="s">
        <v>1981</v>
      </c>
      <c r="Y118" s="1" t="s">
        <v>575</v>
      </c>
      <c r="AA118" s="1" t="s">
        <v>471</v>
      </c>
      <c r="AB118" s="1">
        <v>2</v>
      </c>
      <c r="AC118" s="1">
        <v>1</v>
      </c>
      <c r="AD118" s="1">
        <v>1</v>
      </c>
      <c r="AE118" s="1">
        <v>1</v>
      </c>
      <c r="AF118" s="1">
        <v>0</v>
      </c>
      <c r="AG118" s="1">
        <v>0</v>
      </c>
      <c r="AH118" s="1">
        <v>1</v>
      </c>
      <c r="AI118" s="1">
        <v>0</v>
      </c>
      <c r="AJ118" s="1">
        <v>0</v>
      </c>
      <c r="AK118" s="1">
        <v>1</v>
      </c>
      <c r="AL118" s="1">
        <v>1</v>
      </c>
      <c r="AM118" s="1">
        <v>1</v>
      </c>
      <c r="AN118" s="1">
        <v>0</v>
      </c>
      <c r="AO118" s="1">
        <v>0</v>
      </c>
      <c r="AP118" s="1">
        <v>1</v>
      </c>
      <c r="AQ118" s="1">
        <v>0</v>
      </c>
      <c r="AR118" s="1">
        <v>10</v>
      </c>
      <c r="AS118" s="1" t="s">
        <v>472</v>
      </c>
      <c r="AT118" s="1">
        <v>0</v>
      </c>
      <c r="AU118" s="1">
        <v>0</v>
      </c>
      <c r="AV118" s="1">
        <v>0</v>
      </c>
      <c r="AW118" s="1">
        <v>0</v>
      </c>
      <c r="AX118" s="1">
        <v>0</v>
      </c>
      <c r="AY118" s="1">
        <v>0</v>
      </c>
      <c r="AZ118" s="1">
        <v>0</v>
      </c>
      <c r="BA118" s="1">
        <v>0</v>
      </c>
      <c r="BB118" s="1">
        <v>0</v>
      </c>
      <c r="BC118" s="1">
        <v>0</v>
      </c>
      <c r="BD118" s="1">
        <v>0</v>
      </c>
      <c r="BE118" s="1">
        <v>0</v>
      </c>
      <c r="BF118" s="1" t="s">
        <v>472</v>
      </c>
      <c r="BS118" s="1" t="s">
        <v>464</v>
      </c>
      <c r="BT118" s="1">
        <v>0</v>
      </c>
      <c r="BU118" s="1">
        <v>0</v>
      </c>
      <c r="BV118" s="1">
        <v>0</v>
      </c>
      <c r="BW118" s="1">
        <v>1</v>
      </c>
      <c r="BX118" s="1">
        <v>0</v>
      </c>
      <c r="BY118" s="1">
        <v>0</v>
      </c>
      <c r="BZ118" s="1">
        <v>0</v>
      </c>
      <c r="CA118" s="1">
        <v>0</v>
      </c>
      <c r="CB118" s="1">
        <v>0</v>
      </c>
      <c r="CC118" s="1">
        <v>0</v>
      </c>
      <c r="CD118" s="1">
        <v>0</v>
      </c>
      <c r="CF118" s="1" t="s">
        <v>473</v>
      </c>
      <c r="CG118" s="1" t="s">
        <v>474</v>
      </c>
      <c r="CL118" s="1" t="s">
        <v>473</v>
      </c>
      <c r="CM118" s="1" t="s">
        <v>5133</v>
      </c>
      <c r="CO118" s="1" t="s">
        <v>464</v>
      </c>
      <c r="CW118" s="1" t="s">
        <v>475</v>
      </c>
      <c r="CX118" s="1">
        <v>10</v>
      </c>
      <c r="CY118" s="1">
        <v>6</v>
      </c>
      <c r="CZ118" s="1">
        <v>15</v>
      </c>
      <c r="DA118" s="9">
        <v>31</v>
      </c>
      <c r="DE118" s="1" t="s">
        <v>464</v>
      </c>
      <c r="DF118" s="1" t="s">
        <v>5101</v>
      </c>
      <c r="EH118" s="1">
        <v>6</v>
      </c>
      <c r="EI118" s="1">
        <v>1</v>
      </c>
      <c r="EJ118" s="1">
        <v>120</v>
      </c>
      <c r="EM118" s="1">
        <v>0</v>
      </c>
      <c r="EN118" s="6">
        <v>1.7142857142857142</v>
      </c>
      <c r="EO118" s="1" t="s">
        <v>472</v>
      </c>
      <c r="EZ118" s="1" t="s">
        <v>476</v>
      </c>
      <c r="FA118" s="1">
        <v>0</v>
      </c>
      <c r="FB118" s="1">
        <v>0</v>
      </c>
      <c r="FC118" s="1">
        <v>0</v>
      </c>
      <c r="FD118" s="1">
        <v>0</v>
      </c>
      <c r="FE118" s="1">
        <v>1</v>
      </c>
      <c r="FF118" s="1">
        <v>0</v>
      </c>
      <c r="FG118" s="1">
        <v>0</v>
      </c>
      <c r="FI118" s="1" t="s">
        <v>464</v>
      </c>
      <c r="FJ118" s="1" t="s">
        <v>598</v>
      </c>
      <c r="FM118" s="1">
        <v>500</v>
      </c>
      <c r="GE118" s="1" t="s">
        <v>464</v>
      </c>
      <c r="GF118" s="1" t="s">
        <v>1982</v>
      </c>
      <c r="GG118" s="1" t="s">
        <v>464</v>
      </c>
      <c r="GH118" s="1">
        <v>1</v>
      </c>
      <c r="GI118" s="1">
        <v>0</v>
      </c>
      <c r="GJ118" s="1">
        <v>0</v>
      </c>
      <c r="GK118" s="1">
        <v>0</v>
      </c>
      <c r="GL118" s="1">
        <v>1</v>
      </c>
      <c r="GM118" s="1">
        <v>0</v>
      </c>
      <c r="GN118" s="1">
        <v>0</v>
      </c>
      <c r="GY118" s="1">
        <v>1</v>
      </c>
      <c r="GZ118" s="1">
        <v>0</v>
      </c>
      <c r="HA118" s="1">
        <v>0</v>
      </c>
      <c r="HB118" s="1">
        <v>0</v>
      </c>
      <c r="HC118" s="1">
        <v>0</v>
      </c>
      <c r="HD118" s="1">
        <v>0</v>
      </c>
      <c r="HE118" s="1">
        <v>0</v>
      </c>
      <c r="HF118" s="1">
        <v>0</v>
      </c>
      <c r="HG118" s="1">
        <v>0</v>
      </c>
      <c r="HH118" s="1">
        <v>0</v>
      </c>
      <c r="HI118" s="1">
        <v>0</v>
      </c>
      <c r="HJ118" s="1">
        <v>0</v>
      </c>
      <c r="HK118" s="1">
        <v>0</v>
      </c>
      <c r="HL118" s="1">
        <v>0</v>
      </c>
      <c r="HM118" s="1">
        <v>0</v>
      </c>
      <c r="HN118" s="1">
        <v>0</v>
      </c>
      <c r="HO118" s="1">
        <v>0</v>
      </c>
      <c r="HP118" s="1" t="s">
        <v>464</v>
      </c>
      <c r="HQ118" s="1">
        <v>0</v>
      </c>
      <c r="HR118" s="1">
        <v>1</v>
      </c>
      <c r="HS118" s="1">
        <v>0</v>
      </c>
      <c r="HT118" s="1">
        <v>0</v>
      </c>
      <c r="HU118" s="1">
        <v>0</v>
      </c>
      <c r="HV118" s="1">
        <v>0</v>
      </c>
      <c r="HW118" s="1">
        <v>0</v>
      </c>
      <c r="HX118" s="1">
        <v>0</v>
      </c>
      <c r="HY118" s="1">
        <v>0</v>
      </c>
      <c r="HZ118" s="1">
        <v>0</v>
      </c>
      <c r="ID118" s="1" t="s">
        <v>1983</v>
      </c>
      <c r="IF118" s="1">
        <v>0</v>
      </c>
      <c r="IG118" s="1">
        <v>0</v>
      </c>
      <c r="IH118" s="1">
        <v>0</v>
      </c>
      <c r="II118" s="1">
        <v>1</v>
      </c>
      <c r="IJ118" s="1">
        <v>0</v>
      </c>
      <c r="IS118" s="1" t="s">
        <v>5184</v>
      </c>
      <c r="IT118" s="1" t="s">
        <v>472</v>
      </c>
      <c r="IU118" s="1" t="s">
        <v>5100</v>
      </c>
      <c r="IV118" s="1" t="s">
        <v>472</v>
      </c>
      <c r="IX118" s="1" t="s">
        <v>472</v>
      </c>
      <c r="IY118" s="1" t="s">
        <v>472</v>
      </c>
      <c r="KA118" s="1" t="s">
        <v>464</v>
      </c>
      <c r="KB118" s="1">
        <v>0</v>
      </c>
      <c r="KC118" s="1">
        <v>0</v>
      </c>
      <c r="KD118" s="1">
        <v>0</v>
      </c>
      <c r="KE118" s="1">
        <v>0</v>
      </c>
      <c r="KF118" s="1">
        <v>0</v>
      </c>
      <c r="KG118" s="1">
        <v>1</v>
      </c>
      <c r="KH118" s="1">
        <v>0</v>
      </c>
      <c r="KI118" s="1" t="s">
        <v>1984</v>
      </c>
      <c r="KJ118" s="1">
        <v>1</v>
      </c>
      <c r="KK118" s="1">
        <v>1</v>
      </c>
      <c r="KL118" s="1">
        <v>0</v>
      </c>
      <c r="KM118" s="1">
        <v>2</v>
      </c>
      <c r="KN118" s="1">
        <v>2</v>
      </c>
      <c r="KO118" s="1" t="s">
        <v>5186</v>
      </c>
      <c r="KP118" s="1">
        <v>0</v>
      </c>
      <c r="KQ118" s="1">
        <v>0</v>
      </c>
      <c r="KR118" s="1">
        <v>0</v>
      </c>
      <c r="KT118" s="1">
        <v>1</v>
      </c>
      <c r="KU118" s="1">
        <v>0</v>
      </c>
      <c r="KV118" s="1">
        <v>0</v>
      </c>
      <c r="KW118" s="1">
        <v>0</v>
      </c>
      <c r="KX118" s="1">
        <v>0</v>
      </c>
      <c r="KY118" s="1">
        <v>0</v>
      </c>
      <c r="LA118" s="1" t="s">
        <v>464</v>
      </c>
      <c r="LB118" s="1" t="s">
        <v>834</v>
      </c>
      <c r="LC118" s="1">
        <v>1</v>
      </c>
      <c r="LD118" s="1">
        <v>1</v>
      </c>
      <c r="LE118" s="1">
        <v>0</v>
      </c>
      <c r="LF118" s="1">
        <v>0</v>
      </c>
      <c r="LH118" s="1">
        <v>0</v>
      </c>
      <c r="LI118" s="1">
        <v>0</v>
      </c>
      <c r="LJ118" s="1">
        <v>0</v>
      </c>
      <c r="LK118" s="1">
        <v>1</v>
      </c>
      <c r="LL118" s="1">
        <v>0</v>
      </c>
      <c r="LM118" s="1">
        <v>0</v>
      </c>
      <c r="LN118" s="1">
        <v>0</v>
      </c>
      <c r="LO118" s="1">
        <v>0</v>
      </c>
      <c r="LQ118" s="1" t="s">
        <v>464</v>
      </c>
      <c r="LR118" s="1" t="s">
        <v>1985</v>
      </c>
      <c r="LS118" s="1">
        <v>0</v>
      </c>
      <c r="LT118" s="1">
        <v>1</v>
      </c>
      <c r="LU118" s="1">
        <v>0</v>
      </c>
      <c r="LV118" s="1">
        <v>0</v>
      </c>
      <c r="LW118" s="1">
        <v>0</v>
      </c>
      <c r="LX118" s="1">
        <v>0</v>
      </c>
      <c r="LY118" s="1" t="s">
        <v>1423</v>
      </c>
      <c r="LZ118" s="1" t="s">
        <v>472</v>
      </c>
      <c r="MA118" s="1" t="s">
        <v>472</v>
      </c>
      <c r="MQ118" s="1">
        <v>0</v>
      </c>
      <c r="MT118" s="1">
        <v>7</v>
      </c>
      <c r="MU118" s="1" t="s">
        <v>5187</v>
      </c>
      <c r="MV118" s="1">
        <v>1</v>
      </c>
      <c r="MW118" s="1">
        <v>0</v>
      </c>
      <c r="MX118" s="1">
        <v>0</v>
      </c>
      <c r="MY118" s="1">
        <v>0</v>
      </c>
      <c r="MZ118" s="1">
        <v>0</v>
      </c>
      <c r="NA118" s="1">
        <v>1</v>
      </c>
      <c r="NB118" s="1">
        <v>1</v>
      </c>
      <c r="NC118" s="1" t="s">
        <v>5190</v>
      </c>
      <c r="ND118" s="1">
        <v>0</v>
      </c>
      <c r="NE118" s="1">
        <v>0</v>
      </c>
      <c r="NF118" s="1">
        <v>0</v>
      </c>
      <c r="NH118" s="1" t="s">
        <v>464</v>
      </c>
      <c r="NI118" s="1" t="s">
        <v>480</v>
      </c>
      <c r="OD118" s="1" t="s">
        <v>1986</v>
      </c>
      <c r="OE118" s="1">
        <v>0</v>
      </c>
      <c r="OF118" s="1">
        <v>0</v>
      </c>
      <c r="OG118" s="1">
        <v>0</v>
      </c>
      <c r="OH118" s="1">
        <v>0</v>
      </c>
      <c r="OI118" s="1">
        <v>0</v>
      </c>
      <c r="OJ118" s="1">
        <v>0</v>
      </c>
      <c r="OK118" s="1">
        <v>0</v>
      </c>
      <c r="OL118" s="1">
        <v>0</v>
      </c>
      <c r="OM118" s="1">
        <v>1</v>
      </c>
      <c r="ON118" s="1">
        <v>0</v>
      </c>
      <c r="OO118" s="1" t="s">
        <v>1987</v>
      </c>
      <c r="OP118" s="1">
        <v>0</v>
      </c>
      <c r="OQ118" s="1">
        <v>0</v>
      </c>
      <c r="OR118" s="1">
        <v>0</v>
      </c>
      <c r="OS118" s="1">
        <v>0</v>
      </c>
      <c r="OT118" s="1">
        <v>1</v>
      </c>
      <c r="OU118" s="1">
        <v>0</v>
      </c>
      <c r="OV118" s="1" t="s">
        <v>1988</v>
      </c>
      <c r="OW118" s="1" t="s">
        <v>546</v>
      </c>
      <c r="OY118" s="1" t="s">
        <v>502</v>
      </c>
      <c r="OZ118" s="1" t="s">
        <v>464</v>
      </c>
      <c r="PA118" s="1" t="s">
        <v>464</v>
      </c>
      <c r="PB118" s="1" t="s">
        <v>533</v>
      </c>
      <c r="PC118" s="1" t="s">
        <v>464</v>
      </c>
      <c r="PD118" s="1" t="s">
        <v>472</v>
      </c>
      <c r="PF118" s="1" t="s">
        <v>484</v>
      </c>
      <c r="PH118" s="1" t="s">
        <v>485</v>
      </c>
      <c r="PI118" s="1" t="s">
        <v>503</v>
      </c>
      <c r="PJ118" s="1" t="s">
        <v>489</v>
      </c>
      <c r="PK118" s="1">
        <v>0</v>
      </c>
      <c r="PL118" s="1">
        <v>1</v>
      </c>
      <c r="PM118" s="1">
        <v>1</v>
      </c>
      <c r="PN118" s="1">
        <v>0</v>
      </c>
      <c r="PO118" s="1">
        <v>1</v>
      </c>
      <c r="PP118" s="1">
        <v>0</v>
      </c>
      <c r="PQ118" s="1">
        <v>0</v>
      </c>
      <c r="PR118" s="1">
        <v>0</v>
      </c>
      <c r="PS118" s="1">
        <v>0</v>
      </c>
      <c r="PT118" s="1">
        <v>0</v>
      </c>
      <c r="PU118" s="1">
        <v>0</v>
      </c>
      <c r="PV118" s="1">
        <v>0</v>
      </c>
      <c r="PX118" s="1" t="s">
        <v>1989</v>
      </c>
      <c r="PY118" s="1" t="s">
        <v>489</v>
      </c>
      <c r="PZ118" s="1" t="s">
        <v>488</v>
      </c>
      <c r="QA118" s="1" t="s">
        <v>565</v>
      </c>
      <c r="QB118" s="1" t="s">
        <v>1990</v>
      </c>
      <c r="QC118" s="1" t="s">
        <v>1991</v>
      </c>
      <c r="QD118" s="1" t="s">
        <v>464</v>
      </c>
      <c r="QE118" s="1" t="s">
        <v>1992</v>
      </c>
      <c r="QF118" s="1" t="s">
        <v>464</v>
      </c>
      <c r="QG118" s="1">
        <v>-2.2314002999999998</v>
      </c>
      <c r="QH118" s="1">
        <v>28.853306400000001</v>
      </c>
      <c r="QI118" s="1">
        <v>1517.2</v>
      </c>
      <c r="QJ118" s="1">
        <v>4.55</v>
      </c>
      <c r="QK118" s="1">
        <v>10</v>
      </c>
      <c r="QL118" s="1">
        <v>44963.408888888887</v>
      </c>
      <c r="QM118" s="1">
        <v>44963.38925925926</v>
      </c>
      <c r="QN118" s="1" t="s">
        <v>840</v>
      </c>
      <c r="QO118" s="1">
        <v>44963.408888888887</v>
      </c>
      <c r="QP118" s="7" t="s">
        <v>1993</v>
      </c>
      <c r="QQ118" s="1" t="s">
        <v>840</v>
      </c>
      <c r="QR118" s="1" t="s">
        <v>4752</v>
      </c>
      <c r="QS118" s="1" t="s">
        <v>4752</v>
      </c>
      <c r="QT118" s="1" t="s">
        <v>4752</v>
      </c>
      <c r="QU118" s="1" t="s">
        <v>4752</v>
      </c>
      <c r="QV118" s="1" t="s">
        <v>4752</v>
      </c>
      <c r="QW118" s="1" t="s">
        <v>4752</v>
      </c>
      <c r="QX118" s="1" t="s">
        <v>4752</v>
      </c>
      <c r="QY118" s="9" t="s">
        <v>4752</v>
      </c>
      <c r="QZ118" s="1" t="s">
        <v>4752</v>
      </c>
      <c r="RA118" s="1" t="s">
        <v>4752</v>
      </c>
      <c r="RB118" s="1" t="s">
        <v>4752</v>
      </c>
      <c r="RC118" s="1" t="s">
        <v>4752</v>
      </c>
      <c r="RD118" s="1" t="s">
        <v>4752</v>
      </c>
      <c r="RE118" s="1" t="s">
        <v>4752</v>
      </c>
      <c r="RF118" s="1" t="s">
        <v>4752</v>
      </c>
      <c r="RG118" s="1" t="s">
        <v>4752</v>
      </c>
      <c r="RH118" s="1" t="s">
        <v>4752</v>
      </c>
      <c r="RI118" s="1" t="s">
        <v>4752</v>
      </c>
      <c r="RJ118" s="1" t="s">
        <v>4752</v>
      </c>
      <c r="RK118" s="1" t="s">
        <v>4752</v>
      </c>
      <c r="RL118" s="1" t="s">
        <v>4752</v>
      </c>
      <c r="RM118" s="1" t="s">
        <v>4752</v>
      </c>
      <c r="RN118" s="1" t="s">
        <v>4752</v>
      </c>
      <c r="RO118" s="1" t="s">
        <v>4752</v>
      </c>
      <c r="RP118" s="1" t="str">
        <f t="shared" si="8"/>
        <v/>
      </c>
      <c r="RQ118" s="1" t="str">
        <f t="shared" si="9"/>
        <v/>
      </c>
      <c r="RR118" s="1" t="str">
        <f t="shared" si="10"/>
        <v/>
      </c>
      <c r="RS118" s="1" t="str">
        <f t="shared" si="11"/>
        <v/>
      </c>
      <c r="RT118" s="1" t="str">
        <f t="shared" si="12"/>
        <v/>
      </c>
      <c r="RU118" s="1" t="str">
        <f t="shared" si="13"/>
        <v/>
      </c>
    </row>
    <row r="119" spans="1:489" ht="14.25" customHeight="1" x14ac:dyDescent="0.3">
      <c r="A119" s="1" t="s">
        <v>1994</v>
      </c>
      <c r="B119" s="1" t="s">
        <v>1995</v>
      </c>
      <c r="C119" s="1">
        <v>44963</v>
      </c>
      <c r="D119" s="1" t="s">
        <v>459</v>
      </c>
      <c r="E119" s="1" t="s">
        <v>460</v>
      </c>
      <c r="F119" s="1" t="s">
        <v>460</v>
      </c>
      <c r="G119" s="1" t="s">
        <v>461</v>
      </c>
      <c r="H119" s="1" t="s">
        <v>462</v>
      </c>
      <c r="I119" s="1" t="s">
        <v>1417</v>
      </c>
      <c r="J119" s="1" t="s">
        <v>464</v>
      </c>
      <c r="K119" s="1" t="s">
        <v>1997</v>
      </c>
      <c r="L119" s="1" t="s">
        <v>1996</v>
      </c>
      <c r="M119" s="1" t="str" cm="1">
        <f t="array" ref="M119">SUBSTITUTE(L119,LEFT(L119,MIN(IFERROR(FIND({0;1;2;3;4;5;6;7;8;9},L119),""))-1),"")</f>
        <v>3</v>
      </c>
      <c r="N119" s="1" t="str">
        <f t="shared" si="7"/>
        <v>chira_3</v>
      </c>
      <c r="O119" s="1" t="s">
        <v>467</v>
      </c>
      <c r="P119" s="1">
        <v>19</v>
      </c>
      <c r="Q119" s="1">
        <v>992592378</v>
      </c>
      <c r="R119" s="1" t="s">
        <v>1873</v>
      </c>
      <c r="S119" s="1" t="s">
        <v>464</v>
      </c>
      <c r="W119" s="1" t="s">
        <v>467</v>
      </c>
      <c r="X119" s="1" t="s">
        <v>1998</v>
      </c>
      <c r="Y119" s="1" t="s">
        <v>1144</v>
      </c>
      <c r="AA119" s="1" t="s">
        <v>471</v>
      </c>
      <c r="AB119" s="1">
        <v>0</v>
      </c>
      <c r="AC119" s="1">
        <v>0</v>
      </c>
      <c r="AD119" s="1">
        <v>1</v>
      </c>
      <c r="AE119" s="1">
        <v>1</v>
      </c>
      <c r="AF119" s="1">
        <v>0</v>
      </c>
      <c r="AG119" s="1">
        <v>0</v>
      </c>
      <c r="AH119" s="1">
        <v>1</v>
      </c>
      <c r="AI119" s="1">
        <v>0</v>
      </c>
      <c r="AJ119" s="1">
        <v>3</v>
      </c>
      <c r="AK119" s="1">
        <v>2</v>
      </c>
      <c r="AL119" s="1">
        <v>0</v>
      </c>
      <c r="AM119" s="1">
        <v>1</v>
      </c>
      <c r="AN119" s="1">
        <v>0</v>
      </c>
      <c r="AO119" s="1">
        <v>0</v>
      </c>
      <c r="AP119" s="1">
        <v>1</v>
      </c>
      <c r="AQ119" s="1">
        <v>0</v>
      </c>
      <c r="AR119" s="1">
        <v>10</v>
      </c>
      <c r="AS119" s="1" t="s">
        <v>472</v>
      </c>
      <c r="AT119" s="1">
        <v>0</v>
      </c>
      <c r="AU119" s="1">
        <v>0</v>
      </c>
      <c r="AV119" s="1">
        <v>0</v>
      </c>
      <c r="AW119" s="1">
        <v>0</v>
      </c>
      <c r="AX119" s="1">
        <v>0</v>
      </c>
      <c r="AY119" s="1">
        <v>0</v>
      </c>
      <c r="AZ119" s="1">
        <v>0</v>
      </c>
      <c r="BA119" s="1">
        <v>0</v>
      </c>
      <c r="BB119" s="1">
        <v>0</v>
      </c>
      <c r="BC119" s="1">
        <v>0</v>
      </c>
      <c r="BD119" s="1">
        <v>0</v>
      </c>
      <c r="BE119" s="1">
        <v>0</v>
      </c>
      <c r="BF119" s="1" t="s">
        <v>472</v>
      </c>
      <c r="BS119" s="1" t="s">
        <v>464</v>
      </c>
      <c r="BT119" s="1">
        <v>0</v>
      </c>
      <c r="BU119" s="1">
        <v>0</v>
      </c>
      <c r="BV119" s="1">
        <v>1</v>
      </c>
      <c r="BW119" s="1">
        <v>0</v>
      </c>
      <c r="BX119" s="1">
        <v>0</v>
      </c>
      <c r="BY119" s="1">
        <v>1</v>
      </c>
      <c r="BZ119" s="1">
        <v>0</v>
      </c>
      <c r="CA119" s="1">
        <v>0</v>
      </c>
      <c r="CB119" s="1">
        <v>0</v>
      </c>
      <c r="CC119" s="1">
        <v>0</v>
      </c>
      <c r="CD119" s="1">
        <v>0</v>
      </c>
      <c r="CF119" s="1" t="s">
        <v>473</v>
      </c>
      <c r="CG119" s="1" t="s">
        <v>474</v>
      </c>
      <c r="CL119" s="1" t="s">
        <v>473</v>
      </c>
      <c r="CM119" s="1" t="s">
        <v>5133</v>
      </c>
      <c r="CO119" s="1" t="s">
        <v>464</v>
      </c>
      <c r="CW119" s="1" t="s">
        <v>475</v>
      </c>
      <c r="CX119" s="1">
        <v>30</v>
      </c>
      <c r="CY119" s="1">
        <v>5</v>
      </c>
      <c r="CZ119" s="1">
        <v>30</v>
      </c>
      <c r="DA119" s="9">
        <v>65</v>
      </c>
      <c r="DE119" s="1" t="s">
        <v>464</v>
      </c>
      <c r="DF119" s="1" t="s">
        <v>5101</v>
      </c>
      <c r="EH119" s="1">
        <v>7</v>
      </c>
      <c r="EI119" s="1">
        <v>6</v>
      </c>
      <c r="EJ119" s="1">
        <v>840</v>
      </c>
      <c r="EM119" s="1">
        <v>0</v>
      </c>
      <c r="EN119" s="6">
        <v>12</v>
      </c>
      <c r="EO119" s="1" t="s">
        <v>472</v>
      </c>
      <c r="EZ119" s="1" t="s">
        <v>529</v>
      </c>
      <c r="FA119" s="1">
        <v>0</v>
      </c>
      <c r="FB119" s="1">
        <v>0</v>
      </c>
      <c r="FC119" s="1">
        <v>0</v>
      </c>
      <c r="FD119" s="1">
        <v>0</v>
      </c>
      <c r="FE119" s="1">
        <v>1</v>
      </c>
      <c r="FF119" s="1">
        <v>0</v>
      </c>
      <c r="FG119" s="1">
        <v>0</v>
      </c>
      <c r="FI119" s="1" t="s">
        <v>464</v>
      </c>
      <c r="FJ119" s="1" t="s">
        <v>598</v>
      </c>
      <c r="FM119" s="1">
        <v>500</v>
      </c>
      <c r="GE119" s="1" t="s">
        <v>464</v>
      </c>
      <c r="GF119" s="1" t="s">
        <v>1999</v>
      </c>
      <c r="GG119" s="1" t="s">
        <v>472</v>
      </c>
      <c r="HP119" s="1" t="s">
        <v>464</v>
      </c>
      <c r="HQ119" s="1">
        <v>0</v>
      </c>
      <c r="HR119" s="1">
        <v>0</v>
      </c>
      <c r="HS119" s="1">
        <v>1</v>
      </c>
      <c r="HT119" s="1">
        <v>0</v>
      </c>
      <c r="HU119" s="1">
        <v>0</v>
      </c>
      <c r="HV119" s="1">
        <v>0</v>
      </c>
      <c r="HW119" s="1">
        <v>0</v>
      </c>
      <c r="HX119" s="1">
        <v>0</v>
      </c>
      <c r="HY119" s="1">
        <v>0</v>
      </c>
      <c r="HZ119" s="1">
        <v>0</v>
      </c>
      <c r="IC119" s="1" t="s">
        <v>737</v>
      </c>
      <c r="IF119" s="1">
        <v>0</v>
      </c>
      <c r="IG119" s="1">
        <v>0</v>
      </c>
      <c r="IH119" s="1">
        <v>0</v>
      </c>
      <c r="II119" s="1">
        <v>1</v>
      </c>
      <c r="IJ119" s="1">
        <v>0</v>
      </c>
      <c r="IL119" s="1">
        <v>0</v>
      </c>
      <c r="IM119" s="1">
        <v>1</v>
      </c>
      <c r="IN119" s="1">
        <v>0</v>
      </c>
      <c r="IS119" s="1" t="s">
        <v>5183</v>
      </c>
      <c r="IT119" s="1" t="s">
        <v>472</v>
      </c>
      <c r="IU119" s="1" t="s">
        <v>5102</v>
      </c>
      <c r="IV119" s="1" t="s">
        <v>472</v>
      </c>
      <c r="IX119" s="1" t="s">
        <v>472</v>
      </c>
      <c r="IY119" s="1" t="s">
        <v>472</v>
      </c>
      <c r="KA119" s="1" t="s">
        <v>472</v>
      </c>
      <c r="KE119" s="1">
        <v>0</v>
      </c>
      <c r="KM119" s="1">
        <v>0</v>
      </c>
      <c r="KN119" s="1">
        <v>0</v>
      </c>
      <c r="KO119" s="1" t="s">
        <v>5186</v>
      </c>
      <c r="KT119" s="1">
        <v>0</v>
      </c>
      <c r="KU119" s="1">
        <v>0</v>
      </c>
      <c r="KV119" s="1">
        <v>0</v>
      </c>
      <c r="KW119" s="1">
        <v>0</v>
      </c>
      <c r="KX119" s="1">
        <v>1</v>
      </c>
      <c r="KY119" s="1">
        <v>0</v>
      </c>
      <c r="KZ119" s="1" t="s">
        <v>1295</v>
      </c>
      <c r="LA119" s="1" t="s">
        <v>472</v>
      </c>
      <c r="LB119" s="1" t="s">
        <v>834</v>
      </c>
      <c r="LC119" s="1">
        <v>0</v>
      </c>
      <c r="LD119" s="1">
        <v>1</v>
      </c>
      <c r="LE119" s="1">
        <v>0</v>
      </c>
      <c r="LF119" s="1">
        <v>0</v>
      </c>
      <c r="LH119" s="1">
        <v>0</v>
      </c>
      <c r="LI119" s="1">
        <v>0</v>
      </c>
      <c r="LJ119" s="1">
        <v>0</v>
      </c>
      <c r="LK119" s="1">
        <v>1</v>
      </c>
      <c r="LL119" s="1">
        <v>0</v>
      </c>
      <c r="LM119" s="1">
        <v>0</v>
      </c>
      <c r="LN119" s="1">
        <v>0</v>
      </c>
      <c r="LO119" s="1">
        <v>0</v>
      </c>
      <c r="LQ119" s="1" t="s">
        <v>464</v>
      </c>
      <c r="LR119" s="1" t="s">
        <v>2000</v>
      </c>
      <c r="LS119" s="1">
        <v>0</v>
      </c>
      <c r="LT119" s="1">
        <v>0</v>
      </c>
      <c r="LU119" s="1">
        <v>0</v>
      </c>
      <c r="LV119" s="1">
        <v>0</v>
      </c>
      <c r="LW119" s="1">
        <v>1</v>
      </c>
      <c r="LX119" s="1">
        <v>0</v>
      </c>
      <c r="LY119" s="1" t="s">
        <v>2001</v>
      </c>
      <c r="LZ119" s="1" t="s">
        <v>472</v>
      </c>
      <c r="MA119" s="1" t="s">
        <v>472</v>
      </c>
      <c r="MQ119" s="1">
        <v>0</v>
      </c>
      <c r="MT119" s="1">
        <v>8</v>
      </c>
      <c r="MU119" s="1" t="s">
        <v>5187</v>
      </c>
      <c r="MV119" s="1">
        <v>1</v>
      </c>
      <c r="MW119" s="1">
        <v>0</v>
      </c>
      <c r="MX119" s="1">
        <v>0</v>
      </c>
      <c r="MY119" s="1">
        <v>0</v>
      </c>
      <c r="MZ119" s="1">
        <v>0</v>
      </c>
      <c r="NA119" s="1">
        <v>1</v>
      </c>
      <c r="NB119" s="1">
        <v>1</v>
      </c>
      <c r="NC119" s="1" t="s">
        <v>5190</v>
      </c>
      <c r="ND119" s="1">
        <v>0</v>
      </c>
      <c r="NE119" s="1">
        <v>0</v>
      </c>
      <c r="NF119" s="1">
        <v>0</v>
      </c>
      <c r="NH119" s="1" t="s">
        <v>464</v>
      </c>
      <c r="NI119" s="1" t="s">
        <v>480</v>
      </c>
      <c r="OD119" s="1" t="s">
        <v>1936</v>
      </c>
      <c r="OE119" s="1">
        <v>1</v>
      </c>
      <c r="OF119" s="1">
        <v>0</v>
      </c>
      <c r="OG119" s="1">
        <v>0</v>
      </c>
      <c r="OH119" s="1">
        <v>0</v>
      </c>
      <c r="OI119" s="1">
        <v>0</v>
      </c>
      <c r="OJ119" s="1">
        <v>0</v>
      </c>
      <c r="OK119" s="1">
        <v>0</v>
      </c>
      <c r="OL119" s="1">
        <v>0</v>
      </c>
      <c r="OM119" s="1">
        <v>1</v>
      </c>
      <c r="ON119" s="1">
        <v>0</v>
      </c>
      <c r="OO119" s="1" t="s">
        <v>2002</v>
      </c>
      <c r="OP119" s="1">
        <v>0</v>
      </c>
      <c r="OQ119" s="1">
        <v>0</v>
      </c>
      <c r="OR119" s="1">
        <v>0</v>
      </c>
      <c r="OS119" s="1">
        <v>0</v>
      </c>
      <c r="OT119" s="1">
        <v>1</v>
      </c>
      <c r="OU119" s="1">
        <v>0</v>
      </c>
      <c r="OV119" s="1" t="s">
        <v>2003</v>
      </c>
      <c r="OW119" s="1" t="s">
        <v>546</v>
      </c>
      <c r="OY119" s="1" t="s">
        <v>533</v>
      </c>
      <c r="OZ119" s="1" t="s">
        <v>464</v>
      </c>
      <c r="PA119" s="1" t="s">
        <v>464</v>
      </c>
      <c r="PB119" s="1" t="s">
        <v>533</v>
      </c>
      <c r="PC119" s="1" t="s">
        <v>464</v>
      </c>
      <c r="PD119" s="1" t="s">
        <v>472</v>
      </c>
      <c r="PF119" s="1" t="s">
        <v>484</v>
      </c>
      <c r="PH119" s="1" t="s">
        <v>485</v>
      </c>
      <c r="PI119" s="1" t="s">
        <v>503</v>
      </c>
      <c r="PJ119" s="1" t="s">
        <v>472</v>
      </c>
      <c r="PZ119" s="1" t="s">
        <v>2004</v>
      </c>
      <c r="QA119" s="1" t="s">
        <v>489</v>
      </c>
      <c r="QB119" s="1" t="s">
        <v>2005</v>
      </c>
      <c r="QC119" s="1" t="s">
        <v>2006</v>
      </c>
      <c r="QD119" s="1" t="s">
        <v>472</v>
      </c>
      <c r="QG119" s="1">
        <v>-2.2318598000000001</v>
      </c>
      <c r="QH119" s="1">
        <v>28.852457300000001</v>
      </c>
      <c r="QI119" s="1">
        <v>1529.5</v>
      </c>
      <c r="QJ119" s="1">
        <v>6.56</v>
      </c>
      <c r="QK119" s="1">
        <v>10</v>
      </c>
      <c r="QL119" s="1">
        <v>44963.433541666673</v>
      </c>
      <c r="QM119" s="1">
        <v>44963.415925925918</v>
      </c>
      <c r="QN119" s="1" t="s">
        <v>840</v>
      </c>
      <c r="QO119" s="1">
        <v>44963.433553240742</v>
      </c>
      <c r="QP119" s="7" t="s">
        <v>2007</v>
      </c>
      <c r="QQ119" s="1" t="s">
        <v>840</v>
      </c>
      <c r="QR119" s="1" t="s">
        <v>4752</v>
      </c>
      <c r="QS119" s="1" t="s">
        <v>4752</v>
      </c>
      <c r="QT119" s="1" t="s">
        <v>4752</v>
      </c>
      <c r="QU119" s="1" t="s">
        <v>4752</v>
      </c>
      <c r="QV119" s="1" t="s">
        <v>4752</v>
      </c>
      <c r="QW119" s="1" t="s">
        <v>4752</v>
      </c>
      <c r="QX119" s="1" t="s">
        <v>4752</v>
      </c>
      <c r="QY119" s="9" t="s">
        <v>4752</v>
      </c>
      <c r="QZ119" s="1" t="s">
        <v>4752</v>
      </c>
      <c r="RA119" s="1" t="s">
        <v>4752</v>
      </c>
      <c r="RB119" s="1" t="s">
        <v>4752</v>
      </c>
      <c r="RC119" s="1" t="s">
        <v>4752</v>
      </c>
      <c r="RD119" s="1" t="s">
        <v>4752</v>
      </c>
      <c r="RE119" s="1" t="s">
        <v>4752</v>
      </c>
      <c r="RF119" s="1" t="s">
        <v>4752</v>
      </c>
      <c r="RG119" s="1" t="s">
        <v>4752</v>
      </c>
      <c r="RH119" s="1" t="s">
        <v>4752</v>
      </c>
      <c r="RI119" s="1" t="s">
        <v>4752</v>
      </c>
      <c r="RJ119" s="1" t="s">
        <v>4752</v>
      </c>
      <c r="RK119" s="1" t="s">
        <v>4752</v>
      </c>
      <c r="RL119" s="1" t="s">
        <v>4752</v>
      </c>
      <c r="RM119" s="1" t="s">
        <v>4752</v>
      </c>
      <c r="RN119" s="1" t="s">
        <v>4752</v>
      </c>
      <c r="RO119" s="1" t="s">
        <v>4752</v>
      </c>
      <c r="RP119" s="1" t="str">
        <f t="shared" si="8"/>
        <v/>
      </c>
      <c r="RQ119" s="1" t="str">
        <f t="shared" si="9"/>
        <v/>
      </c>
      <c r="RR119" s="1" t="str">
        <f t="shared" si="10"/>
        <v/>
      </c>
      <c r="RS119" s="1" t="str">
        <f t="shared" si="11"/>
        <v/>
      </c>
      <c r="RT119" s="1" t="str">
        <f t="shared" si="12"/>
        <v/>
      </c>
      <c r="RU119" s="1" t="str">
        <f t="shared" si="13"/>
        <v/>
      </c>
    </row>
    <row r="120" spans="1:489" ht="14.25" customHeight="1" x14ac:dyDescent="0.3">
      <c r="A120" s="1" t="s">
        <v>2008</v>
      </c>
      <c r="B120" s="1" t="s">
        <v>2009</v>
      </c>
      <c r="C120" s="1">
        <v>44963</v>
      </c>
      <c r="D120" s="1" t="s">
        <v>459</v>
      </c>
      <c r="E120" s="1" t="s">
        <v>460</v>
      </c>
      <c r="F120" s="1" t="s">
        <v>460</v>
      </c>
      <c r="G120" s="1" t="s">
        <v>461</v>
      </c>
      <c r="H120" s="1" t="s">
        <v>462</v>
      </c>
      <c r="I120" s="1" t="s">
        <v>463</v>
      </c>
      <c r="J120" s="1" t="s">
        <v>464</v>
      </c>
      <c r="K120" s="1" t="s">
        <v>2011</v>
      </c>
      <c r="L120" s="1" t="s">
        <v>2010</v>
      </c>
      <c r="M120" s="1" t="str" cm="1">
        <f t="array" ref="M120">SUBSTITUTE(L120,LEFT(L120,MIN(IFERROR(FIND({0;1;2;3;4;5;6;7;8;9},L120),""))-1),"")</f>
        <v>58</v>
      </c>
      <c r="N120" s="1" t="str">
        <f t="shared" si="7"/>
        <v>kamak_58</v>
      </c>
      <c r="O120" s="1" t="s">
        <v>467</v>
      </c>
      <c r="P120" s="1">
        <v>21</v>
      </c>
      <c r="Q120" s="1">
        <v>994904418</v>
      </c>
      <c r="R120" s="1" t="s">
        <v>468</v>
      </c>
      <c r="S120" s="1" t="s">
        <v>472</v>
      </c>
      <c r="T120" s="1" t="s">
        <v>542</v>
      </c>
      <c r="V120" s="1" t="s">
        <v>510</v>
      </c>
      <c r="W120" s="1" t="s">
        <v>510</v>
      </c>
      <c r="Y120" s="1" t="s">
        <v>577</v>
      </c>
      <c r="Z120" s="1" t="s">
        <v>991</v>
      </c>
      <c r="AA120" s="1" t="s">
        <v>471</v>
      </c>
      <c r="AB120" s="1">
        <v>1</v>
      </c>
      <c r="AC120" s="1">
        <v>0</v>
      </c>
      <c r="AD120" s="1">
        <v>0</v>
      </c>
      <c r="AE120" s="1">
        <v>0</v>
      </c>
      <c r="AF120" s="1">
        <v>1</v>
      </c>
      <c r="AG120" s="1">
        <v>0</v>
      </c>
      <c r="AH120" s="1">
        <v>0</v>
      </c>
      <c r="AI120" s="1">
        <v>0</v>
      </c>
      <c r="AJ120" s="1">
        <v>1</v>
      </c>
      <c r="AK120" s="1">
        <v>0</v>
      </c>
      <c r="AL120" s="1">
        <v>0</v>
      </c>
      <c r="AM120" s="1">
        <v>0</v>
      </c>
      <c r="AN120" s="1">
        <v>0</v>
      </c>
      <c r="AO120" s="1">
        <v>1</v>
      </c>
      <c r="AP120" s="1">
        <v>0</v>
      </c>
      <c r="AQ120" s="1">
        <v>0</v>
      </c>
      <c r="AR120" s="1">
        <v>4</v>
      </c>
      <c r="AS120" s="1" t="s">
        <v>472</v>
      </c>
      <c r="AT120" s="1">
        <v>0</v>
      </c>
      <c r="AU120" s="1">
        <v>0</v>
      </c>
      <c r="AV120" s="1">
        <v>0</v>
      </c>
      <c r="AW120" s="1">
        <v>0</v>
      </c>
      <c r="AX120" s="1">
        <v>0</v>
      </c>
      <c r="AY120" s="1">
        <v>0</v>
      </c>
      <c r="AZ120" s="1">
        <v>0</v>
      </c>
      <c r="BA120" s="1">
        <v>0</v>
      </c>
      <c r="BB120" s="1">
        <v>0</v>
      </c>
      <c r="BC120" s="1">
        <v>0</v>
      </c>
      <c r="BD120" s="1">
        <v>0</v>
      </c>
      <c r="BE120" s="1">
        <v>0</v>
      </c>
      <c r="BF120" s="1" t="s">
        <v>472</v>
      </c>
      <c r="BS120" s="1" t="s">
        <v>464</v>
      </c>
      <c r="BT120" s="1">
        <v>0</v>
      </c>
      <c r="BU120" s="1">
        <v>0</v>
      </c>
      <c r="BV120" s="1">
        <v>0</v>
      </c>
      <c r="BW120" s="1">
        <v>0</v>
      </c>
      <c r="BX120" s="1">
        <v>0</v>
      </c>
      <c r="BY120" s="1">
        <v>0</v>
      </c>
      <c r="BZ120" s="1">
        <v>0</v>
      </c>
      <c r="CA120" s="1">
        <v>1</v>
      </c>
      <c r="CB120" s="1">
        <v>0</v>
      </c>
      <c r="CC120" s="1">
        <v>0</v>
      </c>
      <c r="CD120" s="1">
        <v>0</v>
      </c>
      <c r="CF120" s="1" t="s">
        <v>650</v>
      </c>
      <c r="CI120" s="1" t="s">
        <v>651</v>
      </c>
      <c r="CL120" s="1" t="s">
        <v>651</v>
      </c>
      <c r="CM120" s="1" t="s">
        <v>5133</v>
      </c>
      <c r="CO120" s="1" t="s">
        <v>464</v>
      </c>
      <c r="CW120" s="1" t="s">
        <v>475</v>
      </c>
      <c r="CX120" s="1">
        <v>7</v>
      </c>
      <c r="CY120" s="1">
        <v>45</v>
      </c>
      <c r="CZ120" s="1">
        <v>10</v>
      </c>
      <c r="DA120" s="9">
        <v>62</v>
      </c>
      <c r="DE120" s="1" t="s">
        <v>464</v>
      </c>
      <c r="DF120" s="1" t="s">
        <v>5101</v>
      </c>
      <c r="EH120" s="1">
        <v>2</v>
      </c>
      <c r="EI120" s="1">
        <v>4</v>
      </c>
      <c r="EJ120" s="1">
        <v>160</v>
      </c>
      <c r="EM120" s="1">
        <v>0</v>
      </c>
      <c r="EN120" s="6">
        <v>5.7142857142857144</v>
      </c>
      <c r="EO120" s="1" t="s">
        <v>472</v>
      </c>
      <c r="EZ120" s="1" t="s">
        <v>555</v>
      </c>
      <c r="FA120" s="1">
        <v>0</v>
      </c>
      <c r="FB120" s="1">
        <v>0</v>
      </c>
      <c r="FC120" s="1">
        <v>1</v>
      </c>
      <c r="FD120" s="1">
        <v>0</v>
      </c>
      <c r="FE120" s="1">
        <v>0</v>
      </c>
      <c r="FF120" s="1">
        <v>0</v>
      </c>
      <c r="FG120" s="1">
        <v>0</v>
      </c>
      <c r="FI120" s="1" t="s">
        <v>464</v>
      </c>
      <c r="FJ120" s="1" t="s">
        <v>577</v>
      </c>
      <c r="FK120" s="1" t="s">
        <v>2012</v>
      </c>
      <c r="GE120" s="1" t="s">
        <v>472</v>
      </c>
      <c r="GF120" s="1" t="s">
        <v>2013</v>
      </c>
      <c r="GG120" s="1" t="s">
        <v>472</v>
      </c>
      <c r="HP120" s="1" t="s">
        <v>464</v>
      </c>
      <c r="HQ120" s="1">
        <v>0</v>
      </c>
      <c r="HR120" s="1">
        <v>0</v>
      </c>
      <c r="HS120" s="1">
        <v>0</v>
      </c>
      <c r="HT120" s="1">
        <v>0</v>
      </c>
      <c r="HU120" s="1">
        <v>0</v>
      </c>
      <c r="HV120" s="1">
        <v>0</v>
      </c>
      <c r="HW120" s="1">
        <v>1</v>
      </c>
      <c r="HX120" s="1">
        <v>0</v>
      </c>
      <c r="HY120" s="1">
        <v>0</v>
      </c>
      <c r="HZ120" s="1">
        <v>0</v>
      </c>
      <c r="IF120" s="1">
        <v>0</v>
      </c>
      <c r="IG120" s="1">
        <v>0</v>
      </c>
      <c r="IH120" s="1">
        <v>0</v>
      </c>
      <c r="II120" s="1">
        <v>1</v>
      </c>
      <c r="IJ120" s="1">
        <v>0</v>
      </c>
      <c r="IS120" s="1" t="s">
        <v>5183</v>
      </c>
      <c r="IT120" s="1" t="s">
        <v>472</v>
      </c>
      <c r="IU120" s="1" t="s">
        <v>5102</v>
      </c>
      <c r="IV120" s="1" t="s">
        <v>472</v>
      </c>
      <c r="IX120" s="1" t="s">
        <v>472</v>
      </c>
      <c r="IY120" s="1" t="s">
        <v>472</v>
      </c>
      <c r="KA120" s="1" t="s">
        <v>472</v>
      </c>
      <c r="KE120" s="1">
        <v>0</v>
      </c>
      <c r="KM120" s="1">
        <v>0</v>
      </c>
      <c r="KN120" s="1">
        <v>0</v>
      </c>
      <c r="KO120" s="1" t="s">
        <v>5186</v>
      </c>
      <c r="KT120" s="1">
        <v>0</v>
      </c>
      <c r="KU120" s="1">
        <v>1</v>
      </c>
      <c r="KV120" s="1">
        <v>0</v>
      </c>
      <c r="KW120" s="1">
        <v>0</v>
      </c>
      <c r="KX120" s="1">
        <v>0</v>
      </c>
      <c r="KY120" s="1">
        <v>0</v>
      </c>
      <c r="LA120" s="1" t="s">
        <v>472</v>
      </c>
      <c r="LC120" s="1">
        <v>1</v>
      </c>
      <c r="LD120" s="1">
        <v>0</v>
      </c>
      <c r="LE120" s="1">
        <v>0</v>
      </c>
      <c r="LF120" s="1">
        <v>0</v>
      </c>
      <c r="LH120" s="1">
        <v>0</v>
      </c>
      <c r="LI120" s="1">
        <v>0</v>
      </c>
      <c r="LJ120" s="1">
        <v>0</v>
      </c>
      <c r="LK120" s="1">
        <v>1</v>
      </c>
      <c r="LL120" s="1">
        <v>0</v>
      </c>
      <c r="LM120" s="1">
        <v>0</v>
      </c>
      <c r="LN120" s="1">
        <v>1</v>
      </c>
      <c r="LO120" s="1">
        <v>0</v>
      </c>
      <c r="LP120" s="1" t="s">
        <v>2014</v>
      </c>
      <c r="LQ120" s="1" t="s">
        <v>472</v>
      </c>
      <c r="LZ120" s="1" t="s">
        <v>472</v>
      </c>
      <c r="MA120" s="1" t="s">
        <v>472</v>
      </c>
      <c r="MQ120" s="1">
        <v>0</v>
      </c>
      <c r="MT120" s="1">
        <v>8</v>
      </c>
      <c r="MU120" s="1" t="s">
        <v>5187</v>
      </c>
      <c r="MV120" s="1">
        <v>1</v>
      </c>
      <c r="MW120" s="1">
        <v>0</v>
      </c>
      <c r="MX120" s="1">
        <v>0</v>
      </c>
      <c r="MY120" s="1">
        <v>0</v>
      </c>
      <c r="MZ120" s="1">
        <v>0</v>
      </c>
      <c r="NA120" s="1">
        <v>1</v>
      </c>
      <c r="NB120" s="1">
        <v>1</v>
      </c>
      <c r="NC120" s="1" t="s">
        <v>5190</v>
      </c>
      <c r="ND120" s="1">
        <v>0</v>
      </c>
      <c r="NE120" s="1">
        <v>0</v>
      </c>
      <c r="NF120" s="1">
        <v>0</v>
      </c>
      <c r="NH120" s="1" t="s">
        <v>464</v>
      </c>
      <c r="NI120" s="1" t="s">
        <v>480</v>
      </c>
      <c r="OD120" s="1" t="s">
        <v>2015</v>
      </c>
      <c r="OE120" s="1">
        <v>0</v>
      </c>
      <c r="OF120" s="1">
        <v>0</v>
      </c>
      <c r="OG120" s="1">
        <v>0</v>
      </c>
      <c r="OH120" s="1">
        <v>0</v>
      </c>
      <c r="OI120" s="1">
        <v>0</v>
      </c>
      <c r="OJ120" s="1">
        <v>0</v>
      </c>
      <c r="OK120" s="1">
        <v>1</v>
      </c>
      <c r="OL120" s="1">
        <v>0</v>
      </c>
      <c r="OM120" s="1">
        <v>1</v>
      </c>
      <c r="ON120" s="1">
        <v>0</v>
      </c>
      <c r="OO120" s="1" t="s">
        <v>2016</v>
      </c>
      <c r="OP120" s="1">
        <v>0</v>
      </c>
      <c r="OQ120" s="1">
        <v>0</v>
      </c>
      <c r="OR120" s="1">
        <v>0</v>
      </c>
      <c r="OS120" s="1">
        <v>1</v>
      </c>
      <c r="OT120" s="1">
        <v>0</v>
      </c>
      <c r="OU120" s="1">
        <v>0</v>
      </c>
      <c r="OW120" s="1" t="s">
        <v>702</v>
      </c>
      <c r="OY120" s="1" t="s">
        <v>533</v>
      </c>
      <c r="OZ120" s="1" t="s">
        <v>472</v>
      </c>
      <c r="PA120" s="1" t="s">
        <v>472</v>
      </c>
      <c r="PB120" s="1" t="s">
        <v>518</v>
      </c>
      <c r="PC120" s="1" t="s">
        <v>464</v>
      </c>
      <c r="PD120" s="1" t="s">
        <v>472</v>
      </c>
      <c r="PF120" s="1" t="s">
        <v>684</v>
      </c>
      <c r="PH120" s="1" t="s">
        <v>586</v>
      </c>
      <c r="PI120" s="1" t="s">
        <v>534</v>
      </c>
      <c r="PJ120" s="1" t="s">
        <v>472</v>
      </c>
      <c r="PZ120" s="1" t="s">
        <v>982</v>
      </c>
      <c r="QA120" s="1" t="s">
        <v>472</v>
      </c>
      <c r="QB120" s="1" t="s">
        <v>564</v>
      </c>
      <c r="QC120" s="1" t="s">
        <v>2017</v>
      </c>
      <c r="QD120" s="1" t="s">
        <v>472</v>
      </c>
      <c r="QG120" s="1">
        <v>-2.2990968999999999</v>
      </c>
      <c r="QH120" s="1">
        <v>28.7914165</v>
      </c>
      <c r="QI120" s="1">
        <v>1791.9</v>
      </c>
      <c r="QJ120" s="1">
        <v>5</v>
      </c>
      <c r="QK120" s="1">
        <v>4</v>
      </c>
      <c r="QL120" s="1">
        <v>44963.348124999997</v>
      </c>
      <c r="QM120" s="1">
        <v>44963.325624999998</v>
      </c>
      <c r="QN120" s="1" t="s">
        <v>658</v>
      </c>
      <c r="QO120" s="1">
        <v>44963.472708333327</v>
      </c>
      <c r="QP120" s="7" t="s">
        <v>2018</v>
      </c>
      <c r="QQ120" s="1" t="s">
        <v>658</v>
      </c>
      <c r="QR120" s="1" t="s">
        <v>4707</v>
      </c>
      <c r="QS120" s="1" t="s">
        <v>4716</v>
      </c>
      <c r="QT120" s="1">
        <v>5</v>
      </c>
      <c r="QU120" s="1" t="s">
        <v>4725</v>
      </c>
      <c r="QV120" s="1">
        <v>80</v>
      </c>
      <c r="QW120" s="1">
        <v>5</v>
      </c>
      <c r="QX120" s="1">
        <v>100</v>
      </c>
      <c r="QY120" s="9">
        <v>185</v>
      </c>
      <c r="QZ120" s="1" t="s">
        <v>5101</v>
      </c>
      <c r="RA120" s="1">
        <v>11.428571428571429</v>
      </c>
      <c r="RB120" s="1" t="s">
        <v>4720</v>
      </c>
      <c r="RC120" s="1" t="s">
        <v>4711</v>
      </c>
      <c r="RD120" s="1" t="s">
        <v>4712</v>
      </c>
      <c r="RE120" s="1" t="s">
        <v>5102</v>
      </c>
      <c r="RF120" s="1">
        <v>0</v>
      </c>
      <c r="RG120" s="1">
        <v>0</v>
      </c>
      <c r="RH120" s="1">
        <v>2</v>
      </c>
      <c r="RI120" s="1">
        <v>2</v>
      </c>
      <c r="RJ120" s="1" t="s">
        <v>4721</v>
      </c>
      <c r="RK120" s="1">
        <v>0</v>
      </c>
      <c r="RL120" s="1">
        <v>6</v>
      </c>
      <c r="RM120" s="1" t="s">
        <v>4718</v>
      </c>
      <c r="RN120" s="1">
        <v>0</v>
      </c>
      <c r="RO120" s="1">
        <v>0</v>
      </c>
      <c r="RP120" s="1" t="str">
        <f t="shared" si="8"/>
        <v>croissance</v>
      </c>
      <c r="RQ120" s="1" t="str">
        <f t="shared" si="9"/>
        <v>stagnation</v>
      </c>
      <c r="RR120" s="1" t="str">
        <f t="shared" si="10"/>
        <v>stagnation</v>
      </c>
      <c r="RS120" s="1" t="str">
        <f t="shared" si="11"/>
        <v>croissance</v>
      </c>
      <c r="RT120" s="1" t="str">
        <f t="shared" si="12"/>
        <v>regression</v>
      </c>
      <c r="RU120" s="1" t="str">
        <f t="shared" si="13"/>
        <v>croissance</v>
      </c>
    </row>
    <row r="121" spans="1:489" ht="14.25" customHeight="1" x14ac:dyDescent="0.3">
      <c r="A121" s="1" t="s">
        <v>2019</v>
      </c>
      <c r="B121" s="1" t="s">
        <v>2020</v>
      </c>
      <c r="C121" s="1">
        <v>44963</v>
      </c>
      <c r="D121" s="1" t="s">
        <v>459</v>
      </c>
      <c r="E121" s="1" t="s">
        <v>460</v>
      </c>
      <c r="F121" s="1" t="s">
        <v>460</v>
      </c>
      <c r="G121" s="1" t="s">
        <v>461</v>
      </c>
      <c r="H121" s="1" t="s">
        <v>462</v>
      </c>
      <c r="I121" s="1" t="s">
        <v>463</v>
      </c>
      <c r="J121" s="1" t="s">
        <v>464</v>
      </c>
      <c r="K121" s="1" t="s">
        <v>2022</v>
      </c>
      <c r="L121" s="1" t="s">
        <v>2021</v>
      </c>
      <c r="M121" s="1" t="str" cm="1">
        <f t="array" ref="M121">SUBSTITUTE(L121,LEFT(L121,MIN(IFERROR(FIND({0;1;2;3;4;5;6;7;8;9},L121),""))-1),"")</f>
        <v>32</v>
      </c>
      <c r="N121" s="1" t="str">
        <f t="shared" si="7"/>
        <v>kamak_32</v>
      </c>
      <c r="O121" s="1" t="s">
        <v>467</v>
      </c>
      <c r="P121" s="1">
        <v>40</v>
      </c>
      <c r="Q121" s="1">
        <v>996734631</v>
      </c>
      <c r="R121" s="1" t="s">
        <v>553</v>
      </c>
      <c r="S121" s="1" t="s">
        <v>464</v>
      </c>
      <c r="W121" s="1" t="s">
        <v>467</v>
      </c>
      <c r="X121" s="1" t="s">
        <v>2023</v>
      </c>
      <c r="Y121" s="1" t="s">
        <v>577</v>
      </c>
      <c r="Z121" s="1" t="s">
        <v>564</v>
      </c>
      <c r="AA121" s="1" t="s">
        <v>596</v>
      </c>
      <c r="AB121" s="1">
        <v>1</v>
      </c>
      <c r="AC121" s="1">
        <v>0</v>
      </c>
      <c r="AD121" s="1">
        <v>1</v>
      </c>
      <c r="AE121" s="1">
        <v>2</v>
      </c>
      <c r="AF121" s="1">
        <v>3</v>
      </c>
      <c r="AG121" s="1">
        <v>0</v>
      </c>
      <c r="AH121" s="1">
        <v>1</v>
      </c>
      <c r="AI121" s="1">
        <v>0</v>
      </c>
      <c r="AJ121" s="1">
        <v>2</v>
      </c>
      <c r="AK121" s="1">
        <v>1</v>
      </c>
      <c r="AL121" s="1">
        <v>0</v>
      </c>
      <c r="AM121" s="1">
        <v>0</v>
      </c>
      <c r="AN121" s="1">
        <v>1</v>
      </c>
      <c r="AO121" s="1">
        <v>0</v>
      </c>
      <c r="AP121" s="1">
        <v>0</v>
      </c>
      <c r="AQ121" s="1">
        <v>0</v>
      </c>
      <c r="AR121" s="1">
        <v>12</v>
      </c>
      <c r="AS121" s="1" t="s">
        <v>464</v>
      </c>
      <c r="AT121" s="1">
        <v>0</v>
      </c>
      <c r="AU121" s="1">
        <v>0</v>
      </c>
      <c r="AV121" s="1">
        <v>0</v>
      </c>
      <c r="AW121" s="1">
        <v>0</v>
      </c>
      <c r="AX121" s="1">
        <v>1</v>
      </c>
      <c r="AY121" s="1">
        <v>0</v>
      </c>
      <c r="AZ121" s="1">
        <v>0</v>
      </c>
      <c r="BA121" s="1">
        <v>0</v>
      </c>
      <c r="BB121" s="1">
        <v>0</v>
      </c>
      <c r="BC121" s="1">
        <v>0</v>
      </c>
      <c r="BD121" s="1">
        <v>0</v>
      </c>
      <c r="BE121" s="1">
        <v>0</v>
      </c>
      <c r="BF121" s="1" t="s">
        <v>472</v>
      </c>
      <c r="BS121" s="1" t="s">
        <v>464</v>
      </c>
      <c r="BT121" s="1">
        <v>1</v>
      </c>
      <c r="BU121" s="1">
        <v>0</v>
      </c>
      <c r="BV121" s="1">
        <v>0</v>
      </c>
      <c r="BW121" s="1">
        <v>1</v>
      </c>
      <c r="BX121" s="1">
        <v>0</v>
      </c>
      <c r="BY121" s="1">
        <v>0</v>
      </c>
      <c r="BZ121" s="1">
        <v>0</v>
      </c>
      <c r="CA121" s="1">
        <v>0</v>
      </c>
      <c r="CB121" s="1">
        <v>0</v>
      </c>
      <c r="CC121" s="1">
        <v>0</v>
      </c>
      <c r="CD121" s="1">
        <v>0</v>
      </c>
      <c r="CF121" s="1" t="s">
        <v>650</v>
      </c>
      <c r="CI121" s="1" t="s">
        <v>651</v>
      </c>
      <c r="CL121" s="1" t="s">
        <v>651</v>
      </c>
      <c r="CM121" s="1" t="s">
        <v>5133</v>
      </c>
      <c r="CO121" s="1" t="s">
        <v>464</v>
      </c>
      <c r="CW121" s="1" t="s">
        <v>475</v>
      </c>
      <c r="CX121" s="1">
        <v>1</v>
      </c>
      <c r="CY121" s="1">
        <v>30</v>
      </c>
      <c r="CZ121" s="1">
        <v>2</v>
      </c>
      <c r="DA121" s="9">
        <v>33</v>
      </c>
      <c r="DE121" s="1" t="s">
        <v>464</v>
      </c>
      <c r="DF121" s="1" t="s">
        <v>5101</v>
      </c>
      <c r="EH121" s="1">
        <v>1</v>
      </c>
      <c r="EI121" s="1">
        <v>6</v>
      </c>
      <c r="EJ121" s="1">
        <v>120</v>
      </c>
      <c r="EM121" s="1">
        <v>0</v>
      </c>
      <c r="EN121" s="6">
        <v>1.4285714285714286</v>
      </c>
      <c r="EO121" s="1" t="s">
        <v>472</v>
      </c>
      <c r="EZ121" s="1" t="s">
        <v>476</v>
      </c>
      <c r="FA121" s="1">
        <v>0</v>
      </c>
      <c r="FB121" s="1">
        <v>0</v>
      </c>
      <c r="FC121" s="1">
        <v>0</v>
      </c>
      <c r="FD121" s="1">
        <v>0</v>
      </c>
      <c r="FE121" s="1">
        <v>1</v>
      </c>
      <c r="FF121" s="1">
        <v>0</v>
      </c>
      <c r="FG121" s="1">
        <v>0</v>
      </c>
      <c r="FI121" s="1" t="s">
        <v>472</v>
      </c>
      <c r="GE121" s="1" t="s">
        <v>464</v>
      </c>
      <c r="GF121" s="1" t="s">
        <v>2024</v>
      </c>
      <c r="GG121" s="1" t="s">
        <v>472</v>
      </c>
      <c r="HP121" s="1" t="s">
        <v>464</v>
      </c>
      <c r="HQ121" s="1">
        <v>0</v>
      </c>
      <c r="HR121" s="1">
        <v>0</v>
      </c>
      <c r="HS121" s="1">
        <v>0</v>
      </c>
      <c r="HT121" s="1">
        <v>0</v>
      </c>
      <c r="HU121" s="1">
        <v>0</v>
      </c>
      <c r="HV121" s="1">
        <v>0</v>
      </c>
      <c r="HW121" s="1">
        <v>1</v>
      </c>
      <c r="HX121" s="1">
        <v>0</v>
      </c>
      <c r="HY121" s="1">
        <v>0</v>
      </c>
      <c r="HZ121" s="1">
        <v>0</v>
      </c>
      <c r="IF121" s="1">
        <v>0</v>
      </c>
      <c r="IG121" s="1">
        <v>0</v>
      </c>
      <c r="IH121" s="1">
        <v>0</v>
      </c>
      <c r="II121" s="1">
        <v>1</v>
      </c>
      <c r="IJ121" s="1">
        <v>0</v>
      </c>
      <c r="IS121" s="1" t="s">
        <v>5183</v>
      </c>
      <c r="IT121" s="1" t="s">
        <v>472</v>
      </c>
      <c r="IU121" s="1" t="s">
        <v>5102</v>
      </c>
      <c r="IV121" s="1" t="s">
        <v>472</v>
      </c>
      <c r="IX121" s="1" t="s">
        <v>472</v>
      </c>
      <c r="IY121" s="1" t="s">
        <v>472</v>
      </c>
      <c r="KA121" s="1" t="s">
        <v>464</v>
      </c>
      <c r="KB121" s="1">
        <v>1</v>
      </c>
      <c r="KC121" s="1">
        <v>1</v>
      </c>
      <c r="KD121" s="1">
        <v>0</v>
      </c>
      <c r="KE121" s="1">
        <v>2</v>
      </c>
      <c r="KF121" s="1">
        <v>0</v>
      </c>
      <c r="KG121" s="1">
        <v>0</v>
      </c>
      <c r="KH121" s="1">
        <v>0</v>
      </c>
      <c r="KJ121" s="1">
        <v>1</v>
      </c>
      <c r="KK121" s="1">
        <v>1</v>
      </c>
      <c r="KL121" s="1">
        <v>0</v>
      </c>
      <c r="KM121" s="1">
        <v>2</v>
      </c>
      <c r="KN121" s="1">
        <v>4</v>
      </c>
      <c r="KO121" s="1" t="s">
        <v>5185</v>
      </c>
      <c r="KP121" s="1">
        <v>0</v>
      </c>
      <c r="KQ121" s="1">
        <v>0</v>
      </c>
      <c r="KR121" s="1">
        <v>0</v>
      </c>
      <c r="KT121" s="1">
        <v>0</v>
      </c>
      <c r="KU121" s="1">
        <v>1</v>
      </c>
      <c r="KV121" s="1">
        <v>0</v>
      </c>
      <c r="KW121" s="1">
        <v>0</v>
      </c>
      <c r="KX121" s="1">
        <v>0</v>
      </c>
      <c r="KY121" s="1">
        <v>0</v>
      </c>
      <c r="LA121" s="1" t="s">
        <v>464</v>
      </c>
      <c r="LC121" s="1">
        <v>1</v>
      </c>
      <c r="LD121" s="1">
        <v>0</v>
      </c>
      <c r="LE121" s="1">
        <v>0</v>
      </c>
      <c r="LF121" s="1">
        <v>0</v>
      </c>
      <c r="LH121" s="1">
        <v>0</v>
      </c>
      <c r="LI121" s="1">
        <v>0</v>
      </c>
      <c r="LJ121" s="1">
        <v>0</v>
      </c>
      <c r="LK121" s="1">
        <v>0</v>
      </c>
      <c r="LL121" s="1">
        <v>0</v>
      </c>
      <c r="LM121" s="1">
        <v>0</v>
      </c>
      <c r="LN121" s="1">
        <v>1</v>
      </c>
      <c r="LO121" s="1">
        <v>0</v>
      </c>
      <c r="LP121" s="1" t="s">
        <v>698</v>
      </c>
      <c r="LQ121" s="1" t="s">
        <v>464</v>
      </c>
      <c r="LR121" s="1" t="s">
        <v>2025</v>
      </c>
      <c r="LS121" s="1">
        <v>1</v>
      </c>
      <c r="LT121" s="1">
        <v>1</v>
      </c>
      <c r="LU121" s="1">
        <v>1</v>
      </c>
      <c r="LV121" s="1">
        <v>0</v>
      </c>
      <c r="LW121" s="1">
        <v>0</v>
      </c>
      <c r="LX121" s="1">
        <v>0</v>
      </c>
      <c r="LY121" s="1" t="s">
        <v>564</v>
      </c>
      <c r="LZ121" s="1" t="s">
        <v>472</v>
      </c>
      <c r="MA121" s="1" t="s">
        <v>472</v>
      </c>
      <c r="MQ121" s="1">
        <v>0</v>
      </c>
      <c r="MT121" s="1">
        <v>5</v>
      </c>
      <c r="MU121" s="1" t="s">
        <v>5189</v>
      </c>
      <c r="MV121" s="1">
        <v>1</v>
      </c>
      <c r="MW121" s="1">
        <v>0</v>
      </c>
      <c r="MX121" s="1">
        <v>0</v>
      </c>
      <c r="MY121" s="1">
        <v>0</v>
      </c>
      <c r="MZ121" s="1">
        <v>0</v>
      </c>
      <c r="NA121" s="1">
        <v>1</v>
      </c>
      <c r="NB121" s="1">
        <v>1</v>
      </c>
      <c r="NC121" s="1" t="s">
        <v>5190</v>
      </c>
      <c r="ND121" s="1">
        <v>0</v>
      </c>
      <c r="NE121" s="1">
        <v>0</v>
      </c>
      <c r="NF121" s="1">
        <v>0</v>
      </c>
      <c r="NH121" s="1" t="s">
        <v>464</v>
      </c>
      <c r="NI121" s="1" t="s">
        <v>480</v>
      </c>
      <c r="OD121" s="1" t="s">
        <v>1329</v>
      </c>
      <c r="OE121" s="1">
        <v>0</v>
      </c>
      <c r="OF121" s="1">
        <v>1</v>
      </c>
      <c r="OG121" s="1">
        <v>1</v>
      </c>
      <c r="OH121" s="1">
        <v>0</v>
      </c>
      <c r="OI121" s="1">
        <v>0</v>
      </c>
      <c r="OJ121" s="1">
        <v>0</v>
      </c>
      <c r="OK121" s="1">
        <v>0</v>
      </c>
      <c r="OL121" s="1">
        <v>0</v>
      </c>
      <c r="OM121" s="1">
        <v>1</v>
      </c>
      <c r="ON121" s="1">
        <v>0</v>
      </c>
      <c r="OO121" s="1" t="s">
        <v>562</v>
      </c>
      <c r="OP121" s="1">
        <v>0</v>
      </c>
      <c r="OQ121" s="1">
        <v>0</v>
      </c>
      <c r="OR121" s="1">
        <v>0</v>
      </c>
      <c r="OS121" s="1">
        <v>1</v>
      </c>
      <c r="OT121" s="1">
        <v>0</v>
      </c>
      <c r="OU121" s="1">
        <v>0</v>
      </c>
      <c r="OW121" s="1" t="s">
        <v>482</v>
      </c>
      <c r="OY121" s="1" t="s">
        <v>533</v>
      </c>
      <c r="OZ121" s="1" t="s">
        <v>464</v>
      </c>
      <c r="PA121" s="1" t="s">
        <v>472</v>
      </c>
      <c r="PB121" s="1" t="s">
        <v>533</v>
      </c>
      <c r="PC121" s="1" t="s">
        <v>464</v>
      </c>
      <c r="PD121" s="1" t="s">
        <v>464</v>
      </c>
      <c r="PF121" s="1" t="s">
        <v>684</v>
      </c>
      <c r="PH121" s="1" t="s">
        <v>586</v>
      </c>
      <c r="PI121" s="1" t="s">
        <v>534</v>
      </c>
      <c r="PJ121" s="1" t="s">
        <v>472</v>
      </c>
      <c r="PZ121" s="1" t="s">
        <v>564</v>
      </c>
      <c r="QA121" s="1" t="s">
        <v>472</v>
      </c>
      <c r="QB121" s="1" t="s">
        <v>2026</v>
      </c>
      <c r="QC121" s="1" t="s">
        <v>2027</v>
      </c>
      <c r="QD121" s="1" t="s">
        <v>472</v>
      </c>
      <c r="QG121" s="1">
        <v>-2.2983905</v>
      </c>
      <c r="QH121" s="1">
        <v>28.791955300000001</v>
      </c>
      <c r="QI121" s="1">
        <v>1798.5</v>
      </c>
      <c r="QJ121" s="1">
        <v>4.8</v>
      </c>
      <c r="QK121" s="1">
        <v>12</v>
      </c>
      <c r="QL121" s="1">
        <v>44963.375104166669</v>
      </c>
      <c r="QM121" s="1">
        <v>44963.351782407408</v>
      </c>
      <c r="QN121" s="1" t="s">
        <v>658</v>
      </c>
      <c r="QO121" s="1">
        <v>44963.472719907397</v>
      </c>
      <c r="QP121" s="7" t="s">
        <v>2028</v>
      </c>
      <c r="QQ121" s="1" t="s">
        <v>658</v>
      </c>
      <c r="QR121" s="1" t="s">
        <v>4751</v>
      </c>
      <c r="QS121" s="1" t="s">
        <v>4708</v>
      </c>
      <c r="QT121" s="1">
        <v>4</v>
      </c>
      <c r="QU121" s="1" t="s">
        <v>4725</v>
      </c>
      <c r="QV121" s="1">
        <v>5</v>
      </c>
      <c r="QW121" s="1">
        <v>45</v>
      </c>
      <c r="QX121" s="1">
        <v>10</v>
      </c>
      <c r="QY121" s="9">
        <v>60</v>
      </c>
      <c r="QZ121" s="1" t="s">
        <v>5102</v>
      </c>
      <c r="RA121" s="1">
        <v>2.8571428571428572</v>
      </c>
      <c r="RB121" s="1" t="s">
        <v>4720</v>
      </c>
      <c r="RC121" s="1" t="s">
        <v>4711</v>
      </c>
      <c r="RD121" s="1" t="s">
        <v>4712</v>
      </c>
      <c r="RE121" s="1" t="s">
        <v>5102</v>
      </c>
      <c r="RF121" s="1">
        <v>0</v>
      </c>
      <c r="RG121" s="1">
        <v>1</v>
      </c>
      <c r="RH121" s="1">
        <v>1</v>
      </c>
      <c r="RI121" s="1">
        <v>3</v>
      </c>
      <c r="RJ121" s="1" t="s">
        <v>4713</v>
      </c>
      <c r="RK121" s="1">
        <v>1</v>
      </c>
      <c r="RL121" s="1">
        <v>6</v>
      </c>
      <c r="RM121" s="1" t="s">
        <v>4718</v>
      </c>
      <c r="RN121" s="1">
        <v>1</v>
      </c>
      <c r="RO121" s="1">
        <v>1</v>
      </c>
      <c r="RP121" s="1" t="str">
        <f t="shared" si="8"/>
        <v>croissance</v>
      </c>
      <c r="RQ121" s="1" t="str">
        <f t="shared" si="9"/>
        <v>croissance</v>
      </c>
      <c r="RR121" s="1" t="str">
        <f t="shared" si="10"/>
        <v>stagnation</v>
      </c>
      <c r="RS121" s="1" t="str">
        <f t="shared" si="11"/>
        <v>croissance</v>
      </c>
      <c r="RT121" s="1" t="str">
        <f t="shared" si="12"/>
        <v>regression</v>
      </c>
      <c r="RU121" s="1" t="str">
        <f t="shared" si="13"/>
        <v>regression</v>
      </c>
    </row>
    <row r="122" spans="1:489" ht="14.25" customHeight="1" x14ac:dyDescent="0.3">
      <c r="A122" s="1" t="s">
        <v>2029</v>
      </c>
      <c r="B122" s="1" t="s">
        <v>2030</v>
      </c>
      <c r="C122" s="1">
        <v>44963</v>
      </c>
      <c r="D122" s="1" t="s">
        <v>459</v>
      </c>
      <c r="E122" s="1" t="s">
        <v>460</v>
      </c>
      <c r="F122" s="1" t="s">
        <v>460</v>
      </c>
      <c r="G122" s="1" t="s">
        <v>461</v>
      </c>
      <c r="H122" s="1" t="s">
        <v>462</v>
      </c>
      <c r="I122" s="1" t="s">
        <v>463</v>
      </c>
      <c r="J122" s="1" t="s">
        <v>464</v>
      </c>
      <c r="K122" s="1" t="s">
        <v>2031</v>
      </c>
      <c r="L122" s="1" t="s">
        <v>722</v>
      </c>
      <c r="M122" s="1" t="str" cm="1">
        <f t="array" ref="M122">SUBSTITUTE(L122,LEFT(L122,MIN(IFERROR(FIND({0;1;2;3;4;5;6;7;8;9},L122),""))-1),"")</f>
        <v>15</v>
      </c>
      <c r="N122" s="1" t="str">
        <f t="shared" si="7"/>
        <v>kamak_15</v>
      </c>
      <c r="O122" s="1" t="s">
        <v>467</v>
      </c>
      <c r="P122" s="1">
        <v>26</v>
      </c>
      <c r="Q122" s="1">
        <v>993982372</v>
      </c>
      <c r="R122" s="1" t="s">
        <v>614</v>
      </c>
      <c r="S122" s="1" t="s">
        <v>472</v>
      </c>
      <c r="T122" s="1" t="s">
        <v>542</v>
      </c>
      <c r="V122" s="1" t="s">
        <v>510</v>
      </c>
      <c r="W122" s="1" t="s">
        <v>510</v>
      </c>
      <c r="Y122" s="1" t="s">
        <v>577</v>
      </c>
      <c r="Z122" s="1" t="s">
        <v>2032</v>
      </c>
      <c r="AA122" s="1" t="s">
        <v>596</v>
      </c>
      <c r="AB122" s="1">
        <v>1</v>
      </c>
      <c r="AC122" s="1">
        <v>0</v>
      </c>
      <c r="AD122" s="1">
        <v>0</v>
      </c>
      <c r="AE122" s="1">
        <v>0</v>
      </c>
      <c r="AF122" s="1">
        <v>0</v>
      </c>
      <c r="AG122" s="1">
        <v>1</v>
      </c>
      <c r="AH122" s="1">
        <v>0</v>
      </c>
      <c r="AI122" s="1">
        <v>0</v>
      </c>
      <c r="AJ122" s="1">
        <v>2</v>
      </c>
      <c r="AK122" s="1">
        <v>1</v>
      </c>
      <c r="AL122" s="1">
        <v>0</v>
      </c>
      <c r="AM122" s="1">
        <v>1</v>
      </c>
      <c r="AN122" s="1">
        <v>0</v>
      </c>
      <c r="AO122" s="1">
        <v>0</v>
      </c>
      <c r="AP122" s="1">
        <v>0</v>
      </c>
      <c r="AQ122" s="1">
        <v>0</v>
      </c>
      <c r="AR122" s="1">
        <v>6</v>
      </c>
      <c r="AS122" s="1" t="s">
        <v>472</v>
      </c>
      <c r="AT122" s="1">
        <v>0</v>
      </c>
      <c r="AU122" s="1">
        <v>0</v>
      </c>
      <c r="AV122" s="1">
        <v>0</v>
      </c>
      <c r="AW122" s="1">
        <v>0</v>
      </c>
      <c r="AX122" s="1">
        <v>0</v>
      </c>
      <c r="AY122" s="1">
        <v>0</v>
      </c>
      <c r="AZ122" s="1">
        <v>0</v>
      </c>
      <c r="BA122" s="1">
        <v>0</v>
      </c>
      <c r="BB122" s="1">
        <v>0</v>
      </c>
      <c r="BC122" s="1">
        <v>0</v>
      </c>
      <c r="BD122" s="1">
        <v>0</v>
      </c>
      <c r="BE122" s="1">
        <v>0</v>
      </c>
      <c r="BF122" s="1" t="s">
        <v>464</v>
      </c>
      <c r="BG122" s="1">
        <v>0</v>
      </c>
      <c r="BH122" s="1">
        <v>0</v>
      </c>
      <c r="BI122" s="1">
        <v>0</v>
      </c>
      <c r="BJ122" s="1">
        <v>0</v>
      </c>
      <c r="BK122" s="1">
        <v>0</v>
      </c>
      <c r="BL122" s="1">
        <v>1</v>
      </c>
      <c r="BM122" s="1">
        <v>1</v>
      </c>
      <c r="BN122" s="1">
        <v>1</v>
      </c>
      <c r="BO122" s="1">
        <v>0</v>
      </c>
      <c r="BP122" s="1">
        <v>0</v>
      </c>
      <c r="BQ122" s="1">
        <v>0</v>
      </c>
      <c r="BS122" s="1" t="s">
        <v>464</v>
      </c>
      <c r="BT122" s="1">
        <v>0</v>
      </c>
      <c r="BU122" s="1">
        <v>0</v>
      </c>
      <c r="BV122" s="1">
        <v>1</v>
      </c>
      <c r="BW122" s="1">
        <v>0</v>
      </c>
      <c r="BX122" s="1">
        <v>1</v>
      </c>
      <c r="BY122" s="1">
        <v>0</v>
      </c>
      <c r="BZ122" s="1">
        <v>0</v>
      </c>
      <c r="CA122" s="1">
        <v>0</v>
      </c>
      <c r="CB122" s="1">
        <v>1</v>
      </c>
      <c r="CC122" s="1">
        <v>0</v>
      </c>
      <c r="CD122" s="1">
        <v>0</v>
      </c>
      <c r="CF122" s="1" t="s">
        <v>650</v>
      </c>
      <c r="CI122" s="1" t="s">
        <v>651</v>
      </c>
      <c r="CL122" s="1" t="s">
        <v>651</v>
      </c>
      <c r="CM122" s="1" t="s">
        <v>5133</v>
      </c>
      <c r="CO122" s="1" t="s">
        <v>464</v>
      </c>
      <c r="CW122" s="1" t="s">
        <v>475</v>
      </c>
      <c r="CX122" s="1">
        <v>5</v>
      </c>
      <c r="CY122" s="1">
        <v>5</v>
      </c>
      <c r="CZ122" s="1">
        <v>5</v>
      </c>
      <c r="DA122" s="9">
        <v>15</v>
      </c>
      <c r="DE122" s="1" t="s">
        <v>464</v>
      </c>
      <c r="DF122" s="1" t="s">
        <v>5100</v>
      </c>
      <c r="EH122" s="1">
        <v>7</v>
      </c>
      <c r="EI122" s="1">
        <v>4</v>
      </c>
      <c r="EJ122" s="1">
        <v>560</v>
      </c>
      <c r="EM122" s="1">
        <v>0</v>
      </c>
      <c r="EN122" s="6">
        <v>13.333333333333332</v>
      </c>
      <c r="EO122" s="1" t="s">
        <v>472</v>
      </c>
      <c r="EZ122" s="1" t="s">
        <v>514</v>
      </c>
      <c r="FA122" s="1">
        <v>0</v>
      </c>
      <c r="FB122" s="1">
        <v>0</v>
      </c>
      <c r="FC122" s="1">
        <v>0</v>
      </c>
      <c r="FD122" s="1">
        <v>0</v>
      </c>
      <c r="FE122" s="1">
        <v>1</v>
      </c>
      <c r="FF122" s="1">
        <v>0</v>
      </c>
      <c r="FG122" s="1">
        <v>0</v>
      </c>
      <c r="FI122" s="1" t="s">
        <v>472</v>
      </c>
      <c r="GE122" s="1" t="s">
        <v>472</v>
      </c>
      <c r="GF122" s="1" t="s">
        <v>2033</v>
      </c>
      <c r="GG122" s="1" t="s">
        <v>472</v>
      </c>
      <c r="HP122" s="1" t="s">
        <v>464</v>
      </c>
      <c r="HQ122" s="1">
        <v>0</v>
      </c>
      <c r="HR122" s="1">
        <v>0</v>
      </c>
      <c r="HS122" s="1">
        <v>0</v>
      </c>
      <c r="HT122" s="1">
        <v>0</v>
      </c>
      <c r="HU122" s="1">
        <v>0</v>
      </c>
      <c r="HV122" s="1">
        <v>0</v>
      </c>
      <c r="HW122" s="1">
        <v>1</v>
      </c>
      <c r="HX122" s="1">
        <v>0</v>
      </c>
      <c r="HY122" s="1">
        <v>0</v>
      </c>
      <c r="HZ122" s="1">
        <v>0</v>
      </c>
      <c r="IF122" s="1">
        <v>0</v>
      </c>
      <c r="IG122" s="1">
        <v>0</v>
      </c>
      <c r="IH122" s="1">
        <v>0</v>
      </c>
      <c r="II122" s="1">
        <v>1</v>
      </c>
      <c r="IJ122" s="1">
        <v>0</v>
      </c>
      <c r="IS122" s="1" t="s">
        <v>5183</v>
      </c>
      <c r="IT122" s="1" t="s">
        <v>472</v>
      </c>
      <c r="IU122" s="1" t="s">
        <v>5102</v>
      </c>
      <c r="IV122" s="1" t="s">
        <v>472</v>
      </c>
      <c r="IX122" s="1" t="s">
        <v>472</v>
      </c>
      <c r="IY122" s="1" t="s">
        <v>472</v>
      </c>
      <c r="KA122" s="1" t="s">
        <v>464</v>
      </c>
      <c r="KB122" s="1">
        <v>1</v>
      </c>
      <c r="KC122" s="1">
        <v>0</v>
      </c>
      <c r="KD122" s="1">
        <v>0</v>
      </c>
      <c r="KE122" s="1">
        <v>1</v>
      </c>
      <c r="KF122" s="1">
        <v>0</v>
      </c>
      <c r="KG122" s="1">
        <v>0</v>
      </c>
      <c r="KH122" s="1">
        <v>0</v>
      </c>
      <c r="KJ122" s="1">
        <v>0</v>
      </c>
      <c r="KK122" s="1">
        <v>1</v>
      </c>
      <c r="KL122" s="1">
        <v>0</v>
      </c>
      <c r="KM122" s="1">
        <v>1</v>
      </c>
      <c r="KN122" s="1">
        <v>2</v>
      </c>
      <c r="KO122" s="1" t="s">
        <v>5186</v>
      </c>
      <c r="KP122" s="1">
        <v>0</v>
      </c>
      <c r="KQ122" s="1">
        <v>0</v>
      </c>
      <c r="KR122" s="1">
        <v>0</v>
      </c>
      <c r="KT122" s="1">
        <v>0</v>
      </c>
      <c r="KU122" s="1">
        <v>0</v>
      </c>
      <c r="KV122" s="1">
        <v>0</v>
      </c>
      <c r="KW122" s="1">
        <v>1</v>
      </c>
      <c r="KX122" s="1">
        <v>0</v>
      </c>
      <c r="KY122" s="1">
        <v>0</v>
      </c>
      <c r="LA122" s="1" t="s">
        <v>472</v>
      </c>
      <c r="LC122" s="1">
        <v>1</v>
      </c>
      <c r="LD122" s="1">
        <v>0</v>
      </c>
      <c r="LE122" s="1">
        <v>0</v>
      </c>
      <c r="LF122" s="1">
        <v>0</v>
      </c>
      <c r="LH122" s="1">
        <v>0</v>
      </c>
      <c r="LI122" s="1">
        <v>0</v>
      </c>
      <c r="LJ122" s="1">
        <v>0</v>
      </c>
      <c r="LK122" s="1">
        <v>0</v>
      </c>
      <c r="LL122" s="1">
        <v>1</v>
      </c>
      <c r="LM122" s="1">
        <v>0</v>
      </c>
      <c r="LN122" s="1">
        <v>0</v>
      </c>
      <c r="LO122" s="1">
        <v>0</v>
      </c>
      <c r="LQ122" s="1" t="s">
        <v>472</v>
      </c>
      <c r="LZ122" s="1" t="s">
        <v>464</v>
      </c>
      <c r="MA122" s="1" t="s">
        <v>464</v>
      </c>
      <c r="MB122" s="1">
        <v>1</v>
      </c>
      <c r="MC122" s="1">
        <v>0</v>
      </c>
      <c r="MD122" s="1">
        <v>0</v>
      </c>
      <c r="ME122" s="1">
        <v>0</v>
      </c>
      <c r="MF122" s="1">
        <v>0</v>
      </c>
      <c r="MH122" s="1">
        <v>1</v>
      </c>
      <c r="MI122" s="1">
        <v>0</v>
      </c>
      <c r="MJ122" s="1">
        <v>0</v>
      </c>
      <c r="MK122" s="1">
        <v>0</v>
      </c>
      <c r="ML122" s="1">
        <v>0</v>
      </c>
      <c r="MM122" s="1">
        <v>0</v>
      </c>
      <c r="MN122" s="1">
        <v>0</v>
      </c>
      <c r="MO122" s="1">
        <v>0</v>
      </c>
      <c r="MQ122" s="1">
        <v>1</v>
      </c>
      <c r="MR122" s="1" t="s">
        <v>464</v>
      </c>
      <c r="MS122" s="1" t="s">
        <v>479</v>
      </c>
      <c r="MT122" s="1">
        <v>8</v>
      </c>
      <c r="MU122" s="1" t="s">
        <v>5187</v>
      </c>
      <c r="NA122" s="1">
        <v>0</v>
      </c>
      <c r="NB122" s="1">
        <v>1</v>
      </c>
      <c r="NC122" s="1" t="s">
        <v>5190</v>
      </c>
      <c r="NH122" s="1" t="s">
        <v>464</v>
      </c>
      <c r="NI122" s="1" t="s">
        <v>480</v>
      </c>
      <c r="OD122" s="1" t="s">
        <v>2034</v>
      </c>
      <c r="OE122" s="1">
        <v>0</v>
      </c>
      <c r="OF122" s="1">
        <v>1</v>
      </c>
      <c r="OG122" s="1">
        <v>0</v>
      </c>
      <c r="OH122" s="1">
        <v>0</v>
      </c>
      <c r="OI122" s="1">
        <v>0</v>
      </c>
      <c r="OJ122" s="1">
        <v>0</v>
      </c>
      <c r="OK122" s="1">
        <v>0</v>
      </c>
      <c r="OL122" s="1">
        <v>0</v>
      </c>
      <c r="OM122" s="1">
        <v>1</v>
      </c>
      <c r="ON122" s="1">
        <v>0</v>
      </c>
      <c r="OO122" s="1" t="s">
        <v>2035</v>
      </c>
      <c r="OP122" s="1">
        <v>0</v>
      </c>
      <c r="OQ122" s="1">
        <v>0</v>
      </c>
      <c r="OR122" s="1">
        <v>0</v>
      </c>
      <c r="OS122" s="1">
        <v>0</v>
      </c>
      <c r="OT122" s="1">
        <v>1</v>
      </c>
      <c r="OU122" s="1">
        <v>0</v>
      </c>
      <c r="OV122" s="1" t="s">
        <v>2036</v>
      </c>
      <c r="OW122" s="1" t="s">
        <v>546</v>
      </c>
      <c r="OY122" s="1" t="s">
        <v>533</v>
      </c>
      <c r="OZ122" s="1" t="s">
        <v>472</v>
      </c>
      <c r="PA122" s="1" t="s">
        <v>472</v>
      </c>
      <c r="PB122" s="1" t="s">
        <v>518</v>
      </c>
      <c r="PC122" s="1" t="s">
        <v>464</v>
      </c>
      <c r="PD122" s="1" t="s">
        <v>472</v>
      </c>
      <c r="PF122" s="1" t="s">
        <v>684</v>
      </c>
      <c r="PH122" s="1" t="s">
        <v>586</v>
      </c>
      <c r="PI122" s="1" t="s">
        <v>534</v>
      </c>
      <c r="PJ122" s="1" t="s">
        <v>472</v>
      </c>
      <c r="PZ122" s="1" t="s">
        <v>564</v>
      </c>
      <c r="QA122" s="1" t="s">
        <v>472</v>
      </c>
      <c r="QB122" s="1" t="s">
        <v>2037</v>
      </c>
      <c r="QC122" s="1" t="s">
        <v>2038</v>
      </c>
      <c r="QD122" s="1" t="s">
        <v>472</v>
      </c>
      <c r="QG122" s="1">
        <v>-2.2895705</v>
      </c>
      <c r="QH122" s="1">
        <v>28.795093699999999</v>
      </c>
      <c r="QI122" s="1">
        <v>1798.5</v>
      </c>
      <c r="QJ122" s="1">
        <v>4.9400000000000004</v>
      </c>
      <c r="QK122" s="1">
        <v>6</v>
      </c>
      <c r="QL122" s="1">
        <v>44963.418946759259</v>
      </c>
      <c r="QM122" s="1">
        <v>44963.397581018522</v>
      </c>
      <c r="QN122" s="1" t="s">
        <v>658</v>
      </c>
      <c r="QO122" s="1">
        <v>44963.472731481481</v>
      </c>
      <c r="QP122" s="7" t="s">
        <v>2039</v>
      </c>
      <c r="QQ122" s="1" t="s">
        <v>658</v>
      </c>
      <c r="QR122" s="1" t="s">
        <v>4707</v>
      </c>
      <c r="QS122" s="1" t="s">
        <v>4716</v>
      </c>
      <c r="QT122" s="1">
        <v>9</v>
      </c>
      <c r="QU122" s="1" t="s">
        <v>4725</v>
      </c>
      <c r="QV122" s="1">
        <v>5</v>
      </c>
      <c r="QW122" s="1">
        <v>10</v>
      </c>
      <c r="QX122" s="1">
        <v>10</v>
      </c>
      <c r="QY122" s="9">
        <v>25</v>
      </c>
      <c r="QZ122" s="1" t="s">
        <v>5100</v>
      </c>
      <c r="RA122" s="1">
        <v>3.1746031746031749</v>
      </c>
      <c r="RB122" s="1" t="s">
        <v>4710</v>
      </c>
      <c r="RC122" s="1" t="s">
        <v>4711</v>
      </c>
      <c r="RD122" s="1" t="s">
        <v>4717</v>
      </c>
      <c r="RE122" s="1" t="s">
        <v>5102</v>
      </c>
      <c r="RF122" s="1">
        <v>0</v>
      </c>
      <c r="RG122" s="1">
        <v>2</v>
      </c>
      <c r="RH122" s="1">
        <v>2</v>
      </c>
      <c r="RI122" s="1">
        <v>5</v>
      </c>
      <c r="RJ122" s="1" t="s">
        <v>4748</v>
      </c>
      <c r="RK122" s="1">
        <v>0</v>
      </c>
      <c r="RL122" s="1">
        <v>7</v>
      </c>
      <c r="RM122" s="1" t="s">
        <v>4718</v>
      </c>
      <c r="RN122" s="1">
        <v>0</v>
      </c>
      <c r="RO122" s="1">
        <v>0</v>
      </c>
      <c r="RP122" s="1" t="str">
        <f t="shared" si="8"/>
        <v>croissance</v>
      </c>
      <c r="RQ122" s="1" t="str">
        <f t="shared" si="9"/>
        <v>stagnation</v>
      </c>
      <c r="RR122" s="1" t="str">
        <f t="shared" si="10"/>
        <v>stagnation</v>
      </c>
      <c r="RS122" s="1" t="str">
        <f t="shared" si="11"/>
        <v>regression</v>
      </c>
      <c r="RT122" s="1" t="str">
        <f t="shared" si="12"/>
        <v>regression</v>
      </c>
      <c r="RU122" s="1" t="str">
        <f t="shared" si="13"/>
        <v>croissance</v>
      </c>
    </row>
    <row r="123" spans="1:489" ht="14.25" customHeight="1" x14ac:dyDescent="0.3">
      <c r="A123" s="1" t="s">
        <v>2040</v>
      </c>
      <c r="B123" s="1" t="s">
        <v>2041</v>
      </c>
      <c r="C123" s="1">
        <v>44963</v>
      </c>
      <c r="D123" s="1" t="s">
        <v>459</v>
      </c>
      <c r="E123" s="1" t="s">
        <v>460</v>
      </c>
      <c r="F123" s="1" t="s">
        <v>460</v>
      </c>
      <c r="G123" s="1" t="s">
        <v>461</v>
      </c>
      <c r="H123" s="1" t="s">
        <v>1380</v>
      </c>
      <c r="I123" s="1" t="s">
        <v>1381</v>
      </c>
      <c r="J123" s="1" t="s">
        <v>464</v>
      </c>
      <c r="K123" s="1" t="s">
        <v>2043</v>
      </c>
      <c r="L123" s="1" t="s">
        <v>2042</v>
      </c>
      <c r="M123" s="1" t="str" cm="1">
        <f t="array" ref="M123">SUBSTITUTE(L123,LEFT(L123,MIN(IFERROR(FIND({0;1;2;3;4;5;6;7;8;9},L123),""))-1),"")</f>
        <v>11</v>
      </c>
      <c r="N123" s="1" t="str">
        <f t="shared" si="7"/>
        <v>mwand_11</v>
      </c>
      <c r="O123" s="1" t="s">
        <v>467</v>
      </c>
      <c r="P123" s="1">
        <v>37</v>
      </c>
      <c r="Q123" s="1">
        <v>0</v>
      </c>
      <c r="R123" s="1" t="s">
        <v>511</v>
      </c>
      <c r="S123" s="1" t="s">
        <v>472</v>
      </c>
      <c r="T123" s="1" t="s">
        <v>1221</v>
      </c>
      <c r="V123" s="1" t="s">
        <v>510</v>
      </c>
      <c r="W123" s="1" t="s">
        <v>510</v>
      </c>
      <c r="X123" s="1" t="s">
        <v>2044</v>
      </c>
      <c r="Y123" s="1" t="s">
        <v>577</v>
      </c>
      <c r="Z123" s="1" t="s">
        <v>2045</v>
      </c>
      <c r="AA123" s="1" t="s">
        <v>471</v>
      </c>
      <c r="AB123" s="1">
        <v>0</v>
      </c>
      <c r="AC123" s="1">
        <v>1</v>
      </c>
      <c r="AD123" s="1">
        <v>3</v>
      </c>
      <c r="AE123" s="1">
        <v>0</v>
      </c>
      <c r="AF123" s="1">
        <v>0</v>
      </c>
      <c r="AG123" s="1">
        <v>0</v>
      </c>
      <c r="AH123" s="1">
        <v>1</v>
      </c>
      <c r="AI123" s="1">
        <v>0</v>
      </c>
      <c r="AJ123" s="1">
        <v>1</v>
      </c>
      <c r="AK123" s="1">
        <v>0</v>
      </c>
      <c r="AL123" s="1">
        <v>0</v>
      </c>
      <c r="AM123" s="1">
        <v>0</v>
      </c>
      <c r="AN123" s="1">
        <v>0</v>
      </c>
      <c r="AO123" s="1">
        <v>0</v>
      </c>
      <c r="AP123" s="1">
        <v>1</v>
      </c>
      <c r="AQ123" s="1">
        <v>0</v>
      </c>
      <c r="AR123" s="1">
        <v>7</v>
      </c>
      <c r="AS123" s="1" t="s">
        <v>472</v>
      </c>
      <c r="AT123" s="1">
        <v>0</v>
      </c>
      <c r="AU123" s="1">
        <v>0</v>
      </c>
      <c r="AV123" s="1">
        <v>0</v>
      </c>
      <c r="AW123" s="1">
        <v>0</v>
      </c>
      <c r="AX123" s="1">
        <v>0</v>
      </c>
      <c r="AY123" s="1">
        <v>0</v>
      </c>
      <c r="AZ123" s="1">
        <v>0</v>
      </c>
      <c r="BA123" s="1">
        <v>0</v>
      </c>
      <c r="BB123" s="1">
        <v>0</v>
      </c>
      <c r="BC123" s="1">
        <v>0</v>
      </c>
      <c r="BD123" s="1">
        <v>0</v>
      </c>
      <c r="BE123" s="1">
        <v>0</v>
      </c>
      <c r="BF123" s="1" t="s">
        <v>472</v>
      </c>
      <c r="BS123" s="1" t="s">
        <v>472</v>
      </c>
      <c r="CF123" s="1" t="s">
        <v>473</v>
      </c>
      <c r="CG123" s="1" t="s">
        <v>474</v>
      </c>
      <c r="CL123" s="1" t="s">
        <v>473</v>
      </c>
      <c r="CM123" s="1" t="s">
        <v>5133</v>
      </c>
      <c r="CO123" s="1" t="s">
        <v>464</v>
      </c>
      <c r="CW123" s="1" t="s">
        <v>475</v>
      </c>
      <c r="CX123" s="1">
        <v>5</v>
      </c>
      <c r="CY123" s="1">
        <v>30</v>
      </c>
      <c r="CZ123" s="1">
        <v>5</v>
      </c>
      <c r="DA123" s="9">
        <v>40</v>
      </c>
      <c r="DE123" s="1" t="s">
        <v>472</v>
      </c>
      <c r="DF123" s="1" t="s">
        <v>5102</v>
      </c>
      <c r="DG123" s="1">
        <v>0</v>
      </c>
      <c r="DH123" s="1">
        <v>0</v>
      </c>
      <c r="DI123" s="1">
        <v>0</v>
      </c>
      <c r="DJ123" s="1">
        <v>0</v>
      </c>
      <c r="DK123" s="1">
        <v>0</v>
      </c>
      <c r="DL123" s="1">
        <v>1</v>
      </c>
      <c r="DM123" s="1">
        <v>1</v>
      </c>
      <c r="DN123" s="1">
        <v>1</v>
      </c>
      <c r="DO123" s="1">
        <v>0</v>
      </c>
      <c r="DP123" s="1">
        <v>0</v>
      </c>
      <c r="DQ123" s="1">
        <v>0</v>
      </c>
      <c r="DR123" s="1">
        <v>0</v>
      </c>
      <c r="DS123" s="1">
        <v>0</v>
      </c>
      <c r="EH123" s="1">
        <v>7</v>
      </c>
      <c r="EI123" s="1">
        <v>6</v>
      </c>
      <c r="EJ123" s="1">
        <v>840</v>
      </c>
      <c r="EM123" s="1">
        <v>0</v>
      </c>
      <c r="EN123" s="6">
        <v>17.142857142857142</v>
      </c>
      <c r="EO123" s="1" t="s">
        <v>472</v>
      </c>
      <c r="EZ123" s="1" t="s">
        <v>476</v>
      </c>
      <c r="FA123" s="1">
        <v>0</v>
      </c>
      <c r="FB123" s="1">
        <v>0</v>
      </c>
      <c r="FC123" s="1">
        <v>1</v>
      </c>
      <c r="FD123" s="1">
        <v>0</v>
      </c>
      <c r="FE123" s="1">
        <v>0</v>
      </c>
      <c r="FF123" s="1">
        <v>0</v>
      </c>
      <c r="FG123" s="1">
        <v>0</v>
      </c>
      <c r="FI123" s="1" t="s">
        <v>464</v>
      </c>
      <c r="FJ123" s="1" t="s">
        <v>598</v>
      </c>
      <c r="FM123" s="1">
        <v>200</v>
      </c>
      <c r="GE123" s="1" t="s">
        <v>464</v>
      </c>
      <c r="GF123" s="1" t="s">
        <v>1777</v>
      </c>
      <c r="GG123" s="1" t="s">
        <v>472</v>
      </c>
      <c r="HP123" s="1" t="s">
        <v>464</v>
      </c>
      <c r="HQ123" s="1">
        <v>0</v>
      </c>
      <c r="HR123" s="1">
        <v>0</v>
      </c>
      <c r="HS123" s="1">
        <v>0</v>
      </c>
      <c r="HT123" s="1">
        <v>0</v>
      </c>
      <c r="HU123" s="1">
        <v>0</v>
      </c>
      <c r="HV123" s="1">
        <v>0</v>
      </c>
      <c r="HW123" s="1">
        <v>1</v>
      </c>
      <c r="HX123" s="1">
        <v>0</v>
      </c>
      <c r="HY123" s="1">
        <v>0</v>
      </c>
      <c r="HZ123" s="1">
        <v>0</v>
      </c>
      <c r="IF123" s="1">
        <v>0</v>
      </c>
      <c r="IG123" s="1">
        <v>0</v>
      </c>
      <c r="IH123" s="1">
        <v>0</v>
      </c>
      <c r="II123" s="1">
        <v>1</v>
      </c>
      <c r="IJ123" s="1">
        <v>0</v>
      </c>
      <c r="IS123" s="1" t="s">
        <v>5183</v>
      </c>
      <c r="IT123" s="1" t="s">
        <v>472</v>
      </c>
      <c r="IU123" s="1" t="s">
        <v>5102</v>
      </c>
      <c r="IV123" s="1" t="s">
        <v>472</v>
      </c>
      <c r="IX123" s="1" t="s">
        <v>472</v>
      </c>
      <c r="IY123" s="1" t="s">
        <v>464</v>
      </c>
      <c r="IZ123" s="1">
        <v>0</v>
      </c>
      <c r="JA123" s="1">
        <v>1</v>
      </c>
      <c r="JB123" s="1">
        <v>0</v>
      </c>
      <c r="JC123" s="1">
        <v>0</v>
      </c>
      <c r="JD123" s="1">
        <v>0</v>
      </c>
      <c r="JE123" s="1">
        <v>1</v>
      </c>
      <c r="JF123" s="1">
        <v>0</v>
      </c>
      <c r="JG123" s="1">
        <v>0</v>
      </c>
      <c r="JH123" s="1">
        <v>0</v>
      </c>
      <c r="JI123" s="1">
        <v>0</v>
      </c>
      <c r="JK123" s="1" t="s">
        <v>472</v>
      </c>
      <c r="KA123" s="1" t="s">
        <v>464</v>
      </c>
      <c r="KB123" s="1">
        <v>1</v>
      </c>
      <c r="KC123" s="1">
        <v>0</v>
      </c>
      <c r="KD123" s="1">
        <v>0</v>
      </c>
      <c r="KE123" s="1">
        <v>1</v>
      </c>
      <c r="KF123" s="1">
        <v>0</v>
      </c>
      <c r="KG123" s="1">
        <v>0</v>
      </c>
      <c r="KH123" s="1">
        <v>0</v>
      </c>
      <c r="KJ123" s="1">
        <v>1</v>
      </c>
      <c r="KK123" s="1">
        <v>0</v>
      </c>
      <c r="KL123" s="1">
        <v>0</v>
      </c>
      <c r="KM123" s="1">
        <v>1</v>
      </c>
      <c r="KN123" s="1">
        <v>2</v>
      </c>
      <c r="KO123" s="1" t="s">
        <v>5186</v>
      </c>
      <c r="KP123" s="1">
        <v>0</v>
      </c>
      <c r="KQ123" s="1">
        <v>0</v>
      </c>
      <c r="KR123" s="1">
        <v>0</v>
      </c>
      <c r="KT123" s="1">
        <v>1</v>
      </c>
      <c r="KU123" s="1">
        <v>0</v>
      </c>
      <c r="KV123" s="1">
        <v>0</v>
      </c>
      <c r="KW123" s="1">
        <v>0</v>
      </c>
      <c r="KX123" s="1">
        <v>0</v>
      </c>
      <c r="KY123" s="1">
        <v>0</v>
      </c>
      <c r="LA123" s="1" t="s">
        <v>472</v>
      </c>
      <c r="LB123" s="1" t="s">
        <v>2046</v>
      </c>
      <c r="LC123" s="1">
        <v>1</v>
      </c>
      <c r="LD123" s="1">
        <v>1</v>
      </c>
      <c r="LE123" s="1">
        <v>0</v>
      </c>
      <c r="LF123" s="1">
        <v>0</v>
      </c>
      <c r="LH123" s="1">
        <v>1</v>
      </c>
      <c r="LI123" s="1">
        <v>0</v>
      </c>
      <c r="LJ123" s="1">
        <v>0</v>
      </c>
      <c r="LK123" s="1">
        <v>0</v>
      </c>
      <c r="LL123" s="1">
        <v>0</v>
      </c>
      <c r="LM123" s="1">
        <v>0</v>
      </c>
      <c r="LN123" s="1">
        <v>0</v>
      </c>
      <c r="LO123" s="1">
        <v>0</v>
      </c>
      <c r="LQ123" s="1" t="s">
        <v>464</v>
      </c>
      <c r="LR123" s="1" t="s">
        <v>1340</v>
      </c>
      <c r="LS123" s="1">
        <v>0</v>
      </c>
      <c r="LT123" s="1">
        <v>0</v>
      </c>
      <c r="LU123" s="1">
        <v>0</v>
      </c>
      <c r="LV123" s="1">
        <v>1</v>
      </c>
      <c r="LW123" s="1">
        <v>0</v>
      </c>
      <c r="LX123" s="1">
        <v>0</v>
      </c>
      <c r="LY123" s="1" t="s">
        <v>881</v>
      </c>
      <c r="LZ123" s="1" t="s">
        <v>472</v>
      </c>
      <c r="MA123" s="1" t="s">
        <v>472</v>
      </c>
      <c r="MQ123" s="1">
        <v>0</v>
      </c>
      <c r="MT123" s="1">
        <v>8</v>
      </c>
      <c r="MU123" s="1" t="s">
        <v>5187</v>
      </c>
      <c r="MV123" s="1">
        <v>1</v>
      </c>
      <c r="MW123" s="1">
        <v>0</v>
      </c>
      <c r="MX123" s="1">
        <v>0</v>
      </c>
      <c r="MY123" s="1">
        <v>0</v>
      </c>
      <c r="MZ123" s="1">
        <v>0</v>
      </c>
      <c r="NA123" s="1">
        <v>1</v>
      </c>
      <c r="NB123" s="1">
        <v>1</v>
      </c>
      <c r="NC123" s="1" t="s">
        <v>5190</v>
      </c>
      <c r="ND123" s="1">
        <v>0</v>
      </c>
      <c r="NE123" s="1">
        <v>0</v>
      </c>
      <c r="NF123" s="1">
        <v>0</v>
      </c>
      <c r="NH123" s="1" t="s">
        <v>472</v>
      </c>
      <c r="NI123" s="1" t="s">
        <v>480</v>
      </c>
      <c r="OD123" s="1" t="s">
        <v>1818</v>
      </c>
      <c r="OE123" s="1">
        <v>0</v>
      </c>
      <c r="OF123" s="1">
        <v>0</v>
      </c>
      <c r="OG123" s="1">
        <v>0</v>
      </c>
      <c r="OH123" s="1">
        <v>0</v>
      </c>
      <c r="OI123" s="1">
        <v>0</v>
      </c>
      <c r="OJ123" s="1">
        <v>0</v>
      </c>
      <c r="OK123" s="1">
        <v>0</v>
      </c>
      <c r="OL123" s="1">
        <v>0</v>
      </c>
      <c r="OM123" s="1">
        <v>1</v>
      </c>
      <c r="ON123" s="1">
        <v>0</v>
      </c>
      <c r="OO123" s="1" t="s">
        <v>2047</v>
      </c>
      <c r="OP123" s="1">
        <v>0</v>
      </c>
      <c r="OQ123" s="1">
        <v>0</v>
      </c>
      <c r="OR123" s="1">
        <v>0</v>
      </c>
      <c r="OS123" s="1">
        <v>0</v>
      </c>
      <c r="OT123" s="1">
        <v>1</v>
      </c>
      <c r="OU123" s="1">
        <v>0</v>
      </c>
      <c r="OV123" s="1" t="s">
        <v>2048</v>
      </c>
      <c r="OW123" s="1" t="s">
        <v>482</v>
      </c>
      <c r="OY123" s="1" t="s">
        <v>533</v>
      </c>
      <c r="OZ123" s="1" t="s">
        <v>464</v>
      </c>
      <c r="PA123" s="1" t="s">
        <v>464</v>
      </c>
      <c r="PB123" s="1" t="s">
        <v>533</v>
      </c>
      <c r="PC123" s="1" t="s">
        <v>464</v>
      </c>
      <c r="PD123" s="1" t="s">
        <v>472</v>
      </c>
      <c r="PF123" s="1" t="s">
        <v>484</v>
      </c>
      <c r="PH123" s="1" t="s">
        <v>485</v>
      </c>
      <c r="PI123" s="1" t="s">
        <v>534</v>
      </c>
      <c r="PJ123" s="1" t="s">
        <v>472</v>
      </c>
      <c r="PZ123" s="1" t="s">
        <v>886</v>
      </c>
      <c r="QA123" s="1" t="s">
        <v>472</v>
      </c>
      <c r="QB123" s="1" t="s">
        <v>1375</v>
      </c>
      <c r="QC123" s="1" t="s">
        <v>1808</v>
      </c>
      <c r="QD123" s="1" t="s">
        <v>472</v>
      </c>
      <c r="QG123" s="1">
        <v>-2.22654</v>
      </c>
      <c r="QH123" s="1">
        <v>28.834069199999998</v>
      </c>
      <c r="QI123" s="1">
        <v>1588.6</v>
      </c>
      <c r="QJ123" s="1">
        <v>4.63</v>
      </c>
      <c r="QK123" s="1">
        <v>7</v>
      </c>
      <c r="QL123" s="1">
        <v>44963.391319444447</v>
      </c>
      <c r="QM123" s="1">
        <v>44963.370810185188</v>
      </c>
      <c r="QN123" s="1" t="s">
        <v>890</v>
      </c>
      <c r="QO123" s="1">
        <v>44963.569212962961</v>
      </c>
      <c r="QP123" s="7" t="s">
        <v>2049</v>
      </c>
      <c r="QQ123" s="1" t="s">
        <v>890</v>
      </c>
      <c r="QR123" s="1" t="s">
        <v>4707</v>
      </c>
      <c r="QS123" s="1" t="s">
        <v>4716</v>
      </c>
      <c r="QT123" s="1">
        <v>4</v>
      </c>
      <c r="QU123" s="1" t="s">
        <v>4725</v>
      </c>
      <c r="QV123" s="1">
        <v>30</v>
      </c>
      <c r="QW123" s="1">
        <v>35</v>
      </c>
      <c r="QX123" s="1">
        <v>30</v>
      </c>
      <c r="QY123" s="9">
        <v>95</v>
      </c>
      <c r="QZ123" s="1" t="s">
        <v>5101</v>
      </c>
      <c r="RA123" s="1">
        <v>25.714285714285715</v>
      </c>
      <c r="RB123" s="1" t="s">
        <v>4710</v>
      </c>
      <c r="RC123" s="1" t="s">
        <v>4711</v>
      </c>
      <c r="RD123" s="1" t="s">
        <v>4712</v>
      </c>
      <c r="RE123" s="1" t="s">
        <v>5102</v>
      </c>
      <c r="RF123" s="1">
        <v>0</v>
      </c>
      <c r="RG123" s="1">
        <v>1</v>
      </c>
      <c r="RH123" s="1">
        <v>1</v>
      </c>
      <c r="RI123" s="1">
        <v>2</v>
      </c>
      <c r="RJ123" s="1" t="s">
        <v>4721</v>
      </c>
      <c r="RK123" s="1">
        <v>0</v>
      </c>
      <c r="RL123" s="1">
        <v>6</v>
      </c>
      <c r="RM123" s="1" t="s">
        <v>4718</v>
      </c>
      <c r="RN123" s="1">
        <v>0</v>
      </c>
      <c r="RO123" s="1">
        <v>0</v>
      </c>
      <c r="RP123" s="1" t="str">
        <f t="shared" si="8"/>
        <v>croissance</v>
      </c>
      <c r="RQ123" s="1" t="str">
        <f t="shared" si="9"/>
        <v>croissance</v>
      </c>
      <c r="RR123" s="1" t="str">
        <f t="shared" si="10"/>
        <v>stagnation</v>
      </c>
      <c r="RS123" s="1" t="str">
        <f t="shared" si="11"/>
        <v>croissance</v>
      </c>
      <c r="RT123" s="1" t="str">
        <f t="shared" si="12"/>
        <v>stagnation</v>
      </c>
      <c r="RU123" s="1" t="str">
        <f t="shared" si="13"/>
        <v>croissance</v>
      </c>
    </row>
    <row r="124" spans="1:489" ht="14.25" customHeight="1" x14ac:dyDescent="0.3">
      <c r="A124" s="1" t="s">
        <v>2050</v>
      </c>
      <c r="B124" s="1" t="s">
        <v>2051</v>
      </c>
      <c r="C124" s="1">
        <v>44963</v>
      </c>
      <c r="D124" s="1" t="s">
        <v>459</v>
      </c>
      <c r="E124" s="1" t="s">
        <v>460</v>
      </c>
      <c r="F124" s="1" t="s">
        <v>460</v>
      </c>
      <c r="G124" s="1" t="s">
        <v>461</v>
      </c>
      <c r="H124" s="1" t="s">
        <v>1380</v>
      </c>
      <c r="I124" s="1" t="s">
        <v>1381</v>
      </c>
      <c r="J124" s="1" t="s">
        <v>464</v>
      </c>
      <c r="K124" s="1" t="s">
        <v>2053</v>
      </c>
      <c r="L124" s="1" t="s">
        <v>2052</v>
      </c>
      <c r="M124" s="1" t="str" cm="1">
        <f t="array" ref="M124">SUBSTITUTE(L124,LEFT(L124,MIN(IFERROR(FIND({0;1;2;3;4;5;6;7;8;9},L124),""))-1),"")</f>
        <v>65</v>
      </c>
      <c r="N124" s="1" t="str">
        <f t="shared" si="7"/>
        <v>mwand_65</v>
      </c>
      <c r="O124" s="1" t="s">
        <v>467</v>
      </c>
      <c r="P124" s="1">
        <v>23</v>
      </c>
      <c r="Q124" s="1">
        <v>976295715</v>
      </c>
      <c r="R124" s="1" t="s">
        <v>614</v>
      </c>
      <c r="S124" s="1" t="s">
        <v>472</v>
      </c>
      <c r="T124" s="1" t="s">
        <v>1221</v>
      </c>
      <c r="V124" s="1" t="s">
        <v>510</v>
      </c>
      <c r="W124" s="1" t="s">
        <v>510</v>
      </c>
      <c r="X124" s="1" t="s">
        <v>2054</v>
      </c>
      <c r="Y124" s="1" t="s">
        <v>1503</v>
      </c>
      <c r="AA124" s="1" t="s">
        <v>596</v>
      </c>
      <c r="AB124" s="1">
        <v>0</v>
      </c>
      <c r="AC124" s="1">
        <v>1</v>
      </c>
      <c r="AD124" s="1">
        <v>4</v>
      </c>
      <c r="AE124" s="1">
        <v>0</v>
      </c>
      <c r="AF124" s="1">
        <v>1</v>
      </c>
      <c r="AG124" s="1">
        <v>0</v>
      </c>
      <c r="AH124" s="1">
        <v>0</v>
      </c>
      <c r="AI124" s="1">
        <v>0</v>
      </c>
      <c r="AJ124" s="1">
        <v>2</v>
      </c>
      <c r="AK124" s="1">
        <v>0</v>
      </c>
      <c r="AL124" s="1">
        <v>0</v>
      </c>
      <c r="AM124" s="1">
        <v>0</v>
      </c>
      <c r="AN124" s="1">
        <v>0</v>
      </c>
      <c r="AO124" s="1">
        <v>1</v>
      </c>
      <c r="AP124" s="1">
        <v>0</v>
      </c>
      <c r="AQ124" s="1">
        <v>0</v>
      </c>
      <c r="AR124" s="1">
        <v>9</v>
      </c>
      <c r="AS124" s="1" t="s">
        <v>472</v>
      </c>
      <c r="AT124" s="1">
        <v>0</v>
      </c>
      <c r="AU124" s="1">
        <v>0</v>
      </c>
      <c r="AV124" s="1">
        <v>0</v>
      </c>
      <c r="AW124" s="1">
        <v>0</v>
      </c>
      <c r="AX124" s="1">
        <v>0</v>
      </c>
      <c r="AY124" s="1">
        <v>0</v>
      </c>
      <c r="AZ124" s="1">
        <v>0</v>
      </c>
      <c r="BA124" s="1">
        <v>0</v>
      </c>
      <c r="BB124" s="1">
        <v>0</v>
      </c>
      <c r="BC124" s="1">
        <v>0</v>
      </c>
      <c r="BD124" s="1">
        <v>0</v>
      </c>
      <c r="BE124" s="1">
        <v>0</v>
      </c>
      <c r="BF124" s="1" t="s">
        <v>464</v>
      </c>
      <c r="BG124" s="1">
        <v>0</v>
      </c>
      <c r="BH124" s="1">
        <v>0</v>
      </c>
      <c r="BI124" s="1">
        <v>0</v>
      </c>
      <c r="BJ124" s="1">
        <v>0</v>
      </c>
      <c r="BK124" s="1">
        <v>0</v>
      </c>
      <c r="BL124" s="1">
        <v>0</v>
      </c>
      <c r="BM124" s="1">
        <v>0</v>
      </c>
      <c r="BN124" s="1">
        <v>0</v>
      </c>
      <c r="BO124" s="1">
        <v>0</v>
      </c>
      <c r="BP124" s="1">
        <v>1</v>
      </c>
      <c r="BQ124" s="1">
        <v>0</v>
      </c>
      <c r="BR124" s="1" t="s">
        <v>2055</v>
      </c>
      <c r="BS124" s="1" t="s">
        <v>464</v>
      </c>
      <c r="BT124" s="1">
        <v>0</v>
      </c>
      <c r="BU124" s="1">
        <v>0</v>
      </c>
      <c r="BV124" s="1">
        <v>0</v>
      </c>
      <c r="BW124" s="1">
        <v>1</v>
      </c>
      <c r="BX124" s="1">
        <v>0</v>
      </c>
      <c r="BY124" s="1">
        <v>0</v>
      </c>
      <c r="BZ124" s="1">
        <v>0</v>
      </c>
      <c r="CA124" s="1">
        <v>0</v>
      </c>
      <c r="CB124" s="1">
        <v>0</v>
      </c>
      <c r="CC124" s="1">
        <v>0</v>
      </c>
      <c r="CD124" s="1">
        <v>0</v>
      </c>
      <c r="CF124" s="1" t="s">
        <v>473</v>
      </c>
      <c r="CG124" s="1" t="s">
        <v>474</v>
      </c>
      <c r="CL124" s="1" t="s">
        <v>473</v>
      </c>
      <c r="CM124" s="1" t="s">
        <v>5133</v>
      </c>
      <c r="CO124" s="1" t="s">
        <v>464</v>
      </c>
      <c r="CW124" s="1" t="s">
        <v>475</v>
      </c>
      <c r="CX124" s="1">
        <v>2</v>
      </c>
      <c r="CY124" s="1">
        <v>2</v>
      </c>
      <c r="CZ124" s="1">
        <v>2</v>
      </c>
      <c r="DA124" s="9">
        <v>6</v>
      </c>
      <c r="DE124" s="1" t="s">
        <v>464</v>
      </c>
      <c r="DF124" s="1" t="s">
        <v>5100</v>
      </c>
      <c r="EH124" s="1">
        <v>7</v>
      </c>
      <c r="EI124" s="1">
        <v>5</v>
      </c>
      <c r="EJ124" s="1">
        <v>700</v>
      </c>
      <c r="EM124" s="1">
        <v>0</v>
      </c>
      <c r="EN124" s="6">
        <v>11.111111111111111</v>
      </c>
      <c r="EO124" s="1" t="s">
        <v>472</v>
      </c>
      <c r="EZ124" s="1" t="s">
        <v>476</v>
      </c>
      <c r="FA124" s="1">
        <v>0</v>
      </c>
      <c r="FB124" s="1">
        <v>0</v>
      </c>
      <c r="FC124" s="1">
        <v>0</v>
      </c>
      <c r="FD124" s="1">
        <v>0</v>
      </c>
      <c r="FE124" s="1">
        <v>1</v>
      </c>
      <c r="FF124" s="1">
        <v>0</v>
      </c>
      <c r="FG124" s="1">
        <v>0</v>
      </c>
      <c r="FI124" s="1" t="s">
        <v>464</v>
      </c>
      <c r="FJ124" s="1" t="s">
        <v>598</v>
      </c>
      <c r="FM124" s="1">
        <v>300</v>
      </c>
      <c r="GE124" s="1" t="s">
        <v>464</v>
      </c>
      <c r="GF124" s="1" t="s">
        <v>2056</v>
      </c>
      <c r="GG124" s="1" t="s">
        <v>472</v>
      </c>
      <c r="HP124" s="1" t="s">
        <v>464</v>
      </c>
      <c r="HQ124" s="1">
        <v>0</v>
      </c>
      <c r="HR124" s="1">
        <v>0</v>
      </c>
      <c r="HS124" s="1">
        <v>0</v>
      </c>
      <c r="HT124" s="1">
        <v>0</v>
      </c>
      <c r="HU124" s="1">
        <v>0</v>
      </c>
      <c r="HV124" s="1">
        <v>0</v>
      </c>
      <c r="HW124" s="1">
        <v>1</v>
      </c>
      <c r="HX124" s="1">
        <v>0</v>
      </c>
      <c r="HY124" s="1">
        <v>0</v>
      </c>
      <c r="HZ124" s="1">
        <v>0</v>
      </c>
      <c r="IF124" s="1">
        <v>1</v>
      </c>
      <c r="IG124" s="1">
        <v>0</v>
      </c>
      <c r="IH124" s="1">
        <v>0</v>
      </c>
      <c r="II124" s="1">
        <v>0</v>
      </c>
      <c r="IJ124" s="1">
        <v>0</v>
      </c>
      <c r="IK124" s="1">
        <v>1</v>
      </c>
      <c r="IS124" s="1" t="s">
        <v>5183</v>
      </c>
      <c r="IT124" s="1" t="s">
        <v>464</v>
      </c>
      <c r="IU124" s="1" t="s">
        <v>5102</v>
      </c>
      <c r="IV124" s="1" t="s">
        <v>472</v>
      </c>
      <c r="IX124" s="1" t="s">
        <v>472</v>
      </c>
      <c r="IY124" s="1" t="s">
        <v>464</v>
      </c>
      <c r="IZ124" s="1">
        <v>0</v>
      </c>
      <c r="JA124" s="1">
        <v>1</v>
      </c>
      <c r="JB124" s="1">
        <v>0</v>
      </c>
      <c r="JC124" s="1">
        <v>0</v>
      </c>
      <c r="JD124" s="1">
        <v>0</v>
      </c>
      <c r="JE124" s="1">
        <v>0</v>
      </c>
      <c r="JF124" s="1">
        <v>0</v>
      </c>
      <c r="JG124" s="1">
        <v>1</v>
      </c>
      <c r="JH124" s="1">
        <v>0</v>
      </c>
      <c r="JI124" s="1">
        <v>0</v>
      </c>
      <c r="JK124" s="1" t="s">
        <v>472</v>
      </c>
      <c r="KA124" s="1" t="s">
        <v>464</v>
      </c>
      <c r="KB124" s="1">
        <v>1</v>
      </c>
      <c r="KC124" s="1">
        <v>0</v>
      </c>
      <c r="KD124" s="1">
        <v>0</v>
      </c>
      <c r="KE124" s="1">
        <v>1</v>
      </c>
      <c r="KF124" s="1">
        <v>0</v>
      </c>
      <c r="KG124" s="1">
        <v>0</v>
      </c>
      <c r="KH124" s="1">
        <v>0</v>
      </c>
      <c r="KJ124" s="1">
        <v>1</v>
      </c>
      <c r="KK124" s="1">
        <v>0</v>
      </c>
      <c r="KL124" s="1">
        <v>0</v>
      </c>
      <c r="KM124" s="1">
        <v>1</v>
      </c>
      <c r="KN124" s="1">
        <v>2</v>
      </c>
      <c r="KO124" s="1" t="s">
        <v>5186</v>
      </c>
      <c r="KP124" s="1">
        <v>0</v>
      </c>
      <c r="KQ124" s="1">
        <v>0</v>
      </c>
      <c r="KR124" s="1">
        <v>0</v>
      </c>
      <c r="KT124" s="1">
        <v>1</v>
      </c>
      <c r="KU124" s="1">
        <v>0</v>
      </c>
      <c r="KV124" s="1">
        <v>0</v>
      </c>
      <c r="KW124" s="1">
        <v>0</v>
      </c>
      <c r="KX124" s="1">
        <v>0</v>
      </c>
      <c r="KY124" s="1">
        <v>0</v>
      </c>
      <c r="LA124" s="1" t="s">
        <v>472</v>
      </c>
      <c r="LB124" s="1" t="s">
        <v>2057</v>
      </c>
      <c r="LC124" s="1">
        <v>1</v>
      </c>
      <c r="LD124" s="1">
        <v>1</v>
      </c>
      <c r="LE124" s="1">
        <v>0</v>
      </c>
      <c r="LF124" s="1">
        <v>0</v>
      </c>
      <c r="LH124" s="1">
        <v>1</v>
      </c>
      <c r="LI124" s="1">
        <v>0</v>
      </c>
      <c r="LJ124" s="1">
        <v>0</v>
      </c>
      <c r="LK124" s="1">
        <v>0</v>
      </c>
      <c r="LL124" s="1">
        <v>0</v>
      </c>
      <c r="LM124" s="1">
        <v>0</v>
      </c>
      <c r="LN124" s="1">
        <v>0</v>
      </c>
      <c r="LO124" s="1">
        <v>0</v>
      </c>
      <c r="LQ124" s="1" t="s">
        <v>464</v>
      </c>
      <c r="LR124" s="1" t="s">
        <v>1340</v>
      </c>
      <c r="LS124" s="1">
        <v>0</v>
      </c>
      <c r="LT124" s="1">
        <v>0</v>
      </c>
      <c r="LU124" s="1">
        <v>0</v>
      </c>
      <c r="LV124" s="1">
        <v>1</v>
      </c>
      <c r="LW124" s="1">
        <v>0</v>
      </c>
      <c r="LX124" s="1">
        <v>0</v>
      </c>
      <c r="LY124" s="1" t="s">
        <v>881</v>
      </c>
      <c r="LZ124" s="1" t="s">
        <v>472</v>
      </c>
      <c r="MA124" s="1" t="s">
        <v>472</v>
      </c>
      <c r="MQ124" s="1">
        <v>0</v>
      </c>
      <c r="MT124" s="1">
        <v>8</v>
      </c>
      <c r="MU124" s="1" t="s">
        <v>5187</v>
      </c>
      <c r="MV124" s="1">
        <v>1</v>
      </c>
      <c r="MW124" s="1">
        <v>0</v>
      </c>
      <c r="MX124" s="1">
        <v>0</v>
      </c>
      <c r="MY124" s="1">
        <v>0</v>
      </c>
      <c r="MZ124" s="1">
        <v>0</v>
      </c>
      <c r="NA124" s="1">
        <v>1</v>
      </c>
      <c r="NB124" s="1">
        <v>1</v>
      </c>
      <c r="NC124" s="1" t="s">
        <v>5190</v>
      </c>
      <c r="ND124" s="1">
        <v>0</v>
      </c>
      <c r="NE124" s="1">
        <v>0</v>
      </c>
      <c r="NF124" s="1">
        <v>0</v>
      </c>
      <c r="NH124" s="1" t="s">
        <v>464</v>
      </c>
      <c r="NI124" s="1" t="s">
        <v>480</v>
      </c>
      <c r="OD124" s="1" t="s">
        <v>1818</v>
      </c>
      <c r="OE124" s="1">
        <v>0</v>
      </c>
      <c r="OF124" s="1">
        <v>0</v>
      </c>
      <c r="OG124" s="1">
        <v>0</v>
      </c>
      <c r="OH124" s="1">
        <v>0</v>
      </c>
      <c r="OI124" s="1">
        <v>0</v>
      </c>
      <c r="OJ124" s="1">
        <v>0</v>
      </c>
      <c r="OK124" s="1">
        <v>0</v>
      </c>
      <c r="OL124" s="1">
        <v>0</v>
      </c>
      <c r="OM124" s="1">
        <v>1</v>
      </c>
      <c r="ON124" s="1">
        <v>0</v>
      </c>
      <c r="OO124" s="1" t="s">
        <v>1805</v>
      </c>
      <c r="OP124" s="1">
        <v>0</v>
      </c>
      <c r="OQ124" s="1">
        <v>0</v>
      </c>
      <c r="OR124" s="1">
        <v>0</v>
      </c>
      <c r="OS124" s="1">
        <v>0</v>
      </c>
      <c r="OT124" s="1">
        <v>1</v>
      </c>
      <c r="OU124" s="1">
        <v>0</v>
      </c>
      <c r="OV124" s="1" t="s">
        <v>2058</v>
      </c>
      <c r="OW124" s="1" t="s">
        <v>546</v>
      </c>
      <c r="OY124" s="1" t="s">
        <v>533</v>
      </c>
      <c r="OZ124" s="1" t="s">
        <v>464</v>
      </c>
      <c r="PA124" s="1" t="s">
        <v>464</v>
      </c>
      <c r="PB124" s="1" t="s">
        <v>533</v>
      </c>
      <c r="PC124" s="1" t="s">
        <v>464</v>
      </c>
      <c r="PD124" s="1" t="s">
        <v>472</v>
      </c>
      <c r="PF124" s="1" t="s">
        <v>484</v>
      </c>
      <c r="PH124" s="1" t="s">
        <v>485</v>
      </c>
      <c r="PI124" s="1" t="s">
        <v>534</v>
      </c>
      <c r="PJ124" s="1" t="s">
        <v>472</v>
      </c>
      <c r="PZ124" s="1" t="s">
        <v>1779</v>
      </c>
      <c r="QA124" s="1" t="s">
        <v>472</v>
      </c>
      <c r="QB124" s="1" t="s">
        <v>943</v>
      </c>
      <c r="QC124" s="1" t="s">
        <v>1357</v>
      </c>
      <c r="QD124" s="1" t="s">
        <v>472</v>
      </c>
      <c r="QG124" s="1">
        <v>-2.2265063999999999</v>
      </c>
      <c r="QH124" s="1">
        <v>28.833132299999999</v>
      </c>
      <c r="QI124" s="1">
        <v>1595.6</v>
      </c>
      <c r="QJ124" s="1">
        <v>4.96</v>
      </c>
      <c r="QK124" s="1">
        <v>9</v>
      </c>
      <c r="QL124" s="1">
        <v>44963.41443287037</v>
      </c>
      <c r="QM124" s="1">
        <v>44963.399467592593</v>
      </c>
      <c r="QN124" s="1" t="s">
        <v>890</v>
      </c>
      <c r="QO124" s="1">
        <v>44963.569224537037</v>
      </c>
      <c r="QP124" s="7" t="s">
        <v>2059</v>
      </c>
      <c r="QQ124" s="1" t="s">
        <v>890</v>
      </c>
      <c r="QR124" s="1" t="s">
        <v>4707</v>
      </c>
      <c r="QS124" s="1" t="s">
        <v>4716</v>
      </c>
      <c r="QT124" s="1">
        <v>3</v>
      </c>
      <c r="QU124" s="1" t="s">
        <v>4725</v>
      </c>
      <c r="QV124" s="1">
        <v>7</v>
      </c>
      <c r="QW124" s="1">
        <v>10</v>
      </c>
      <c r="QX124" s="1">
        <v>15</v>
      </c>
      <c r="QY124" s="9">
        <v>32</v>
      </c>
      <c r="QZ124" s="1" t="s">
        <v>5101</v>
      </c>
      <c r="RA124" s="1">
        <v>20</v>
      </c>
      <c r="RB124" s="1" t="s">
        <v>4710</v>
      </c>
      <c r="RC124" s="1" t="s">
        <v>4711</v>
      </c>
      <c r="RD124" s="1" t="s">
        <v>4717</v>
      </c>
      <c r="RE124" s="1" t="s">
        <v>5102</v>
      </c>
      <c r="RF124" s="1">
        <v>0</v>
      </c>
      <c r="RG124" s="1">
        <v>1</v>
      </c>
      <c r="RH124" s="1">
        <v>1</v>
      </c>
      <c r="RI124" s="1">
        <v>3</v>
      </c>
      <c r="RJ124" s="1" t="s">
        <v>4713</v>
      </c>
      <c r="RK124" s="1">
        <v>0</v>
      </c>
      <c r="RL124" s="1">
        <v>6</v>
      </c>
      <c r="RM124" s="1" t="s">
        <v>4718</v>
      </c>
      <c r="RN124" s="1">
        <v>0</v>
      </c>
      <c r="RO124" s="1">
        <v>0</v>
      </c>
      <c r="RP124" s="1" t="str">
        <f t="shared" si="8"/>
        <v>croissance</v>
      </c>
      <c r="RQ124" s="1" t="str">
        <f t="shared" si="9"/>
        <v>croissance</v>
      </c>
      <c r="RR124" s="1" t="str">
        <f t="shared" si="10"/>
        <v>stagnation</v>
      </c>
      <c r="RS124" s="1" t="str">
        <f t="shared" si="11"/>
        <v>croissance</v>
      </c>
      <c r="RT124" s="1" t="str">
        <f t="shared" si="12"/>
        <v>regression</v>
      </c>
      <c r="RU124" s="1" t="str">
        <f t="shared" si="13"/>
        <v>croissance</v>
      </c>
    </row>
    <row r="125" spans="1:489" ht="14.25" customHeight="1" x14ac:dyDescent="0.3">
      <c r="A125" s="1" t="s">
        <v>2060</v>
      </c>
      <c r="B125" s="1" t="s">
        <v>2061</v>
      </c>
      <c r="C125" s="1">
        <v>44963</v>
      </c>
      <c r="D125" s="1" t="s">
        <v>459</v>
      </c>
      <c r="E125" s="1" t="s">
        <v>460</v>
      </c>
      <c r="F125" s="1" t="s">
        <v>460</v>
      </c>
      <c r="G125" s="1" t="s">
        <v>461</v>
      </c>
      <c r="H125" s="1" t="s">
        <v>1380</v>
      </c>
      <c r="I125" s="1" t="s">
        <v>1381</v>
      </c>
      <c r="J125" s="1" t="s">
        <v>464</v>
      </c>
      <c r="K125" s="1" t="s">
        <v>2063</v>
      </c>
      <c r="L125" s="1" t="s">
        <v>2062</v>
      </c>
      <c r="M125" s="1" t="str" cm="1">
        <f t="array" ref="M125">SUBSTITUTE(L125,LEFT(L125,MIN(IFERROR(FIND({0;1;2;3;4;5;6;7;8;9},L125),""))-1),"")</f>
        <v>29</v>
      </c>
      <c r="N125" s="1" t="str">
        <f t="shared" si="7"/>
        <v>mwand_29</v>
      </c>
      <c r="O125" s="1" t="s">
        <v>467</v>
      </c>
      <c r="P125" s="1">
        <v>18</v>
      </c>
      <c r="Q125" s="1">
        <v>0</v>
      </c>
      <c r="R125" s="1" t="s">
        <v>693</v>
      </c>
      <c r="S125" s="1" t="s">
        <v>472</v>
      </c>
      <c r="T125" s="1" t="s">
        <v>933</v>
      </c>
      <c r="V125" s="1" t="s">
        <v>510</v>
      </c>
      <c r="W125" s="1" t="s">
        <v>510</v>
      </c>
      <c r="X125" s="1" t="s">
        <v>2064</v>
      </c>
      <c r="Y125" s="1" t="s">
        <v>499</v>
      </c>
      <c r="AA125" s="1" t="s">
        <v>596</v>
      </c>
      <c r="AB125" s="1">
        <v>0</v>
      </c>
      <c r="AC125" s="1">
        <v>1</v>
      </c>
      <c r="AD125" s="1">
        <v>0</v>
      </c>
      <c r="AE125" s="1">
        <v>1</v>
      </c>
      <c r="AF125" s="1">
        <v>0</v>
      </c>
      <c r="AG125" s="1">
        <v>0</v>
      </c>
      <c r="AH125" s="1">
        <v>0</v>
      </c>
      <c r="AI125" s="1">
        <v>1</v>
      </c>
      <c r="AJ125" s="1">
        <v>1</v>
      </c>
      <c r="AK125" s="1">
        <v>0</v>
      </c>
      <c r="AL125" s="1">
        <v>2</v>
      </c>
      <c r="AM125" s="1">
        <v>0</v>
      </c>
      <c r="AN125" s="1">
        <v>0</v>
      </c>
      <c r="AO125" s="1">
        <v>0</v>
      </c>
      <c r="AP125" s="1">
        <v>1</v>
      </c>
      <c r="AQ125" s="1">
        <v>1</v>
      </c>
      <c r="AR125" s="1">
        <v>8</v>
      </c>
      <c r="AS125" s="1" t="s">
        <v>472</v>
      </c>
      <c r="AT125" s="1">
        <v>0</v>
      </c>
      <c r="AU125" s="1">
        <v>0</v>
      </c>
      <c r="AV125" s="1">
        <v>0</v>
      </c>
      <c r="AW125" s="1">
        <v>0</v>
      </c>
      <c r="AX125" s="1">
        <v>0</v>
      </c>
      <c r="AY125" s="1">
        <v>0</v>
      </c>
      <c r="AZ125" s="1">
        <v>0</v>
      </c>
      <c r="BA125" s="1">
        <v>0</v>
      </c>
      <c r="BB125" s="1">
        <v>0</v>
      </c>
      <c r="BC125" s="1">
        <v>0</v>
      </c>
      <c r="BD125" s="1">
        <v>0</v>
      </c>
      <c r="BE125" s="1">
        <v>0</v>
      </c>
      <c r="BF125" s="1" t="s">
        <v>472</v>
      </c>
      <c r="BS125" s="1" t="s">
        <v>472</v>
      </c>
      <c r="CF125" s="1" t="s">
        <v>473</v>
      </c>
      <c r="CG125" s="1" t="s">
        <v>474</v>
      </c>
      <c r="CL125" s="1" t="s">
        <v>473</v>
      </c>
      <c r="CM125" s="1" t="s">
        <v>5133</v>
      </c>
      <c r="CO125" s="1" t="s">
        <v>464</v>
      </c>
      <c r="CW125" s="1" t="s">
        <v>475</v>
      </c>
      <c r="CX125" s="1">
        <v>10</v>
      </c>
      <c r="CY125" s="1">
        <v>2</v>
      </c>
      <c r="CZ125" s="1">
        <v>10</v>
      </c>
      <c r="DA125" s="9">
        <v>22</v>
      </c>
      <c r="DE125" s="1" t="s">
        <v>464</v>
      </c>
      <c r="DF125" s="1" t="s">
        <v>5100</v>
      </c>
      <c r="EH125" s="1">
        <v>7</v>
      </c>
      <c r="EI125" s="1">
        <v>4</v>
      </c>
      <c r="EJ125" s="1">
        <v>560</v>
      </c>
      <c r="EM125" s="1">
        <v>0</v>
      </c>
      <c r="EN125" s="6">
        <v>10</v>
      </c>
      <c r="EO125" s="1" t="s">
        <v>472</v>
      </c>
      <c r="EZ125" s="1" t="s">
        <v>1031</v>
      </c>
      <c r="FA125" s="1">
        <v>0</v>
      </c>
      <c r="FB125" s="1">
        <v>0</v>
      </c>
      <c r="FC125" s="1">
        <v>0</v>
      </c>
      <c r="FD125" s="1">
        <v>0</v>
      </c>
      <c r="FE125" s="1">
        <v>1</v>
      </c>
      <c r="FF125" s="1">
        <v>0</v>
      </c>
      <c r="FG125" s="1">
        <v>0</v>
      </c>
      <c r="FI125" s="1" t="s">
        <v>464</v>
      </c>
      <c r="FJ125" s="1" t="s">
        <v>598</v>
      </c>
      <c r="FM125" s="1">
        <v>500</v>
      </c>
      <c r="GE125" s="1" t="s">
        <v>464</v>
      </c>
      <c r="GF125" s="1" t="s">
        <v>1816</v>
      </c>
      <c r="GG125" s="1" t="s">
        <v>472</v>
      </c>
      <c r="HP125" s="1" t="s">
        <v>464</v>
      </c>
      <c r="HQ125" s="1">
        <v>0</v>
      </c>
      <c r="HR125" s="1">
        <v>0</v>
      </c>
      <c r="HS125" s="1">
        <v>0</v>
      </c>
      <c r="HT125" s="1">
        <v>0</v>
      </c>
      <c r="HU125" s="1">
        <v>0</v>
      </c>
      <c r="HV125" s="1">
        <v>0</v>
      </c>
      <c r="HW125" s="1">
        <v>0</v>
      </c>
      <c r="HX125" s="1">
        <v>1</v>
      </c>
      <c r="HY125" s="1">
        <v>0</v>
      </c>
      <c r="HZ125" s="1">
        <v>0</v>
      </c>
      <c r="IF125" s="1">
        <v>0</v>
      </c>
      <c r="IG125" s="1">
        <v>0</v>
      </c>
      <c r="IH125" s="1">
        <v>0</v>
      </c>
      <c r="II125" s="1">
        <v>1</v>
      </c>
      <c r="IJ125" s="1">
        <v>0</v>
      </c>
      <c r="IS125" s="1" t="s">
        <v>5184</v>
      </c>
      <c r="IT125" s="1" t="s">
        <v>472</v>
      </c>
      <c r="IU125" s="1" t="s">
        <v>5100</v>
      </c>
      <c r="IV125" s="1" t="s">
        <v>472</v>
      </c>
      <c r="IX125" s="1" t="s">
        <v>472</v>
      </c>
      <c r="IY125" s="1" t="s">
        <v>472</v>
      </c>
      <c r="KA125" s="1" t="s">
        <v>464</v>
      </c>
      <c r="KB125" s="1">
        <v>1</v>
      </c>
      <c r="KC125" s="1">
        <v>0</v>
      </c>
      <c r="KD125" s="1">
        <v>0</v>
      </c>
      <c r="KE125" s="1">
        <v>1</v>
      </c>
      <c r="KF125" s="1">
        <v>0</v>
      </c>
      <c r="KG125" s="1">
        <v>0</v>
      </c>
      <c r="KH125" s="1">
        <v>0</v>
      </c>
      <c r="KJ125" s="1">
        <v>1</v>
      </c>
      <c r="KK125" s="1">
        <v>0</v>
      </c>
      <c r="KL125" s="1">
        <v>0</v>
      </c>
      <c r="KM125" s="1">
        <v>1</v>
      </c>
      <c r="KN125" s="1">
        <v>2</v>
      </c>
      <c r="KO125" s="1" t="s">
        <v>5186</v>
      </c>
      <c r="KP125" s="1">
        <v>0</v>
      </c>
      <c r="KQ125" s="1">
        <v>0</v>
      </c>
      <c r="KR125" s="1">
        <v>0</v>
      </c>
      <c r="KT125" s="1">
        <v>1</v>
      </c>
      <c r="KU125" s="1">
        <v>0</v>
      </c>
      <c r="KV125" s="1">
        <v>0</v>
      </c>
      <c r="KW125" s="1">
        <v>0</v>
      </c>
      <c r="KX125" s="1">
        <v>0</v>
      </c>
      <c r="KY125" s="1">
        <v>0</v>
      </c>
      <c r="LA125" s="1" t="s">
        <v>472</v>
      </c>
      <c r="LB125" s="1" t="s">
        <v>2065</v>
      </c>
      <c r="LC125" s="1">
        <v>1</v>
      </c>
      <c r="LD125" s="1">
        <v>1</v>
      </c>
      <c r="LE125" s="1">
        <v>0</v>
      </c>
      <c r="LF125" s="1">
        <v>0</v>
      </c>
      <c r="LH125" s="1">
        <v>1</v>
      </c>
      <c r="LI125" s="1">
        <v>0</v>
      </c>
      <c r="LJ125" s="1">
        <v>0</v>
      </c>
      <c r="LK125" s="1">
        <v>0</v>
      </c>
      <c r="LL125" s="1">
        <v>0</v>
      </c>
      <c r="LM125" s="1">
        <v>0</v>
      </c>
      <c r="LN125" s="1">
        <v>0</v>
      </c>
      <c r="LO125" s="1">
        <v>0</v>
      </c>
      <c r="LQ125" s="1" t="s">
        <v>464</v>
      </c>
      <c r="LR125" s="1" t="s">
        <v>1340</v>
      </c>
      <c r="LS125" s="1">
        <v>0</v>
      </c>
      <c r="LT125" s="1">
        <v>0</v>
      </c>
      <c r="LU125" s="1">
        <v>0</v>
      </c>
      <c r="LV125" s="1">
        <v>1</v>
      </c>
      <c r="LW125" s="1">
        <v>0</v>
      </c>
      <c r="LX125" s="1">
        <v>0</v>
      </c>
      <c r="LY125" s="1" t="s">
        <v>881</v>
      </c>
      <c r="LZ125" s="1" t="s">
        <v>472</v>
      </c>
      <c r="MA125" s="1" t="s">
        <v>472</v>
      </c>
      <c r="MQ125" s="1">
        <v>0</v>
      </c>
      <c r="MT125" s="1">
        <v>10</v>
      </c>
      <c r="MU125" s="1" t="s">
        <v>5187</v>
      </c>
      <c r="MV125" s="1">
        <v>1</v>
      </c>
      <c r="MW125" s="1">
        <v>0</v>
      </c>
      <c r="MX125" s="1">
        <v>0</v>
      </c>
      <c r="MY125" s="1">
        <v>0</v>
      </c>
      <c r="MZ125" s="1">
        <v>0</v>
      </c>
      <c r="NA125" s="1">
        <v>1</v>
      </c>
      <c r="NB125" s="1">
        <v>1</v>
      </c>
      <c r="NC125" s="1" t="s">
        <v>5190</v>
      </c>
      <c r="ND125" s="1">
        <v>0</v>
      </c>
      <c r="NE125" s="1">
        <v>0</v>
      </c>
      <c r="NF125" s="1">
        <v>0</v>
      </c>
      <c r="NH125" s="1" t="s">
        <v>472</v>
      </c>
      <c r="NI125" s="1" t="s">
        <v>480</v>
      </c>
      <c r="OD125" s="1" t="s">
        <v>1818</v>
      </c>
      <c r="OE125" s="1">
        <v>0</v>
      </c>
      <c r="OF125" s="1">
        <v>0</v>
      </c>
      <c r="OG125" s="1">
        <v>0</v>
      </c>
      <c r="OH125" s="1">
        <v>0</v>
      </c>
      <c r="OI125" s="1">
        <v>0</v>
      </c>
      <c r="OJ125" s="1">
        <v>0</v>
      </c>
      <c r="OK125" s="1">
        <v>0</v>
      </c>
      <c r="OL125" s="1">
        <v>0</v>
      </c>
      <c r="OM125" s="1">
        <v>1</v>
      </c>
      <c r="ON125" s="1">
        <v>0</v>
      </c>
      <c r="OO125" s="1" t="s">
        <v>2047</v>
      </c>
      <c r="OP125" s="1">
        <v>0</v>
      </c>
      <c r="OQ125" s="1">
        <v>0</v>
      </c>
      <c r="OR125" s="1">
        <v>0</v>
      </c>
      <c r="OS125" s="1">
        <v>0</v>
      </c>
      <c r="OT125" s="1">
        <v>1</v>
      </c>
      <c r="OU125" s="1">
        <v>0</v>
      </c>
      <c r="OV125" s="1" t="s">
        <v>2058</v>
      </c>
      <c r="OW125" s="1" t="s">
        <v>482</v>
      </c>
      <c r="OY125" s="1" t="s">
        <v>533</v>
      </c>
      <c r="OZ125" s="1" t="s">
        <v>464</v>
      </c>
      <c r="PA125" s="1" t="s">
        <v>464</v>
      </c>
      <c r="PB125" s="1" t="s">
        <v>533</v>
      </c>
      <c r="PC125" s="1" t="s">
        <v>464</v>
      </c>
      <c r="PD125" s="1" t="s">
        <v>472</v>
      </c>
      <c r="PF125" s="1" t="s">
        <v>484</v>
      </c>
      <c r="PH125" s="1" t="s">
        <v>485</v>
      </c>
      <c r="PI125" s="1" t="s">
        <v>534</v>
      </c>
      <c r="PJ125" s="1" t="s">
        <v>472</v>
      </c>
      <c r="PZ125" s="1" t="s">
        <v>886</v>
      </c>
      <c r="QA125" s="1" t="s">
        <v>472</v>
      </c>
      <c r="QB125" s="1" t="s">
        <v>2066</v>
      </c>
      <c r="QC125" s="1" t="s">
        <v>1808</v>
      </c>
      <c r="QD125" s="1" t="s">
        <v>472</v>
      </c>
      <c r="QG125" s="1">
        <v>-2.2279726000000002</v>
      </c>
      <c r="QH125" s="1">
        <v>28.834937199999999</v>
      </c>
      <c r="QI125" s="1">
        <v>1594.9</v>
      </c>
      <c r="QJ125" s="1">
        <v>4.59</v>
      </c>
      <c r="QK125" s="1">
        <v>8</v>
      </c>
      <c r="QL125" s="1">
        <v>44963.440532407411</v>
      </c>
      <c r="QM125" s="1">
        <v>44963.427974537037</v>
      </c>
      <c r="QN125" s="1" t="s">
        <v>890</v>
      </c>
      <c r="QO125" s="1">
        <v>44963.569236111107</v>
      </c>
      <c r="QP125" s="7" t="s">
        <v>2067</v>
      </c>
      <c r="QQ125" s="1" t="s">
        <v>890</v>
      </c>
      <c r="QR125" s="1" t="s">
        <v>4707</v>
      </c>
      <c r="QS125" s="1" t="s">
        <v>4708</v>
      </c>
      <c r="QT125" s="1">
        <v>2</v>
      </c>
      <c r="QU125" s="1" t="s">
        <v>4725</v>
      </c>
      <c r="QV125" s="1">
        <v>15</v>
      </c>
      <c r="QW125" s="1">
        <v>20</v>
      </c>
      <c r="QX125" s="1">
        <v>25</v>
      </c>
      <c r="QY125" s="9">
        <v>60</v>
      </c>
      <c r="QZ125" s="1" t="s">
        <v>5101</v>
      </c>
      <c r="RA125" s="1">
        <v>50</v>
      </c>
      <c r="RB125" s="1" t="s">
        <v>4710</v>
      </c>
      <c r="RC125" s="1" t="s">
        <v>4711</v>
      </c>
      <c r="RD125" s="1" t="s">
        <v>4712</v>
      </c>
      <c r="RE125" s="1" t="s">
        <v>5102</v>
      </c>
      <c r="RF125" s="1">
        <v>0</v>
      </c>
      <c r="RG125" s="1">
        <v>1</v>
      </c>
      <c r="RH125" s="1">
        <v>1</v>
      </c>
      <c r="RI125" s="1">
        <v>3</v>
      </c>
      <c r="RJ125" s="1" t="s">
        <v>4713</v>
      </c>
      <c r="RK125" s="1">
        <v>0</v>
      </c>
      <c r="RL125" s="1">
        <v>5</v>
      </c>
      <c r="RM125" s="1" t="s">
        <v>4714</v>
      </c>
      <c r="RN125" s="1">
        <v>0</v>
      </c>
      <c r="RO125" s="1">
        <v>0</v>
      </c>
      <c r="RP125" s="1" t="str">
        <f t="shared" si="8"/>
        <v>croissance</v>
      </c>
      <c r="RQ125" s="1" t="str">
        <f t="shared" si="9"/>
        <v>croissance</v>
      </c>
      <c r="RR125" s="1" t="str">
        <f t="shared" si="10"/>
        <v>croissance</v>
      </c>
      <c r="RS125" s="1" t="str">
        <f t="shared" si="11"/>
        <v>croissance</v>
      </c>
      <c r="RT125" s="1" t="str">
        <f t="shared" si="12"/>
        <v>regression</v>
      </c>
      <c r="RU125" s="1" t="str">
        <f t="shared" si="13"/>
        <v>croissance</v>
      </c>
    </row>
    <row r="126" spans="1:489" ht="14.25" customHeight="1" x14ac:dyDescent="0.3">
      <c r="A126" s="1" t="s">
        <v>2068</v>
      </c>
      <c r="B126" s="1" t="s">
        <v>2069</v>
      </c>
      <c r="C126" s="1">
        <v>44963</v>
      </c>
      <c r="D126" s="1" t="s">
        <v>459</v>
      </c>
      <c r="E126" s="1" t="s">
        <v>460</v>
      </c>
      <c r="F126" s="1" t="s">
        <v>460</v>
      </c>
      <c r="G126" s="1" t="s">
        <v>461</v>
      </c>
      <c r="H126" s="1" t="s">
        <v>1380</v>
      </c>
      <c r="I126" s="1" t="s">
        <v>1381</v>
      </c>
      <c r="J126" s="1" t="s">
        <v>464</v>
      </c>
      <c r="K126" s="1" t="s">
        <v>2071</v>
      </c>
      <c r="L126" s="1" t="s">
        <v>2070</v>
      </c>
      <c r="M126" s="1" t="str" cm="1">
        <f t="array" ref="M126">SUBSTITUTE(L126,LEFT(L126,MIN(IFERROR(FIND({0;1;2;3;4;5;6;7;8;9},L126),""))-1),"")</f>
        <v>66</v>
      </c>
      <c r="N126" s="1" t="str">
        <f t="shared" si="7"/>
        <v>mwand_66</v>
      </c>
      <c r="O126" s="1" t="s">
        <v>467</v>
      </c>
      <c r="P126" s="1">
        <v>18</v>
      </c>
      <c r="Q126" s="1">
        <v>941226329</v>
      </c>
      <c r="R126" s="1" t="s">
        <v>511</v>
      </c>
      <c r="S126" s="1" t="s">
        <v>472</v>
      </c>
      <c r="T126" s="1" t="s">
        <v>933</v>
      </c>
      <c r="V126" s="1" t="s">
        <v>467</v>
      </c>
      <c r="W126" s="1" t="s">
        <v>467</v>
      </c>
      <c r="X126" s="1" t="s">
        <v>2072</v>
      </c>
      <c r="Y126" s="1" t="s">
        <v>831</v>
      </c>
      <c r="AA126" s="1" t="s">
        <v>596</v>
      </c>
      <c r="AB126" s="1">
        <v>0</v>
      </c>
      <c r="AC126" s="1">
        <v>1</v>
      </c>
      <c r="AD126" s="1">
        <v>0</v>
      </c>
      <c r="AE126" s="1">
        <v>2</v>
      </c>
      <c r="AF126" s="1">
        <v>0</v>
      </c>
      <c r="AG126" s="1">
        <v>0</v>
      </c>
      <c r="AH126" s="1">
        <v>1</v>
      </c>
      <c r="AI126" s="1">
        <v>0</v>
      </c>
      <c r="AJ126" s="1">
        <v>0</v>
      </c>
      <c r="AK126" s="1">
        <v>1</v>
      </c>
      <c r="AL126" s="1">
        <v>2</v>
      </c>
      <c r="AM126" s="1">
        <v>0</v>
      </c>
      <c r="AN126" s="1">
        <v>0</v>
      </c>
      <c r="AO126" s="1">
        <v>0</v>
      </c>
      <c r="AP126" s="1">
        <v>0</v>
      </c>
      <c r="AQ126" s="1">
        <v>0</v>
      </c>
      <c r="AR126" s="1">
        <v>7</v>
      </c>
      <c r="AS126" s="1" t="s">
        <v>472</v>
      </c>
      <c r="AT126" s="1">
        <v>0</v>
      </c>
      <c r="AU126" s="1">
        <v>0</v>
      </c>
      <c r="AV126" s="1">
        <v>0</v>
      </c>
      <c r="AW126" s="1">
        <v>0</v>
      </c>
      <c r="AX126" s="1">
        <v>0</v>
      </c>
      <c r="AY126" s="1">
        <v>0</v>
      </c>
      <c r="AZ126" s="1">
        <v>0</v>
      </c>
      <c r="BA126" s="1">
        <v>0</v>
      </c>
      <c r="BB126" s="1">
        <v>0</v>
      </c>
      <c r="BC126" s="1">
        <v>0</v>
      </c>
      <c r="BD126" s="1">
        <v>0</v>
      </c>
      <c r="BE126" s="1">
        <v>0</v>
      </c>
      <c r="BF126" s="1" t="s">
        <v>472</v>
      </c>
      <c r="BS126" s="1" t="s">
        <v>464</v>
      </c>
      <c r="BT126" s="1">
        <v>1</v>
      </c>
      <c r="BU126" s="1">
        <v>0</v>
      </c>
      <c r="BV126" s="1">
        <v>0</v>
      </c>
      <c r="BW126" s="1">
        <v>0</v>
      </c>
      <c r="BX126" s="1">
        <v>0</v>
      </c>
      <c r="BY126" s="1">
        <v>0</v>
      </c>
      <c r="BZ126" s="1">
        <v>0</v>
      </c>
      <c r="CA126" s="1">
        <v>0</v>
      </c>
      <c r="CB126" s="1">
        <v>0</v>
      </c>
      <c r="CC126" s="1">
        <v>0</v>
      </c>
      <c r="CD126" s="1">
        <v>0</v>
      </c>
      <c r="CF126" s="1" t="s">
        <v>473</v>
      </c>
      <c r="CG126" s="1" t="s">
        <v>810</v>
      </c>
      <c r="CL126" s="1" t="s">
        <v>473</v>
      </c>
      <c r="CM126" s="1" t="s">
        <v>5133</v>
      </c>
      <c r="CO126" s="1" t="s">
        <v>464</v>
      </c>
      <c r="CW126" s="1" t="s">
        <v>554</v>
      </c>
      <c r="CX126" s="1">
        <v>0</v>
      </c>
      <c r="CY126" s="1">
        <v>1</v>
      </c>
      <c r="CZ126" s="1">
        <v>0</v>
      </c>
      <c r="DA126" s="9">
        <v>1</v>
      </c>
      <c r="DE126" s="1" t="s">
        <v>472</v>
      </c>
      <c r="DF126" s="1" t="s">
        <v>5102</v>
      </c>
      <c r="DG126" s="1">
        <v>0</v>
      </c>
      <c r="DH126" s="1">
        <v>0</v>
      </c>
      <c r="DI126" s="1">
        <v>0</v>
      </c>
      <c r="DJ126" s="1">
        <v>0</v>
      </c>
      <c r="DK126" s="1">
        <v>0</v>
      </c>
      <c r="DL126" s="1">
        <v>1</v>
      </c>
      <c r="DM126" s="1">
        <v>1</v>
      </c>
      <c r="DN126" s="1">
        <v>1</v>
      </c>
      <c r="DO126" s="1">
        <v>0</v>
      </c>
      <c r="DP126" s="1">
        <v>0</v>
      </c>
      <c r="DQ126" s="1">
        <v>0</v>
      </c>
      <c r="DR126" s="1">
        <v>0</v>
      </c>
      <c r="DS126" s="1">
        <v>0</v>
      </c>
      <c r="EH126" s="1">
        <v>7</v>
      </c>
      <c r="EI126" s="1">
        <v>10</v>
      </c>
      <c r="EJ126" s="1">
        <v>1400</v>
      </c>
      <c r="EM126" s="1">
        <v>0</v>
      </c>
      <c r="EN126" s="6">
        <v>28.571428571428573</v>
      </c>
      <c r="EO126" s="1" t="s">
        <v>464</v>
      </c>
      <c r="EP126" s="1">
        <v>0</v>
      </c>
      <c r="EQ126" s="1">
        <v>1</v>
      </c>
      <c r="ER126" s="1">
        <v>0</v>
      </c>
      <c r="ES126" s="1">
        <v>0</v>
      </c>
      <c r="ET126" s="1">
        <v>0</v>
      </c>
      <c r="EU126" s="1">
        <v>0</v>
      </c>
      <c r="EV126" s="1">
        <v>0</v>
      </c>
      <c r="EW126" s="1">
        <v>0</v>
      </c>
      <c r="EX126" s="1">
        <v>0</v>
      </c>
      <c r="EZ126" s="1" t="s">
        <v>529</v>
      </c>
      <c r="FA126" s="1">
        <v>0</v>
      </c>
      <c r="FB126" s="1">
        <v>0</v>
      </c>
      <c r="FC126" s="1">
        <v>0</v>
      </c>
      <c r="FD126" s="1">
        <v>0</v>
      </c>
      <c r="FE126" s="1">
        <v>1</v>
      </c>
      <c r="FF126" s="1">
        <v>0</v>
      </c>
      <c r="FG126" s="1">
        <v>0</v>
      </c>
      <c r="FI126" s="1" t="s">
        <v>464</v>
      </c>
      <c r="FJ126" s="1" t="s">
        <v>598</v>
      </c>
      <c r="FM126" s="1">
        <v>1000</v>
      </c>
      <c r="GE126" s="1" t="s">
        <v>464</v>
      </c>
      <c r="GF126" s="1" t="s">
        <v>1816</v>
      </c>
      <c r="GG126" s="1" t="s">
        <v>472</v>
      </c>
      <c r="HP126" s="1" t="s">
        <v>464</v>
      </c>
      <c r="HQ126" s="1">
        <v>0</v>
      </c>
      <c r="HR126" s="1">
        <v>0</v>
      </c>
      <c r="HS126" s="1">
        <v>0</v>
      </c>
      <c r="HT126" s="1">
        <v>0</v>
      </c>
      <c r="HU126" s="1">
        <v>0</v>
      </c>
      <c r="HV126" s="1">
        <v>0</v>
      </c>
      <c r="HW126" s="1">
        <v>1</v>
      </c>
      <c r="HX126" s="1">
        <v>0</v>
      </c>
      <c r="HY126" s="1">
        <v>0</v>
      </c>
      <c r="HZ126" s="1">
        <v>0</v>
      </c>
      <c r="IF126" s="1">
        <v>0</v>
      </c>
      <c r="IG126" s="1">
        <v>0</v>
      </c>
      <c r="IH126" s="1">
        <v>0</v>
      </c>
      <c r="II126" s="1">
        <v>1</v>
      </c>
      <c r="IJ126" s="1">
        <v>0</v>
      </c>
      <c r="IS126" s="1" t="s">
        <v>5183</v>
      </c>
      <c r="IT126" s="1" t="s">
        <v>472</v>
      </c>
      <c r="IU126" s="1" t="s">
        <v>5102</v>
      </c>
      <c r="IV126" s="1" t="s">
        <v>464</v>
      </c>
      <c r="IW126" s="1" t="s">
        <v>1543</v>
      </c>
      <c r="IX126" s="1" t="s">
        <v>464</v>
      </c>
      <c r="IY126" s="1" t="s">
        <v>472</v>
      </c>
      <c r="KA126" s="1" t="s">
        <v>464</v>
      </c>
      <c r="KB126" s="1">
        <v>1</v>
      </c>
      <c r="KC126" s="1">
        <v>0</v>
      </c>
      <c r="KD126" s="1">
        <v>0</v>
      </c>
      <c r="KE126" s="1">
        <v>1</v>
      </c>
      <c r="KF126" s="1">
        <v>0</v>
      </c>
      <c r="KG126" s="1">
        <v>0</v>
      </c>
      <c r="KH126" s="1">
        <v>0</v>
      </c>
      <c r="KJ126" s="1">
        <v>0</v>
      </c>
      <c r="KK126" s="1">
        <v>1</v>
      </c>
      <c r="KL126" s="1">
        <v>0</v>
      </c>
      <c r="KM126" s="1">
        <v>1</v>
      </c>
      <c r="KN126" s="1">
        <v>2</v>
      </c>
      <c r="KO126" s="1" t="s">
        <v>5186</v>
      </c>
      <c r="KP126" s="1">
        <v>0</v>
      </c>
      <c r="KQ126" s="1">
        <v>0</v>
      </c>
      <c r="KR126" s="1">
        <v>0</v>
      </c>
      <c r="KT126" s="1">
        <v>1</v>
      </c>
      <c r="KU126" s="1">
        <v>0</v>
      </c>
      <c r="KV126" s="1">
        <v>0</v>
      </c>
      <c r="KW126" s="1">
        <v>0</v>
      </c>
      <c r="KX126" s="1">
        <v>0</v>
      </c>
      <c r="KY126" s="1">
        <v>0</v>
      </c>
      <c r="LA126" s="1" t="s">
        <v>472</v>
      </c>
      <c r="LB126" s="1" t="s">
        <v>2073</v>
      </c>
      <c r="LC126" s="1">
        <v>1</v>
      </c>
      <c r="LD126" s="1">
        <v>1</v>
      </c>
      <c r="LE126" s="1">
        <v>0</v>
      </c>
      <c r="LF126" s="1">
        <v>0</v>
      </c>
      <c r="LH126" s="1">
        <v>1</v>
      </c>
      <c r="LI126" s="1">
        <v>0</v>
      </c>
      <c r="LJ126" s="1">
        <v>0</v>
      </c>
      <c r="LK126" s="1">
        <v>0</v>
      </c>
      <c r="LL126" s="1">
        <v>0</v>
      </c>
      <c r="LM126" s="1">
        <v>0</v>
      </c>
      <c r="LN126" s="1">
        <v>0</v>
      </c>
      <c r="LO126" s="1">
        <v>0</v>
      </c>
      <c r="LQ126" s="1" t="s">
        <v>464</v>
      </c>
      <c r="LR126" s="1" t="s">
        <v>1340</v>
      </c>
      <c r="LS126" s="1">
        <v>0</v>
      </c>
      <c r="LT126" s="1">
        <v>1</v>
      </c>
      <c r="LU126" s="1">
        <v>0</v>
      </c>
      <c r="LV126" s="1">
        <v>0</v>
      </c>
      <c r="LW126" s="1">
        <v>0</v>
      </c>
      <c r="LX126" s="1">
        <v>0</v>
      </c>
      <c r="LY126" s="1" t="s">
        <v>881</v>
      </c>
      <c r="LZ126" s="1" t="s">
        <v>472</v>
      </c>
      <c r="MA126" s="1" t="s">
        <v>472</v>
      </c>
      <c r="MQ126" s="1">
        <v>0</v>
      </c>
      <c r="MT126" s="1">
        <v>7</v>
      </c>
      <c r="MU126" s="1" t="s">
        <v>5187</v>
      </c>
      <c r="MV126" s="1">
        <v>1</v>
      </c>
      <c r="MW126" s="1">
        <v>0</v>
      </c>
      <c r="MX126" s="1">
        <v>0</v>
      </c>
      <c r="MY126" s="1">
        <v>0</v>
      </c>
      <c r="MZ126" s="1">
        <v>0</v>
      </c>
      <c r="NA126" s="1">
        <v>1</v>
      </c>
      <c r="NB126" s="1">
        <v>1</v>
      </c>
      <c r="NC126" s="1" t="s">
        <v>5190</v>
      </c>
      <c r="ND126" s="1">
        <v>0</v>
      </c>
      <c r="NE126" s="1">
        <v>0</v>
      </c>
      <c r="NF126" s="1">
        <v>0</v>
      </c>
      <c r="NH126" s="1" t="s">
        <v>464</v>
      </c>
      <c r="NI126" s="1" t="s">
        <v>480</v>
      </c>
      <c r="OD126" s="1" t="s">
        <v>1366</v>
      </c>
      <c r="OE126" s="1">
        <v>0</v>
      </c>
      <c r="OF126" s="1">
        <v>0</v>
      </c>
      <c r="OG126" s="1">
        <v>0</v>
      </c>
      <c r="OH126" s="1">
        <v>0</v>
      </c>
      <c r="OI126" s="1">
        <v>0</v>
      </c>
      <c r="OJ126" s="1">
        <v>0</v>
      </c>
      <c r="OK126" s="1">
        <v>0</v>
      </c>
      <c r="OL126" s="1">
        <v>0</v>
      </c>
      <c r="OM126" s="1">
        <v>1</v>
      </c>
      <c r="ON126" s="1">
        <v>0</v>
      </c>
      <c r="OO126" s="1" t="s">
        <v>2047</v>
      </c>
      <c r="OP126" s="1">
        <v>0</v>
      </c>
      <c r="OQ126" s="1">
        <v>0</v>
      </c>
      <c r="OR126" s="1">
        <v>0</v>
      </c>
      <c r="OS126" s="1">
        <v>0</v>
      </c>
      <c r="OT126" s="1">
        <v>1</v>
      </c>
      <c r="OU126" s="1">
        <v>0</v>
      </c>
      <c r="OV126" s="1" t="s">
        <v>2058</v>
      </c>
      <c r="OW126" s="1" t="s">
        <v>482</v>
      </c>
      <c r="OY126" s="1" t="s">
        <v>533</v>
      </c>
      <c r="OZ126" s="1" t="s">
        <v>464</v>
      </c>
      <c r="PA126" s="1" t="s">
        <v>464</v>
      </c>
      <c r="PB126" s="1" t="s">
        <v>743</v>
      </c>
      <c r="PC126" s="1" t="s">
        <v>464</v>
      </c>
      <c r="PD126" s="1" t="s">
        <v>472</v>
      </c>
      <c r="PF126" s="1" t="s">
        <v>484</v>
      </c>
      <c r="PH126" s="1" t="s">
        <v>485</v>
      </c>
      <c r="PI126" s="1" t="s">
        <v>534</v>
      </c>
      <c r="PJ126" s="1" t="s">
        <v>472</v>
      </c>
      <c r="PZ126" s="1" t="s">
        <v>886</v>
      </c>
      <c r="QA126" s="1" t="s">
        <v>472</v>
      </c>
      <c r="QB126" s="1" t="s">
        <v>943</v>
      </c>
      <c r="QC126" s="1" t="s">
        <v>1357</v>
      </c>
      <c r="QD126" s="1" t="s">
        <v>472</v>
      </c>
      <c r="QG126" s="1">
        <v>-2.2278338</v>
      </c>
      <c r="QH126" s="1">
        <v>28.832686500000001</v>
      </c>
      <c r="QI126" s="1">
        <v>1609.1</v>
      </c>
      <c r="QJ126" s="1">
        <v>4.04</v>
      </c>
      <c r="QK126" s="1">
        <v>7</v>
      </c>
      <c r="QL126" s="1">
        <v>44963.466736111113</v>
      </c>
      <c r="QM126" s="1">
        <v>44963.455254629633</v>
      </c>
      <c r="QN126" s="1" t="s">
        <v>890</v>
      </c>
      <c r="QO126" s="1">
        <v>44963.56925925926</v>
      </c>
      <c r="QP126" s="7" t="s">
        <v>2074</v>
      </c>
      <c r="QQ126" s="1" t="s">
        <v>890</v>
      </c>
      <c r="QR126" s="1" t="s">
        <v>4707</v>
      </c>
      <c r="QS126" s="1" t="s">
        <v>4716</v>
      </c>
      <c r="QT126" s="1">
        <v>7</v>
      </c>
      <c r="QU126" s="1" t="s">
        <v>4725</v>
      </c>
      <c r="QV126" s="1">
        <v>15</v>
      </c>
      <c r="QW126" s="1">
        <v>17</v>
      </c>
      <c r="QX126" s="1">
        <v>20</v>
      </c>
      <c r="QY126" s="9">
        <v>52</v>
      </c>
      <c r="QZ126" s="1" t="s">
        <v>5101</v>
      </c>
      <c r="RA126" s="1">
        <v>14.693877551020408</v>
      </c>
      <c r="RB126" s="1" t="s">
        <v>4710</v>
      </c>
      <c r="RC126" s="1" t="s">
        <v>4711</v>
      </c>
      <c r="RD126" s="1" t="s">
        <v>4712</v>
      </c>
      <c r="RE126" s="1" t="s">
        <v>5102</v>
      </c>
      <c r="RF126" s="1">
        <v>0</v>
      </c>
      <c r="RG126" s="1">
        <v>0</v>
      </c>
      <c r="RH126" s="1">
        <v>1</v>
      </c>
      <c r="RI126" s="1">
        <v>1</v>
      </c>
      <c r="RJ126" s="1" t="s">
        <v>4721</v>
      </c>
      <c r="RK126" s="1">
        <v>0</v>
      </c>
      <c r="RL126" s="1">
        <v>5</v>
      </c>
      <c r="RM126" s="1" t="s">
        <v>4714</v>
      </c>
      <c r="RN126" s="1">
        <v>0</v>
      </c>
      <c r="RO126" s="1">
        <v>0</v>
      </c>
      <c r="RP126" s="1" t="str">
        <f t="shared" si="8"/>
        <v>croissance</v>
      </c>
      <c r="RQ126" s="1" t="str">
        <f t="shared" si="9"/>
        <v>croissance</v>
      </c>
      <c r="RR126" s="1" t="str">
        <f t="shared" si="10"/>
        <v>stagnation</v>
      </c>
      <c r="RS126" s="1" t="str">
        <f t="shared" si="11"/>
        <v>regression</v>
      </c>
      <c r="RT126" s="1" t="str">
        <f t="shared" si="12"/>
        <v>regression</v>
      </c>
      <c r="RU126" s="1" t="str">
        <f t="shared" si="13"/>
        <v>croissance</v>
      </c>
    </row>
    <row r="127" spans="1:489" ht="14.25" customHeight="1" x14ac:dyDescent="0.3">
      <c r="A127" s="1" t="s">
        <v>2075</v>
      </c>
      <c r="B127" s="1" t="s">
        <v>2076</v>
      </c>
      <c r="C127" s="1">
        <v>44963</v>
      </c>
      <c r="D127" s="1" t="s">
        <v>459</v>
      </c>
      <c r="E127" s="1" t="s">
        <v>460</v>
      </c>
      <c r="F127" s="1" t="s">
        <v>460</v>
      </c>
      <c r="G127" s="1" t="s">
        <v>461</v>
      </c>
      <c r="H127" s="1" t="s">
        <v>1380</v>
      </c>
      <c r="I127" s="1" t="s">
        <v>1381</v>
      </c>
      <c r="J127" s="1" t="s">
        <v>464</v>
      </c>
      <c r="K127" s="1" t="s">
        <v>2078</v>
      </c>
      <c r="L127" s="1" t="s">
        <v>2077</v>
      </c>
      <c r="M127" s="1" t="str" cm="1">
        <f t="array" ref="M127">SUBSTITUTE(L127,LEFT(L127,MIN(IFERROR(FIND({0;1;2;3;4;5;6;7;8;9},L127),""))-1),"")</f>
        <v>61</v>
      </c>
      <c r="N127" s="1" t="str">
        <f t="shared" si="7"/>
        <v>mwand_61</v>
      </c>
      <c r="O127" s="1" t="s">
        <v>467</v>
      </c>
      <c r="P127" s="1">
        <v>18</v>
      </c>
      <c r="Q127" s="1">
        <v>995248238</v>
      </c>
      <c r="R127" s="1" t="s">
        <v>511</v>
      </c>
      <c r="S127" s="1" t="s">
        <v>472</v>
      </c>
      <c r="T127" s="1" t="s">
        <v>933</v>
      </c>
      <c r="V127" s="1" t="s">
        <v>510</v>
      </c>
      <c r="W127" s="1" t="s">
        <v>510</v>
      </c>
      <c r="X127" s="1" t="s">
        <v>2079</v>
      </c>
      <c r="Y127" s="1" t="s">
        <v>577</v>
      </c>
      <c r="Z127" s="1" t="s">
        <v>2080</v>
      </c>
      <c r="AA127" s="1" t="s">
        <v>471</v>
      </c>
      <c r="AB127" s="1">
        <v>0</v>
      </c>
      <c r="AC127" s="1">
        <v>0</v>
      </c>
      <c r="AD127" s="1">
        <v>3</v>
      </c>
      <c r="AE127" s="1">
        <v>1</v>
      </c>
      <c r="AF127" s="1">
        <v>0</v>
      </c>
      <c r="AG127" s="1">
        <v>1</v>
      </c>
      <c r="AH127" s="1">
        <v>0</v>
      </c>
      <c r="AI127" s="1">
        <v>0</v>
      </c>
      <c r="AJ127" s="1">
        <v>0</v>
      </c>
      <c r="AK127" s="1">
        <v>0</v>
      </c>
      <c r="AL127" s="1">
        <v>0</v>
      </c>
      <c r="AM127" s="1">
        <v>1</v>
      </c>
      <c r="AN127" s="1">
        <v>0</v>
      </c>
      <c r="AO127" s="1">
        <v>0</v>
      </c>
      <c r="AP127" s="1">
        <v>1</v>
      </c>
      <c r="AQ127" s="1">
        <v>0</v>
      </c>
      <c r="AR127" s="1">
        <v>7</v>
      </c>
      <c r="AS127" s="1" t="s">
        <v>472</v>
      </c>
      <c r="AT127" s="1">
        <v>0</v>
      </c>
      <c r="AU127" s="1">
        <v>0</v>
      </c>
      <c r="AV127" s="1">
        <v>0</v>
      </c>
      <c r="AW127" s="1">
        <v>0</v>
      </c>
      <c r="AX127" s="1">
        <v>0</v>
      </c>
      <c r="AY127" s="1">
        <v>0</v>
      </c>
      <c r="AZ127" s="1">
        <v>0</v>
      </c>
      <c r="BA127" s="1">
        <v>0</v>
      </c>
      <c r="BB127" s="1">
        <v>0</v>
      </c>
      <c r="BC127" s="1">
        <v>0</v>
      </c>
      <c r="BD127" s="1">
        <v>0</v>
      </c>
      <c r="BE127" s="1">
        <v>0</v>
      </c>
      <c r="BF127" s="1" t="s">
        <v>472</v>
      </c>
      <c r="BS127" s="1" t="s">
        <v>464</v>
      </c>
      <c r="BT127" s="1">
        <v>1</v>
      </c>
      <c r="BU127" s="1">
        <v>0</v>
      </c>
      <c r="BV127" s="1">
        <v>0</v>
      </c>
      <c r="BW127" s="1">
        <v>0</v>
      </c>
      <c r="BX127" s="1">
        <v>0</v>
      </c>
      <c r="BY127" s="1">
        <v>0</v>
      </c>
      <c r="BZ127" s="1">
        <v>0</v>
      </c>
      <c r="CA127" s="1">
        <v>0</v>
      </c>
      <c r="CB127" s="1">
        <v>0</v>
      </c>
      <c r="CC127" s="1">
        <v>0</v>
      </c>
      <c r="CD127" s="1">
        <v>0</v>
      </c>
      <c r="CF127" s="1" t="s">
        <v>473</v>
      </c>
      <c r="CG127" s="1" t="s">
        <v>474</v>
      </c>
      <c r="CL127" s="1" t="s">
        <v>473</v>
      </c>
      <c r="CM127" s="1" t="s">
        <v>5133</v>
      </c>
      <c r="CO127" s="1" t="s">
        <v>464</v>
      </c>
      <c r="CW127" s="1" t="s">
        <v>475</v>
      </c>
      <c r="CX127" s="1">
        <v>1</v>
      </c>
      <c r="CY127" s="1">
        <v>1</v>
      </c>
      <c r="CZ127" s="1">
        <v>1</v>
      </c>
      <c r="DA127" s="9">
        <v>3</v>
      </c>
      <c r="DE127" s="1" t="s">
        <v>464</v>
      </c>
      <c r="DF127" s="1" t="s">
        <v>5100</v>
      </c>
      <c r="EH127" s="1">
        <v>7</v>
      </c>
      <c r="EI127" s="1">
        <v>10</v>
      </c>
      <c r="EJ127" s="1">
        <v>1400</v>
      </c>
      <c r="EM127" s="1">
        <v>0</v>
      </c>
      <c r="EN127" s="6">
        <v>28.571428571428573</v>
      </c>
      <c r="EO127" s="1" t="s">
        <v>472</v>
      </c>
      <c r="EZ127" s="1" t="s">
        <v>529</v>
      </c>
      <c r="FA127" s="1">
        <v>0</v>
      </c>
      <c r="FB127" s="1">
        <v>0</v>
      </c>
      <c r="FC127" s="1">
        <v>0</v>
      </c>
      <c r="FD127" s="1">
        <v>0</v>
      </c>
      <c r="FE127" s="1">
        <v>1</v>
      </c>
      <c r="FF127" s="1">
        <v>0</v>
      </c>
      <c r="FG127" s="1">
        <v>0</v>
      </c>
      <c r="FI127" s="1" t="s">
        <v>464</v>
      </c>
      <c r="FJ127" s="1" t="s">
        <v>598</v>
      </c>
      <c r="FM127" s="1">
        <v>200</v>
      </c>
      <c r="GE127" s="1" t="s">
        <v>464</v>
      </c>
      <c r="GF127" s="1" t="s">
        <v>1326</v>
      </c>
      <c r="GG127" s="1" t="s">
        <v>472</v>
      </c>
      <c r="HP127" s="1" t="s">
        <v>464</v>
      </c>
      <c r="HQ127" s="1">
        <v>0</v>
      </c>
      <c r="HR127" s="1">
        <v>0</v>
      </c>
      <c r="HS127" s="1">
        <v>0</v>
      </c>
      <c r="HT127" s="1">
        <v>0</v>
      </c>
      <c r="HU127" s="1">
        <v>0</v>
      </c>
      <c r="HV127" s="1">
        <v>0</v>
      </c>
      <c r="HW127" s="1">
        <v>1</v>
      </c>
      <c r="HX127" s="1">
        <v>0</v>
      </c>
      <c r="HY127" s="1">
        <v>0</v>
      </c>
      <c r="HZ127" s="1">
        <v>0</v>
      </c>
      <c r="IF127" s="1">
        <v>0</v>
      </c>
      <c r="IG127" s="1">
        <v>0</v>
      </c>
      <c r="IH127" s="1">
        <v>0</v>
      </c>
      <c r="II127" s="1">
        <v>1</v>
      </c>
      <c r="IJ127" s="1">
        <v>0</v>
      </c>
      <c r="IS127" s="1" t="s">
        <v>5183</v>
      </c>
      <c r="IT127" s="1" t="s">
        <v>472</v>
      </c>
      <c r="IU127" s="1" t="s">
        <v>5102</v>
      </c>
      <c r="IV127" s="1" t="s">
        <v>464</v>
      </c>
      <c r="IW127" s="1" t="s">
        <v>1543</v>
      </c>
      <c r="IX127" s="1" t="s">
        <v>464</v>
      </c>
      <c r="IY127" s="1" t="s">
        <v>472</v>
      </c>
      <c r="KA127" s="1" t="s">
        <v>464</v>
      </c>
      <c r="KB127" s="1">
        <v>1</v>
      </c>
      <c r="KC127" s="1">
        <v>0</v>
      </c>
      <c r="KD127" s="1">
        <v>0</v>
      </c>
      <c r="KE127" s="1">
        <v>1</v>
      </c>
      <c r="KF127" s="1">
        <v>0</v>
      </c>
      <c r="KG127" s="1">
        <v>0</v>
      </c>
      <c r="KH127" s="1">
        <v>0</v>
      </c>
      <c r="KJ127" s="1">
        <v>1</v>
      </c>
      <c r="KK127" s="1">
        <v>1</v>
      </c>
      <c r="KL127" s="1">
        <v>0</v>
      </c>
      <c r="KM127" s="1">
        <v>2</v>
      </c>
      <c r="KN127" s="1">
        <v>3</v>
      </c>
      <c r="KO127" s="1" t="s">
        <v>5185</v>
      </c>
      <c r="KP127" s="1">
        <v>0</v>
      </c>
      <c r="KQ127" s="1">
        <v>0</v>
      </c>
      <c r="KR127" s="1">
        <v>0</v>
      </c>
      <c r="KT127" s="1">
        <v>1</v>
      </c>
      <c r="KU127" s="1">
        <v>0</v>
      </c>
      <c r="KV127" s="1">
        <v>0</v>
      </c>
      <c r="KW127" s="1">
        <v>0</v>
      </c>
      <c r="KX127" s="1">
        <v>0</v>
      </c>
      <c r="KY127" s="1">
        <v>0</v>
      </c>
      <c r="LA127" s="1" t="s">
        <v>472</v>
      </c>
      <c r="LB127" s="1" t="s">
        <v>2081</v>
      </c>
      <c r="LC127" s="1">
        <v>1</v>
      </c>
      <c r="LD127" s="1">
        <v>1</v>
      </c>
      <c r="LE127" s="1">
        <v>0</v>
      </c>
      <c r="LF127" s="1">
        <v>0</v>
      </c>
      <c r="LH127" s="1">
        <v>1</v>
      </c>
      <c r="LI127" s="1">
        <v>0</v>
      </c>
      <c r="LJ127" s="1">
        <v>0</v>
      </c>
      <c r="LK127" s="1">
        <v>0</v>
      </c>
      <c r="LL127" s="1">
        <v>0</v>
      </c>
      <c r="LM127" s="1">
        <v>0</v>
      </c>
      <c r="LN127" s="1">
        <v>0</v>
      </c>
      <c r="LO127" s="1">
        <v>0</v>
      </c>
      <c r="LQ127" s="1" t="s">
        <v>464</v>
      </c>
      <c r="LR127" s="1" t="s">
        <v>1340</v>
      </c>
      <c r="LS127" s="1">
        <v>0</v>
      </c>
      <c r="LT127" s="1">
        <v>0</v>
      </c>
      <c r="LU127" s="1">
        <v>0</v>
      </c>
      <c r="LV127" s="1">
        <v>1</v>
      </c>
      <c r="LW127" s="1">
        <v>0</v>
      </c>
      <c r="LX127" s="1">
        <v>0</v>
      </c>
      <c r="LY127" s="1" t="s">
        <v>881</v>
      </c>
      <c r="LZ127" s="1" t="s">
        <v>472</v>
      </c>
      <c r="MA127" s="1" t="s">
        <v>472</v>
      </c>
      <c r="MQ127" s="1">
        <v>0</v>
      </c>
      <c r="MT127" s="1">
        <v>5</v>
      </c>
      <c r="MU127" s="1" t="s">
        <v>5189</v>
      </c>
      <c r="MV127" s="1">
        <v>1</v>
      </c>
      <c r="MW127" s="1">
        <v>0</v>
      </c>
      <c r="MX127" s="1">
        <v>0</v>
      </c>
      <c r="MY127" s="1">
        <v>0</v>
      </c>
      <c r="MZ127" s="1">
        <v>0</v>
      </c>
      <c r="NA127" s="1">
        <v>1</v>
      </c>
      <c r="NB127" s="1">
        <v>1</v>
      </c>
      <c r="NC127" s="1" t="s">
        <v>5190</v>
      </c>
      <c r="ND127" s="1">
        <v>0</v>
      </c>
      <c r="NE127" s="1">
        <v>0</v>
      </c>
      <c r="NF127" s="1">
        <v>0</v>
      </c>
      <c r="NH127" s="1" t="s">
        <v>464</v>
      </c>
      <c r="NI127" s="1" t="s">
        <v>480</v>
      </c>
      <c r="OD127" s="1" t="s">
        <v>1366</v>
      </c>
      <c r="OE127" s="1">
        <v>0</v>
      </c>
      <c r="OF127" s="1">
        <v>0</v>
      </c>
      <c r="OG127" s="1">
        <v>0</v>
      </c>
      <c r="OH127" s="1">
        <v>0</v>
      </c>
      <c r="OI127" s="1">
        <v>0</v>
      </c>
      <c r="OJ127" s="1">
        <v>0</v>
      </c>
      <c r="OK127" s="1">
        <v>1</v>
      </c>
      <c r="OL127" s="1">
        <v>0</v>
      </c>
      <c r="OM127" s="1">
        <v>0</v>
      </c>
      <c r="ON127" s="1">
        <v>0</v>
      </c>
      <c r="OP127" s="1">
        <v>0</v>
      </c>
      <c r="OQ127" s="1">
        <v>0</v>
      </c>
      <c r="OR127" s="1">
        <v>0</v>
      </c>
      <c r="OS127" s="1">
        <v>0</v>
      </c>
      <c r="OT127" s="1">
        <v>1</v>
      </c>
      <c r="OU127" s="1">
        <v>0</v>
      </c>
      <c r="OV127" s="1" t="s">
        <v>2058</v>
      </c>
      <c r="OW127" s="1" t="s">
        <v>482</v>
      </c>
      <c r="OY127" s="1" t="s">
        <v>533</v>
      </c>
      <c r="OZ127" s="1" t="s">
        <v>464</v>
      </c>
      <c r="PA127" s="1" t="s">
        <v>464</v>
      </c>
      <c r="PB127" s="1" t="s">
        <v>533</v>
      </c>
      <c r="PC127" s="1" t="s">
        <v>464</v>
      </c>
      <c r="PD127" s="1" t="s">
        <v>472</v>
      </c>
      <c r="PF127" s="1" t="s">
        <v>484</v>
      </c>
      <c r="PH127" s="1" t="s">
        <v>485</v>
      </c>
      <c r="PI127" s="1" t="s">
        <v>534</v>
      </c>
      <c r="PJ127" s="1" t="s">
        <v>472</v>
      </c>
      <c r="PZ127" s="1" t="s">
        <v>886</v>
      </c>
      <c r="QA127" s="1" t="s">
        <v>472</v>
      </c>
      <c r="QB127" s="1" t="s">
        <v>943</v>
      </c>
      <c r="QC127" s="1" t="s">
        <v>2082</v>
      </c>
      <c r="QD127" s="1" t="s">
        <v>472</v>
      </c>
      <c r="QG127" s="1">
        <v>-2.2283094000000001</v>
      </c>
      <c r="QH127" s="1">
        <v>28.832942800000001</v>
      </c>
      <c r="QI127" s="1">
        <v>1602.6</v>
      </c>
      <c r="QJ127" s="1">
        <v>4.58</v>
      </c>
      <c r="QK127" s="1">
        <v>7</v>
      </c>
      <c r="QL127" s="1">
        <v>44963.479930555557</v>
      </c>
      <c r="QM127" s="1">
        <v>44963.469351851847</v>
      </c>
      <c r="QN127" s="1" t="s">
        <v>890</v>
      </c>
      <c r="QO127" s="1">
        <v>44963.56927083333</v>
      </c>
      <c r="QP127" s="7" t="s">
        <v>2083</v>
      </c>
      <c r="QQ127" s="1" t="s">
        <v>890</v>
      </c>
      <c r="QR127" s="1" t="s">
        <v>4707</v>
      </c>
      <c r="QS127" s="1" t="s">
        <v>4716</v>
      </c>
      <c r="QT127" s="1">
        <v>2</v>
      </c>
      <c r="QU127" s="1" t="s">
        <v>4725</v>
      </c>
      <c r="QV127" s="1">
        <v>1</v>
      </c>
      <c r="QW127" s="1">
        <v>1</v>
      </c>
      <c r="QX127" s="1">
        <v>1</v>
      </c>
      <c r="QY127" s="9">
        <v>3</v>
      </c>
      <c r="QZ127" s="1" t="s">
        <v>5100</v>
      </c>
      <c r="RA127" s="1">
        <v>70</v>
      </c>
      <c r="RB127" s="1" t="s">
        <v>4710</v>
      </c>
      <c r="RC127" s="1" t="s">
        <v>4711</v>
      </c>
      <c r="RD127" s="1" t="s">
        <v>4712</v>
      </c>
      <c r="RE127" s="1" t="s">
        <v>5102</v>
      </c>
      <c r="RF127" s="1" t="s">
        <v>4736</v>
      </c>
      <c r="RG127" s="1">
        <v>1</v>
      </c>
      <c r="RH127" s="1">
        <v>1</v>
      </c>
      <c r="RI127" s="1">
        <v>3</v>
      </c>
      <c r="RJ127" s="1" t="s">
        <v>4713</v>
      </c>
      <c r="RK127" s="1">
        <v>1</v>
      </c>
      <c r="RL127" s="1">
        <v>6</v>
      </c>
      <c r="RM127" s="1" t="s">
        <v>4718</v>
      </c>
      <c r="RN127" s="1">
        <v>1</v>
      </c>
      <c r="RO127" s="1">
        <v>1</v>
      </c>
      <c r="RP127" s="1" t="str">
        <f t="shared" si="8"/>
        <v>stagnation</v>
      </c>
      <c r="RQ127" s="1" t="str">
        <f t="shared" si="9"/>
        <v>stagnation</v>
      </c>
      <c r="RR127" s="1" t="str">
        <f t="shared" si="10"/>
        <v>stagnation</v>
      </c>
      <c r="RS127" s="1" t="str">
        <f t="shared" si="11"/>
        <v>croissance</v>
      </c>
      <c r="RT127" s="1" t="str">
        <f t="shared" si="12"/>
        <v>stagnation</v>
      </c>
      <c r="RU127" s="1" t="str">
        <f t="shared" si="13"/>
        <v>regression</v>
      </c>
    </row>
    <row r="128" spans="1:489" ht="14.25" customHeight="1" x14ac:dyDescent="0.3">
      <c r="A128" s="1" t="s">
        <v>2084</v>
      </c>
      <c r="B128" s="1" t="s">
        <v>2085</v>
      </c>
      <c r="C128" s="1">
        <v>44963</v>
      </c>
      <c r="D128" s="1" t="s">
        <v>459</v>
      </c>
      <c r="E128" s="1" t="s">
        <v>460</v>
      </c>
      <c r="F128" s="1" t="s">
        <v>460</v>
      </c>
      <c r="G128" s="1" t="s">
        <v>461</v>
      </c>
      <c r="H128" s="1" t="s">
        <v>1380</v>
      </c>
      <c r="I128" s="1" t="s">
        <v>1381</v>
      </c>
      <c r="J128" s="1" t="s">
        <v>464</v>
      </c>
      <c r="K128" s="1" t="s">
        <v>2087</v>
      </c>
      <c r="L128" s="1" t="s">
        <v>2086</v>
      </c>
      <c r="M128" s="1" t="str" cm="1">
        <f t="array" ref="M128">SUBSTITUTE(L128,LEFT(L128,MIN(IFERROR(FIND({0;1;2;3;4;5;6;7;8;9},L128),""))-1),"")</f>
        <v>75</v>
      </c>
      <c r="N128" s="1" t="str">
        <f t="shared" si="7"/>
        <v>mwand_75</v>
      </c>
      <c r="O128" s="1" t="s">
        <v>510</v>
      </c>
      <c r="P128" s="1">
        <v>19</v>
      </c>
      <c r="Q128" s="1">
        <v>991205489</v>
      </c>
      <c r="R128" s="1" t="s">
        <v>511</v>
      </c>
      <c r="S128" s="1" t="s">
        <v>472</v>
      </c>
      <c r="T128" s="1" t="s">
        <v>875</v>
      </c>
      <c r="V128" s="1" t="s">
        <v>510</v>
      </c>
      <c r="W128" s="1" t="s">
        <v>510</v>
      </c>
      <c r="X128" s="1" t="s">
        <v>2088</v>
      </c>
      <c r="Y128" s="1" t="s">
        <v>831</v>
      </c>
      <c r="AA128" s="1" t="s">
        <v>596</v>
      </c>
      <c r="AB128" s="1">
        <v>1</v>
      </c>
      <c r="AC128" s="1">
        <v>1</v>
      </c>
      <c r="AD128" s="1">
        <v>0</v>
      </c>
      <c r="AE128" s="1">
        <v>0</v>
      </c>
      <c r="AF128" s="1">
        <v>0</v>
      </c>
      <c r="AG128" s="1">
        <v>0</v>
      </c>
      <c r="AH128" s="1">
        <v>1</v>
      </c>
      <c r="AI128" s="1">
        <v>2</v>
      </c>
      <c r="AJ128" s="1">
        <v>0</v>
      </c>
      <c r="AK128" s="1">
        <v>0</v>
      </c>
      <c r="AL128" s="1">
        <v>0</v>
      </c>
      <c r="AM128" s="1">
        <v>1</v>
      </c>
      <c r="AN128" s="1">
        <v>0</v>
      </c>
      <c r="AO128" s="1">
        <v>0</v>
      </c>
      <c r="AP128" s="1">
        <v>0</v>
      </c>
      <c r="AQ128" s="1">
        <v>1</v>
      </c>
      <c r="AR128" s="1">
        <v>7</v>
      </c>
      <c r="AS128" s="1" t="s">
        <v>472</v>
      </c>
      <c r="AT128" s="1">
        <v>0</v>
      </c>
      <c r="AU128" s="1">
        <v>0</v>
      </c>
      <c r="AV128" s="1">
        <v>0</v>
      </c>
      <c r="AW128" s="1">
        <v>0</v>
      </c>
      <c r="AX128" s="1">
        <v>0</v>
      </c>
      <c r="AY128" s="1">
        <v>0</v>
      </c>
      <c r="AZ128" s="1">
        <v>0</v>
      </c>
      <c r="BA128" s="1">
        <v>0</v>
      </c>
      <c r="BB128" s="1">
        <v>0</v>
      </c>
      <c r="BC128" s="1">
        <v>0</v>
      </c>
      <c r="BD128" s="1">
        <v>0</v>
      </c>
      <c r="BE128" s="1">
        <v>0</v>
      </c>
      <c r="BF128" s="1" t="s">
        <v>464</v>
      </c>
      <c r="BG128" s="1">
        <v>1</v>
      </c>
      <c r="BH128" s="1">
        <v>0</v>
      </c>
      <c r="BI128" s="1">
        <v>0</v>
      </c>
      <c r="BJ128" s="1">
        <v>0</v>
      </c>
      <c r="BK128" s="1">
        <v>0</v>
      </c>
      <c r="BL128" s="1">
        <v>0</v>
      </c>
      <c r="BM128" s="1">
        <v>0</v>
      </c>
      <c r="BN128" s="1">
        <v>0</v>
      </c>
      <c r="BO128" s="1">
        <v>0</v>
      </c>
      <c r="BP128" s="1">
        <v>0</v>
      </c>
      <c r="BQ128" s="1">
        <v>0</v>
      </c>
      <c r="BS128" s="1" t="s">
        <v>464</v>
      </c>
      <c r="BT128" s="1">
        <v>0</v>
      </c>
      <c r="BU128" s="1">
        <v>0</v>
      </c>
      <c r="BV128" s="1">
        <v>0</v>
      </c>
      <c r="BW128" s="1">
        <v>1</v>
      </c>
      <c r="BX128" s="1">
        <v>0</v>
      </c>
      <c r="BY128" s="1">
        <v>0</v>
      </c>
      <c r="BZ128" s="1">
        <v>0</v>
      </c>
      <c r="CA128" s="1">
        <v>0</v>
      </c>
      <c r="CB128" s="1">
        <v>0</v>
      </c>
      <c r="CC128" s="1">
        <v>0</v>
      </c>
      <c r="CD128" s="1">
        <v>0</v>
      </c>
      <c r="CF128" s="1" t="s">
        <v>473</v>
      </c>
      <c r="CG128" s="1" t="s">
        <v>810</v>
      </c>
      <c r="CL128" s="1" t="s">
        <v>473</v>
      </c>
      <c r="CM128" s="1" t="s">
        <v>5133</v>
      </c>
      <c r="CO128" s="1" t="s">
        <v>464</v>
      </c>
      <c r="CW128" s="1" t="s">
        <v>554</v>
      </c>
      <c r="CX128" s="1">
        <v>0</v>
      </c>
      <c r="CY128" s="1">
        <v>1</v>
      </c>
      <c r="CZ128" s="1">
        <v>0</v>
      </c>
      <c r="DA128" s="9">
        <v>1</v>
      </c>
      <c r="DE128" s="1" t="s">
        <v>464</v>
      </c>
      <c r="DF128" s="1" t="s">
        <v>5100</v>
      </c>
      <c r="EH128" s="1">
        <v>7</v>
      </c>
      <c r="EI128" s="1">
        <v>5</v>
      </c>
      <c r="EJ128" s="1">
        <v>700</v>
      </c>
      <c r="EM128" s="1">
        <v>0</v>
      </c>
      <c r="EN128" s="6">
        <v>14.285714285714286</v>
      </c>
      <c r="EO128" s="1" t="s">
        <v>472</v>
      </c>
      <c r="EZ128" s="1" t="s">
        <v>597</v>
      </c>
      <c r="FA128" s="1">
        <v>0</v>
      </c>
      <c r="FB128" s="1">
        <v>0</v>
      </c>
      <c r="FC128" s="1">
        <v>0</v>
      </c>
      <c r="FD128" s="1">
        <v>0</v>
      </c>
      <c r="FE128" s="1">
        <v>1</v>
      </c>
      <c r="FF128" s="1">
        <v>0</v>
      </c>
      <c r="FG128" s="1">
        <v>0</v>
      </c>
      <c r="FI128" s="1" t="s">
        <v>464</v>
      </c>
      <c r="FJ128" s="1" t="s">
        <v>598</v>
      </c>
      <c r="FM128" s="1">
        <v>7000</v>
      </c>
      <c r="GE128" s="1" t="s">
        <v>464</v>
      </c>
      <c r="GF128" s="1" t="s">
        <v>1816</v>
      </c>
      <c r="GG128" s="1" t="s">
        <v>472</v>
      </c>
      <c r="HP128" s="1" t="s">
        <v>464</v>
      </c>
      <c r="HQ128" s="1">
        <v>0</v>
      </c>
      <c r="HR128" s="1">
        <v>0</v>
      </c>
      <c r="HS128" s="1">
        <v>0</v>
      </c>
      <c r="HT128" s="1">
        <v>0</v>
      </c>
      <c r="HU128" s="1">
        <v>0</v>
      </c>
      <c r="HV128" s="1">
        <v>0</v>
      </c>
      <c r="HW128" s="1">
        <v>1</v>
      </c>
      <c r="HX128" s="1">
        <v>0</v>
      </c>
      <c r="HY128" s="1">
        <v>0</v>
      </c>
      <c r="HZ128" s="1">
        <v>0</v>
      </c>
      <c r="IF128" s="1">
        <v>0</v>
      </c>
      <c r="IG128" s="1">
        <v>0</v>
      </c>
      <c r="IH128" s="1">
        <v>0</v>
      </c>
      <c r="II128" s="1">
        <v>1</v>
      </c>
      <c r="IJ128" s="1">
        <v>0</v>
      </c>
      <c r="IS128" s="1" t="s">
        <v>5183</v>
      </c>
      <c r="IT128" s="1" t="s">
        <v>472</v>
      </c>
      <c r="IU128" s="1" t="s">
        <v>5102</v>
      </c>
      <c r="IV128" s="1" t="s">
        <v>472</v>
      </c>
      <c r="IX128" s="1" t="s">
        <v>472</v>
      </c>
      <c r="IY128" s="1" t="s">
        <v>472</v>
      </c>
      <c r="KA128" s="1" t="s">
        <v>464</v>
      </c>
      <c r="KB128" s="1">
        <v>1</v>
      </c>
      <c r="KC128" s="1">
        <v>0</v>
      </c>
      <c r="KD128" s="1">
        <v>0</v>
      </c>
      <c r="KE128" s="1">
        <v>1</v>
      </c>
      <c r="KF128" s="1">
        <v>0</v>
      </c>
      <c r="KG128" s="1">
        <v>0</v>
      </c>
      <c r="KH128" s="1">
        <v>0</v>
      </c>
      <c r="KJ128" s="1">
        <v>0</v>
      </c>
      <c r="KK128" s="1">
        <v>1</v>
      </c>
      <c r="KL128" s="1">
        <v>0</v>
      </c>
      <c r="KM128" s="1">
        <v>1</v>
      </c>
      <c r="KN128" s="1">
        <v>2</v>
      </c>
      <c r="KO128" s="1" t="s">
        <v>5186</v>
      </c>
      <c r="KP128" s="1">
        <v>0</v>
      </c>
      <c r="KQ128" s="1">
        <v>0</v>
      </c>
      <c r="KR128" s="1">
        <v>0</v>
      </c>
      <c r="KT128" s="1">
        <v>1</v>
      </c>
      <c r="KU128" s="1">
        <v>0</v>
      </c>
      <c r="KV128" s="1">
        <v>0</v>
      </c>
      <c r="KW128" s="1">
        <v>0</v>
      </c>
      <c r="KX128" s="1">
        <v>0</v>
      </c>
      <c r="KY128" s="1">
        <v>0</v>
      </c>
      <c r="LA128" s="1" t="s">
        <v>472</v>
      </c>
      <c r="LB128" s="1" t="s">
        <v>2089</v>
      </c>
      <c r="LC128" s="1">
        <v>1</v>
      </c>
      <c r="LD128" s="1">
        <v>1</v>
      </c>
      <c r="LE128" s="1">
        <v>0</v>
      </c>
      <c r="LF128" s="1">
        <v>0</v>
      </c>
      <c r="LH128" s="1">
        <v>1</v>
      </c>
      <c r="LI128" s="1">
        <v>0</v>
      </c>
      <c r="LJ128" s="1">
        <v>0</v>
      </c>
      <c r="LK128" s="1">
        <v>0</v>
      </c>
      <c r="LL128" s="1">
        <v>0</v>
      </c>
      <c r="LM128" s="1">
        <v>0</v>
      </c>
      <c r="LN128" s="1">
        <v>0</v>
      </c>
      <c r="LO128" s="1">
        <v>0</v>
      </c>
      <c r="LQ128" s="1" t="s">
        <v>464</v>
      </c>
      <c r="LR128" s="1" t="s">
        <v>1340</v>
      </c>
      <c r="LS128" s="1">
        <v>0</v>
      </c>
      <c r="LT128" s="1">
        <v>0</v>
      </c>
      <c r="LU128" s="1">
        <v>0</v>
      </c>
      <c r="LV128" s="1">
        <v>1</v>
      </c>
      <c r="LW128" s="1">
        <v>0</v>
      </c>
      <c r="LX128" s="1">
        <v>0</v>
      </c>
      <c r="LY128" s="1" t="s">
        <v>1341</v>
      </c>
      <c r="LZ128" s="1" t="s">
        <v>472</v>
      </c>
      <c r="MA128" s="1" t="s">
        <v>472</v>
      </c>
      <c r="MQ128" s="1">
        <v>0</v>
      </c>
      <c r="MT128" s="1">
        <v>10</v>
      </c>
      <c r="MU128" s="1" t="s">
        <v>5187</v>
      </c>
      <c r="MV128" s="1">
        <v>1</v>
      </c>
      <c r="MW128" s="1">
        <v>0</v>
      </c>
      <c r="MX128" s="1">
        <v>0</v>
      </c>
      <c r="MY128" s="1">
        <v>0</v>
      </c>
      <c r="MZ128" s="1">
        <v>0</v>
      </c>
      <c r="NA128" s="1">
        <v>1</v>
      </c>
      <c r="NB128" s="1">
        <v>1</v>
      </c>
      <c r="NC128" s="1" t="s">
        <v>5190</v>
      </c>
      <c r="ND128" s="1">
        <v>0</v>
      </c>
      <c r="NE128" s="1">
        <v>0</v>
      </c>
      <c r="NF128" s="1">
        <v>0</v>
      </c>
      <c r="NH128" s="1" t="s">
        <v>464</v>
      </c>
      <c r="NI128" s="1" t="s">
        <v>480</v>
      </c>
      <c r="OD128" s="1" t="s">
        <v>1818</v>
      </c>
      <c r="OE128" s="1">
        <v>0</v>
      </c>
      <c r="OF128" s="1">
        <v>0</v>
      </c>
      <c r="OG128" s="1">
        <v>0</v>
      </c>
      <c r="OH128" s="1">
        <v>0</v>
      </c>
      <c r="OI128" s="1">
        <v>0</v>
      </c>
      <c r="OJ128" s="1">
        <v>0</v>
      </c>
      <c r="OK128" s="1">
        <v>0</v>
      </c>
      <c r="OL128" s="1">
        <v>0</v>
      </c>
      <c r="OM128" s="1">
        <v>1</v>
      </c>
      <c r="ON128" s="1">
        <v>0</v>
      </c>
      <c r="OO128" s="1" t="s">
        <v>562</v>
      </c>
      <c r="OP128" s="1">
        <v>0</v>
      </c>
      <c r="OQ128" s="1">
        <v>0</v>
      </c>
      <c r="OR128" s="1">
        <v>0</v>
      </c>
      <c r="OS128" s="1">
        <v>0</v>
      </c>
      <c r="OT128" s="1">
        <v>1</v>
      </c>
      <c r="OU128" s="1">
        <v>0</v>
      </c>
      <c r="OV128" s="1" t="s">
        <v>2090</v>
      </c>
      <c r="OW128" s="1" t="s">
        <v>546</v>
      </c>
      <c r="OY128" s="1" t="s">
        <v>533</v>
      </c>
      <c r="OZ128" s="1" t="s">
        <v>464</v>
      </c>
      <c r="PA128" s="1" t="s">
        <v>464</v>
      </c>
      <c r="PB128" s="1" t="s">
        <v>533</v>
      </c>
      <c r="PC128" s="1" t="s">
        <v>464</v>
      </c>
      <c r="PD128" s="1" t="s">
        <v>472</v>
      </c>
      <c r="PF128" s="1" t="s">
        <v>484</v>
      </c>
      <c r="PH128" s="1" t="s">
        <v>485</v>
      </c>
      <c r="PI128" s="1" t="s">
        <v>534</v>
      </c>
      <c r="PJ128" s="1" t="s">
        <v>472</v>
      </c>
      <c r="PZ128" s="1" t="s">
        <v>886</v>
      </c>
      <c r="QA128" s="1" t="s">
        <v>472</v>
      </c>
      <c r="QB128" s="1" t="s">
        <v>2091</v>
      </c>
      <c r="QC128" s="1" t="s">
        <v>1357</v>
      </c>
      <c r="QD128" s="1" t="s">
        <v>472</v>
      </c>
      <c r="QG128" s="1">
        <v>-2.2291044000000002</v>
      </c>
      <c r="QH128" s="1">
        <v>28.831611599999999</v>
      </c>
      <c r="QI128" s="1">
        <v>1561.1</v>
      </c>
      <c r="QJ128" s="1">
        <v>4.96</v>
      </c>
      <c r="QK128" s="1">
        <v>7</v>
      </c>
      <c r="QL128" s="1">
        <v>44963.503344907411</v>
      </c>
      <c r="QM128" s="1">
        <v>44963.491979166669</v>
      </c>
      <c r="QN128" s="1" t="s">
        <v>890</v>
      </c>
      <c r="QO128" s="1">
        <v>44963.569282407407</v>
      </c>
      <c r="QP128" s="7" t="s">
        <v>2092</v>
      </c>
      <c r="QQ128" s="1" t="s">
        <v>890</v>
      </c>
      <c r="QR128" s="1" t="s">
        <v>4707</v>
      </c>
      <c r="QS128" s="1" t="s">
        <v>4716</v>
      </c>
      <c r="QT128" s="1">
        <v>6</v>
      </c>
      <c r="QU128" s="1" t="s">
        <v>4725</v>
      </c>
      <c r="QV128" s="1">
        <v>7</v>
      </c>
      <c r="QW128" s="1">
        <v>9</v>
      </c>
      <c r="QX128" s="1">
        <v>12</v>
      </c>
      <c r="QY128" s="9">
        <v>28</v>
      </c>
      <c r="QZ128" s="1" t="s">
        <v>5100</v>
      </c>
      <c r="RA128" s="1">
        <v>8.5714285714285712</v>
      </c>
      <c r="RB128" s="1" t="s">
        <v>4710</v>
      </c>
      <c r="RC128" s="1" t="s">
        <v>4711</v>
      </c>
      <c r="RD128" s="1" t="s">
        <v>4712</v>
      </c>
      <c r="RE128" s="1" t="s">
        <v>5102</v>
      </c>
      <c r="RF128" s="1">
        <v>0</v>
      </c>
      <c r="RG128" s="1">
        <v>0</v>
      </c>
      <c r="RH128" s="1">
        <v>0</v>
      </c>
      <c r="RI128" s="1">
        <v>0</v>
      </c>
      <c r="RJ128" s="1" t="s">
        <v>4721</v>
      </c>
      <c r="RK128" s="1">
        <v>0</v>
      </c>
      <c r="RL128" s="1">
        <v>2</v>
      </c>
      <c r="RM128" s="1" t="s">
        <v>4722</v>
      </c>
      <c r="RN128" s="1">
        <v>0</v>
      </c>
      <c r="RO128" s="1">
        <v>0</v>
      </c>
      <c r="RP128" s="1" t="str">
        <f t="shared" si="8"/>
        <v>croissance</v>
      </c>
      <c r="RQ128" s="1" t="str">
        <f t="shared" si="9"/>
        <v>stagnation</v>
      </c>
      <c r="RR128" s="1" t="str">
        <f t="shared" si="10"/>
        <v>stagnation</v>
      </c>
      <c r="RS128" s="1" t="str">
        <f t="shared" si="11"/>
        <v>regression</v>
      </c>
      <c r="RT128" s="1" t="str">
        <f t="shared" si="12"/>
        <v>croissance</v>
      </c>
      <c r="RU128" s="1" t="str">
        <f t="shared" si="13"/>
        <v>croissance</v>
      </c>
    </row>
    <row r="129" spans="1:489" ht="14.25" customHeight="1" x14ac:dyDescent="0.3">
      <c r="A129" s="1" t="s">
        <v>2093</v>
      </c>
      <c r="B129" s="1" t="s">
        <v>2094</v>
      </c>
      <c r="C129" s="1">
        <v>44963</v>
      </c>
      <c r="D129" s="1" t="s">
        <v>459</v>
      </c>
      <c r="E129" s="1" t="s">
        <v>460</v>
      </c>
      <c r="F129" s="1" t="s">
        <v>460</v>
      </c>
      <c r="G129" s="1" t="s">
        <v>461</v>
      </c>
      <c r="H129" s="1" t="s">
        <v>462</v>
      </c>
      <c r="I129" s="1" t="s">
        <v>463</v>
      </c>
      <c r="J129" s="1" t="s">
        <v>464</v>
      </c>
      <c r="K129" s="1" t="s">
        <v>2096</v>
      </c>
      <c r="L129" s="1" t="s">
        <v>2095</v>
      </c>
      <c r="M129" s="1" t="str" cm="1">
        <f t="array" ref="M129">SUBSTITUTE(L129,LEFT(L129,MIN(IFERROR(FIND({0;1;2;3;4;5;6;7;8;9},L129),""))-1),"")</f>
        <v>65</v>
      </c>
      <c r="N129" s="1" t="str">
        <f t="shared" si="7"/>
        <v>kamak_65</v>
      </c>
      <c r="O129" s="1" t="s">
        <v>467</v>
      </c>
      <c r="P129" s="1">
        <v>23</v>
      </c>
      <c r="Q129" s="1">
        <v>0</v>
      </c>
      <c r="R129" s="1" t="s">
        <v>693</v>
      </c>
      <c r="S129" s="1" t="s">
        <v>472</v>
      </c>
      <c r="T129" s="1" t="s">
        <v>542</v>
      </c>
      <c r="V129" s="1" t="s">
        <v>510</v>
      </c>
      <c r="W129" s="1" t="s">
        <v>510</v>
      </c>
      <c r="Y129" s="1" t="s">
        <v>575</v>
      </c>
      <c r="AA129" s="1" t="s">
        <v>471</v>
      </c>
      <c r="AB129" s="1">
        <v>2</v>
      </c>
      <c r="AC129" s="1">
        <v>0</v>
      </c>
      <c r="AD129" s="1">
        <v>0</v>
      </c>
      <c r="AE129" s="1">
        <v>0</v>
      </c>
      <c r="AF129" s="1">
        <v>1</v>
      </c>
      <c r="AG129" s="1">
        <v>0</v>
      </c>
      <c r="AH129" s="1">
        <v>0</v>
      </c>
      <c r="AI129" s="1">
        <v>0</v>
      </c>
      <c r="AJ129" s="1">
        <v>0</v>
      </c>
      <c r="AK129" s="1">
        <v>0</v>
      </c>
      <c r="AL129" s="1">
        <v>0</v>
      </c>
      <c r="AM129" s="1">
        <v>0</v>
      </c>
      <c r="AN129" s="1">
        <v>0</v>
      </c>
      <c r="AO129" s="1">
        <v>1</v>
      </c>
      <c r="AP129" s="1">
        <v>0</v>
      </c>
      <c r="AQ129" s="1">
        <v>0</v>
      </c>
      <c r="AR129" s="1">
        <v>4</v>
      </c>
      <c r="AS129" s="1" t="s">
        <v>472</v>
      </c>
      <c r="AT129" s="1">
        <v>0</v>
      </c>
      <c r="AU129" s="1">
        <v>0</v>
      </c>
      <c r="AV129" s="1">
        <v>0</v>
      </c>
      <c r="AW129" s="1">
        <v>0</v>
      </c>
      <c r="AX129" s="1">
        <v>0</v>
      </c>
      <c r="AY129" s="1">
        <v>0</v>
      </c>
      <c r="AZ129" s="1">
        <v>0</v>
      </c>
      <c r="BA129" s="1">
        <v>0</v>
      </c>
      <c r="BB129" s="1">
        <v>0</v>
      </c>
      <c r="BC129" s="1">
        <v>0</v>
      </c>
      <c r="BD129" s="1">
        <v>0</v>
      </c>
      <c r="BE129" s="1">
        <v>0</v>
      </c>
      <c r="BF129" s="1" t="s">
        <v>472</v>
      </c>
      <c r="BS129" s="1" t="s">
        <v>464</v>
      </c>
      <c r="BT129" s="1">
        <v>0</v>
      </c>
      <c r="BU129" s="1">
        <v>0</v>
      </c>
      <c r="BV129" s="1">
        <v>1</v>
      </c>
      <c r="BW129" s="1">
        <v>0</v>
      </c>
      <c r="BX129" s="1">
        <v>0</v>
      </c>
      <c r="BY129" s="1">
        <v>0</v>
      </c>
      <c r="BZ129" s="1">
        <v>0</v>
      </c>
      <c r="CA129" s="1">
        <v>0</v>
      </c>
      <c r="CB129" s="1">
        <v>0</v>
      </c>
      <c r="CC129" s="1">
        <v>0</v>
      </c>
      <c r="CD129" s="1">
        <v>0</v>
      </c>
      <c r="CF129" s="1" t="s">
        <v>473</v>
      </c>
      <c r="CG129" s="1" t="s">
        <v>474</v>
      </c>
      <c r="CL129" s="1" t="s">
        <v>473</v>
      </c>
      <c r="CM129" s="1" t="s">
        <v>5133</v>
      </c>
      <c r="CO129" s="1" t="s">
        <v>464</v>
      </c>
      <c r="CW129" s="1" t="s">
        <v>475</v>
      </c>
      <c r="CX129" s="1">
        <v>10</v>
      </c>
      <c r="CY129" s="1">
        <v>2</v>
      </c>
      <c r="CZ129" s="1">
        <v>10</v>
      </c>
      <c r="DA129" s="9">
        <v>22</v>
      </c>
      <c r="DE129" s="1" t="s">
        <v>464</v>
      </c>
      <c r="DF129" s="1" t="s">
        <v>5100</v>
      </c>
      <c r="EH129" s="1">
        <v>7</v>
      </c>
      <c r="EI129" s="1">
        <v>2</v>
      </c>
      <c r="EJ129" s="1">
        <v>280</v>
      </c>
      <c r="EM129" s="1">
        <v>0</v>
      </c>
      <c r="EN129" s="6">
        <v>10</v>
      </c>
      <c r="EO129" s="1" t="s">
        <v>472</v>
      </c>
      <c r="EZ129" s="1" t="s">
        <v>555</v>
      </c>
      <c r="FA129" s="1">
        <v>0</v>
      </c>
      <c r="FB129" s="1">
        <v>0</v>
      </c>
      <c r="FC129" s="1">
        <v>0</v>
      </c>
      <c r="FD129" s="1">
        <v>0</v>
      </c>
      <c r="FE129" s="1">
        <v>1</v>
      </c>
      <c r="FF129" s="1">
        <v>0</v>
      </c>
      <c r="FG129" s="1">
        <v>0</v>
      </c>
      <c r="FI129" s="1" t="s">
        <v>464</v>
      </c>
      <c r="FJ129" s="1" t="s">
        <v>598</v>
      </c>
      <c r="FM129" s="1">
        <v>1000</v>
      </c>
      <c r="GE129" s="1" t="s">
        <v>472</v>
      </c>
      <c r="GF129" s="1" t="s">
        <v>785</v>
      </c>
      <c r="GG129" s="1" t="s">
        <v>472</v>
      </c>
      <c r="HP129" s="1" t="s">
        <v>464</v>
      </c>
      <c r="HQ129" s="1">
        <v>0</v>
      </c>
      <c r="HR129" s="1">
        <v>0</v>
      </c>
      <c r="HS129" s="1">
        <v>0</v>
      </c>
      <c r="HT129" s="1">
        <v>0</v>
      </c>
      <c r="HU129" s="1">
        <v>0</v>
      </c>
      <c r="HV129" s="1">
        <v>0</v>
      </c>
      <c r="HW129" s="1">
        <v>1</v>
      </c>
      <c r="HX129" s="1">
        <v>0</v>
      </c>
      <c r="HY129" s="1">
        <v>0</v>
      </c>
      <c r="HZ129" s="1">
        <v>0</v>
      </c>
      <c r="IF129" s="1">
        <v>0</v>
      </c>
      <c r="IG129" s="1">
        <v>0</v>
      </c>
      <c r="IH129" s="1">
        <v>0</v>
      </c>
      <c r="II129" s="1">
        <v>1</v>
      </c>
      <c r="IJ129" s="1">
        <v>0</v>
      </c>
      <c r="IS129" s="1" t="s">
        <v>5183</v>
      </c>
      <c r="IT129" s="1" t="s">
        <v>472</v>
      </c>
      <c r="IU129" s="1" t="s">
        <v>5102</v>
      </c>
      <c r="IV129" s="1" t="s">
        <v>472</v>
      </c>
      <c r="IX129" s="1" t="s">
        <v>472</v>
      </c>
      <c r="IY129" s="1" t="s">
        <v>472</v>
      </c>
      <c r="KA129" s="1" t="s">
        <v>464</v>
      </c>
      <c r="KB129" s="1">
        <v>1</v>
      </c>
      <c r="KC129" s="1">
        <v>0</v>
      </c>
      <c r="KD129" s="1">
        <v>0</v>
      </c>
      <c r="KE129" s="1">
        <v>1</v>
      </c>
      <c r="KF129" s="1">
        <v>0</v>
      </c>
      <c r="KG129" s="1">
        <v>0</v>
      </c>
      <c r="KH129" s="1">
        <v>0</v>
      </c>
      <c r="KJ129" s="1">
        <v>0</v>
      </c>
      <c r="KK129" s="1">
        <v>1</v>
      </c>
      <c r="KL129" s="1">
        <v>0</v>
      </c>
      <c r="KM129" s="1">
        <v>1</v>
      </c>
      <c r="KN129" s="1">
        <v>2</v>
      </c>
      <c r="KO129" s="1" t="s">
        <v>5186</v>
      </c>
      <c r="KP129" s="1">
        <v>0</v>
      </c>
      <c r="KQ129" s="1">
        <v>0</v>
      </c>
      <c r="KR129" s="1">
        <v>0</v>
      </c>
      <c r="KT129" s="1">
        <v>1</v>
      </c>
      <c r="KU129" s="1">
        <v>0</v>
      </c>
      <c r="KV129" s="1">
        <v>0</v>
      </c>
      <c r="KW129" s="1">
        <v>0</v>
      </c>
      <c r="KX129" s="1">
        <v>0</v>
      </c>
      <c r="KY129" s="1">
        <v>0</v>
      </c>
      <c r="LA129" s="1" t="s">
        <v>472</v>
      </c>
      <c r="LB129" s="1" t="s">
        <v>490</v>
      </c>
      <c r="LC129" s="1">
        <v>1</v>
      </c>
      <c r="LD129" s="1">
        <v>0</v>
      </c>
      <c r="LE129" s="1">
        <v>0</v>
      </c>
      <c r="LF129" s="1">
        <v>0</v>
      </c>
      <c r="LH129" s="1">
        <v>0</v>
      </c>
      <c r="LI129" s="1">
        <v>1</v>
      </c>
      <c r="LJ129" s="1">
        <v>0</v>
      </c>
      <c r="LK129" s="1">
        <v>0</v>
      </c>
      <c r="LL129" s="1">
        <v>0</v>
      </c>
      <c r="LM129" s="1">
        <v>0</v>
      </c>
      <c r="LN129" s="1">
        <v>0</v>
      </c>
      <c r="LO129" s="1">
        <v>0</v>
      </c>
      <c r="LQ129" s="1" t="s">
        <v>472</v>
      </c>
      <c r="LZ129" s="1" t="s">
        <v>472</v>
      </c>
      <c r="MA129" s="1" t="s">
        <v>472</v>
      </c>
      <c r="MQ129" s="1">
        <v>0</v>
      </c>
      <c r="MT129" s="1">
        <v>8</v>
      </c>
      <c r="MU129" s="1" t="s">
        <v>5187</v>
      </c>
      <c r="MV129" s="1">
        <v>1</v>
      </c>
      <c r="MW129" s="1">
        <v>0</v>
      </c>
      <c r="MX129" s="1">
        <v>0</v>
      </c>
      <c r="MY129" s="1">
        <v>0</v>
      </c>
      <c r="MZ129" s="1">
        <v>0</v>
      </c>
      <c r="NA129" s="1">
        <v>1</v>
      </c>
      <c r="NB129" s="1">
        <v>1</v>
      </c>
      <c r="NC129" s="1" t="s">
        <v>5190</v>
      </c>
      <c r="ND129" s="1">
        <v>0</v>
      </c>
      <c r="NE129" s="1">
        <v>0</v>
      </c>
      <c r="NF129" s="1">
        <v>0</v>
      </c>
      <c r="NH129" s="1" t="s">
        <v>464</v>
      </c>
      <c r="NI129" s="1" t="s">
        <v>480</v>
      </c>
      <c r="OD129" s="1" t="s">
        <v>1308</v>
      </c>
      <c r="OE129" s="1">
        <v>0</v>
      </c>
      <c r="OF129" s="1">
        <v>1</v>
      </c>
      <c r="OG129" s="1">
        <v>1</v>
      </c>
      <c r="OH129" s="1">
        <v>0</v>
      </c>
      <c r="OI129" s="1">
        <v>0</v>
      </c>
      <c r="OJ129" s="1">
        <v>0</v>
      </c>
      <c r="OK129" s="1">
        <v>0</v>
      </c>
      <c r="OL129" s="1">
        <v>0</v>
      </c>
      <c r="OM129" s="1">
        <v>0</v>
      </c>
      <c r="ON129" s="1">
        <v>0</v>
      </c>
      <c r="OP129" s="1">
        <v>0</v>
      </c>
      <c r="OQ129" s="1">
        <v>0</v>
      </c>
      <c r="OR129" s="1">
        <v>0</v>
      </c>
      <c r="OS129" s="1">
        <v>1</v>
      </c>
      <c r="OT129" s="1">
        <v>0</v>
      </c>
      <c r="OU129" s="1">
        <v>0</v>
      </c>
      <c r="OW129" s="1" t="s">
        <v>482</v>
      </c>
      <c r="OY129" s="1" t="s">
        <v>518</v>
      </c>
      <c r="OZ129" s="1" t="s">
        <v>464</v>
      </c>
      <c r="PA129" s="1" t="s">
        <v>464</v>
      </c>
      <c r="PB129" s="1" t="s">
        <v>518</v>
      </c>
      <c r="PC129" s="1" t="s">
        <v>464</v>
      </c>
      <c r="PD129" s="1" t="s">
        <v>472</v>
      </c>
      <c r="PF129" s="1" t="s">
        <v>484</v>
      </c>
      <c r="PH129" s="1" t="s">
        <v>485</v>
      </c>
      <c r="PI129" s="1" t="s">
        <v>534</v>
      </c>
      <c r="PJ129" s="1" t="s">
        <v>487</v>
      </c>
      <c r="PK129" s="1">
        <v>1</v>
      </c>
      <c r="PL129" s="1">
        <v>0</v>
      </c>
      <c r="PM129" s="1">
        <v>0</v>
      </c>
      <c r="PN129" s="1">
        <v>0</v>
      </c>
      <c r="PO129" s="1">
        <v>0</v>
      </c>
      <c r="PP129" s="1">
        <v>1</v>
      </c>
      <c r="PQ129" s="1">
        <v>0</v>
      </c>
      <c r="PR129" s="1">
        <v>0</v>
      </c>
      <c r="PS129" s="1">
        <v>0</v>
      </c>
      <c r="PT129" s="1">
        <v>0</v>
      </c>
      <c r="PU129" s="1">
        <v>0</v>
      </c>
      <c r="PV129" s="1">
        <v>0</v>
      </c>
      <c r="PX129" s="1" t="s">
        <v>488</v>
      </c>
      <c r="PY129" s="1" t="s">
        <v>472</v>
      </c>
      <c r="QB129" s="1" t="s">
        <v>490</v>
      </c>
      <c r="QC129" s="1" t="s">
        <v>1520</v>
      </c>
      <c r="QD129" s="1" t="s">
        <v>472</v>
      </c>
      <c r="QG129" s="1">
        <v>-2.3010161</v>
      </c>
      <c r="QH129" s="1">
        <v>28.800766100000001</v>
      </c>
      <c r="QI129" s="1">
        <v>1738</v>
      </c>
      <c r="QJ129" s="1">
        <v>4.93</v>
      </c>
      <c r="QK129" s="1">
        <v>4</v>
      </c>
      <c r="QL129" s="1">
        <v>44963.33425925926</v>
      </c>
      <c r="QM129" s="1">
        <v>44963.319525462961</v>
      </c>
      <c r="QN129" s="1" t="s">
        <v>492</v>
      </c>
      <c r="QO129" s="1">
        <v>44963.570648148147</v>
      </c>
      <c r="QP129" s="7" t="s">
        <v>2097</v>
      </c>
      <c r="QQ129" s="1" t="s">
        <v>492</v>
      </c>
      <c r="QR129" s="1" t="s">
        <v>4707</v>
      </c>
      <c r="QS129" s="1" t="s">
        <v>4716</v>
      </c>
      <c r="QT129" s="1">
        <v>2</v>
      </c>
      <c r="QU129" s="1" t="s">
        <v>4725</v>
      </c>
      <c r="QV129" s="1">
        <v>20</v>
      </c>
      <c r="QW129" s="1">
        <v>5</v>
      </c>
      <c r="QX129" s="1">
        <v>20</v>
      </c>
      <c r="QY129" s="9">
        <v>45</v>
      </c>
      <c r="QZ129" s="1" t="s">
        <v>5101</v>
      </c>
      <c r="RA129" s="1">
        <v>20</v>
      </c>
      <c r="RB129" s="1" t="s">
        <v>4710</v>
      </c>
      <c r="RC129" s="1" t="s">
        <v>4711</v>
      </c>
      <c r="RD129" s="1" t="s">
        <v>4717</v>
      </c>
      <c r="RE129" s="1" t="s">
        <v>5102</v>
      </c>
      <c r="RF129" s="1">
        <v>0</v>
      </c>
      <c r="RG129" s="1">
        <v>1</v>
      </c>
      <c r="RH129" s="1">
        <v>2</v>
      </c>
      <c r="RI129" s="1">
        <v>3</v>
      </c>
      <c r="RJ129" s="1" t="s">
        <v>4713</v>
      </c>
      <c r="RK129" s="1">
        <v>0</v>
      </c>
      <c r="RL129" s="1">
        <v>5</v>
      </c>
      <c r="RM129" s="1" t="s">
        <v>4714</v>
      </c>
      <c r="RN129" s="1">
        <v>0</v>
      </c>
      <c r="RO129" s="1">
        <v>0</v>
      </c>
      <c r="RP129" s="1" t="str">
        <f t="shared" si="8"/>
        <v>croissance</v>
      </c>
      <c r="RQ129" s="1" t="str">
        <f t="shared" si="9"/>
        <v>croissance</v>
      </c>
      <c r="RR129" s="1" t="str">
        <f t="shared" si="10"/>
        <v>stagnation</v>
      </c>
      <c r="RS129" s="1" t="str">
        <f t="shared" si="11"/>
        <v>croissance</v>
      </c>
      <c r="RT129" s="1" t="str">
        <f t="shared" si="12"/>
        <v>regression</v>
      </c>
      <c r="RU129" s="1" t="str">
        <f t="shared" si="13"/>
        <v>croissance</v>
      </c>
    </row>
    <row r="130" spans="1:489" ht="14.25" customHeight="1" x14ac:dyDescent="0.3">
      <c r="A130" s="1" t="s">
        <v>2098</v>
      </c>
      <c r="B130" s="1" t="s">
        <v>2099</v>
      </c>
      <c r="C130" s="1">
        <v>44963</v>
      </c>
      <c r="D130" s="1" t="s">
        <v>459</v>
      </c>
      <c r="E130" s="1" t="s">
        <v>460</v>
      </c>
      <c r="F130" s="1" t="s">
        <v>460</v>
      </c>
      <c r="G130" s="1" t="s">
        <v>461</v>
      </c>
      <c r="H130" s="1" t="s">
        <v>462</v>
      </c>
      <c r="I130" s="1" t="s">
        <v>463</v>
      </c>
      <c r="J130" s="1" t="s">
        <v>464</v>
      </c>
      <c r="K130" s="1" t="s">
        <v>2101</v>
      </c>
      <c r="L130" s="1" t="s">
        <v>2100</v>
      </c>
      <c r="M130" s="1" t="str" cm="1">
        <f t="array" ref="M130">SUBSTITUTE(L130,LEFT(L130,MIN(IFERROR(FIND({0;1;2;3;4;5;6;7;8;9},L130),""))-1),"")</f>
        <v>55</v>
      </c>
      <c r="N130" s="1" t="str">
        <f t="shared" si="7"/>
        <v>kamak_55</v>
      </c>
      <c r="O130" s="1" t="s">
        <v>510</v>
      </c>
      <c r="P130" s="1">
        <v>30</v>
      </c>
      <c r="Q130" s="1">
        <v>997132516</v>
      </c>
      <c r="R130" s="1" t="s">
        <v>511</v>
      </c>
      <c r="S130" s="1" t="s">
        <v>464</v>
      </c>
      <c r="W130" s="1" t="s">
        <v>510</v>
      </c>
      <c r="X130" s="1" t="s">
        <v>2102</v>
      </c>
      <c r="Y130" s="1" t="s">
        <v>470</v>
      </c>
      <c r="AA130" s="1" t="s">
        <v>471</v>
      </c>
      <c r="AB130" s="1">
        <v>1</v>
      </c>
      <c r="AC130" s="1">
        <v>0</v>
      </c>
      <c r="AD130" s="1">
        <v>0</v>
      </c>
      <c r="AE130" s="1">
        <v>0</v>
      </c>
      <c r="AF130" s="1">
        <v>1</v>
      </c>
      <c r="AG130" s="1">
        <v>0</v>
      </c>
      <c r="AH130" s="1">
        <v>0</v>
      </c>
      <c r="AI130" s="1">
        <v>0</v>
      </c>
      <c r="AJ130" s="1">
        <v>1</v>
      </c>
      <c r="AK130" s="1">
        <v>1</v>
      </c>
      <c r="AL130" s="1">
        <v>0</v>
      </c>
      <c r="AM130" s="1">
        <v>0</v>
      </c>
      <c r="AN130" s="1">
        <v>0</v>
      </c>
      <c r="AO130" s="1">
        <v>1</v>
      </c>
      <c r="AP130" s="1">
        <v>0</v>
      </c>
      <c r="AQ130" s="1">
        <v>0</v>
      </c>
      <c r="AR130" s="1">
        <v>5</v>
      </c>
      <c r="AS130" s="1" t="s">
        <v>472</v>
      </c>
      <c r="AT130" s="1">
        <v>0</v>
      </c>
      <c r="AU130" s="1">
        <v>0</v>
      </c>
      <c r="AV130" s="1">
        <v>0</v>
      </c>
      <c r="AW130" s="1">
        <v>0</v>
      </c>
      <c r="AX130" s="1">
        <v>0</v>
      </c>
      <c r="AY130" s="1">
        <v>0</v>
      </c>
      <c r="AZ130" s="1">
        <v>0</v>
      </c>
      <c r="BA130" s="1">
        <v>0</v>
      </c>
      <c r="BB130" s="1">
        <v>0</v>
      </c>
      <c r="BC130" s="1">
        <v>0</v>
      </c>
      <c r="BD130" s="1">
        <v>0</v>
      </c>
      <c r="BE130" s="1">
        <v>0</v>
      </c>
      <c r="BF130" s="1" t="s">
        <v>472</v>
      </c>
      <c r="BS130" s="1" t="s">
        <v>464</v>
      </c>
      <c r="BT130" s="1">
        <v>0</v>
      </c>
      <c r="BU130" s="1">
        <v>0</v>
      </c>
      <c r="BV130" s="1">
        <v>1</v>
      </c>
      <c r="BW130" s="1">
        <v>0</v>
      </c>
      <c r="BX130" s="1">
        <v>0</v>
      </c>
      <c r="BY130" s="1">
        <v>0</v>
      </c>
      <c r="BZ130" s="1">
        <v>0</v>
      </c>
      <c r="CA130" s="1">
        <v>0</v>
      </c>
      <c r="CB130" s="1">
        <v>0</v>
      </c>
      <c r="CC130" s="1">
        <v>0</v>
      </c>
      <c r="CD130" s="1">
        <v>0</v>
      </c>
      <c r="CF130" s="1" t="s">
        <v>473</v>
      </c>
      <c r="CG130" s="1" t="s">
        <v>474</v>
      </c>
      <c r="CL130" s="1" t="s">
        <v>473</v>
      </c>
      <c r="CM130" s="1" t="s">
        <v>5133</v>
      </c>
      <c r="CO130" s="1" t="s">
        <v>464</v>
      </c>
      <c r="CW130" s="1" t="s">
        <v>475</v>
      </c>
      <c r="CX130" s="1">
        <v>15</v>
      </c>
      <c r="CY130" s="1">
        <v>10</v>
      </c>
      <c r="CZ130" s="1">
        <v>15</v>
      </c>
      <c r="DA130" s="9">
        <v>40</v>
      </c>
      <c r="DE130" s="1" t="s">
        <v>464</v>
      </c>
      <c r="DF130" s="1" t="s">
        <v>5101</v>
      </c>
      <c r="EH130" s="1">
        <v>7</v>
      </c>
      <c r="EI130" s="1">
        <v>3</v>
      </c>
      <c r="EJ130" s="1">
        <v>420</v>
      </c>
      <c r="EM130" s="1">
        <v>0</v>
      </c>
      <c r="EN130" s="6">
        <v>12</v>
      </c>
      <c r="EO130" s="1" t="s">
        <v>472</v>
      </c>
      <c r="EZ130" s="1" t="s">
        <v>555</v>
      </c>
      <c r="FA130" s="1">
        <v>0</v>
      </c>
      <c r="FB130" s="1">
        <v>1</v>
      </c>
      <c r="FC130" s="1">
        <v>0</v>
      </c>
      <c r="FD130" s="1">
        <v>0</v>
      </c>
      <c r="FE130" s="1">
        <v>0</v>
      </c>
      <c r="FF130" s="1">
        <v>0</v>
      </c>
      <c r="FG130" s="1">
        <v>0</v>
      </c>
      <c r="FI130" s="1" t="s">
        <v>472</v>
      </c>
      <c r="GE130" s="1" t="s">
        <v>472</v>
      </c>
      <c r="GF130" s="1" t="s">
        <v>2103</v>
      </c>
      <c r="GG130" s="1" t="s">
        <v>472</v>
      </c>
      <c r="HP130" s="1" t="s">
        <v>464</v>
      </c>
      <c r="HQ130" s="1">
        <v>0</v>
      </c>
      <c r="HR130" s="1">
        <v>0</v>
      </c>
      <c r="HS130" s="1">
        <v>0</v>
      </c>
      <c r="HT130" s="1">
        <v>0</v>
      </c>
      <c r="HU130" s="1">
        <v>0</v>
      </c>
      <c r="HV130" s="1">
        <v>0</v>
      </c>
      <c r="HW130" s="1">
        <v>1</v>
      </c>
      <c r="HX130" s="1">
        <v>0</v>
      </c>
      <c r="HY130" s="1">
        <v>0</v>
      </c>
      <c r="HZ130" s="1">
        <v>0</v>
      </c>
      <c r="IF130" s="1">
        <v>0</v>
      </c>
      <c r="IG130" s="1">
        <v>0</v>
      </c>
      <c r="IH130" s="1">
        <v>0</v>
      </c>
      <c r="II130" s="1">
        <v>1</v>
      </c>
      <c r="IJ130" s="1">
        <v>0</v>
      </c>
      <c r="IS130" s="1" t="s">
        <v>5183</v>
      </c>
      <c r="IT130" s="1" t="s">
        <v>472</v>
      </c>
      <c r="IU130" s="1" t="s">
        <v>5102</v>
      </c>
      <c r="IV130" s="1" t="s">
        <v>472</v>
      </c>
      <c r="IX130" s="1" t="s">
        <v>472</v>
      </c>
      <c r="IY130" s="1" t="s">
        <v>472</v>
      </c>
      <c r="KA130" s="1" t="s">
        <v>464</v>
      </c>
      <c r="KB130" s="1">
        <v>1</v>
      </c>
      <c r="KC130" s="1">
        <v>0</v>
      </c>
      <c r="KD130" s="1">
        <v>0</v>
      </c>
      <c r="KE130" s="1">
        <v>1</v>
      </c>
      <c r="KF130" s="1">
        <v>0</v>
      </c>
      <c r="KG130" s="1">
        <v>0</v>
      </c>
      <c r="KH130" s="1">
        <v>0</v>
      </c>
      <c r="KJ130" s="1">
        <v>0</v>
      </c>
      <c r="KK130" s="1">
        <v>1</v>
      </c>
      <c r="KL130" s="1">
        <v>0</v>
      </c>
      <c r="KM130" s="1">
        <v>1</v>
      </c>
      <c r="KN130" s="1">
        <v>2</v>
      </c>
      <c r="KO130" s="1" t="s">
        <v>5186</v>
      </c>
      <c r="KP130" s="1">
        <v>0</v>
      </c>
      <c r="KQ130" s="1">
        <v>0</v>
      </c>
      <c r="KR130" s="1">
        <v>0</v>
      </c>
      <c r="KT130" s="1">
        <v>1</v>
      </c>
      <c r="KU130" s="1">
        <v>0</v>
      </c>
      <c r="KV130" s="1">
        <v>0</v>
      </c>
      <c r="KW130" s="1">
        <v>0</v>
      </c>
      <c r="KX130" s="1">
        <v>0</v>
      </c>
      <c r="KY130" s="1">
        <v>0</v>
      </c>
      <c r="LA130" s="1" t="s">
        <v>472</v>
      </c>
      <c r="LB130" s="1" t="s">
        <v>2104</v>
      </c>
      <c r="LC130" s="1">
        <v>1</v>
      </c>
      <c r="LD130" s="1">
        <v>0</v>
      </c>
      <c r="LE130" s="1">
        <v>0</v>
      </c>
      <c r="LF130" s="1">
        <v>0</v>
      </c>
      <c r="LH130" s="1">
        <v>0</v>
      </c>
      <c r="LI130" s="1">
        <v>1</v>
      </c>
      <c r="LJ130" s="1">
        <v>0</v>
      </c>
      <c r="LK130" s="1">
        <v>0</v>
      </c>
      <c r="LL130" s="1">
        <v>0</v>
      </c>
      <c r="LM130" s="1">
        <v>0</v>
      </c>
      <c r="LN130" s="1">
        <v>0</v>
      </c>
      <c r="LO130" s="1">
        <v>0</v>
      </c>
      <c r="LQ130" s="1" t="s">
        <v>472</v>
      </c>
      <c r="LZ130" s="1" t="s">
        <v>472</v>
      </c>
      <c r="MA130" s="1" t="s">
        <v>472</v>
      </c>
      <c r="MQ130" s="1">
        <v>0</v>
      </c>
      <c r="MT130" s="1">
        <v>3</v>
      </c>
      <c r="MU130" s="1" t="s">
        <v>5188</v>
      </c>
      <c r="MV130" s="1">
        <v>1</v>
      </c>
      <c r="MW130" s="1">
        <v>0</v>
      </c>
      <c r="MX130" s="1">
        <v>0</v>
      </c>
      <c r="MY130" s="1">
        <v>0</v>
      </c>
      <c r="MZ130" s="1">
        <v>0</v>
      </c>
      <c r="NA130" s="1">
        <v>1</v>
      </c>
      <c r="NB130" s="1">
        <v>1</v>
      </c>
      <c r="NC130" s="1" t="s">
        <v>5190</v>
      </c>
      <c r="ND130" s="1">
        <v>0</v>
      </c>
      <c r="NE130" s="1">
        <v>0</v>
      </c>
      <c r="NF130" s="1">
        <v>0</v>
      </c>
      <c r="NH130" s="1" t="s">
        <v>464</v>
      </c>
      <c r="NI130" s="1" t="s">
        <v>480</v>
      </c>
      <c r="OD130" s="1" t="s">
        <v>1308</v>
      </c>
      <c r="OE130" s="1">
        <v>0</v>
      </c>
      <c r="OF130" s="1">
        <v>1</v>
      </c>
      <c r="OG130" s="1">
        <v>1</v>
      </c>
      <c r="OH130" s="1">
        <v>0</v>
      </c>
      <c r="OI130" s="1">
        <v>0</v>
      </c>
      <c r="OJ130" s="1">
        <v>0</v>
      </c>
      <c r="OK130" s="1">
        <v>0</v>
      </c>
      <c r="OL130" s="1">
        <v>0</v>
      </c>
      <c r="OM130" s="1">
        <v>0</v>
      </c>
      <c r="ON130" s="1">
        <v>0</v>
      </c>
      <c r="OP130" s="1">
        <v>0</v>
      </c>
      <c r="OQ130" s="1">
        <v>0</v>
      </c>
      <c r="OR130" s="1">
        <v>0</v>
      </c>
      <c r="OS130" s="1">
        <v>1</v>
      </c>
      <c r="OT130" s="1">
        <v>0</v>
      </c>
      <c r="OU130" s="1">
        <v>0</v>
      </c>
      <c r="OW130" s="1" t="s">
        <v>702</v>
      </c>
      <c r="OY130" s="1" t="s">
        <v>483</v>
      </c>
      <c r="OZ130" s="1" t="s">
        <v>464</v>
      </c>
      <c r="PA130" s="1" t="s">
        <v>464</v>
      </c>
      <c r="PB130" s="1" t="s">
        <v>502</v>
      </c>
      <c r="PC130" s="1" t="s">
        <v>464</v>
      </c>
      <c r="PD130" s="1" t="s">
        <v>472</v>
      </c>
      <c r="PF130" s="1" t="s">
        <v>484</v>
      </c>
      <c r="PH130" s="1" t="s">
        <v>485</v>
      </c>
      <c r="PI130" s="1" t="s">
        <v>605</v>
      </c>
      <c r="PJ130" s="1" t="s">
        <v>487</v>
      </c>
      <c r="PK130" s="1">
        <v>0</v>
      </c>
      <c r="PL130" s="1">
        <v>0</v>
      </c>
      <c r="PM130" s="1">
        <v>1</v>
      </c>
      <c r="PN130" s="1">
        <v>0</v>
      </c>
      <c r="PO130" s="1">
        <v>0</v>
      </c>
      <c r="PP130" s="1">
        <v>1</v>
      </c>
      <c r="PQ130" s="1">
        <v>0</v>
      </c>
      <c r="PR130" s="1">
        <v>0</v>
      </c>
      <c r="PS130" s="1">
        <v>0</v>
      </c>
      <c r="PT130" s="1">
        <v>0</v>
      </c>
      <c r="PU130" s="1">
        <v>0</v>
      </c>
      <c r="PV130" s="1">
        <v>0</v>
      </c>
      <c r="PX130" s="1" t="s">
        <v>488</v>
      </c>
      <c r="PY130" s="1" t="s">
        <v>472</v>
      </c>
      <c r="QB130" s="1" t="s">
        <v>2105</v>
      </c>
      <c r="QC130" s="1" t="s">
        <v>2106</v>
      </c>
      <c r="QD130" s="1" t="s">
        <v>472</v>
      </c>
      <c r="QG130" s="1">
        <v>-2.2983061999999999</v>
      </c>
      <c r="QH130" s="1">
        <v>28.802819499999998</v>
      </c>
      <c r="QI130" s="1">
        <v>1738.5</v>
      </c>
      <c r="QJ130" s="1">
        <v>5</v>
      </c>
      <c r="QK130" s="1">
        <v>5</v>
      </c>
      <c r="QL130" s="1">
        <v>44963.360648148147</v>
      </c>
      <c r="QM130" s="1">
        <v>44963.341898148137</v>
      </c>
      <c r="QN130" s="1" t="s">
        <v>492</v>
      </c>
      <c r="QO130" s="1">
        <v>44963.570659722223</v>
      </c>
      <c r="QP130" s="7" t="s">
        <v>2107</v>
      </c>
      <c r="QQ130" s="1" t="s">
        <v>492</v>
      </c>
      <c r="QR130" s="1" t="s">
        <v>4707</v>
      </c>
      <c r="QS130" s="1" t="s">
        <v>4716</v>
      </c>
      <c r="QT130" s="1">
        <v>5</v>
      </c>
      <c r="QU130" s="1" t="s">
        <v>4725</v>
      </c>
      <c r="QV130" s="1">
        <v>40</v>
      </c>
      <c r="QW130" s="1">
        <v>20</v>
      </c>
      <c r="QX130" s="1">
        <v>20</v>
      </c>
      <c r="QY130" s="9">
        <v>80</v>
      </c>
      <c r="QZ130" s="1" t="s">
        <v>5101</v>
      </c>
      <c r="RA130" s="1">
        <v>57.142857142857146</v>
      </c>
      <c r="RB130" s="1" t="s">
        <v>4710</v>
      </c>
      <c r="RC130" s="1" t="s">
        <v>4711</v>
      </c>
      <c r="RD130" s="1" t="s">
        <v>4712</v>
      </c>
      <c r="RE130" s="1" t="s">
        <v>5102</v>
      </c>
      <c r="RF130" s="1">
        <v>0</v>
      </c>
      <c r="RG130" s="1">
        <v>1</v>
      </c>
      <c r="RH130" s="1">
        <v>1</v>
      </c>
      <c r="RI130" s="1">
        <v>2</v>
      </c>
      <c r="RJ130" s="1" t="s">
        <v>4721</v>
      </c>
      <c r="RK130" s="1">
        <v>0</v>
      </c>
      <c r="RL130" s="1">
        <v>2</v>
      </c>
      <c r="RM130" s="1" t="s">
        <v>4722</v>
      </c>
      <c r="RN130" s="1">
        <v>0</v>
      </c>
      <c r="RO130" s="1">
        <v>0</v>
      </c>
      <c r="RP130" s="1" t="str">
        <f t="shared" si="8"/>
        <v>croissance</v>
      </c>
      <c r="RQ130" s="1" t="str">
        <f t="shared" si="9"/>
        <v>stagnation</v>
      </c>
      <c r="RR130" s="1" t="str">
        <f t="shared" si="10"/>
        <v>stagnation</v>
      </c>
      <c r="RS130" s="1" t="str">
        <f t="shared" si="11"/>
        <v>croissance</v>
      </c>
      <c r="RT130" s="1" t="str">
        <f t="shared" si="12"/>
        <v>stagnation</v>
      </c>
      <c r="RU130" s="1" t="str">
        <f t="shared" si="13"/>
        <v>croissance</v>
      </c>
    </row>
    <row r="131" spans="1:489" ht="14.25" customHeight="1" x14ac:dyDescent="0.3">
      <c r="A131" s="1" t="s">
        <v>2108</v>
      </c>
      <c r="B131" s="1" t="s">
        <v>2109</v>
      </c>
      <c r="C131" s="1">
        <v>44963</v>
      </c>
      <c r="D131" s="1" t="s">
        <v>459</v>
      </c>
      <c r="E131" s="1" t="s">
        <v>460</v>
      </c>
      <c r="F131" s="1" t="s">
        <v>460</v>
      </c>
      <c r="G131" s="1" t="s">
        <v>461</v>
      </c>
      <c r="H131" s="1" t="s">
        <v>462</v>
      </c>
      <c r="I131" s="1" t="s">
        <v>844</v>
      </c>
      <c r="J131" s="1" t="s">
        <v>464</v>
      </c>
      <c r="K131" s="1" t="s">
        <v>2111</v>
      </c>
      <c r="L131" s="1" t="s">
        <v>2110</v>
      </c>
      <c r="M131" s="1" t="str" cm="1">
        <f t="array" ref="M131">SUBSTITUTE(L131,LEFT(L131,MIN(IFERROR(FIND({0;1;2;3;4;5;6;7;8;9},L131),""))-1),"")</f>
        <v>2</v>
      </c>
      <c r="N131" s="1" t="str">
        <f t="shared" ref="N131:N194" si="14">LEFT(I131,5)&amp;"_"&amp;M131</f>
        <v>kashe_2</v>
      </c>
      <c r="O131" s="1" t="s">
        <v>467</v>
      </c>
      <c r="P131" s="1">
        <v>19</v>
      </c>
      <c r="Q131" s="1">
        <v>0</v>
      </c>
      <c r="R131" s="1" t="s">
        <v>511</v>
      </c>
      <c r="S131" s="1" t="s">
        <v>472</v>
      </c>
      <c r="T131" s="1" t="s">
        <v>526</v>
      </c>
      <c r="V131" s="1" t="s">
        <v>510</v>
      </c>
      <c r="W131" s="1" t="s">
        <v>510</v>
      </c>
      <c r="X131" s="1" t="s">
        <v>2112</v>
      </c>
      <c r="Y131" s="1" t="s">
        <v>470</v>
      </c>
      <c r="AA131" s="1" t="s">
        <v>471</v>
      </c>
      <c r="AB131" s="1">
        <v>0</v>
      </c>
      <c r="AC131" s="1">
        <v>0</v>
      </c>
      <c r="AD131" s="1">
        <v>0</v>
      </c>
      <c r="AE131" s="1">
        <v>1</v>
      </c>
      <c r="AF131" s="1">
        <v>1</v>
      </c>
      <c r="AG131" s="1">
        <v>0</v>
      </c>
      <c r="AH131" s="1">
        <v>1</v>
      </c>
      <c r="AI131" s="1">
        <v>0</v>
      </c>
      <c r="AJ131" s="1">
        <v>0</v>
      </c>
      <c r="AK131" s="1">
        <v>0</v>
      </c>
      <c r="AL131" s="1">
        <v>0</v>
      </c>
      <c r="AM131" s="1">
        <v>1</v>
      </c>
      <c r="AN131" s="1">
        <v>1</v>
      </c>
      <c r="AO131" s="1">
        <v>0</v>
      </c>
      <c r="AP131" s="1">
        <v>1</v>
      </c>
      <c r="AQ131" s="1">
        <v>0</v>
      </c>
      <c r="AR131" s="1">
        <v>6</v>
      </c>
      <c r="AS131" s="1" t="s">
        <v>472</v>
      </c>
      <c r="AT131" s="1">
        <v>0</v>
      </c>
      <c r="AU131" s="1">
        <v>0</v>
      </c>
      <c r="AV131" s="1">
        <v>0</v>
      </c>
      <c r="AW131" s="1">
        <v>0</v>
      </c>
      <c r="AX131" s="1">
        <v>0</v>
      </c>
      <c r="AY131" s="1">
        <v>0</v>
      </c>
      <c r="AZ131" s="1">
        <v>0</v>
      </c>
      <c r="BA131" s="1">
        <v>0</v>
      </c>
      <c r="BB131" s="1">
        <v>0</v>
      </c>
      <c r="BC131" s="1">
        <v>0</v>
      </c>
      <c r="BD131" s="1">
        <v>0</v>
      </c>
      <c r="BE131" s="1">
        <v>0</v>
      </c>
      <c r="BF131" s="1" t="s">
        <v>472</v>
      </c>
      <c r="BS131" s="1" t="s">
        <v>464</v>
      </c>
      <c r="BT131" s="1">
        <v>0</v>
      </c>
      <c r="BU131" s="1">
        <v>0</v>
      </c>
      <c r="BV131" s="1">
        <v>1</v>
      </c>
      <c r="BW131" s="1">
        <v>0</v>
      </c>
      <c r="BX131" s="1">
        <v>0</v>
      </c>
      <c r="BY131" s="1">
        <v>0</v>
      </c>
      <c r="BZ131" s="1">
        <v>0</v>
      </c>
      <c r="CA131" s="1">
        <v>0</v>
      </c>
      <c r="CB131" s="1">
        <v>0</v>
      </c>
      <c r="CC131" s="1">
        <v>0</v>
      </c>
      <c r="CD131" s="1">
        <v>0</v>
      </c>
      <c r="CF131" s="1" t="s">
        <v>650</v>
      </c>
      <c r="CI131" s="1" t="s">
        <v>651</v>
      </c>
      <c r="CL131" s="1" t="s">
        <v>651</v>
      </c>
      <c r="CM131" s="1" t="s">
        <v>5133</v>
      </c>
      <c r="CO131" s="1" t="s">
        <v>464</v>
      </c>
      <c r="CW131" s="1" t="s">
        <v>475</v>
      </c>
      <c r="CX131" s="1">
        <v>15</v>
      </c>
      <c r="CY131" s="1">
        <v>2</v>
      </c>
      <c r="CZ131" s="1">
        <v>20</v>
      </c>
      <c r="DA131" s="9">
        <v>37</v>
      </c>
      <c r="DE131" s="1" t="s">
        <v>464</v>
      </c>
      <c r="DF131" s="1" t="s">
        <v>5101</v>
      </c>
      <c r="EH131" s="1">
        <v>4</v>
      </c>
      <c r="EI131" s="1">
        <v>5</v>
      </c>
      <c r="EJ131" s="1">
        <v>400</v>
      </c>
      <c r="EM131" s="1">
        <v>0</v>
      </c>
      <c r="EN131" s="6">
        <v>9.5238095238095237</v>
      </c>
      <c r="EO131" s="1" t="s">
        <v>472</v>
      </c>
      <c r="EZ131" s="1" t="s">
        <v>529</v>
      </c>
      <c r="FA131" s="1">
        <v>0</v>
      </c>
      <c r="FB131" s="1">
        <v>0</v>
      </c>
      <c r="FC131" s="1">
        <v>0</v>
      </c>
      <c r="FD131" s="1">
        <v>1</v>
      </c>
      <c r="FE131" s="1">
        <v>0</v>
      </c>
      <c r="FF131" s="1">
        <v>0</v>
      </c>
      <c r="FG131" s="1">
        <v>0</v>
      </c>
      <c r="FI131" s="1" t="s">
        <v>472</v>
      </c>
      <c r="GE131" s="1" t="s">
        <v>472</v>
      </c>
      <c r="GF131" s="1" t="s">
        <v>2103</v>
      </c>
      <c r="GG131" s="1" t="s">
        <v>472</v>
      </c>
      <c r="HP131" s="1" t="s">
        <v>464</v>
      </c>
      <c r="HQ131" s="1">
        <v>0</v>
      </c>
      <c r="HR131" s="1">
        <v>0</v>
      </c>
      <c r="HS131" s="1">
        <v>0</v>
      </c>
      <c r="HT131" s="1">
        <v>0</v>
      </c>
      <c r="HU131" s="1">
        <v>0</v>
      </c>
      <c r="HV131" s="1">
        <v>0</v>
      </c>
      <c r="HW131" s="1">
        <v>1</v>
      </c>
      <c r="HX131" s="1">
        <v>0</v>
      </c>
      <c r="HY131" s="1">
        <v>0</v>
      </c>
      <c r="HZ131" s="1">
        <v>0</v>
      </c>
      <c r="IF131" s="1">
        <v>0</v>
      </c>
      <c r="IG131" s="1">
        <v>0</v>
      </c>
      <c r="IH131" s="1">
        <v>0</v>
      </c>
      <c r="II131" s="1">
        <v>1</v>
      </c>
      <c r="IJ131" s="1">
        <v>0</v>
      </c>
      <c r="IS131" s="1" t="s">
        <v>5183</v>
      </c>
      <c r="IT131" s="1" t="s">
        <v>472</v>
      </c>
      <c r="IU131" s="1" t="s">
        <v>5102</v>
      </c>
      <c r="IV131" s="1" t="s">
        <v>472</v>
      </c>
      <c r="IX131" s="1" t="s">
        <v>472</v>
      </c>
      <c r="IY131" s="1" t="s">
        <v>472</v>
      </c>
      <c r="KA131" s="1" t="s">
        <v>464</v>
      </c>
      <c r="KB131" s="1">
        <v>1</v>
      </c>
      <c r="KC131" s="1">
        <v>0</v>
      </c>
      <c r="KD131" s="1">
        <v>0</v>
      </c>
      <c r="KE131" s="1">
        <v>1</v>
      </c>
      <c r="KF131" s="1">
        <v>0</v>
      </c>
      <c r="KG131" s="1">
        <v>0</v>
      </c>
      <c r="KH131" s="1">
        <v>0</v>
      </c>
      <c r="KJ131" s="1">
        <v>0</v>
      </c>
      <c r="KK131" s="1">
        <v>1</v>
      </c>
      <c r="KL131" s="1">
        <v>0</v>
      </c>
      <c r="KM131" s="1">
        <v>1</v>
      </c>
      <c r="KN131" s="1">
        <v>2</v>
      </c>
      <c r="KO131" s="1" t="s">
        <v>5186</v>
      </c>
      <c r="KP131" s="1">
        <v>0</v>
      </c>
      <c r="KQ131" s="1">
        <v>0</v>
      </c>
      <c r="KR131" s="1">
        <v>0</v>
      </c>
      <c r="KT131" s="1">
        <v>0</v>
      </c>
      <c r="KU131" s="1">
        <v>0</v>
      </c>
      <c r="KV131" s="1">
        <v>0</v>
      </c>
      <c r="KW131" s="1">
        <v>1</v>
      </c>
      <c r="KX131" s="1">
        <v>0</v>
      </c>
      <c r="KY131" s="1">
        <v>0</v>
      </c>
      <c r="LA131" s="1" t="s">
        <v>472</v>
      </c>
      <c r="LC131" s="1">
        <v>1</v>
      </c>
      <c r="LD131" s="1">
        <v>0</v>
      </c>
      <c r="LE131" s="1">
        <v>0</v>
      </c>
      <c r="LF131" s="1">
        <v>0</v>
      </c>
      <c r="LH131" s="1">
        <v>0</v>
      </c>
      <c r="LI131" s="1">
        <v>1</v>
      </c>
      <c r="LJ131" s="1">
        <v>0</v>
      </c>
      <c r="LK131" s="1">
        <v>0</v>
      </c>
      <c r="LL131" s="1">
        <v>0</v>
      </c>
      <c r="LM131" s="1">
        <v>0</v>
      </c>
      <c r="LN131" s="1">
        <v>0</v>
      </c>
      <c r="LO131" s="1">
        <v>0</v>
      </c>
      <c r="LQ131" s="1" t="s">
        <v>472</v>
      </c>
      <c r="LZ131" s="1" t="s">
        <v>472</v>
      </c>
      <c r="MA131" s="1" t="s">
        <v>472</v>
      </c>
      <c r="MQ131" s="1">
        <v>0</v>
      </c>
      <c r="MT131" s="1">
        <v>8</v>
      </c>
      <c r="MU131" s="1" t="s">
        <v>5187</v>
      </c>
      <c r="MV131" s="1">
        <v>1</v>
      </c>
      <c r="MW131" s="1">
        <v>0</v>
      </c>
      <c r="MX131" s="1">
        <v>0</v>
      </c>
      <c r="MY131" s="1">
        <v>0</v>
      </c>
      <c r="MZ131" s="1">
        <v>0</v>
      </c>
      <c r="NA131" s="1">
        <v>1</v>
      </c>
      <c r="NB131" s="1">
        <v>1</v>
      </c>
      <c r="NC131" s="1" t="s">
        <v>5190</v>
      </c>
      <c r="ND131" s="1">
        <v>0</v>
      </c>
      <c r="NE131" s="1">
        <v>0</v>
      </c>
      <c r="NF131" s="1">
        <v>0</v>
      </c>
      <c r="NH131" s="1" t="s">
        <v>464</v>
      </c>
      <c r="NI131" s="1" t="s">
        <v>480</v>
      </c>
      <c r="OD131" s="1" t="s">
        <v>1342</v>
      </c>
      <c r="OE131" s="1">
        <v>0</v>
      </c>
      <c r="OF131" s="1">
        <v>0</v>
      </c>
      <c r="OG131" s="1">
        <v>1</v>
      </c>
      <c r="OH131" s="1">
        <v>0</v>
      </c>
      <c r="OI131" s="1">
        <v>0</v>
      </c>
      <c r="OJ131" s="1">
        <v>0</v>
      </c>
      <c r="OK131" s="1">
        <v>0</v>
      </c>
      <c r="OL131" s="1">
        <v>0</v>
      </c>
      <c r="OM131" s="1">
        <v>0</v>
      </c>
      <c r="ON131" s="1">
        <v>0</v>
      </c>
      <c r="OP131" s="1">
        <v>0</v>
      </c>
      <c r="OQ131" s="1">
        <v>0</v>
      </c>
      <c r="OR131" s="1">
        <v>0</v>
      </c>
      <c r="OS131" s="1">
        <v>0</v>
      </c>
      <c r="OT131" s="1">
        <v>1</v>
      </c>
      <c r="OU131" s="1">
        <v>0</v>
      </c>
      <c r="OV131" s="1" t="s">
        <v>2113</v>
      </c>
      <c r="OW131" s="1" t="s">
        <v>482</v>
      </c>
      <c r="OY131" s="1" t="s">
        <v>518</v>
      </c>
      <c r="OZ131" s="1" t="s">
        <v>472</v>
      </c>
      <c r="PA131" s="1" t="s">
        <v>472</v>
      </c>
      <c r="PB131" s="1" t="s">
        <v>518</v>
      </c>
      <c r="PC131" s="1" t="s">
        <v>472</v>
      </c>
      <c r="PI131" s="1" t="s">
        <v>534</v>
      </c>
      <c r="PJ131" s="1" t="s">
        <v>472</v>
      </c>
      <c r="PZ131" s="1" t="s">
        <v>488</v>
      </c>
      <c r="QA131" s="1" t="s">
        <v>472</v>
      </c>
      <c r="QB131" s="1" t="s">
        <v>2114</v>
      </c>
      <c r="QC131" s="1" t="s">
        <v>520</v>
      </c>
      <c r="QD131" s="1" t="s">
        <v>472</v>
      </c>
      <c r="QG131" s="1">
        <v>-2.2917553000000002</v>
      </c>
      <c r="QH131" s="1">
        <v>28.8021581</v>
      </c>
      <c r="QI131" s="1">
        <v>1750.3</v>
      </c>
      <c r="QJ131" s="1">
        <v>4.95</v>
      </c>
      <c r="QK131" s="1">
        <v>6</v>
      </c>
      <c r="QL131" s="1">
        <v>44963.41547453704</v>
      </c>
      <c r="QM131" s="1">
        <v>44963.388159722221</v>
      </c>
      <c r="QN131" s="1" t="s">
        <v>492</v>
      </c>
      <c r="QO131" s="1">
        <v>44963.570671296293</v>
      </c>
      <c r="QP131" s="7" t="s">
        <v>2115</v>
      </c>
      <c r="QQ131" s="1" t="s">
        <v>492</v>
      </c>
      <c r="QR131" s="1" t="s">
        <v>4707</v>
      </c>
      <c r="QS131" s="1" t="s">
        <v>4716</v>
      </c>
      <c r="QT131" s="1">
        <v>2</v>
      </c>
      <c r="QU131" s="1" t="s">
        <v>4725</v>
      </c>
      <c r="QV131" s="1">
        <v>8</v>
      </c>
      <c r="QW131" s="1">
        <v>25</v>
      </c>
      <c r="QX131" s="1">
        <v>10</v>
      </c>
      <c r="QY131" s="9">
        <v>43</v>
      </c>
      <c r="QZ131" s="1" t="s">
        <v>5101</v>
      </c>
      <c r="RA131" s="1">
        <v>21.428571428571427</v>
      </c>
      <c r="RB131" s="1" t="s">
        <v>4710</v>
      </c>
      <c r="RC131" s="1" t="s">
        <v>4711</v>
      </c>
      <c r="RD131" s="1" t="s">
        <v>4712</v>
      </c>
      <c r="RE131" s="1" t="s">
        <v>5102</v>
      </c>
      <c r="RF131" s="1">
        <v>0</v>
      </c>
      <c r="RG131" s="1">
        <v>1</v>
      </c>
      <c r="RH131" s="1">
        <v>1</v>
      </c>
      <c r="RI131" s="1">
        <v>2</v>
      </c>
      <c r="RJ131" s="1" t="s">
        <v>4721</v>
      </c>
      <c r="RK131" s="1">
        <v>0</v>
      </c>
      <c r="RL131" s="1">
        <v>3</v>
      </c>
      <c r="RM131" s="1" t="s">
        <v>4722</v>
      </c>
      <c r="RN131" s="1">
        <v>0</v>
      </c>
      <c r="RO131" s="1">
        <v>0</v>
      </c>
      <c r="RP131" s="1" t="str">
        <f t="shared" ref="RP131:RP194" si="15">IF(QY131="","",IF(QY131&gt;DA131,"croissance",IF(QY131=DA131,"stagnation","regression")))</f>
        <v>croissance</v>
      </c>
      <c r="RQ131" s="1" t="str">
        <f t="shared" ref="RQ131:RQ194" si="16">IF(OR(QZ131="",DF131="inclassable"),"",IF(DF131=QZ131,"stagnation",IF(OR(AND(QZ131="Accès basique",OR(DF131="Accès limité",DF131="Pas d'accès")),AND(QZ131="Accès limité",DF131="Ne compte pas")),"regression","croissance")))</f>
        <v>stagnation</v>
      </c>
      <c r="RR131" s="1" t="str">
        <f t="shared" ref="RR131:RR194" si="17">IF(RE131="","",IF(RE131=IU131,"stagnation",IF(OR(AND(RE131="accès basique",OR(IU131="accès limité",IU131="pas d'accès")),AND(RE131="accès limité",IU131="pas d'accès")),"regression","croissance")))</f>
        <v>stagnation</v>
      </c>
      <c r="RS131" s="1" t="str">
        <f t="shared" ref="RS131:RS194" si="18">IF(RA131="","",IF(RA131&gt;EN131,"croissance",IF(RA131=EN131,"stagnation","regression")))</f>
        <v>croissance</v>
      </c>
      <c r="RT131" s="1" t="str">
        <f t="shared" ref="RT131:RT194" si="19">IF(RI131="","",IF(RI131=KN131,"stagnation",IF(RI131&gt;KNJ131,"regression","croissance")))</f>
        <v>stagnation</v>
      </c>
      <c r="RU131" s="1" t="str">
        <f t="shared" ref="RU131:RU194" si="20">IF(RL131="","",IF(RL131=MT131,"stagnation",IF(RL131&gt;MT131,"regression","croissance")))</f>
        <v>croissance</v>
      </c>
    </row>
    <row r="132" spans="1:489" ht="14.25" customHeight="1" x14ac:dyDescent="0.3">
      <c r="A132" s="1" t="s">
        <v>2116</v>
      </c>
      <c r="B132" s="1" t="s">
        <v>2117</v>
      </c>
      <c r="C132" s="1">
        <v>44963</v>
      </c>
      <c r="D132" s="1" t="s">
        <v>459</v>
      </c>
      <c r="E132" s="1" t="s">
        <v>460</v>
      </c>
      <c r="F132" s="1" t="s">
        <v>460</v>
      </c>
      <c r="G132" s="1" t="s">
        <v>461</v>
      </c>
      <c r="H132" s="1" t="s">
        <v>462</v>
      </c>
      <c r="I132" s="1" t="s">
        <v>844</v>
      </c>
      <c r="J132" s="1" t="s">
        <v>464</v>
      </c>
      <c r="K132" s="1" t="s">
        <v>2119</v>
      </c>
      <c r="L132" s="1" t="s">
        <v>2118</v>
      </c>
      <c r="M132" s="1" t="str" cm="1">
        <f t="array" ref="M132">SUBSTITUTE(L132,LEFT(L132,MIN(IFERROR(FIND({0;1;2;3;4;5;6;7;8;9},L132),""))-1),"")</f>
        <v>8</v>
      </c>
      <c r="N132" s="1" t="str">
        <f t="shared" si="14"/>
        <v>kashe_8</v>
      </c>
      <c r="O132" s="1" t="s">
        <v>510</v>
      </c>
      <c r="P132" s="1">
        <v>35</v>
      </c>
      <c r="Q132" s="1">
        <v>970336955</v>
      </c>
      <c r="R132" s="1" t="s">
        <v>511</v>
      </c>
      <c r="S132" s="1" t="s">
        <v>464</v>
      </c>
      <c r="W132" s="1" t="s">
        <v>510</v>
      </c>
      <c r="X132" s="1" t="s">
        <v>2120</v>
      </c>
      <c r="Y132" s="1" t="s">
        <v>513</v>
      </c>
      <c r="AA132" s="1" t="s">
        <v>471</v>
      </c>
      <c r="AB132" s="1">
        <v>0</v>
      </c>
      <c r="AC132" s="1">
        <v>1</v>
      </c>
      <c r="AD132" s="1">
        <v>0</v>
      </c>
      <c r="AE132" s="1">
        <v>0</v>
      </c>
      <c r="AF132" s="1">
        <v>1</v>
      </c>
      <c r="AG132" s="1">
        <v>0</v>
      </c>
      <c r="AH132" s="1">
        <v>0</v>
      </c>
      <c r="AI132" s="1">
        <v>0</v>
      </c>
      <c r="AJ132" s="1">
        <v>1</v>
      </c>
      <c r="AK132" s="1">
        <v>0</v>
      </c>
      <c r="AL132" s="1">
        <v>1</v>
      </c>
      <c r="AM132" s="1">
        <v>0</v>
      </c>
      <c r="AN132" s="1">
        <v>0</v>
      </c>
      <c r="AO132" s="1">
        <v>0</v>
      </c>
      <c r="AP132" s="1">
        <v>1</v>
      </c>
      <c r="AQ132" s="1">
        <v>0</v>
      </c>
      <c r="AR132" s="1">
        <v>5</v>
      </c>
      <c r="AS132" s="1" t="s">
        <v>472</v>
      </c>
      <c r="AT132" s="1">
        <v>0</v>
      </c>
      <c r="AU132" s="1">
        <v>0</v>
      </c>
      <c r="AV132" s="1">
        <v>0</v>
      </c>
      <c r="AW132" s="1">
        <v>0</v>
      </c>
      <c r="AX132" s="1">
        <v>0</v>
      </c>
      <c r="AY132" s="1">
        <v>0</v>
      </c>
      <c r="AZ132" s="1">
        <v>0</v>
      </c>
      <c r="BA132" s="1">
        <v>0</v>
      </c>
      <c r="BB132" s="1">
        <v>0</v>
      </c>
      <c r="BC132" s="1">
        <v>0</v>
      </c>
      <c r="BD132" s="1">
        <v>0</v>
      </c>
      <c r="BE132" s="1">
        <v>0</v>
      </c>
      <c r="BF132" s="1" t="s">
        <v>472</v>
      </c>
      <c r="BS132" s="1" t="s">
        <v>464</v>
      </c>
      <c r="BT132" s="1">
        <v>0</v>
      </c>
      <c r="BU132" s="1">
        <v>0</v>
      </c>
      <c r="BV132" s="1">
        <v>0</v>
      </c>
      <c r="BW132" s="1">
        <v>0</v>
      </c>
      <c r="BX132" s="1">
        <v>1</v>
      </c>
      <c r="BY132" s="1">
        <v>0</v>
      </c>
      <c r="BZ132" s="1">
        <v>0</v>
      </c>
      <c r="CA132" s="1">
        <v>0</v>
      </c>
      <c r="CB132" s="1">
        <v>0</v>
      </c>
      <c r="CC132" s="1">
        <v>0</v>
      </c>
      <c r="CD132" s="1">
        <v>0</v>
      </c>
      <c r="CF132" s="1" t="s">
        <v>473</v>
      </c>
      <c r="CG132" s="1" t="s">
        <v>474</v>
      </c>
      <c r="CL132" s="1" t="s">
        <v>473</v>
      </c>
      <c r="CM132" s="1" t="s">
        <v>5133</v>
      </c>
      <c r="CO132" s="1" t="s">
        <v>464</v>
      </c>
      <c r="CW132" s="1" t="s">
        <v>475</v>
      </c>
      <c r="CX132" s="1">
        <v>5</v>
      </c>
      <c r="CY132" s="1">
        <v>2</v>
      </c>
      <c r="CZ132" s="1">
        <v>5</v>
      </c>
      <c r="DA132" s="9">
        <v>12</v>
      </c>
      <c r="DE132" s="1" t="s">
        <v>464</v>
      </c>
      <c r="DF132" s="1" t="s">
        <v>5100</v>
      </c>
      <c r="EH132" s="1">
        <v>7</v>
      </c>
      <c r="EI132" s="1">
        <v>3</v>
      </c>
      <c r="EJ132" s="1">
        <v>420</v>
      </c>
      <c r="EM132" s="1">
        <v>0</v>
      </c>
      <c r="EN132" s="6">
        <v>12</v>
      </c>
      <c r="EO132" s="1" t="s">
        <v>472</v>
      </c>
      <c r="EZ132" s="1" t="s">
        <v>555</v>
      </c>
      <c r="FA132" s="1">
        <v>0</v>
      </c>
      <c r="FB132" s="1">
        <v>0</v>
      </c>
      <c r="FC132" s="1">
        <v>0</v>
      </c>
      <c r="FD132" s="1">
        <v>0</v>
      </c>
      <c r="FE132" s="1">
        <v>1</v>
      </c>
      <c r="FF132" s="1">
        <v>0</v>
      </c>
      <c r="FG132" s="1">
        <v>0</v>
      </c>
      <c r="FI132" s="1" t="s">
        <v>472</v>
      </c>
      <c r="GE132" s="1" t="s">
        <v>472</v>
      </c>
      <c r="GF132" s="1" t="s">
        <v>2103</v>
      </c>
      <c r="GG132" s="1" t="s">
        <v>472</v>
      </c>
      <c r="HP132" s="1" t="s">
        <v>464</v>
      </c>
      <c r="HQ132" s="1">
        <v>0</v>
      </c>
      <c r="HR132" s="1">
        <v>0</v>
      </c>
      <c r="HS132" s="1">
        <v>0</v>
      </c>
      <c r="HT132" s="1">
        <v>0</v>
      </c>
      <c r="HU132" s="1">
        <v>0</v>
      </c>
      <c r="HV132" s="1">
        <v>0</v>
      </c>
      <c r="HW132" s="1">
        <v>1</v>
      </c>
      <c r="HX132" s="1">
        <v>0</v>
      </c>
      <c r="HY132" s="1">
        <v>0</v>
      </c>
      <c r="HZ132" s="1">
        <v>0</v>
      </c>
      <c r="IF132" s="1">
        <v>0</v>
      </c>
      <c r="IG132" s="1">
        <v>0</v>
      </c>
      <c r="IH132" s="1">
        <v>0</v>
      </c>
      <c r="II132" s="1">
        <v>1</v>
      </c>
      <c r="IJ132" s="1">
        <v>0</v>
      </c>
      <c r="IS132" s="1" t="s">
        <v>5183</v>
      </c>
      <c r="IT132" s="1" t="s">
        <v>472</v>
      </c>
      <c r="IU132" s="1" t="s">
        <v>5102</v>
      </c>
      <c r="IV132" s="1" t="s">
        <v>472</v>
      </c>
      <c r="IX132" s="1" t="s">
        <v>472</v>
      </c>
      <c r="IY132" s="1" t="s">
        <v>472</v>
      </c>
      <c r="KA132" s="1" t="s">
        <v>464</v>
      </c>
      <c r="KB132" s="1">
        <v>1</v>
      </c>
      <c r="KC132" s="1">
        <v>0</v>
      </c>
      <c r="KD132" s="1">
        <v>0</v>
      </c>
      <c r="KE132" s="1">
        <v>1</v>
      </c>
      <c r="KF132" s="1">
        <v>0</v>
      </c>
      <c r="KG132" s="1">
        <v>0</v>
      </c>
      <c r="KH132" s="1">
        <v>0</v>
      </c>
      <c r="KJ132" s="1">
        <v>0</v>
      </c>
      <c r="KK132" s="1">
        <v>1</v>
      </c>
      <c r="KL132" s="1">
        <v>0</v>
      </c>
      <c r="KM132" s="1">
        <v>1</v>
      </c>
      <c r="KN132" s="1">
        <v>2</v>
      </c>
      <c r="KO132" s="1" t="s">
        <v>5186</v>
      </c>
      <c r="KP132" s="1">
        <v>0</v>
      </c>
      <c r="KQ132" s="1">
        <v>0</v>
      </c>
      <c r="KR132" s="1">
        <v>0</v>
      </c>
      <c r="KT132" s="1">
        <v>1</v>
      </c>
      <c r="KU132" s="1">
        <v>0</v>
      </c>
      <c r="KV132" s="1">
        <v>0</v>
      </c>
      <c r="KW132" s="1">
        <v>0</v>
      </c>
      <c r="KX132" s="1">
        <v>0</v>
      </c>
      <c r="KY132" s="1">
        <v>0</v>
      </c>
      <c r="LA132" s="1" t="s">
        <v>464</v>
      </c>
      <c r="LB132" s="1" t="s">
        <v>2121</v>
      </c>
      <c r="LC132" s="1">
        <v>1</v>
      </c>
      <c r="LD132" s="1">
        <v>1</v>
      </c>
      <c r="LE132" s="1">
        <v>0</v>
      </c>
      <c r="LF132" s="1">
        <v>0</v>
      </c>
      <c r="LH132" s="1">
        <v>0</v>
      </c>
      <c r="LI132" s="1">
        <v>1</v>
      </c>
      <c r="LJ132" s="1">
        <v>0</v>
      </c>
      <c r="LK132" s="1">
        <v>0</v>
      </c>
      <c r="LL132" s="1">
        <v>0</v>
      </c>
      <c r="LM132" s="1">
        <v>0</v>
      </c>
      <c r="LN132" s="1">
        <v>0</v>
      </c>
      <c r="LO132" s="1">
        <v>0</v>
      </c>
      <c r="LQ132" s="1" t="s">
        <v>472</v>
      </c>
      <c r="LZ132" s="1" t="s">
        <v>472</v>
      </c>
      <c r="MA132" s="1" t="s">
        <v>472</v>
      </c>
      <c r="MQ132" s="1">
        <v>0</v>
      </c>
      <c r="MT132" s="1">
        <v>8</v>
      </c>
      <c r="MU132" s="1" t="s">
        <v>5187</v>
      </c>
      <c r="MV132" s="1">
        <v>1</v>
      </c>
      <c r="MW132" s="1">
        <v>0</v>
      </c>
      <c r="MX132" s="1">
        <v>0</v>
      </c>
      <c r="MY132" s="1">
        <v>0</v>
      </c>
      <c r="MZ132" s="1">
        <v>0</v>
      </c>
      <c r="NA132" s="1">
        <v>1</v>
      </c>
      <c r="NB132" s="1">
        <v>1</v>
      </c>
      <c r="NC132" s="1" t="s">
        <v>5190</v>
      </c>
      <c r="ND132" s="1">
        <v>0</v>
      </c>
      <c r="NE132" s="1">
        <v>0</v>
      </c>
      <c r="NF132" s="1">
        <v>0</v>
      </c>
      <c r="NH132" s="1" t="s">
        <v>464</v>
      </c>
      <c r="NI132" s="1" t="s">
        <v>480</v>
      </c>
      <c r="OD132" s="1" t="s">
        <v>1342</v>
      </c>
      <c r="OE132" s="1">
        <v>0</v>
      </c>
      <c r="OF132" s="1">
        <v>1</v>
      </c>
      <c r="OG132" s="1">
        <v>1</v>
      </c>
      <c r="OH132" s="1">
        <v>0</v>
      </c>
      <c r="OI132" s="1">
        <v>0</v>
      </c>
      <c r="OJ132" s="1">
        <v>0</v>
      </c>
      <c r="OK132" s="1">
        <v>1</v>
      </c>
      <c r="OL132" s="1">
        <v>0</v>
      </c>
      <c r="OM132" s="1">
        <v>0</v>
      </c>
      <c r="ON132" s="1">
        <v>0</v>
      </c>
      <c r="OP132" s="1">
        <v>0</v>
      </c>
      <c r="OQ132" s="1">
        <v>0</v>
      </c>
      <c r="OR132" s="1">
        <v>0</v>
      </c>
      <c r="OS132" s="1">
        <v>1</v>
      </c>
      <c r="OT132" s="1">
        <v>0</v>
      </c>
      <c r="OU132" s="1">
        <v>0</v>
      </c>
      <c r="OW132" s="1" t="s">
        <v>482</v>
      </c>
      <c r="OY132" s="1" t="s">
        <v>518</v>
      </c>
      <c r="OZ132" s="1" t="s">
        <v>464</v>
      </c>
      <c r="PA132" s="1" t="s">
        <v>464</v>
      </c>
      <c r="PB132" s="1" t="s">
        <v>518</v>
      </c>
      <c r="PC132" s="1" t="s">
        <v>464</v>
      </c>
      <c r="PD132" s="1" t="s">
        <v>472</v>
      </c>
      <c r="PF132" s="1" t="s">
        <v>484</v>
      </c>
      <c r="PH132" s="1" t="s">
        <v>485</v>
      </c>
      <c r="PI132" s="1" t="s">
        <v>503</v>
      </c>
      <c r="PJ132" s="1" t="s">
        <v>487</v>
      </c>
      <c r="PK132" s="1">
        <v>0</v>
      </c>
      <c r="PL132" s="1">
        <v>0</v>
      </c>
      <c r="PM132" s="1">
        <v>1</v>
      </c>
      <c r="PN132" s="1">
        <v>0</v>
      </c>
      <c r="PO132" s="1">
        <v>0</v>
      </c>
      <c r="PP132" s="1">
        <v>1</v>
      </c>
      <c r="PQ132" s="1">
        <v>0</v>
      </c>
      <c r="PR132" s="1">
        <v>0</v>
      </c>
      <c r="PS132" s="1">
        <v>0</v>
      </c>
      <c r="PT132" s="1">
        <v>0</v>
      </c>
      <c r="PU132" s="1">
        <v>0</v>
      </c>
      <c r="PV132" s="1">
        <v>0</v>
      </c>
      <c r="PX132" s="1" t="s">
        <v>488</v>
      </c>
      <c r="PY132" s="1" t="s">
        <v>472</v>
      </c>
      <c r="QB132" s="1" t="s">
        <v>2122</v>
      </c>
      <c r="QC132" s="1" t="s">
        <v>2123</v>
      </c>
      <c r="QD132" s="1" t="s">
        <v>472</v>
      </c>
      <c r="QG132" s="1">
        <v>-2.3028070999999999</v>
      </c>
      <c r="QH132" s="1">
        <v>28.7948497</v>
      </c>
      <c r="QI132" s="1">
        <v>1758.5</v>
      </c>
      <c r="QJ132" s="1">
        <v>4.93</v>
      </c>
      <c r="QK132" s="1">
        <v>5</v>
      </c>
      <c r="QL132" s="1">
        <v>44963.487349537027</v>
      </c>
      <c r="QM132" s="1">
        <v>44963.457870370366</v>
      </c>
      <c r="QN132" s="1" t="s">
        <v>492</v>
      </c>
      <c r="QO132" s="1">
        <v>44963.570694444446</v>
      </c>
      <c r="QP132" s="7" t="s">
        <v>2124</v>
      </c>
      <c r="QQ132" s="1" t="s">
        <v>492</v>
      </c>
      <c r="QR132" s="1" t="s">
        <v>4707</v>
      </c>
      <c r="QS132" s="1" t="s">
        <v>4716</v>
      </c>
      <c r="QT132" s="1">
        <v>4</v>
      </c>
      <c r="QU132" s="1" t="s">
        <v>4725</v>
      </c>
      <c r="QV132" s="1">
        <v>12</v>
      </c>
      <c r="QW132" s="1">
        <v>15</v>
      </c>
      <c r="QX132" s="1">
        <v>15</v>
      </c>
      <c r="QY132" s="9">
        <v>42</v>
      </c>
      <c r="QZ132" s="1" t="s">
        <v>5101</v>
      </c>
      <c r="RA132" s="1">
        <v>8.5714285714285712</v>
      </c>
      <c r="RB132" s="1" t="s">
        <v>4710</v>
      </c>
      <c r="RC132" s="1" t="s">
        <v>4711</v>
      </c>
      <c r="RD132" s="1" t="s">
        <v>4712</v>
      </c>
      <c r="RE132" s="1" t="s">
        <v>5102</v>
      </c>
      <c r="RF132" s="1">
        <v>0</v>
      </c>
      <c r="RG132" s="1">
        <v>1</v>
      </c>
      <c r="RH132" s="1">
        <v>0</v>
      </c>
      <c r="RI132" s="1">
        <v>1</v>
      </c>
      <c r="RJ132" s="1" t="s">
        <v>4721</v>
      </c>
      <c r="RK132" s="1">
        <v>0</v>
      </c>
      <c r="RL132" s="1">
        <v>4</v>
      </c>
      <c r="RM132" s="1" t="s">
        <v>4722</v>
      </c>
      <c r="RN132" s="1">
        <v>0</v>
      </c>
      <c r="RO132" s="1">
        <v>0</v>
      </c>
      <c r="RP132" s="1" t="str">
        <f t="shared" si="15"/>
        <v>croissance</v>
      </c>
      <c r="RQ132" s="1" t="str">
        <f t="shared" si="16"/>
        <v>croissance</v>
      </c>
      <c r="RR132" s="1" t="str">
        <f t="shared" si="17"/>
        <v>stagnation</v>
      </c>
      <c r="RS132" s="1" t="str">
        <f t="shared" si="18"/>
        <v>regression</v>
      </c>
      <c r="RT132" s="1" t="str">
        <f t="shared" si="19"/>
        <v>regression</v>
      </c>
      <c r="RU132" s="1" t="str">
        <f t="shared" si="20"/>
        <v>croissance</v>
      </c>
    </row>
    <row r="133" spans="1:489" ht="14.25" customHeight="1" x14ac:dyDescent="0.3">
      <c r="A133" s="1" t="s">
        <v>2125</v>
      </c>
      <c r="B133" s="1" t="s">
        <v>2126</v>
      </c>
      <c r="C133" s="1">
        <v>44963</v>
      </c>
      <c r="D133" s="1" t="s">
        <v>459</v>
      </c>
      <c r="E133" s="1" t="s">
        <v>460</v>
      </c>
      <c r="F133" s="1" t="s">
        <v>460</v>
      </c>
      <c r="G133" s="1" t="s">
        <v>461</v>
      </c>
      <c r="H133" s="1" t="s">
        <v>1380</v>
      </c>
      <c r="I133" s="1" t="s">
        <v>1404</v>
      </c>
      <c r="J133" s="1" t="s">
        <v>464</v>
      </c>
      <c r="K133" s="1" t="s">
        <v>2128</v>
      </c>
      <c r="L133" s="1" t="s">
        <v>2127</v>
      </c>
      <c r="M133" s="1" t="str" cm="1">
        <f t="array" ref="M133">SUBSTITUTE(L133,LEFT(L133,MIN(IFERROR(FIND({0;1;2;3;4;5;6;7;8;9},L133),""))-1),"")</f>
        <v>4</v>
      </c>
      <c r="N133" s="1" t="str">
        <f t="shared" si="14"/>
        <v>kahun_4</v>
      </c>
      <c r="O133" s="1" t="s">
        <v>510</v>
      </c>
      <c r="P133" s="1">
        <v>28</v>
      </c>
      <c r="Q133" s="1">
        <v>990215628</v>
      </c>
      <c r="R133" s="1" t="s">
        <v>468</v>
      </c>
      <c r="S133" s="1" t="s">
        <v>464</v>
      </c>
      <c r="W133" s="1" t="s">
        <v>510</v>
      </c>
      <c r="X133" s="1" t="s">
        <v>2129</v>
      </c>
      <c r="Y133" s="1" t="s">
        <v>575</v>
      </c>
      <c r="AA133" s="1" t="s">
        <v>596</v>
      </c>
      <c r="AB133" s="1">
        <v>0</v>
      </c>
      <c r="AC133" s="1">
        <v>0</v>
      </c>
      <c r="AD133" s="1">
        <v>0</v>
      </c>
      <c r="AE133" s="1">
        <v>1</v>
      </c>
      <c r="AF133" s="1">
        <v>1</v>
      </c>
      <c r="AG133" s="1">
        <v>1</v>
      </c>
      <c r="AH133" s="1">
        <v>0</v>
      </c>
      <c r="AI133" s="1">
        <v>1</v>
      </c>
      <c r="AJ133" s="1">
        <v>0</v>
      </c>
      <c r="AK133" s="1">
        <v>0</v>
      </c>
      <c r="AL133" s="1">
        <v>0</v>
      </c>
      <c r="AM133" s="1">
        <v>0</v>
      </c>
      <c r="AN133" s="1">
        <v>0</v>
      </c>
      <c r="AO133" s="1">
        <v>1</v>
      </c>
      <c r="AP133" s="1">
        <v>0</v>
      </c>
      <c r="AQ133" s="1">
        <v>1</v>
      </c>
      <c r="AR133" s="1">
        <v>6</v>
      </c>
      <c r="AS133" s="1" t="s">
        <v>472</v>
      </c>
      <c r="AT133" s="1">
        <v>0</v>
      </c>
      <c r="AU133" s="1">
        <v>0</v>
      </c>
      <c r="AV133" s="1">
        <v>0</v>
      </c>
      <c r="AW133" s="1">
        <v>0</v>
      </c>
      <c r="AX133" s="1">
        <v>0</v>
      </c>
      <c r="AY133" s="1">
        <v>0</v>
      </c>
      <c r="AZ133" s="1">
        <v>0</v>
      </c>
      <c r="BA133" s="1">
        <v>0</v>
      </c>
      <c r="BB133" s="1">
        <v>0</v>
      </c>
      <c r="BC133" s="1">
        <v>0</v>
      </c>
      <c r="BD133" s="1">
        <v>0</v>
      </c>
      <c r="BE133" s="1">
        <v>0</v>
      </c>
      <c r="BF133" s="1" t="s">
        <v>464</v>
      </c>
      <c r="BG133" s="1">
        <v>1</v>
      </c>
      <c r="BH133" s="1">
        <v>0</v>
      </c>
      <c r="BI133" s="1">
        <v>0</v>
      </c>
      <c r="BJ133" s="1">
        <v>0</v>
      </c>
      <c r="BK133" s="1">
        <v>0</v>
      </c>
      <c r="BL133" s="1">
        <v>0</v>
      </c>
      <c r="BM133" s="1">
        <v>0</v>
      </c>
      <c r="BN133" s="1">
        <v>0</v>
      </c>
      <c r="BO133" s="1">
        <v>0</v>
      </c>
      <c r="BP133" s="1">
        <v>0</v>
      </c>
      <c r="BQ133" s="1">
        <v>0</v>
      </c>
      <c r="BS133" s="1" t="s">
        <v>464</v>
      </c>
      <c r="BT133" s="1">
        <v>0</v>
      </c>
      <c r="BU133" s="1">
        <v>0</v>
      </c>
      <c r="BV133" s="1">
        <v>1</v>
      </c>
      <c r="BW133" s="1">
        <v>1</v>
      </c>
      <c r="BX133" s="1">
        <v>0</v>
      </c>
      <c r="BY133" s="1">
        <v>0</v>
      </c>
      <c r="BZ133" s="1">
        <v>0</v>
      </c>
      <c r="CA133" s="1">
        <v>0</v>
      </c>
      <c r="CB133" s="1">
        <v>0</v>
      </c>
      <c r="CC133" s="1">
        <v>0</v>
      </c>
      <c r="CD133" s="1">
        <v>0</v>
      </c>
      <c r="CF133" s="1" t="s">
        <v>473</v>
      </c>
      <c r="CG133" s="1" t="s">
        <v>474</v>
      </c>
      <c r="CL133" s="1" t="s">
        <v>473</v>
      </c>
      <c r="CM133" s="1" t="s">
        <v>5133</v>
      </c>
      <c r="CO133" s="1" t="s">
        <v>464</v>
      </c>
      <c r="CW133" s="1" t="s">
        <v>475</v>
      </c>
      <c r="CX133" s="1">
        <v>5</v>
      </c>
      <c r="CY133" s="1">
        <v>2</v>
      </c>
      <c r="CZ133" s="1">
        <v>8</v>
      </c>
      <c r="DA133" s="9">
        <v>15</v>
      </c>
      <c r="DE133" s="1" t="s">
        <v>464</v>
      </c>
      <c r="DF133" s="1" t="s">
        <v>5100</v>
      </c>
      <c r="EH133" s="1">
        <v>7</v>
      </c>
      <c r="EI133" s="1">
        <v>5</v>
      </c>
      <c r="EJ133" s="1">
        <v>700</v>
      </c>
      <c r="EM133" s="1">
        <v>0</v>
      </c>
      <c r="EN133" s="6">
        <v>16.666666666666668</v>
      </c>
      <c r="EO133" s="1" t="s">
        <v>472</v>
      </c>
      <c r="EZ133" s="1" t="s">
        <v>555</v>
      </c>
      <c r="FA133" s="1">
        <v>0</v>
      </c>
      <c r="FB133" s="1">
        <v>0</v>
      </c>
      <c r="FC133" s="1">
        <v>0</v>
      </c>
      <c r="FD133" s="1">
        <v>0</v>
      </c>
      <c r="FE133" s="1">
        <v>1</v>
      </c>
      <c r="FF133" s="1">
        <v>0</v>
      </c>
      <c r="FG133" s="1">
        <v>0</v>
      </c>
      <c r="FI133" s="1" t="s">
        <v>464</v>
      </c>
      <c r="FJ133" s="1" t="s">
        <v>598</v>
      </c>
      <c r="FM133" s="1">
        <v>500</v>
      </c>
      <c r="GE133" s="1" t="s">
        <v>464</v>
      </c>
      <c r="GF133" s="1" t="s">
        <v>2130</v>
      </c>
      <c r="GG133" s="1" t="s">
        <v>472</v>
      </c>
      <c r="HP133" s="1" t="s">
        <v>464</v>
      </c>
      <c r="HQ133" s="1">
        <v>0</v>
      </c>
      <c r="HR133" s="1">
        <v>1</v>
      </c>
      <c r="HS133" s="1">
        <v>0</v>
      </c>
      <c r="HT133" s="1">
        <v>0</v>
      </c>
      <c r="HU133" s="1">
        <v>0</v>
      </c>
      <c r="HV133" s="1">
        <v>0</v>
      </c>
      <c r="HW133" s="1">
        <v>0</v>
      </c>
      <c r="HX133" s="1">
        <v>0</v>
      </c>
      <c r="HY133" s="1">
        <v>0</v>
      </c>
      <c r="HZ133" s="1">
        <v>0</v>
      </c>
      <c r="ID133" s="1" t="s">
        <v>1148</v>
      </c>
      <c r="IF133" s="1">
        <v>0</v>
      </c>
      <c r="IG133" s="1">
        <v>0</v>
      </c>
      <c r="IH133" s="1">
        <v>0</v>
      </c>
      <c r="II133" s="1">
        <v>1</v>
      </c>
      <c r="IJ133" s="1">
        <v>0</v>
      </c>
      <c r="IS133" s="1" t="s">
        <v>5184</v>
      </c>
      <c r="IT133" s="1" t="s">
        <v>472</v>
      </c>
      <c r="IU133" s="1" t="s">
        <v>5100</v>
      </c>
      <c r="IV133" s="1" t="s">
        <v>472</v>
      </c>
      <c r="IX133" s="1" t="s">
        <v>472</v>
      </c>
      <c r="IY133" s="1" t="s">
        <v>472</v>
      </c>
      <c r="KA133" s="1" t="s">
        <v>464</v>
      </c>
      <c r="KB133" s="1">
        <v>1</v>
      </c>
      <c r="KC133" s="1">
        <v>1</v>
      </c>
      <c r="KD133" s="1">
        <v>1</v>
      </c>
      <c r="KE133" s="1">
        <v>3</v>
      </c>
      <c r="KF133" s="1">
        <v>0</v>
      </c>
      <c r="KG133" s="1">
        <v>0</v>
      </c>
      <c r="KH133" s="1">
        <v>0</v>
      </c>
      <c r="KJ133" s="1">
        <v>1</v>
      </c>
      <c r="KK133" s="1">
        <v>1</v>
      </c>
      <c r="KL133" s="1">
        <v>1</v>
      </c>
      <c r="KM133" s="1">
        <v>3</v>
      </c>
      <c r="KN133" s="1">
        <v>6</v>
      </c>
      <c r="KO133" s="1" t="s">
        <v>5185</v>
      </c>
      <c r="KP133" s="1">
        <v>0</v>
      </c>
      <c r="KQ133" s="1">
        <v>0</v>
      </c>
      <c r="KR133" s="1">
        <v>0</v>
      </c>
      <c r="KT133" s="1">
        <v>1</v>
      </c>
      <c r="KU133" s="1">
        <v>1</v>
      </c>
      <c r="KV133" s="1">
        <v>0</v>
      </c>
      <c r="KW133" s="1">
        <v>0</v>
      </c>
      <c r="KX133" s="1">
        <v>0</v>
      </c>
      <c r="KY133" s="1">
        <v>0</v>
      </c>
      <c r="LA133" s="1" t="s">
        <v>472</v>
      </c>
      <c r="LB133" s="1" t="s">
        <v>2131</v>
      </c>
      <c r="LC133" s="1">
        <v>1</v>
      </c>
      <c r="LD133" s="1">
        <v>1</v>
      </c>
      <c r="LE133" s="1">
        <v>0</v>
      </c>
      <c r="LF133" s="1">
        <v>0</v>
      </c>
      <c r="LH133" s="1">
        <v>0</v>
      </c>
      <c r="LI133" s="1">
        <v>0</v>
      </c>
      <c r="LJ133" s="1">
        <v>0</v>
      </c>
      <c r="LK133" s="1">
        <v>1</v>
      </c>
      <c r="LL133" s="1">
        <v>0</v>
      </c>
      <c r="LM133" s="1">
        <v>0</v>
      </c>
      <c r="LN133" s="1">
        <v>0</v>
      </c>
      <c r="LO133" s="1">
        <v>0</v>
      </c>
      <c r="LQ133" s="1" t="s">
        <v>464</v>
      </c>
      <c r="LR133" s="1" t="s">
        <v>2132</v>
      </c>
      <c r="LS133" s="1">
        <v>0</v>
      </c>
      <c r="LT133" s="1">
        <v>1</v>
      </c>
      <c r="LU133" s="1">
        <v>0</v>
      </c>
      <c r="LV133" s="1">
        <v>1</v>
      </c>
      <c r="LW133" s="1">
        <v>0</v>
      </c>
      <c r="LX133" s="1">
        <v>0</v>
      </c>
      <c r="LY133" s="1" t="s">
        <v>1184</v>
      </c>
      <c r="LZ133" s="1" t="s">
        <v>472</v>
      </c>
      <c r="MA133" s="1" t="s">
        <v>472</v>
      </c>
      <c r="MQ133" s="1">
        <v>0</v>
      </c>
      <c r="MT133" s="1">
        <v>5</v>
      </c>
      <c r="MU133" s="1" t="s">
        <v>5189</v>
      </c>
      <c r="MV133" s="1">
        <v>0</v>
      </c>
      <c r="MW133" s="1">
        <v>0</v>
      </c>
      <c r="MX133" s="1">
        <v>0</v>
      </c>
      <c r="MY133" s="1">
        <v>0</v>
      </c>
      <c r="MZ133" s="1">
        <v>0</v>
      </c>
      <c r="NA133" s="1">
        <v>0</v>
      </c>
      <c r="NB133" s="1">
        <v>0</v>
      </c>
      <c r="NC133" s="1" t="s">
        <v>1580</v>
      </c>
      <c r="ND133" s="1">
        <v>0</v>
      </c>
      <c r="NE133" s="1">
        <v>1</v>
      </c>
      <c r="NF133" s="1">
        <v>0</v>
      </c>
      <c r="NG133" s="1" t="s">
        <v>1309</v>
      </c>
      <c r="NH133" s="1" t="s">
        <v>464</v>
      </c>
      <c r="NI133" s="1" t="s">
        <v>480</v>
      </c>
      <c r="OD133" s="1" t="s">
        <v>2133</v>
      </c>
      <c r="OE133" s="1">
        <v>1</v>
      </c>
      <c r="OF133" s="1">
        <v>0</v>
      </c>
      <c r="OG133" s="1">
        <v>0</v>
      </c>
      <c r="OH133" s="1">
        <v>0</v>
      </c>
      <c r="OI133" s="1">
        <v>0</v>
      </c>
      <c r="OJ133" s="1">
        <v>0</v>
      </c>
      <c r="OK133" s="1">
        <v>0</v>
      </c>
      <c r="OL133" s="1">
        <v>1</v>
      </c>
      <c r="OM133" s="1">
        <v>1</v>
      </c>
      <c r="ON133" s="1">
        <v>0</v>
      </c>
      <c r="OO133" s="1" t="s">
        <v>562</v>
      </c>
      <c r="OP133" s="1">
        <v>0</v>
      </c>
      <c r="OQ133" s="1">
        <v>1</v>
      </c>
      <c r="OR133" s="1">
        <v>0</v>
      </c>
      <c r="OS133" s="1">
        <v>0</v>
      </c>
      <c r="OT133" s="1">
        <v>0</v>
      </c>
      <c r="OU133" s="1">
        <v>0</v>
      </c>
      <c r="OW133" s="1" t="s">
        <v>482</v>
      </c>
      <c r="OY133" s="1" t="s">
        <v>533</v>
      </c>
      <c r="OZ133" s="1" t="s">
        <v>464</v>
      </c>
      <c r="PA133" s="1" t="s">
        <v>464</v>
      </c>
      <c r="PB133" s="1" t="s">
        <v>533</v>
      </c>
      <c r="PC133" s="1" t="s">
        <v>464</v>
      </c>
      <c r="PD133" s="1" t="s">
        <v>472</v>
      </c>
      <c r="PF133" s="1" t="s">
        <v>484</v>
      </c>
      <c r="PH133" s="1" t="s">
        <v>485</v>
      </c>
      <c r="PI133" s="1" t="s">
        <v>605</v>
      </c>
      <c r="PJ133" s="1" t="s">
        <v>472</v>
      </c>
      <c r="PZ133" s="1" t="s">
        <v>1184</v>
      </c>
      <c r="QA133" s="1" t="s">
        <v>472</v>
      </c>
      <c r="QB133" s="1" t="s">
        <v>2134</v>
      </c>
      <c r="QC133" s="1" t="s">
        <v>2135</v>
      </c>
      <c r="QD133" s="1" t="s">
        <v>472</v>
      </c>
      <c r="QG133" s="1">
        <v>-2.2350542</v>
      </c>
      <c r="QH133" s="1">
        <v>28.809300799999999</v>
      </c>
      <c r="QI133" s="1">
        <v>1755.5</v>
      </c>
      <c r="QJ133" s="1">
        <v>4.16</v>
      </c>
      <c r="QK133" s="1">
        <v>6</v>
      </c>
      <c r="QL133" s="1">
        <v>44963.399155092593</v>
      </c>
      <c r="QM133" s="1">
        <v>44963.375925925917</v>
      </c>
      <c r="QN133" s="1" t="s">
        <v>1159</v>
      </c>
      <c r="QO133" s="1">
        <v>44963.571145833332</v>
      </c>
      <c r="QP133" s="7" t="s">
        <v>2136</v>
      </c>
      <c r="QQ133" s="1" t="s">
        <v>1159</v>
      </c>
      <c r="QR133" s="1" t="s">
        <v>4707</v>
      </c>
      <c r="QS133" s="1" t="s">
        <v>4716</v>
      </c>
      <c r="QT133" s="1">
        <v>8</v>
      </c>
      <c r="QU133" s="1" t="s">
        <v>4709</v>
      </c>
      <c r="QV133" s="1">
        <v>60</v>
      </c>
      <c r="QW133" s="1">
        <v>30</v>
      </c>
      <c r="QX133" s="1">
        <v>60</v>
      </c>
      <c r="QY133" s="9">
        <v>150</v>
      </c>
      <c r="QZ133" s="1" t="s">
        <v>5102</v>
      </c>
      <c r="RA133" s="1">
        <v>7.5</v>
      </c>
      <c r="RB133" s="1" t="s">
        <v>4720</v>
      </c>
      <c r="RC133" s="1" t="s">
        <v>4711</v>
      </c>
      <c r="RD133" s="1" t="s">
        <v>4712</v>
      </c>
      <c r="RE133" s="1" t="s">
        <v>5102</v>
      </c>
      <c r="RF133" s="1">
        <v>0</v>
      </c>
      <c r="RG133" s="1">
        <v>2</v>
      </c>
      <c r="RH133" s="1">
        <v>3</v>
      </c>
      <c r="RI133" s="1">
        <v>5</v>
      </c>
      <c r="RJ133" s="1" t="s">
        <v>4748</v>
      </c>
      <c r="RK133" s="1">
        <v>0</v>
      </c>
      <c r="RL133" s="1">
        <v>3</v>
      </c>
      <c r="RM133" s="1" t="s">
        <v>4722</v>
      </c>
      <c r="RN133" s="1">
        <v>0</v>
      </c>
      <c r="RO133" s="1">
        <v>0</v>
      </c>
      <c r="RP133" s="1" t="str">
        <f t="shared" si="15"/>
        <v>croissance</v>
      </c>
      <c r="RQ133" s="1" t="str">
        <f t="shared" si="16"/>
        <v>croissance</v>
      </c>
      <c r="RR133" s="1" t="str">
        <f t="shared" si="17"/>
        <v>croissance</v>
      </c>
      <c r="RS133" s="1" t="str">
        <f t="shared" si="18"/>
        <v>regression</v>
      </c>
      <c r="RT133" s="1" t="str">
        <f t="shared" si="19"/>
        <v>regression</v>
      </c>
      <c r="RU133" s="1" t="str">
        <f t="shared" si="20"/>
        <v>croissance</v>
      </c>
    </row>
    <row r="134" spans="1:489" ht="14.25" customHeight="1" x14ac:dyDescent="0.3">
      <c r="A134" s="1" t="s">
        <v>2137</v>
      </c>
      <c r="B134" s="1" t="s">
        <v>2138</v>
      </c>
      <c r="C134" s="1">
        <v>44963</v>
      </c>
      <c r="D134" s="1" t="s">
        <v>459</v>
      </c>
      <c r="E134" s="1" t="s">
        <v>460</v>
      </c>
      <c r="F134" s="1" t="s">
        <v>460</v>
      </c>
      <c r="G134" s="1" t="s">
        <v>461</v>
      </c>
      <c r="H134" s="1" t="s">
        <v>1380</v>
      </c>
      <c r="I134" s="1" t="s">
        <v>1404</v>
      </c>
      <c r="J134" s="1" t="s">
        <v>464</v>
      </c>
      <c r="K134" s="1" t="s">
        <v>2140</v>
      </c>
      <c r="L134" s="1" t="s">
        <v>2139</v>
      </c>
      <c r="M134" s="1" t="str" cm="1">
        <f t="array" ref="M134">SUBSTITUTE(L134,LEFT(L134,MIN(IFERROR(FIND({0;1;2;3;4;5;6;7;8;9},L134),""))-1),"")</f>
        <v>14</v>
      </c>
      <c r="N134" s="1" t="str">
        <f t="shared" si="14"/>
        <v>kahun_14</v>
      </c>
      <c r="O134" s="1" t="s">
        <v>467</v>
      </c>
      <c r="P134" s="1">
        <v>22</v>
      </c>
      <c r="Q134" s="1">
        <v>0</v>
      </c>
      <c r="R134" s="1" t="s">
        <v>693</v>
      </c>
      <c r="S134" s="1" t="s">
        <v>472</v>
      </c>
      <c r="T134" s="1" t="s">
        <v>542</v>
      </c>
      <c r="V134" s="1" t="s">
        <v>510</v>
      </c>
      <c r="W134" s="1" t="s">
        <v>510</v>
      </c>
      <c r="Y134" s="1" t="s">
        <v>575</v>
      </c>
      <c r="AA134" s="1" t="s">
        <v>471</v>
      </c>
      <c r="AB134" s="1">
        <v>2</v>
      </c>
      <c r="AC134" s="1">
        <v>0</v>
      </c>
      <c r="AD134" s="1">
        <v>0</v>
      </c>
      <c r="AE134" s="1">
        <v>0</v>
      </c>
      <c r="AF134" s="1">
        <v>1</v>
      </c>
      <c r="AG134" s="1">
        <v>0</v>
      </c>
      <c r="AH134" s="1">
        <v>0</v>
      </c>
      <c r="AI134" s="1">
        <v>0</v>
      </c>
      <c r="AJ134" s="1">
        <v>0</v>
      </c>
      <c r="AK134" s="1">
        <v>0</v>
      </c>
      <c r="AL134" s="1">
        <v>0</v>
      </c>
      <c r="AM134" s="1">
        <v>0</v>
      </c>
      <c r="AN134" s="1">
        <v>0</v>
      </c>
      <c r="AO134" s="1">
        <v>1</v>
      </c>
      <c r="AP134" s="1">
        <v>0</v>
      </c>
      <c r="AQ134" s="1">
        <v>0</v>
      </c>
      <c r="AR134" s="1">
        <v>4</v>
      </c>
      <c r="AS134" s="1" t="s">
        <v>464</v>
      </c>
      <c r="AT134" s="1">
        <v>0</v>
      </c>
      <c r="AU134" s="1">
        <v>0</v>
      </c>
      <c r="AV134" s="1">
        <v>0</v>
      </c>
      <c r="AW134" s="1">
        <v>0</v>
      </c>
      <c r="AX134" s="1">
        <v>1</v>
      </c>
      <c r="AY134" s="1">
        <v>0</v>
      </c>
      <c r="AZ134" s="1">
        <v>0</v>
      </c>
      <c r="BA134" s="1">
        <v>0</v>
      </c>
      <c r="BB134" s="1">
        <v>0</v>
      </c>
      <c r="BC134" s="1">
        <v>0</v>
      </c>
      <c r="BD134" s="1">
        <v>0</v>
      </c>
      <c r="BE134" s="1">
        <v>0</v>
      </c>
      <c r="BF134" s="1" t="s">
        <v>472</v>
      </c>
      <c r="BS134" s="1" t="s">
        <v>464</v>
      </c>
      <c r="BT134" s="1">
        <v>0</v>
      </c>
      <c r="BU134" s="1">
        <v>0</v>
      </c>
      <c r="BV134" s="1">
        <v>0</v>
      </c>
      <c r="BW134" s="1">
        <v>1</v>
      </c>
      <c r="BX134" s="1">
        <v>0</v>
      </c>
      <c r="BY134" s="1">
        <v>0</v>
      </c>
      <c r="BZ134" s="1">
        <v>0</v>
      </c>
      <c r="CA134" s="1">
        <v>0</v>
      </c>
      <c r="CB134" s="1">
        <v>0</v>
      </c>
      <c r="CC134" s="1">
        <v>0</v>
      </c>
      <c r="CD134" s="1">
        <v>0</v>
      </c>
      <c r="CF134" s="1" t="s">
        <v>473</v>
      </c>
      <c r="CG134" s="1" t="s">
        <v>474</v>
      </c>
      <c r="CL134" s="1" t="s">
        <v>473</v>
      </c>
      <c r="CM134" s="1" t="s">
        <v>5133</v>
      </c>
      <c r="CO134" s="1" t="s">
        <v>472</v>
      </c>
      <c r="CP134" s="1" t="s">
        <v>1145</v>
      </c>
      <c r="CV134" s="1" t="s">
        <v>1146</v>
      </c>
      <c r="CW134" s="1" t="s">
        <v>475</v>
      </c>
      <c r="CX134" s="1">
        <v>3</v>
      </c>
      <c r="CY134" s="1">
        <v>40</v>
      </c>
      <c r="CZ134" s="1">
        <v>4</v>
      </c>
      <c r="DA134" s="9">
        <v>47</v>
      </c>
      <c r="DB134" s="1">
        <v>5</v>
      </c>
      <c r="DC134" s="1">
        <v>1</v>
      </c>
      <c r="DD134" s="1">
        <v>6</v>
      </c>
      <c r="DE134" s="1" t="s">
        <v>472</v>
      </c>
      <c r="DF134" s="1" t="s">
        <v>5102</v>
      </c>
      <c r="DG134" s="1">
        <v>0</v>
      </c>
      <c r="DH134" s="1">
        <v>0</v>
      </c>
      <c r="DI134" s="1">
        <v>0</v>
      </c>
      <c r="DJ134" s="1">
        <v>0</v>
      </c>
      <c r="DK134" s="1">
        <v>0</v>
      </c>
      <c r="DL134" s="1">
        <v>0</v>
      </c>
      <c r="DM134" s="1">
        <v>1</v>
      </c>
      <c r="DN134" s="1">
        <v>1</v>
      </c>
      <c r="DO134" s="1">
        <v>0</v>
      </c>
      <c r="DP134" s="1">
        <v>0</v>
      </c>
      <c r="DQ134" s="1">
        <v>0</v>
      </c>
      <c r="DR134" s="1">
        <v>0</v>
      </c>
      <c r="DS134" s="1">
        <v>0</v>
      </c>
      <c r="DT134" s="1" t="s">
        <v>464</v>
      </c>
      <c r="EH134" s="1">
        <v>7</v>
      </c>
      <c r="EI134" s="1">
        <v>1</v>
      </c>
      <c r="EJ134" s="1">
        <v>140</v>
      </c>
      <c r="EK134" s="1">
        <v>6</v>
      </c>
      <c r="EL134" s="1">
        <v>1</v>
      </c>
      <c r="EM134" s="1">
        <v>140</v>
      </c>
      <c r="EN134" s="6">
        <v>10</v>
      </c>
      <c r="EO134" s="1" t="s">
        <v>472</v>
      </c>
      <c r="EZ134" s="1" t="s">
        <v>555</v>
      </c>
      <c r="FA134" s="1">
        <v>0</v>
      </c>
      <c r="FB134" s="1">
        <v>0</v>
      </c>
      <c r="FC134" s="1">
        <v>0</v>
      </c>
      <c r="FD134" s="1">
        <v>0</v>
      </c>
      <c r="FE134" s="1">
        <v>1</v>
      </c>
      <c r="FF134" s="1">
        <v>0</v>
      </c>
      <c r="FG134" s="1">
        <v>0</v>
      </c>
      <c r="FI134" s="1" t="s">
        <v>464</v>
      </c>
      <c r="FJ134" s="1" t="s">
        <v>598</v>
      </c>
      <c r="FM134" s="1">
        <v>500</v>
      </c>
      <c r="FN134" s="1">
        <v>1</v>
      </c>
      <c r="FO134" s="1">
        <v>0</v>
      </c>
      <c r="FP134" s="1">
        <v>1</v>
      </c>
      <c r="FQ134" s="1">
        <v>0</v>
      </c>
      <c r="FR134" s="1">
        <v>0</v>
      </c>
      <c r="FS134" s="1">
        <v>0</v>
      </c>
      <c r="FT134" s="1">
        <v>0</v>
      </c>
      <c r="FV134" s="1" t="s">
        <v>472</v>
      </c>
      <c r="GD134" s="1" t="s">
        <v>671</v>
      </c>
      <c r="GE134" s="1" t="s">
        <v>464</v>
      </c>
      <c r="GF134" s="1" t="s">
        <v>2141</v>
      </c>
      <c r="GG134" s="1" t="s">
        <v>472</v>
      </c>
      <c r="GP134" s="1" t="s">
        <v>472</v>
      </c>
      <c r="HP134" s="1" t="s">
        <v>464</v>
      </c>
      <c r="HQ134" s="1">
        <v>0</v>
      </c>
      <c r="HR134" s="1">
        <v>1</v>
      </c>
      <c r="HS134" s="1">
        <v>0</v>
      </c>
      <c r="HT134" s="1">
        <v>0</v>
      </c>
      <c r="HU134" s="1">
        <v>0</v>
      </c>
      <c r="HV134" s="1">
        <v>0</v>
      </c>
      <c r="HW134" s="1">
        <v>0</v>
      </c>
      <c r="HX134" s="1">
        <v>0</v>
      </c>
      <c r="HY134" s="1">
        <v>0</v>
      </c>
      <c r="HZ134" s="1">
        <v>0</v>
      </c>
      <c r="ID134" s="1" t="s">
        <v>1148</v>
      </c>
      <c r="IF134" s="1">
        <v>0</v>
      </c>
      <c r="IG134" s="1">
        <v>0</v>
      </c>
      <c r="IH134" s="1">
        <v>0</v>
      </c>
      <c r="II134" s="1">
        <v>1</v>
      </c>
      <c r="IJ134" s="1">
        <v>0</v>
      </c>
      <c r="IS134" s="1" t="s">
        <v>5184</v>
      </c>
      <c r="IT134" s="1" t="s">
        <v>472</v>
      </c>
      <c r="IU134" s="1" t="s">
        <v>5100</v>
      </c>
      <c r="IV134" s="1" t="s">
        <v>472</v>
      </c>
      <c r="IX134" s="1" t="s">
        <v>472</v>
      </c>
      <c r="IY134" s="1" t="s">
        <v>472</v>
      </c>
      <c r="KA134" s="1" t="s">
        <v>464</v>
      </c>
      <c r="KB134" s="1">
        <v>1</v>
      </c>
      <c r="KC134" s="1">
        <v>1</v>
      </c>
      <c r="KD134" s="1">
        <v>0</v>
      </c>
      <c r="KE134" s="1">
        <v>2</v>
      </c>
      <c r="KF134" s="1">
        <v>0</v>
      </c>
      <c r="KG134" s="1">
        <v>0</v>
      </c>
      <c r="KH134" s="1">
        <v>0</v>
      </c>
      <c r="KJ134" s="1">
        <v>1</v>
      </c>
      <c r="KK134" s="1">
        <v>1</v>
      </c>
      <c r="KL134" s="1">
        <v>1</v>
      </c>
      <c r="KM134" s="1">
        <v>3</v>
      </c>
      <c r="KN134" s="1">
        <v>5</v>
      </c>
      <c r="KO134" s="1" t="s">
        <v>5185</v>
      </c>
      <c r="KP134" s="1">
        <v>0</v>
      </c>
      <c r="KQ134" s="1">
        <v>0</v>
      </c>
      <c r="KR134" s="1">
        <v>0</v>
      </c>
      <c r="KT134" s="1">
        <v>1</v>
      </c>
      <c r="KU134" s="1">
        <v>0</v>
      </c>
      <c r="KV134" s="1">
        <v>0</v>
      </c>
      <c r="KW134" s="1">
        <v>0</v>
      </c>
      <c r="KX134" s="1">
        <v>0</v>
      </c>
      <c r="KY134" s="1">
        <v>0</v>
      </c>
      <c r="LA134" s="1" t="s">
        <v>472</v>
      </c>
      <c r="LB134" s="1" t="s">
        <v>834</v>
      </c>
      <c r="LC134" s="1">
        <v>1</v>
      </c>
      <c r="LD134" s="1">
        <v>1</v>
      </c>
      <c r="LE134" s="1">
        <v>0</v>
      </c>
      <c r="LF134" s="1">
        <v>0</v>
      </c>
      <c r="LH134" s="1">
        <v>0</v>
      </c>
      <c r="LI134" s="1">
        <v>0</v>
      </c>
      <c r="LJ134" s="1">
        <v>1</v>
      </c>
      <c r="LK134" s="1">
        <v>0</v>
      </c>
      <c r="LL134" s="1">
        <v>0</v>
      </c>
      <c r="LM134" s="1">
        <v>0</v>
      </c>
      <c r="LN134" s="1">
        <v>0</v>
      </c>
      <c r="LO134" s="1">
        <v>0</v>
      </c>
      <c r="LQ134" s="1" t="s">
        <v>464</v>
      </c>
      <c r="LR134" s="1" t="s">
        <v>2142</v>
      </c>
      <c r="LS134" s="1">
        <v>0</v>
      </c>
      <c r="LT134" s="1">
        <v>1</v>
      </c>
      <c r="LU134" s="1">
        <v>0</v>
      </c>
      <c r="LV134" s="1">
        <v>1</v>
      </c>
      <c r="LW134" s="1">
        <v>0</v>
      </c>
      <c r="LX134" s="1">
        <v>0</v>
      </c>
      <c r="LY134" s="1" t="s">
        <v>1184</v>
      </c>
      <c r="LZ134" s="1" t="s">
        <v>472</v>
      </c>
      <c r="MA134" s="1" t="s">
        <v>472</v>
      </c>
      <c r="MQ134" s="1">
        <v>0</v>
      </c>
      <c r="MT134" s="1">
        <v>5</v>
      </c>
      <c r="MU134" s="1" t="s">
        <v>5189</v>
      </c>
      <c r="MV134" s="1">
        <v>0</v>
      </c>
      <c r="MW134" s="1">
        <v>0</v>
      </c>
      <c r="MX134" s="1">
        <v>0</v>
      </c>
      <c r="MY134" s="1">
        <v>0</v>
      </c>
      <c r="MZ134" s="1">
        <v>0</v>
      </c>
      <c r="NA134" s="1">
        <v>0</v>
      </c>
      <c r="NB134" s="1">
        <v>0</v>
      </c>
      <c r="NC134" s="1" t="s">
        <v>1580</v>
      </c>
      <c r="ND134" s="1">
        <v>0</v>
      </c>
      <c r="NE134" s="1">
        <v>1</v>
      </c>
      <c r="NF134" s="1">
        <v>0</v>
      </c>
      <c r="NG134" s="1" t="s">
        <v>2143</v>
      </c>
      <c r="NH134" s="1" t="s">
        <v>472</v>
      </c>
      <c r="NI134" s="1" t="s">
        <v>480</v>
      </c>
      <c r="OD134" s="1" t="s">
        <v>2144</v>
      </c>
      <c r="OE134" s="1">
        <v>1</v>
      </c>
      <c r="OF134" s="1">
        <v>0</v>
      </c>
      <c r="OG134" s="1">
        <v>0</v>
      </c>
      <c r="OH134" s="1">
        <v>0</v>
      </c>
      <c r="OI134" s="1">
        <v>0</v>
      </c>
      <c r="OJ134" s="1">
        <v>1</v>
      </c>
      <c r="OK134" s="1">
        <v>0</v>
      </c>
      <c r="OL134" s="1">
        <v>0</v>
      </c>
      <c r="OM134" s="1">
        <v>1</v>
      </c>
      <c r="ON134" s="1">
        <v>0</v>
      </c>
      <c r="OO134" s="1" t="s">
        <v>562</v>
      </c>
      <c r="OP134" s="1">
        <v>0</v>
      </c>
      <c r="OQ134" s="1">
        <v>1</v>
      </c>
      <c r="OR134" s="1">
        <v>0</v>
      </c>
      <c r="OS134" s="1">
        <v>0</v>
      </c>
      <c r="OT134" s="1">
        <v>0</v>
      </c>
      <c r="OU134" s="1">
        <v>0</v>
      </c>
      <c r="OW134" s="1" t="s">
        <v>546</v>
      </c>
      <c r="OY134" s="1" t="s">
        <v>518</v>
      </c>
      <c r="OZ134" s="1" t="s">
        <v>464</v>
      </c>
      <c r="PA134" s="1" t="s">
        <v>464</v>
      </c>
      <c r="PB134" s="1" t="s">
        <v>518</v>
      </c>
      <c r="PC134" s="1" t="s">
        <v>464</v>
      </c>
      <c r="PD134" s="1" t="s">
        <v>472</v>
      </c>
      <c r="PF134" s="1" t="s">
        <v>484</v>
      </c>
      <c r="PH134" s="1" t="s">
        <v>485</v>
      </c>
      <c r="PI134" s="1" t="s">
        <v>605</v>
      </c>
      <c r="PJ134" s="1" t="s">
        <v>472</v>
      </c>
      <c r="PZ134" s="1" t="s">
        <v>1184</v>
      </c>
      <c r="QA134" s="1" t="s">
        <v>472</v>
      </c>
      <c r="QB134" s="1" t="s">
        <v>2145</v>
      </c>
      <c r="QC134" s="1" t="s">
        <v>2146</v>
      </c>
      <c r="QD134" s="1" t="s">
        <v>472</v>
      </c>
      <c r="QG134" s="1">
        <v>-2.2296638999999998</v>
      </c>
      <c r="QH134" s="1">
        <v>28.803162700000001</v>
      </c>
      <c r="QI134" s="1">
        <v>1834</v>
      </c>
      <c r="QJ134" s="1">
        <v>4.09</v>
      </c>
      <c r="QK134" s="1">
        <v>4</v>
      </c>
      <c r="QL134" s="1">
        <v>44963.456273148149</v>
      </c>
      <c r="QM134" s="1">
        <v>44963.432812500003</v>
      </c>
      <c r="QN134" s="1" t="s">
        <v>1159</v>
      </c>
      <c r="QO134" s="1">
        <v>44963.571157407408</v>
      </c>
      <c r="QP134" s="7" t="s">
        <v>2147</v>
      </c>
      <c r="QQ134" s="1" t="s">
        <v>1159</v>
      </c>
      <c r="QR134" s="1" t="s">
        <v>4751</v>
      </c>
      <c r="QS134" s="1" t="s">
        <v>4716</v>
      </c>
      <c r="QT134" s="1">
        <v>11</v>
      </c>
      <c r="QU134" s="1" t="s">
        <v>4725</v>
      </c>
      <c r="QV134" s="1">
        <v>3</v>
      </c>
      <c r="QW134" s="1">
        <v>1</v>
      </c>
      <c r="QX134" s="1">
        <v>4</v>
      </c>
      <c r="QY134" s="9">
        <v>8</v>
      </c>
      <c r="QZ134" s="1" t="s">
        <v>5102</v>
      </c>
      <c r="RA134" s="1">
        <v>10.909090909090908</v>
      </c>
      <c r="RB134" s="1" t="s">
        <v>4720</v>
      </c>
      <c r="RC134" s="1" t="s">
        <v>4711</v>
      </c>
      <c r="RD134" s="1" t="s">
        <v>4712</v>
      </c>
      <c r="RE134" s="1" t="s">
        <v>5102</v>
      </c>
      <c r="RF134" s="1">
        <v>0</v>
      </c>
      <c r="RG134" s="1">
        <v>2</v>
      </c>
      <c r="RH134" s="1">
        <v>2</v>
      </c>
      <c r="RI134" s="1">
        <v>4</v>
      </c>
      <c r="RJ134" s="1" t="s">
        <v>4713</v>
      </c>
      <c r="RK134" s="1">
        <v>0</v>
      </c>
      <c r="RL134" s="1">
        <v>2</v>
      </c>
      <c r="RM134" s="1" t="s">
        <v>4722</v>
      </c>
      <c r="RN134" s="1">
        <v>0</v>
      </c>
      <c r="RO134" s="1">
        <v>0</v>
      </c>
      <c r="RP134" s="1" t="str">
        <f t="shared" si="15"/>
        <v>regression</v>
      </c>
      <c r="RQ134" s="1" t="str">
        <f t="shared" si="16"/>
        <v>stagnation</v>
      </c>
      <c r="RR134" s="1" t="str">
        <f t="shared" si="17"/>
        <v>croissance</v>
      </c>
      <c r="RS134" s="1" t="str">
        <f t="shared" si="18"/>
        <v>croissance</v>
      </c>
      <c r="RT134" s="1" t="str">
        <f t="shared" si="19"/>
        <v>regression</v>
      </c>
      <c r="RU134" s="1" t="str">
        <f t="shared" si="20"/>
        <v>croissance</v>
      </c>
    </row>
    <row r="135" spans="1:489" ht="14.25" customHeight="1" x14ac:dyDescent="0.3">
      <c r="A135" s="1" t="s">
        <v>2148</v>
      </c>
      <c r="B135" s="1" t="s">
        <v>2149</v>
      </c>
      <c r="C135" s="1">
        <v>44963</v>
      </c>
      <c r="D135" s="1" t="s">
        <v>459</v>
      </c>
      <c r="E135" s="1" t="s">
        <v>460</v>
      </c>
      <c r="F135" s="1" t="s">
        <v>460</v>
      </c>
      <c r="G135" s="1" t="s">
        <v>461</v>
      </c>
      <c r="H135" s="1" t="s">
        <v>1380</v>
      </c>
      <c r="I135" s="1" t="s">
        <v>1404</v>
      </c>
      <c r="J135" s="1" t="s">
        <v>464</v>
      </c>
      <c r="K135" s="1" t="s">
        <v>2151</v>
      </c>
      <c r="L135" s="1" t="s">
        <v>2150</v>
      </c>
      <c r="M135" s="1" t="str" cm="1">
        <f t="array" ref="M135">SUBSTITUTE(L135,LEFT(L135,MIN(IFERROR(FIND({0;1;2;3;4;5;6;7;8;9},L135),""))-1),"")</f>
        <v>11</v>
      </c>
      <c r="N135" s="1" t="str">
        <f t="shared" si="14"/>
        <v>kahun_11</v>
      </c>
      <c r="O135" s="1" t="s">
        <v>467</v>
      </c>
      <c r="P135" s="1">
        <v>20</v>
      </c>
      <c r="Q135" s="1">
        <v>0</v>
      </c>
      <c r="R135" s="1" t="s">
        <v>468</v>
      </c>
      <c r="S135" s="1" t="s">
        <v>472</v>
      </c>
      <c r="T135" s="1" t="s">
        <v>542</v>
      </c>
      <c r="V135" s="1" t="s">
        <v>510</v>
      </c>
      <c r="W135" s="1" t="s">
        <v>510</v>
      </c>
      <c r="Y135" s="1" t="s">
        <v>575</v>
      </c>
      <c r="AA135" s="1" t="s">
        <v>471</v>
      </c>
      <c r="AB135" s="1">
        <v>0</v>
      </c>
      <c r="AC135" s="1">
        <v>0</v>
      </c>
      <c r="AD135" s="1">
        <v>0</v>
      </c>
      <c r="AE135" s="1">
        <v>0</v>
      </c>
      <c r="AF135" s="1">
        <v>1</v>
      </c>
      <c r="AG135" s="1">
        <v>0</v>
      </c>
      <c r="AH135" s="1">
        <v>0</v>
      </c>
      <c r="AI135" s="1">
        <v>0</v>
      </c>
      <c r="AJ135" s="1">
        <v>1</v>
      </c>
      <c r="AK135" s="1">
        <v>0</v>
      </c>
      <c r="AL135" s="1">
        <v>0</v>
      </c>
      <c r="AM135" s="1">
        <v>0</v>
      </c>
      <c r="AN135" s="1">
        <v>0</v>
      </c>
      <c r="AO135" s="1">
        <v>1</v>
      </c>
      <c r="AP135" s="1">
        <v>0</v>
      </c>
      <c r="AQ135" s="1">
        <v>0</v>
      </c>
      <c r="AR135" s="1">
        <v>3</v>
      </c>
      <c r="AS135" s="1" t="s">
        <v>472</v>
      </c>
      <c r="AT135" s="1">
        <v>0</v>
      </c>
      <c r="AU135" s="1">
        <v>0</v>
      </c>
      <c r="AV135" s="1">
        <v>0</v>
      </c>
      <c r="AW135" s="1">
        <v>0</v>
      </c>
      <c r="AX135" s="1">
        <v>0</v>
      </c>
      <c r="AY135" s="1">
        <v>0</v>
      </c>
      <c r="AZ135" s="1">
        <v>0</v>
      </c>
      <c r="BA135" s="1">
        <v>0</v>
      </c>
      <c r="BB135" s="1">
        <v>0</v>
      </c>
      <c r="BC135" s="1">
        <v>0</v>
      </c>
      <c r="BD135" s="1">
        <v>0</v>
      </c>
      <c r="BE135" s="1">
        <v>0</v>
      </c>
      <c r="BF135" s="1" t="s">
        <v>472</v>
      </c>
      <c r="BS135" s="1" t="s">
        <v>464</v>
      </c>
      <c r="BT135" s="1">
        <v>0</v>
      </c>
      <c r="BU135" s="1">
        <v>0</v>
      </c>
      <c r="BV135" s="1">
        <v>0</v>
      </c>
      <c r="BW135" s="1">
        <v>1</v>
      </c>
      <c r="BX135" s="1">
        <v>0</v>
      </c>
      <c r="BY135" s="1">
        <v>0</v>
      </c>
      <c r="BZ135" s="1">
        <v>0</v>
      </c>
      <c r="CA135" s="1">
        <v>0</v>
      </c>
      <c r="CB135" s="1">
        <v>0</v>
      </c>
      <c r="CC135" s="1">
        <v>0</v>
      </c>
      <c r="CD135" s="1">
        <v>0</v>
      </c>
      <c r="CF135" s="1" t="s">
        <v>473</v>
      </c>
      <c r="CG135" s="1" t="s">
        <v>474</v>
      </c>
      <c r="CL135" s="1" t="s">
        <v>473</v>
      </c>
      <c r="CM135" s="1" t="s">
        <v>5133</v>
      </c>
      <c r="CO135" s="1" t="s">
        <v>464</v>
      </c>
      <c r="CW135" s="1" t="s">
        <v>475</v>
      </c>
      <c r="CX135" s="1">
        <v>2</v>
      </c>
      <c r="CY135" s="1">
        <v>40</v>
      </c>
      <c r="CZ135" s="1">
        <v>5</v>
      </c>
      <c r="DA135" s="9">
        <v>47</v>
      </c>
      <c r="DE135" s="1" t="s">
        <v>464</v>
      </c>
      <c r="DF135" s="1" t="s">
        <v>5101</v>
      </c>
      <c r="EH135" s="1">
        <v>7</v>
      </c>
      <c r="EI135" s="1">
        <v>2</v>
      </c>
      <c r="EJ135" s="1">
        <v>280</v>
      </c>
      <c r="EM135" s="1">
        <v>0</v>
      </c>
      <c r="EN135" s="6">
        <v>13.333333333333332</v>
      </c>
      <c r="EO135" s="1" t="s">
        <v>472</v>
      </c>
      <c r="EZ135" s="1" t="s">
        <v>555</v>
      </c>
      <c r="FA135" s="1">
        <v>0</v>
      </c>
      <c r="FB135" s="1">
        <v>0</v>
      </c>
      <c r="FC135" s="1">
        <v>0</v>
      </c>
      <c r="FD135" s="1">
        <v>0</v>
      </c>
      <c r="FE135" s="1">
        <v>1</v>
      </c>
      <c r="FF135" s="1">
        <v>0</v>
      </c>
      <c r="FG135" s="1">
        <v>0</v>
      </c>
      <c r="FI135" s="1" t="s">
        <v>464</v>
      </c>
      <c r="FJ135" s="1" t="s">
        <v>598</v>
      </c>
      <c r="FM135" s="1">
        <v>500</v>
      </c>
      <c r="GE135" s="1" t="s">
        <v>464</v>
      </c>
      <c r="GF135" s="1" t="s">
        <v>2152</v>
      </c>
      <c r="GG135" s="1" t="s">
        <v>472</v>
      </c>
      <c r="HP135" s="1" t="s">
        <v>464</v>
      </c>
      <c r="HQ135" s="1">
        <v>0</v>
      </c>
      <c r="HR135" s="1">
        <v>1</v>
      </c>
      <c r="HS135" s="1">
        <v>0</v>
      </c>
      <c r="HT135" s="1">
        <v>0</v>
      </c>
      <c r="HU135" s="1">
        <v>0</v>
      </c>
      <c r="HV135" s="1">
        <v>0</v>
      </c>
      <c r="HW135" s="1">
        <v>0</v>
      </c>
      <c r="HX135" s="1">
        <v>0</v>
      </c>
      <c r="HY135" s="1">
        <v>0</v>
      </c>
      <c r="HZ135" s="1">
        <v>0</v>
      </c>
      <c r="ID135" s="1" t="s">
        <v>1148</v>
      </c>
      <c r="IF135" s="1">
        <v>0</v>
      </c>
      <c r="IG135" s="1">
        <v>0</v>
      </c>
      <c r="IH135" s="1">
        <v>0</v>
      </c>
      <c r="II135" s="1">
        <v>1</v>
      </c>
      <c r="IJ135" s="1">
        <v>0</v>
      </c>
      <c r="IS135" s="1" t="s">
        <v>5184</v>
      </c>
      <c r="IT135" s="1" t="s">
        <v>472</v>
      </c>
      <c r="IU135" s="1" t="s">
        <v>5100</v>
      </c>
      <c r="IV135" s="1" t="s">
        <v>472</v>
      </c>
      <c r="IX135" s="1" t="s">
        <v>472</v>
      </c>
      <c r="IY135" s="1" t="s">
        <v>472</v>
      </c>
      <c r="KA135" s="1" t="s">
        <v>464</v>
      </c>
      <c r="KB135" s="1">
        <v>1</v>
      </c>
      <c r="KC135" s="1">
        <v>1</v>
      </c>
      <c r="KD135" s="1">
        <v>1</v>
      </c>
      <c r="KE135" s="1">
        <v>3</v>
      </c>
      <c r="KF135" s="1">
        <v>0</v>
      </c>
      <c r="KG135" s="1">
        <v>0</v>
      </c>
      <c r="KH135" s="1">
        <v>0</v>
      </c>
      <c r="KJ135" s="1">
        <v>1</v>
      </c>
      <c r="KK135" s="1">
        <v>1</v>
      </c>
      <c r="KL135" s="1">
        <v>1</v>
      </c>
      <c r="KM135" s="1">
        <v>3</v>
      </c>
      <c r="KN135" s="1">
        <v>6</v>
      </c>
      <c r="KO135" s="1" t="s">
        <v>5185</v>
      </c>
      <c r="KP135" s="1">
        <v>0</v>
      </c>
      <c r="KQ135" s="1">
        <v>0</v>
      </c>
      <c r="KR135" s="1">
        <v>0</v>
      </c>
      <c r="KT135" s="1">
        <v>0</v>
      </c>
      <c r="KU135" s="1">
        <v>1</v>
      </c>
      <c r="KV135" s="1">
        <v>0</v>
      </c>
      <c r="KW135" s="1">
        <v>0</v>
      </c>
      <c r="KX135" s="1">
        <v>0</v>
      </c>
      <c r="KY135" s="1">
        <v>0</v>
      </c>
      <c r="LA135" s="1" t="s">
        <v>472</v>
      </c>
      <c r="LB135" s="1" t="s">
        <v>2153</v>
      </c>
      <c r="LC135" s="1">
        <v>1</v>
      </c>
      <c r="LD135" s="1">
        <v>1</v>
      </c>
      <c r="LE135" s="1">
        <v>0</v>
      </c>
      <c r="LF135" s="1">
        <v>0</v>
      </c>
      <c r="LH135" s="1">
        <v>0</v>
      </c>
      <c r="LI135" s="1">
        <v>0</v>
      </c>
      <c r="LJ135" s="1">
        <v>0</v>
      </c>
      <c r="LK135" s="1">
        <v>1</v>
      </c>
      <c r="LL135" s="1">
        <v>0</v>
      </c>
      <c r="LM135" s="1">
        <v>0</v>
      </c>
      <c r="LN135" s="1">
        <v>0</v>
      </c>
      <c r="LO135" s="1">
        <v>0</v>
      </c>
      <c r="LQ135" s="1" t="s">
        <v>464</v>
      </c>
      <c r="LR135" s="1" t="s">
        <v>2154</v>
      </c>
      <c r="LS135" s="1">
        <v>0</v>
      </c>
      <c r="LT135" s="1">
        <v>1</v>
      </c>
      <c r="LU135" s="1">
        <v>0</v>
      </c>
      <c r="LV135" s="1">
        <v>1</v>
      </c>
      <c r="LW135" s="1">
        <v>0</v>
      </c>
      <c r="LX135" s="1">
        <v>0</v>
      </c>
      <c r="LY135" s="1" t="s">
        <v>2155</v>
      </c>
      <c r="LZ135" s="1" t="s">
        <v>472</v>
      </c>
      <c r="MA135" s="1" t="s">
        <v>472</v>
      </c>
      <c r="MQ135" s="1">
        <v>0</v>
      </c>
      <c r="MT135" s="1">
        <v>5</v>
      </c>
      <c r="MU135" s="1" t="s">
        <v>5189</v>
      </c>
      <c r="MV135" s="1">
        <v>0</v>
      </c>
      <c r="MW135" s="1">
        <v>0</v>
      </c>
      <c r="MX135" s="1">
        <v>0</v>
      </c>
      <c r="MY135" s="1">
        <v>0</v>
      </c>
      <c r="MZ135" s="1">
        <v>0</v>
      </c>
      <c r="NA135" s="1">
        <v>0</v>
      </c>
      <c r="NB135" s="1">
        <v>0</v>
      </c>
      <c r="NC135" s="1" t="s">
        <v>1580</v>
      </c>
      <c r="ND135" s="1">
        <v>0</v>
      </c>
      <c r="NE135" s="1">
        <v>1</v>
      </c>
      <c r="NF135" s="1">
        <v>0</v>
      </c>
      <c r="NG135" s="1" t="s">
        <v>2156</v>
      </c>
      <c r="NH135" s="1" t="s">
        <v>464</v>
      </c>
      <c r="NI135" s="1" t="s">
        <v>480</v>
      </c>
      <c r="OD135" s="1" t="s">
        <v>2157</v>
      </c>
      <c r="OE135" s="1">
        <v>1</v>
      </c>
      <c r="OF135" s="1">
        <v>0</v>
      </c>
      <c r="OG135" s="1">
        <v>0</v>
      </c>
      <c r="OH135" s="1">
        <v>0</v>
      </c>
      <c r="OI135" s="1">
        <v>0</v>
      </c>
      <c r="OJ135" s="1">
        <v>1</v>
      </c>
      <c r="OK135" s="1">
        <v>1</v>
      </c>
      <c r="OL135" s="1">
        <v>0</v>
      </c>
      <c r="OM135" s="1">
        <v>0</v>
      </c>
      <c r="ON135" s="1">
        <v>0</v>
      </c>
      <c r="OP135" s="1">
        <v>0</v>
      </c>
      <c r="OQ135" s="1">
        <v>1</v>
      </c>
      <c r="OR135" s="1">
        <v>0</v>
      </c>
      <c r="OS135" s="1">
        <v>0</v>
      </c>
      <c r="OT135" s="1">
        <v>0</v>
      </c>
      <c r="OU135" s="1">
        <v>0</v>
      </c>
      <c r="OW135" s="1" t="s">
        <v>546</v>
      </c>
      <c r="OY135" s="1" t="s">
        <v>502</v>
      </c>
      <c r="OZ135" s="1" t="s">
        <v>464</v>
      </c>
      <c r="PA135" s="1" t="s">
        <v>464</v>
      </c>
      <c r="PB135" s="1" t="s">
        <v>502</v>
      </c>
      <c r="PC135" s="1" t="s">
        <v>464</v>
      </c>
      <c r="PD135" s="1" t="s">
        <v>472</v>
      </c>
      <c r="PF135" s="1" t="s">
        <v>484</v>
      </c>
      <c r="PH135" s="1" t="s">
        <v>485</v>
      </c>
      <c r="PI135" s="1" t="s">
        <v>534</v>
      </c>
      <c r="PJ135" s="1" t="s">
        <v>472</v>
      </c>
      <c r="PZ135" s="1" t="s">
        <v>1184</v>
      </c>
      <c r="QA135" s="1" t="s">
        <v>472</v>
      </c>
      <c r="QB135" s="1" t="s">
        <v>2158</v>
      </c>
      <c r="QC135" s="1" t="s">
        <v>2159</v>
      </c>
      <c r="QD135" s="1" t="s">
        <v>472</v>
      </c>
      <c r="QG135" s="1">
        <v>-2.2303066</v>
      </c>
      <c r="QH135" s="1">
        <v>28.8025515</v>
      </c>
      <c r="QI135" s="1">
        <v>1809.8</v>
      </c>
      <c r="QJ135" s="1">
        <v>3.62</v>
      </c>
      <c r="QK135" s="1">
        <v>3</v>
      </c>
      <c r="QL135" s="1">
        <v>44963.480891203697</v>
      </c>
      <c r="QM135" s="1">
        <v>44963.464548611111</v>
      </c>
      <c r="QN135" s="1" t="s">
        <v>1159</v>
      </c>
      <c r="QO135" s="1">
        <v>44963.571168981478</v>
      </c>
      <c r="QP135" s="7" t="s">
        <v>2160</v>
      </c>
      <c r="QQ135" s="1" t="s">
        <v>1159</v>
      </c>
      <c r="QR135" s="1" t="s">
        <v>4707</v>
      </c>
      <c r="QS135" s="1" t="s">
        <v>4716</v>
      </c>
      <c r="QT135" s="1">
        <v>7</v>
      </c>
      <c r="QU135" s="1" t="s">
        <v>4725</v>
      </c>
      <c r="QV135" s="1">
        <v>8</v>
      </c>
      <c r="QW135" s="1">
        <v>3</v>
      </c>
      <c r="QX135" s="1">
        <v>10</v>
      </c>
      <c r="QY135" s="9">
        <v>21</v>
      </c>
      <c r="QZ135" s="1" t="s">
        <v>5100</v>
      </c>
      <c r="RA135" s="1">
        <v>8.5714285714285712</v>
      </c>
      <c r="RB135" s="1" t="s">
        <v>4710</v>
      </c>
      <c r="RC135" s="1" t="s">
        <v>4711</v>
      </c>
      <c r="RD135" s="1" t="s">
        <v>4712</v>
      </c>
      <c r="RE135" s="1" t="s">
        <v>5102</v>
      </c>
      <c r="RF135" s="1">
        <v>0</v>
      </c>
      <c r="RG135" s="1">
        <v>1</v>
      </c>
      <c r="RH135" s="1">
        <v>2</v>
      </c>
      <c r="RI135" s="1">
        <v>3</v>
      </c>
      <c r="RJ135" s="1" t="s">
        <v>4713</v>
      </c>
      <c r="RK135" s="1">
        <v>0</v>
      </c>
      <c r="RL135" s="1">
        <v>3</v>
      </c>
      <c r="RM135" s="1" t="s">
        <v>4722</v>
      </c>
      <c r="RN135" s="1">
        <v>0</v>
      </c>
      <c r="RO135" s="1">
        <v>0</v>
      </c>
      <c r="RP135" s="1" t="str">
        <f t="shared" si="15"/>
        <v>regression</v>
      </c>
      <c r="RQ135" s="1" t="str">
        <f t="shared" si="16"/>
        <v>regression</v>
      </c>
      <c r="RR135" s="1" t="str">
        <f t="shared" si="17"/>
        <v>croissance</v>
      </c>
      <c r="RS135" s="1" t="str">
        <f t="shared" si="18"/>
        <v>regression</v>
      </c>
      <c r="RT135" s="1" t="str">
        <f t="shared" si="19"/>
        <v>regression</v>
      </c>
      <c r="RU135" s="1" t="str">
        <f t="shared" si="20"/>
        <v>croissance</v>
      </c>
    </row>
    <row r="136" spans="1:489" ht="14.25" customHeight="1" x14ac:dyDescent="0.3">
      <c r="A136" s="1" t="s">
        <v>2161</v>
      </c>
      <c r="B136" s="1" t="s">
        <v>2162</v>
      </c>
      <c r="C136" s="1">
        <v>44963</v>
      </c>
      <c r="D136" s="1" t="s">
        <v>459</v>
      </c>
      <c r="E136" s="1" t="s">
        <v>460</v>
      </c>
      <c r="F136" s="1" t="s">
        <v>460</v>
      </c>
      <c r="G136" s="1" t="s">
        <v>461</v>
      </c>
      <c r="H136" s="1" t="s">
        <v>462</v>
      </c>
      <c r="I136" s="1" t="s">
        <v>732</v>
      </c>
      <c r="J136" s="1" t="s">
        <v>464</v>
      </c>
      <c r="K136" s="1" t="s">
        <v>2164</v>
      </c>
      <c r="L136" s="1" t="s">
        <v>2163</v>
      </c>
      <c r="M136" s="1" t="str" cm="1">
        <f t="array" ref="M136">SUBSTITUTE(L136,LEFT(L136,MIN(IFERROR(FIND({0;1;2;3;4;5;6;7;8;9},L136),""))-1),"")</f>
        <v>13</v>
      </c>
      <c r="N136" s="1" t="str">
        <f t="shared" si="14"/>
        <v>nyama_13</v>
      </c>
      <c r="O136" s="1" t="s">
        <v>510</v>
      </c>
      <c r="P136" s="1">
        <v>30</v>
      </c>
      <c r="Q136" s="1">
        <v>975422621</v>
      </c>
      <c r="R136" s="1" t="s">
        <v>511</v>
      </c>
      <c r="S136" s="1" t="s">
        <v>472</v>
      </c>
      <c r="T136" s="1" t="s">
        <v>526</v>
      </c>
      <c r="V136" s="1" t="s">
        <v>510</v>
      </c>
      <c r="W136" s="1" t="s">
        <v>510</v>
      </c>
      <c r="X136" s="1" t="s">
        <v>2165</v>
      </c>
      <c r="Y136" s="1" t="s">
        <v>575</v>
      </c>
      <c r="AA136" s="1" t="s">
        <v>596</v>
      </c>
      <c r="AB136" s="1">
        <v>1</v>
      </c>
      <c r="AC136" s="1">
        <v>1</v>
      </c>
      <c r="AD136" s="1">
        <v>1</v>
      </c>
      <c r="AE136" s="1">
        <v>1</v>
      </c>
      <c r="AF136" s="1">
        <v>0</v>
      </c>
      <c r="AG136" s="1">
        <v>0</v>
      </c>
      <c r="AH136" s="1">
        <v>1</v>
      </c>
      <c r="AI136" s="1">
        <v>0</v>
      </c>
      <c r="AJ136" s="1">
        <v>0</v>
      </c>
      <c r="AK136" s="1">
        <v>1</v>
      </c>
      <c r="AL136" s="1">
        <v>0</v>
      </c>
      <c r="AM136" s="1">
        <v>0</v>
      </c>
      <c r="AN136" s="1">
        <v>1</v>
      </c>
      <c r="AO136" s="1">
        <v>1</v>
      </c>
      <c r="AP136" s="1">
        <v>0</v>
      </c>
      <c r="AQ136" s="1">
        <v>1</v>
      </c>
      <c r="AR136" s="1">
        <v>9</v>
      </c>
      <c r="AS136" s="1" t="s">
        <v>464</v>
      </c>
      <c r="AT136" s="1">
        <v>0</v>
      </c>
      <c r="AU136" s="1">
        <v>0</v>
      </c>
      <c r="AV136" s="1">
        <v>0</v>
      </c>
      <c r="AW136" s="1">
        <v>0</v>
      </c>
      <c r="AX136" s="1">
        <v>0</v>
      </c>
      <c r="AY136" s="1">
        <v>1</v>
      </c>
      <c r="AZ136" s="1">
        <v>0</v>
      </c>
      <c r="BA136" s="1">
        <v>0</v>
      </c>
      <c r="BB136" s="1">
        <v>0</v>
      </c>
      <c r="BC136" s="1">
        <v>0</v>
      </c>
      <c r="BD136" s="1">
        <v>0</v>
      </c>
      <c r="BE136" s="1">
        <v>0</v>
      </c>
      <c r="BF136" s="1" t="s">
        <v>464</v>
      </c>
      <c r="BG136" s="1">
        <v>0</v>
      </c>
      <c r="BH136" s="1">
        <v>0</v>
      </c>
      <c r="BI136" s="1">
        <v>1</v>
      </c>
      <c r="BJ136" s="1">
        <v>0</v>
      </c>
      <c r="BK136" s="1">
        <v>0</v>
      </c>
      <c r="BL136" s="1">
        <v>0</v>
      </c>
      <c r="BM136" s="1">
        <v>0</v>
      </c>
      <c r="BN136" s="1">
        <v>0</v>
      </c>
      <c r="BO136" s="1">
        <v>0</v>
      </c>
      <c r="BP136" s="1">
        <v>0</v>
      </c>
      <c r="BQ136" s="1">
        <v>0</v>
      </c>
      <c r="BS136" s="1" t="s">
        <v>464</v>
      </c>
      <c r="BT136" s="1">
        <v>1</v>
      </c>
      <c r="BU136" s="1">
        <v>0</v>
      </c>
      <c r="BV136" s="1">
        <v>0</v>
      </c>
      <c r="BW136" s="1">
        <v>0</v>
      </c>
      <c r="BX136" s="1">
        <v>0</v>
      </c>
      <c r="BY136" s="1">
        <v>0</v>
      </c>
      <c r="BZ136" s="1">
        <v>0</v>
      </c>
      <c r="CA136" s="1">
        <v>0</v>
      </c>
      <c r="CB136" s="1">
        <v>0</v>
      </c>
      <c r="CC136" s="1">
        <v>0</v>
      </c>
      <c r="CD136" s="1">
        <v>0</v>
      </c>
      <c r="CF136" s="1" t="s">
        <v>473</v>
      </c>
      <c r="CG136" s="1" t="s">
        <v>474</v>
      </c>
      <c r="CL136" s="1" t="s">
        <v>473</v>
      </c>
      <c r="CM136" s="1" t="s">
        <v>5133</v>
      </c>
      <c r="CO136" s="1" t="s">
        <v>464</v>
      </c>
      <c r="CW136" s="1" t="s">
        <v>475</v>
      </c>
      <c r="CX136" s="1">
        <v>5</v>
      </c>
      <c r="CY136" s="1">
        <v>5</v>
      </c>
      <c r="CZ136" s="1">
        <v>7</v>
      </c>
      <c r="DA136" s="9">
        <v>17</v>
      </c>
      <c r="DE136" s="1" t="s">
        <v>464</v>
      </c>
      <c r="DF136" s="1" t="s">
        <v>5100</v>
      </c>
      <c r="EH136" s="1">
        <v>7</v>
      </c>
      <c r="EI136" s="1">
        <v>5</v>
      </c>
      <c r="EJ136" s="1">
        <v>700</v>
      </c>
      <c r="EM136" s="1">
        <v>0</v>
      </c>
      <c r="EN136" s="6">
        <v>11.111111111111111</v>
      </c>
      <c r="EO136" s="1" t="s">
        <v>472</v>
      </c>
      <c r="EZ136" s="1" t="s">
        <v>555</v>
      </c>
      <c r="FA136" s="1">
        <v>0</v>
      </c>
      <c r="FB136" s="1">
        <v>0</v>
      </c>
      <c r="FC136" s="1">
        <v>0</v>
      </c>
      <c r="FD136" s="1">
        <v>1</v>
      </c>
      <c r="FE136" s="1">
        <v>0</v>
      </c>
      <c r="FF136" s="1">
        <v>0</v>
      </c>
      <c r="FG136" s="1">
        <v>0</v>
      </c>
      <c r="FI136" s="1" t="s">
        <v>464</v>
      </c>
      <c r="FJ136" s="1" t="s">
        <v>598</v>
      </c>
      <c r="FM136" s="1">
        <v>1000</v>
      </c>
      <c r="GE136" s="1" t="s">
        <v>472</v>
      </c>
      <c r="GF136" s="1" t="s">
        <v>2166</v>
      </c>
      <c r="GG136" s="1" t="s">
        <v>472</v>
      </c>
      <c r="HP136" s="1" t="s">
        <v>472</v>
      </c>
      <c r="IS136" s="1" t="s">
        <v>5183</v>
      </c>
      <c r="IT136" s="1" t="s">
        <v>472</v>
      </c>
      <c r="IU136" s="1" t="s">
        <v>5102</v>
      </c>
      <c r="IV136" s="1" t="s">
        <v>472</v>
      </c>
      <c r="IX136" s="1" t="s">
        <v>472</v>
      </c>
      <c r="IY136" s="1" t="s">
        <v>472</v>
      </c>
      <c r="KA136" s="1" t="s">
        <v>472</v>
      </c>
      <c r="KE136" s="1">
        <v>0</v>
      </c>
      <c r="KM136" s="1">
        <v>0</v>
      </c>
      <c r="KN136" s="1">
        <v>0</v>
      </c>
      <c r="KO136" s="1" t="s">
        <v>5186</v>
      </c>
      <c r="KT136" s="1">
        <v>0</v>
      </c>
      <c r="KU136" s="1">
        <v>1</v>
      </c>
      <c r="KV136" s="1">
        <v>0</v>
      </c>
      <c r="KW136" s="1">
        <v>0</v>
      </c>
      <c r="KX136" s="1">
        <v>0</v>
      </c>
      <c r="KY136" s="1">
        <v>0</v>
      </c>
      <c r="LA136" s="1" t="s">
        <v>472</v>
      </c>
      <c r="LB136" s="1" t="s">
        <v>490</v>
      </c>
      <c r="LC136" s="1">
        <v>0</v>
      </c>
      <c r="LD136" s="1">
        <v>1</v>
      </c>
      <c r="LE136" s="1">
        <v>0</v>
      </c>
      <c r="LF136" s="1">
        <v>0</v>
      </c>
      <c r="LH136" s="1">
        <v>0</v>
      </c>
      <c r="LI136" s="1">
        <v>0</v>
      </c>
      <c r="LJ136" s="1">
        <v>1</v>
      </c>
      <c r="LK136" s="1">
        <v>0</v>
      </c>
      <c r="LL136" s="1">
        <v>0</v>
      </c>
      <c r="LM136" s="1">
        <v>0</v>
      </c>
      <c r="LN136" s="1">
        <v>0</v>
      </c>
      <c r="LO136" s="1">
        <v>0</v>
      </c>
      <c r="LQ136" s="1" t="s">
        <v>464</v>
      </c>
      <c r="LR136" s="1" t="s">
        <v>787</v>
      </c>
      <c r="LS136" s="1">
        <v>0</v>
      </c>
      <c r="LT136" s="1">
        <v>1</v>
      </c>
      <c r="LU136" s="1">
        <v>0</v>
      </c>
      <c r="LV136" s="1">
        <v>0</v>
      </c>
      <c r="LW136" s="1">
        <v>0</v>
      </c>
      <c r="LX136" s="1">
        <v>0</v>
      </c>
      <c r="LY136" s="1" t="s">
        <v>2167</v>
      </c>
      <c r="LZ136" s="1" t="s">
        <v>472</v>
      </c>
      <c r="MA136" s="1" t="s">
        <v>472</v>
      </c>
      <c r="MQ136" s="1">
        <v>0</v>
      </c>
      <c r="MT136" s="1">
        <v>5</v>
      </c>
      <c r="MU136" s="1" t="s">
        <v>5189</v>
      </c>
      <c r="MV136" s="1">
        <v>1</v>
      </c>
      <c r="MW136" s="1">
        <v>0</v>
      </c>
      <c r="MX136" s="1">
        <v>0</v>
      </c>
      <c r="MY136" s="1">
        <v>0</v>
      </c>
      <c r="MZ136" s="1">
        <v>0</v>
      </c>
      <c r="NA136" s="1">
        <v>1</v>
      </c>
      <c r="NB136" s="1">
        <v>1</v>
      </c>
      <c r="NC136" s="1" t="s">
        <v>5190</v>
      </c>
      <c r="ND136" s="1">
        <v>0</v>
      </c>
      <c r="NE136" s="1">
        <v>0</v>
      </c>
      <c r="NF136" s="1">
        <v>0</v>
      </c>
      <c r="NH136" s="1" t="s">
        <v>464</v>
      </c>
      <c r="NI136" s="1" t="s">
        <v>480</v>
      </c>
      <c r="OD136" s="1" t="s">
        <v>742</v>
      </c>
      <c r="OE136" s="1">
        <v>0</v>
      </c>
      <c r="OF136" s="1">
        <v>0</v>
      </c>
      <c r="OG136" s="1">
        <v>1</v>
      </c>
      <c r="OH136" s="1">
        <v>0</v>
      </c>
      <c r="OI136" s="1">
        <v>0</v>
      </c>
      <c r="OJ136" s="1">
        <v>1</v>
      </c>
      <c r="OK136" s="1">
        <v>1</v>
      </c>
      <c r="OL136" s="1">
        <v>0</v>
      </c>
      <c r="OM136" s="1">
        <v>0</v>
      </c>
      <c r="ON136" s="1">
        <v>0</v>
      </c>
      <c r="OP136" s="1">
        <v>0</v>
      </c>
      <c r="OQ136" s="1">
        <v>0</v>
      </c>
      <c r="OR136" s="1">
        <v>0</v>
      </c>
      <c r="OS136" s="1">
        <v>0</v>
      </c>
      <c r="OT136" s="1">
        <v>1</v>
      </c>
      <c r="OU136" s="1">
        <v>0</v>
      </c>
      <c r="OV136" s="1" t="s">
        <v>2168</v>
      </c>
      <c r="OW136" s="1" t="s">
        <v>702</v>
      </c>
      <c r="OY136" s="1" t="s">
        <v>483</v>
      </c>
      <c r="OZ136" s="1" t="s">
        <v>472</v>
      </c>
      <c r="PA136" s="1" t="s">
        <v>472</v>
      </c>
      <c r="PB136" s="1" t="s">
        <v>502</v>
      </c>
      <c r="PC136" s="1" t="s">
        <v>472</v>
      </c>
      <c r="PI136" s="1" t="s">
        <v>534</v>
      </c>
      <c r="PJ136" s="1" t="s">
        <v>489</v>
      </c>
      <c r="PK136" s="1">
        <v>0</v>
      </c>
      <c r="PL136" s="1">
        <v>0</v>
      </c>
      <c r="PM136" s="1">
        <v>1</v>
      </c>
      <c r="PN136" s="1">
        <v>0</v>
      </c>
      <c r="PO136" s="1">
        <v>0</v>
      </c>
      <c r="PP136" s="1">
        <v>0</v>
      </c>
      <c r="PQ136" s="1">
        <v>0</v>
      </c>
      <c r="PR136" s="1">
        <v>0</v>
      </c>
      <c r="PS136" s="1">
        <v>0</v>
      </c>
      <c r="PT136" s="1">
        <v>0</v>
      </c>
      <c r="PU136" s="1">
        <v>0</v>
      </c>
      <c r="PV136" s="1">
        <v>0</v>
      </c>
      <c r="PX136" s="1" t="s">
        <v>762</v>
      </c>
      <c r="PY136" s="1" t="s">
        <v>487</v>
      </c>
      <c r="PZ136" s="1" t="s">
        <v>763</v>
      </c>
      <c r="QA136" s="1" t="s">
        <v>489</v>
      </c>
      <c r="QB136" s="1" t="s">
        <v>2169</v>
      </c>
      <c r="QC136" s="1" t="s">
        <v>1423</v>
      </c>
      <c r="QD136" s="1" t="s">
        <v>472</v>
      </c>
      <c r="QG136" s="1">
        <v>-2.2783749000000002</v>
      </c>
      <c r="QH136" s="1">
        <v>28.813404999999999</v>
      </c>
      <c r="QI136" s="1">
        <v>1699.2</v>
      </c>
      <c r="QJ136" s="1">
        <v>4.4800000000000004</v>
      </c>
      <c r="QK136" s="1">
        <v>9</v>
      </c>
      <c r="QL136" s="1">
        <v>44963.346655092602</v>
      </c>
      <c r="QM136" s="1">
        <v>44963.327719907407</v>
      </c>
      <c r="QN136" s="1" t="s">
        <v>747</v>
      </c>
      <c r="QO136" s="1">
        <v>44963.575428240743</v>
      </c>
      <c r="QP136" s="7" t="s">
        <v>2170</v>
      </c>
      <c r="QQ136" s="1" t="s">
        <v>747</v>
      </c>
      <c r="QR136" s="1" t="s">
        <v>4751</v>
      </c>
      <c r="QS136" s="1" t="s">
        <v>4716</v>
      </c>
      <c r="QT136" s="1">
        <v>5</v>
      </c>
      <c r="QU136" s="1" t="s">
        <v>4725</v>
      </c>
      <c r="QV136" s="1">
        <v>15</v>
      </c>
      <c r="QW136" s="1">
        <v>12</v>
      </c>
      <c r="QX136" s="1">
        <v>15</v>
      </c>
      <c r="QY136" s="9">
        <v>42</v>
      </c>
      <c r="QZ136" s="1" t="s">
        <v>5101</v>
      </c>
      <c r="RA136" s="1">
        <v>4.5714285714285712</v>
      </c>
      <c r="RB136" s="1" t="s">
        <v>4710</v>
      </c>
      <c r="RC136" s="1" t="s">
        <v>4711</v>
      </c>
      <c r="RD136" s="1" t="s">
        <v>4712</v>
      </c>
      <c r="RE136" s="1" t="s">
        <v>5102</v>
      </c>
      <c r="RF136" s="1">
        <v>0</v>
      </c>
      <c r="RG136" s="1">
        <v>0</v>
      </c>
      <c r="RH136" s="1">
        <v>0</v>
      </c>
      <c r="RI136" s="1">
        <v>0</v>
      </c>
      <c r="RJ136" s="1" t="s">
        <v>4721</v>
      </c>
      <c r="RK136" s="1">
        <v>0</v>
      </c>
      <c r="RL136" s="1">
        <v>3</v>
      </c>
      <c r="RM136" s="1" t="s">
        <v>4722</v>
      </c>
      <c r="RN136" s="1">
        <v>0</v>
      </c>
      <c r="RO136" s="1">
        <v>0</v>
      </c>
      <c r="RP136" s="1" t="str">
        <f t="shared" si="15"/>
        <v>croissance</v>
      </c>
      <c r="RQ136" s="1" t="str">
        <f t="shared" si="16"/>
        <v>croissance</v>
      </c>
      <c r="RR136" s="1" t="str">
        <f t="shared" si="17"/>
        <v>stagnation</v>
      </c>
      <c r="RS136" s="1" t="str">
        <f t="shared" si="18"/>
        <v>regression</v>
      </c>
      <c r="RT136" s="1" t="str">
        <f t="shared" si="19"/>
        <v>stagnation</v>
      </c>
      <c r="RU136" s="1" t="str">
        <f t="shared" si="20"/>
        <v>croissance</v>
      </c>
    </row>
    <row r="137" spans="1:489" ht="14.25" customHeight="1" x14ac:dyDescent="0.3">
      <c r="A137" s="1" t="s">
        <v>2171</v>
      </c>
      <c r="B137" s="1" t="s">
        <v>2172</v>
      </c>
      <c r="C137" s="1">
        <v>44963</v>
      </c>
      <c r="D137" s="1" t="s">
        <v>459</v>
      </c>
      <c r="E137" s="1" t="s">
        <v>460</v>
      </c>
      <c r="F137" s="1" t="s">
        <v>460</v>
      </c>
      <c r="G137" s="1" t="s">
        <v>461</v>
      </c>
      <c r="H137" s="1" t="s">
        <v>462</v>
      </c>
      <c r="I137" s="1" t="s">
        <v>732</v>
      </c>
      <c r="J137" s="1" t="s">
        <v>464</v>
      </c>
      <c r="K137" s="1" t="s">
        <v>2174</v>
      </c>
      <c r="L137" s="1" t="s">
        <v>2173</v>
      </c>
      <c r="M137" s="1" t="str" cm="1">
        <f t="array" ref="M137">SUBSTITUTE(L137,LEFT(L137,MIN(IFERROR(FIND({0;1;2;3;4;5;6;7;8;9},L137),""))-1),"")</f>
        <v>55</v>
      </c>
      <c r="N137" s="1" t="str">
        <f t="shared" si="14"/>
        <v>nyama_55</v>
      </c>
      <c r="O137" s="1" t="s">
        <v>467</v>
      </c>
      <c r="P137" s="1">
        <v>60</v>
      </c>
      <c r="Q137" s="1">
        <v>0</v>
      </c>
      <c r="R137" s="1" t="s">
        <v>553</v>
      </c>
      <c r="S137" s="1" t="s">
        <v>472</v>
      </c>
      <c r="T137" s="1" t="s">
        <v>542</v>
      </c>
      <c r="V137" s="1" t="s">
        <v>510</v>
      </c>
      <c r="W137" s="1" t="s">
        <v>510</v>
      </c>
      <c r="Y137" s="1" t="s">
        <v>575</v>
      </c>
      <c r="AA137" s="1" t="s">
        <v>471</v>
      </c>
      <c r="AB137" s="1">
        <v>0</v>
      </c>
      <c r="AC137" s="1">
        <v>0</v>
      </c>
      <c r="AD137" s="1">
        <v>0</v>
      </c>
      <c r="AE137" s="1">
        <v>1</v>
      </c>
      <c r="AF137" s="1">
        <v>0</v>
      </c>
      <c r="AG137" s="1">
        <v>2</v>
      </c>
      <c r="AH137" s="1">
        <v>0</v>
      </c>
      <c r="AI137" s="1">
        <v>1</v>
      </c>
      <c r="AJ137" s="1">
        <v>0</v>
      </c>
      <c r="AK137" s="1">
        <v>0</v>
      </c>
      <c r="AL137" s="1">
        <v>0</v>
      </c>
      <c r="AM137" s="1">
        <v>0</v>
      </c>
      <c r="AN137" s="1">
        <v>1</v>
      </c>
      <c r="AO137" s="1">
        <v>0</v>
      </c>
      <c r="AP137" s="1">
        <v>0</v>
      </c>
      <c r="AQ137" s="1">
        <v>1</v>
      </c>
      <c r="AR137" s="1">
        <v>6</v>
      </c>
      <c r="AS137" s="1" t="s">
        <v>472</v>
      </c>
      <c r="AT137" s="1">
        <v>0</v>
      </c>
      <c r="AU137" s="1">
        <v>0</v>
      </c>
      <c r="AV137" s="1">
        <v>0</v>
      </c>
      <c r="AW137" s="1">
        <v>0</v>
      </c>
      <c r="AX137" s="1">
        <v>0</v>
      </c>
      <c r="AY137" s="1">
        <v>0</v>
      </c>
      <c r="AZ137" s="1">
        <v>0</v>
      </c>
      <c r="BA137" s="1">
        <v>0</v>
      </c>
      <c r="BB137" s="1">
        <v>0</v>
      </c>
      <c r="BC137" s="1">
        <v>0</v>
      </c>
      <c r="BD137" s="1">
        <v>0</v>
      </c>
      <c r="BE137" s="1">
        <v>0</v>
      </c>
      <c r="BF137" s="1" t="s">
        <v>472</v>
      </c>
      <c r="BS137" s="1" t="s">
        <v>472</v>
      </c>
      <c r="CF137" s="1" t="s">
        <v>473</v>
      </c>
      <c r="CG137" s="1" t="s">
        <v>474</v>
      </c>
      <c r="CL137" s="1" t="s">
        <v>473</v>
      </c>
      <c r="CM137" s="1" t="s">
        <v>5133</v>
      </c>
      <c r="CO137" s="1" t="s">
        <v>472</v>
      </c>
      <c r="CP137" s="1" t="s">
        <v>650</v>
      </c>
      <c r="CS137" s="1" t="s">
        <v>651</v>
      </c>
      <c r="CW137" s="1" t="s">
        <v>475</v>
      </c>
      <c r="CX137" s="1">
        <v>10</v>
      </c>
      <c r="CY137" s="1">
        <v>15</v>
      </c>
      <c r="CZ137" s="1">
        <v>12</v>
      </c>
      <c r="DA137" s="9">
        <v>37</v>
      </c>
      <c r="DB137" s="1">
        <v>15</v>
      </c>
      <c r="DC137" s="1">
        <v>15</v>
      </c>
      <c r="DD137" s="1">
        <v>12</v>
      </c>
      <c r="DE137" s="1" t="s">
        <v>464</v>
      </c>
      <c r="DF137" s="1" t="s">
        <v>5101</v>
      </c>
      <c r="DT137" s="1" t="s">
        <v>464</v>
      </c>
      <c r="EH137" s="1">
        <v>7</v>
      </c>
      <c r="EI137" s="1">
        <v>3</v>
      </c>
      <c r="EJ137" s="1">
        <v>420</v>
      </c>
      <c r="EK137" s="1">
        <v>7</v>
      </c>
      <c r="EL137" s="1">
        <v>3</v>
      </c>
      <c r="EM137" s="1">
        <v>420</v>
      </c>
      <c r="EN137" s="6">
        <v>20</v>
      </c>
      <c r="EO137" s="1" t="s">
        <v>472</v>
      </c>
      <c r="EZ137" s="1" t="s">
        <v>514</v>
      </c>
      <c r="FA137" s="1">
        <v>0</v>
      </c>
      <c r="FB137" s="1">
        <v>0</v>
      </c>
      <c r="FC137" s="1">
        <v>0</v>
      </c>
      <c r="FD137" s="1">
        <v>1</v>
      </c>
      <c r="FE137" s="1">
        <v>0</v>
      </c>
      <c r="FF137" s="1">
        <v>0</v>
      </c>
      <c r="FG137" s="1">
        <v>0</v>
      </c>
      <c r="FI137" s="1" t="s">
        <v>464</v>
      </c>
      <c r="FJ137" s="1" t="s">
        <v>598</v>
      </c>
      <c r="FM137" s="1">
        <v>500</v>
      </c>
      <c r="FN137" s="1">
        <v>0</v>
      </c>
      <c r="FO137" s="1">
        <v>0</v>
      </c>
      <c r="FP137" s="1">
        <v>0</v>
      </c>
      <c r="FQ137" s="1">
        <v>1</v>
      </c>
      <c r="FR137" s="1">
        <v>0</v>
      </c>
      <c r="FS137" s="1">
        <v>0</v>
      </c>
      <c r="FT137" s="1">
        <v>0</v>
      </c>
      <c r="FV137" s="1" t="s">
        <v>464</v>
      </c>
      <c r="FW137" s="1">
        <v>0</v>
      </c>
      <c r="FX137" s="1">
        <v>1</v>
      </c>
      <c r="FY137" s="1">
        <v>0</v>
      </c>
      <c r="FZ137" s="1">
        <v>0</v>
      </c>
      <c r="GA137" s="1">
        <v>0</v>
      </c>
      <c r="GC137" s="1">
        <v>500</v>
      </c>
      <c r="GE137" s="1" t="s">
        <v>472</v>
      </c>
      <c r="GF137" s="1" t="s">
        <v>785</v>
      </c>
      <c r="GG137" s="1" t="s">
        <v>472</v>
      </c>
      <c r="GP137" s="1" t="s">
        <v>472</v>
      </c>
      <c r="HP137" s="1" t="s">
        <v>464</v>
      </c>
      <c r="HQ137" s="1">
        <v>0</v>
      </c>
      <c r="HR137" s="1">
        <v>0</v>
      </c>
      <c r="HS137" s="1">
        <v>1</v>
      </c>
      <c r="HT137" s="1">
        <v>0</v>
      </c>
      <c r="HU137" s="1">
        <v>0</v>
      </c>
      <c r="HV137" s="1">
        <v>0</v>
      </c>
      <c r="HW137" s="1">
        <v>0</v>
      </c>
      <c r="HX137" s="1">
        <v>0</v>
      </c>
      <c r="HY137" s="1">
        <v>0</v>
      </c>
      <c r="HZ137" s="1">
        <v>0</v>
      </c>
      <c r="IC137" s="1" t="s">
        <v>737</v>
      </c>
      <c r="IF137" s="1">
        <v>0</v>
      </c>
      <c r="IG137" s="1">
        <v>0</v>
      </c>
      <c r="IH137" s="1">
        <v>0</v>
      </c>
      <c r="II137" s="1">
        <v>1</v>
      </c>
      <c r="IJ137" s="1">
        <v>0</v>
      </c>
      <c r="IL137" s="1">
        <v>0</v>
      </c>
      <c r="IM137" s="1">
        <v>1</v>
      </c>
      <c r="IN137" s="1">
        <v>0</v>
      </c>
      <c r="IS137" s="1" t="s">
        <v>5183</v>
      </c>
      <c r="IT137" s="1" t="s">
        <v>472</v>
      </c>
      <c r="IU137" s="1" t="s">
        <v>5102</v>
      </c>
      <c r="IV137" s="1" t="s">
        <v>472</v>
      </c>
      <c r="IX137" s="1" t="s">
        <v>472</v>
      </c>
      <c r="IY137" s="1" t="s">
        <v>472</v>
      </c>
      <c r="KA137" s="1" t="s">
        <v>472</v>
      </c>
      <c r="KE137" s="1">
        <v>0</v>
      </c>
      <c r="KM137" s="1">
        <v>0</v>
      </c>
      <c r="KN137" s="1">
        <v>0</v>
      </c>
      <c r="KO137" s="1" t="s">
        <v>5186</v>
      </c>
      <c r="KT137" s="1">
        <v>0</v>
      </c>
      <c r="KU137" s="1">
        <v>0</v>
      </c>
      <c r="KV137" s="1">
        <v>0</v>
      </c>
      <c r="KW137" s="1">
        <v>1</v>
      </c>
      <c r="KX137" s="1">
        <v>0</v>
      </c>
      <c r="KY137" s="1">
        <v>0</v>
      </c>
      <c r="LA137" s="1" t="s">
        <v>472</v>
      </c>
      <c r="LB137" s="1" t="s">
        <v>2175</v>
      </c>
      <c r="LC137" s="1">
        <v>1</v>
      </c>
      <c r="LD137" s="1">
        <v>0</v>
      </c>
      <c r="LE137" s="1">
        <v>0</v>
      </c>
      <c r="LF137" s="1">
        <v>0</v>
      </c>
      <c r="LH137" s="1">
        <v>0</v>
      </c>
      <c r="LI137" s="1">
        <v>0</v>
      </c>
      <c r="LJ137" s="1">
        <v>1</v>
      </c>
      <c r="LK137" s="1">
        <v>0</v>
      </c>
      <c r="LL137" s="1">
        <v>0</v>
      </c>
      <c r="LM137" s="1">
        <v>0</v>
      </c>
      <c r="LN137" s="1">
        <v>0</v>
      </c>
      <c r="LO137" s="1">
        <v>0</v>
      </c>
      <c r="LQ137" s="1" t="s">
        <v>472</v>
      </c>
      <c r="LZ137" s="1" t="s">
        <v>472</v>
      </c>
      <c r="MA137" s="1" t="s">
        <v>472</v>
      </c>
      <c r="MQ137" s="1">
        <v>0</v>
      </c>
      <c r="MT137" s="1">
        <v>1</v>
      </c>
      <c r="MU137" s="1" t="s">
        <v>5188</v>
      </c>
      <c r="MV137" s="1">
        <v>1</v>
      </c>
      <c r="MW137" s="1">
        <v>0</v>
      </c>
      <c r="MX137" s="1">
        <v>0</v>
      </c>
      <c r="MY137" s="1">
        <v>0</v>
      </c>
      <c r="MZ137" s="1">
        <v>0</v>
      </c>
      <c r="NA137" s="1">
        <v>1</v>
      </c>
      <c r="NB137" s="1">
        <v>1</v>
      </c>
      <c r="NC137" s="1" t="s">
        <v>5190</v>
      </c>
      <c r="ND137" s="1">
        <v>0</v>
      </c>
      <c r="NE137" s="1">
        <v>0</v>
      </c>
      <c r="NF137" s="1">
        <v>0</v>
      </c>
      <c r="NH137" s="1" t="s">
        <v>472</v>
      </c>
      <c r="NI137" s="1" t="s">
        <v>480</v>
      </c>
      <c r="OD137" s="1" t="s">
        <v>742</v>
      </c>
      <c r="OE137" s="1">
        <v>0</v>
      </c>
      <c r="OF137" s="1">
        <v>0</v>
      </c>
      <c r="OG137" s="1">
        <v>0</v>
      </c>
      <c r="OH137" s="1">
        <v>0</v>
      </c>
      <c r="OI137" s="1">
        <v>0</v>
      </c>
      <c r="OJ137" s="1">
        <v>0</v>
      </c>
      <c r="OK137" s="1">
        <v>0</v>
      </c>
      <c r="OL137" s="1">
        <v>1</v>
      </c>
      <c r="OM137" s="1">
        <v>0</v>
      </c>
      <c r="ON137" s="1">
        <v>0</v>
      </c>
      <c r="OP137" s="1">
        <v>0</v>
      </c>
      <c r="OQ137" s="1">
        <v>0</v>
      </c>
      <c r="OR137" s="1">
        <v>0</v>
      </c>
      <c r="OS137" s="1">
        <v>0</v>
      </c>
      <c r="OT137" s="1">
        <v>1</v>
      </c>
      <c r="OU137" s="1">
        <v>0</v>
      </c>
      <c r="OV137" s="1" t="s">
        <v>1628</v>
      </c>
      <c r="OW137" s="1" t="s">
        <v>702</v>
      </c>
      <c r="OY137" s="1" t="s">
        <v>483</v>
      </c>
      <c r="OZ137" s="1" t="s">
        <v>472</v>
      </c>
      <c r="PA137" s="1" t="s">
        <v>472</v>
      </c>
      <c r="PB137" s="1" t="s">
        <v>502</v>
      </c>
      <c r="PC137" s="1" t="s">
        <v>472</v>
      </c>
      <c r="PI137" s="1" t="s">
        <v>534</v>
      </c>
      <c r="PJ137" s="1" t="s">
        <v>472</v>
      </c>
      <c r="PZ137" s="1" t="s">
        <v>777</v>
      </c>
      <c r="QA137" s="1" t="s">
        <v>472</v>
      </c>
      <c r="QB137" s="1" t="s">
        <v>490</v>
      </c>
      <c r="QC137" s="1" t="s">
        <v>786</v>
      </c>
      <c r="QD137" s="1" t="s">
        <v>472</v>
      </c>
      <c r="QG137" s="1">
        <v>-2.2849371000000001</v>
      </c>
      <c r="QH137" s="1">
        <v>28.808485300000001</v>
      </c>
      <c r="QI137" s="1">
        <v>1732.1</v>
      </c>
      <c r="QJ137" s="1">
        <v>4.42</v>
      </c>
      <c r="QK137" s="1">
        <v>6</v>
      </c>
      <c r="QL137" s="1">
        <v>44963.366157407407</v>
      </c>
      <c r="QM137" s="1">
        <v>44963.346759259257</v>
      </c>
      <c r="QN137" s="1" t="s">
        <v>747</v>
      </c>
      <c r="QO137" s="1">
        <v>44963.575439814813</v>
      </c>
      <c r="QP137" s="7" t="s">
        <v>2176</v>
      </c>
      <c r="QQ137" s="1" t="s">
        <v>747</v>
      </c>
      <c r="QR137" s="1" t="s">
        <v>4707</v>
      </c>
      <c r="QS137" s="1" t="s">
        <v>4716</v>
      </c>
      <c r="QT137" s="1">
        <v>5</v>
      </c>
      <c r="QU137" s="1" t="s">
        <v>4725</v>
      </c>
      <c r="QV137" s="1">
        <v>8</v>
      </c>
      <c r="QW137" s="1">
        <v>20</v>
      </c>
      <c r="QX137" s="1">
        <v>10</v>
      </c>
      <c r="QY137" s="9">
        <v>38</v>
      </c>
      <c r="QZ137" s="1" t="s">
        <v>5101</v>
      </c>
      <c r="RA137" s="1">
        <v>9.1428571428571423</v>
      </c>
      <c r="RB137" s="1" t="s">
        <v>4710</v>
      </c>
      <c r="RC137" s="1" t="s">
        <v>4711</v>
      </c>
      <c r="RD137" s="1" t="s">
        <v>4712</v>
      </c>
      <c r="RE137" s="1" t="s">
        <v>5102</v>
      </c>
      <c r="RF137" s="1" t="s">
        <v>4736</v>
      </c>
      <c r="RG137" s="1">
        <v>1</v>
      </c>
      <c r="RH137" s="1">
        <v>1</v>
      </c>
      <c r="RI137" s="1">
        <v>2</v>
      </c>
      <c r="RJ137" s="1" t="s">
        <v>4721</v>
      </c>
      <c r="RK137" s="1">
        <v>0</v>
      </c>
      <c r="RL137" s="1">
        <v>9</v>
      </c>
      <c r="RM137" s="1" t="s">
        <v>4718</v>
      </c>
      <c r="RN137" s="1">
        <v>0</v>
      </c>
      <c r="RO137" s="1">
        <v>0</v>
      </c>
      <c r="RP137" s="1" t="str">
        <f t="shared" si="15"/>
        <v>croissance</v>
      </c>
      <c r="RQ137" s="1" t="str">
        <f t="shared" si="16"/>
        <v>stagnation</v>
      </c>
      <c r="RR137" s="1" t="str">
        <f t="shared" si="17"/>
        <v>stagnation</v>
      </c>
      <c r="RS137" s="1" t="str">
        <f t="shared" si="18"/>
        <v>regression</v>
      </c>
      <c r="RT137" s="1" t="str">
        <f t="shared" si="19"/>
        <v>regression</v>
      </c>
      <c r="RU137" s="1" t="str">
        <f t="shared" si="20"/>
        <v>regression</v>
      </c>
    </row>
    <row r="138" spans="1:489" ht="14.25" customHeight="1" x14ac:dyDescent="0.3">
      <c r="A138" s="1" t="s">
        <v>2177</v>
      </c>
      <c r="B138" s="1" t="s">
        <v>2178</v>
      </c>
      <c r="C138" s="1">
        <v>44963</v>
      </c>
      <c r="D138" s="1" t="s">
        <v>459</v>
      </c>
      <c r="E138" s="1" t="s">
        <v>460</v>
      </c>
      <c r="F138" s="1" t="s">
        <v>460</v>
      </c>
      <c r="G138" s="1" t="s">
        <v>461</v>
      </c>
      <c r="H138" s="1" t="s">
        <v>462</v>
      </c>
      <c r="I138" s="1" t="s">
        <v>732</v>
      </c>
      <c r="J138" s="1" t="s">
        <v>464</v>
      </c>
      <c r="K138" s="1" t="s">
        <v>2179</v>
      </c>
      <c r="L138" s="1" t="s">
        <v>2173</v>
      </c>
      <c r="M138" s="1" t="str" cm="1">
        <f t="array" ref="M138">SUBSTITUTE(L138,LEFT(L138,MIN(IFERROR(FIND({0;1;2;3;4;5;6;7;8;9},L138),""))-1),"")</f>
        <v>55</v>
      </c>
      <c r="N138" s="1" t="str">
        <f t="shared" si="14"/>
        <v>nyama_55</v>
      </c>
      <c r="O138" s="1" t="s">
        <v>467</v>
      </c>
      <c r="P138" s="1">
        <v>45</v>
      </c>
      <c r="Q138" s="1">
        <v>0</v>
      </c>
      <c r="R138" s="1" t="s">
        <v>693</v>
      </c>
      <c r="S138" s="1" t="s">
        <v>472</v>
      </c>
      <c r="T138" s="1" t="s">
        <v>542</v>
      </c>
      <c r="V138" s="1" t="s">
        <v>510</v>
      </c>
      <c r="W138" s="1" t="s">
        <v>510</v>
      </c>
      <c r="Y138" s="1" t="s">
        <v>2180</v>
      </c>
      <c r="AA138" s="1" t="s">
        <v>471</v>
      </c>
      <c r="AB138" s="1">
        <v>1</v>
      </c>
      <c r="AC138" s="1">
        <v>2</v>
      </c>
      <c r="AD138" s="1">
        <v>2</v>
      </c>
      <c r="AE138" s="1">
        <v>2</v>
      </c>
      <c r="AF138" s="1">
        <v>0</v>
      </c>
      <c r="AG138" s="1">
        <v>0</v>
      </c>
      <c r="AH138" s="1">
        <v>1</v>
      </c>
      <c r="AI138" s="1">
        <v>0</v>
      </c>
      <c r="AJ138" s="1">
        <v>0</v>
      </c>
      <c r="AK138" s="1">
        <v>0</v>
      </c>
      <c r="AL138" s="1">
        <v>1</v>
      </c>
      <c r="AM138" s="1">
        <v>0</v>
      </c>
      <c r="AN138" s="1">
        <v>2</v>
      </c>
      <c r="AO138" s="1">
        <v>0</v>
      </c>
      <c r="AP138" s="1">
        <v>0</v>
      </c>
      <c r="AQ138" s="1">
        <v>1</v>
      </c>
      <c r="AR138" s="1">
        <v>12</v>
      </c>
      <c r="AS138" s="1" t="s">
        <v>472</v>
      </c>
      <c r="AT138" s="1">
        <v>0</v>
      </c>
      <c r="AU138" s="1">
        <v>0</v>
      </c>
      <c r="AV138" s="1">
        <v>0</v>
      </c>
      <c r="AW138" s="1">
        <v>0</v>
      </c>
      <c r="AX138" s="1">
        <v>0</v>
      </c>
      <c r="AY138" s="1">
        <v>0</v>
      </c>
      <c r="AZ138" s="1">
        <v>0</v>
      </c>
      <c r="BA138" s="1">
        <v>0</v>
      </c>
      <c r="BB138" s="1">
        <v>0</v>
      </c>
      <c r="BC138" s="1">
        <v>0</v>
      </c>
      <c r="BD138" s="1">
        <v>0</v>
      </c>
      <c r="BE138" s="1">
        <v>0</v>
      </c>
      <c r="BF138" s="1" t="s">
        <v>464</v>
      </c>
      <c r="BG138" s="1">
        <v>1</v>
      </c>
      <c r="BH138" s="1">
        <v>0</v>
      </c>
      <c r="BI138" s="1">
        <v>1</v>
      </c>
      <c r="BJ138" s="1">
        <v>0</v>
      </c>
      <c r="BK138" s="1">
        <v>0</v>
      </c>
      <c r="BL138" s="1">
        <v>0</v>
      </c>
      <c r="BM138" s="1">
        <v>0</v>
      </c>
      <c r="BN138" s="1">
        <v>0</v>
      </c>
      <c r="BO138" s="1">
        <v>0</v>
      </c>
      <c r="BP138" s="1">
        <v>0</v>
      </c>
      <c r="BQ138" s="1">
        <v>0</v>
      </c>
      <c r="BS138" s="1" t="s">
        <v>464</v>
      </c>
      <c r="BT138" s="1">
        <v>1</v>
      </c>
      <c r="BU138" s="1">
        <v>0</v>
      </c>
      <c r="BV138" s="1">
        <v>0</v>
      </c>
      <c r="BW138" s="1">
        <v>1</v>
      </c>
      <c r="BX138" s="1">
        <v>0</v>
      </c>
      <c r="BY138" s="1">
        <v>0</v>
      </c>
      <c r="BZ138" s="1">
        <v>0</v>
      </c>
      <c r="CA138" s="1">
        <v>0</v>
      </c>
      <c r="CB138" s="1">
        <v>0</v>
      </c>
      <c r="CC138" s="1">
        <v>0</v>
      </c>
      <c r="CD138" s="1">
        <v>0</v>
      </c>
      <c r="CF138" s="1" t="s">
        <v>473</v>
      </c>
      <c r="CG138" s="1" t="s">
        <v>474</v>
      </c>
      <c r="CL138" s="1" t="s">
        <v>473</v>
      </c>
      <c r="CM138" s="1" t="s">
        <v>5133</v>
      </c>
      <c r="CO138" s="1" t="s">
        <v>464</v>
      </c>
      <c r="CW138" s="1" t="s">
        <v>475</v>
      </c>
      <c r="CX138" s="1">
        <v>3</v>
      </c>
      <c r="CY138" s="1">
        <v>7</v>
      </c>
      <c r="CZ138" s="1">
        <v>5</v>
      </c>
      <c r="DA138" s="9">
        <v>15</v>
      </c>
      <c r="DE138" s="1" t="s">
        <v>464</v>
      </c>
      <c r="DF138" s="1" t="s">
        <v>5100</v>
      </c>
      <c r="EH138" s="1">
        <v>7</v>
      </c>
      <c r="EI138" s="1">
        <v>5</v>
      </c>
      <c r="EJ138" s="1">
        <v>700</v>
      </c>
      <c r="EM138" s="1">
        <v>0</v>
      </c>
      <c r="EN138" s="6">
        <v>8.3333333333333339</v>
      </c>
      <c r="EO138" s="1" t="s">
        <v>472</v>
      </c>
      <c r="EZ138" s="1" t="s">
        <v>2181</v>
      </c>
      <c r="FA138" s="1">
        <v>0</v>
      </c>
      <c r="FB138" s="1">
        <v>0</v>
      </c>
      <c r="FC138" s="1">
        <v>0</v>
      </c>
      <c r="FD138" s="1">
        <v>1</v>
      </c>
      <c r="FE138" s="1">
        <v>0</v>
      </c>
      <c r="FF138" s="1">
        <v>0</v>
      </c>
      <c r="FG138" s="1">
        <v>0</v>
      </c>
      <c r="FI138" s="1" t="s">
        <v>472</v>
      </c>
      <c r="GE138" s="1" t="s">
        <v>464</v>
      </c>
      <c r="GF138" s="1" t="s">
        <v>2182</v>
      </c>
      <c r="GG138" s="1" t="s">
        <v>472</v>
      </c>
      <c r="HP138" s="1" t="s">
        <v>464</v>
      </c>
      <c r="HQ138" s="1">
        <v>0</v>
      </c>
      <c r="HR138" s="1">
        <v>0</v>
      </c>
      <c r="HS138" s="1">
        <v>1</v>
      </c>
      <c r="HT138" s="1">
        <v>0</v>
      </c>
      <c r="HU138" s="1">
        <v>0</v>
      </c>
      <c r="HV138" s="1">
        <v>0</v>
      </c>
      <c r="HW138" s="1">
        <v>0</v>
      </c>
      <c r="HX138" s="1">
        <v>0</v>
      </c>
      <c r="HY138" s="1">
        <v>0</v>
      </c>
      <c r="HZ138" s="1">
        <v>0</v>
      </c>
      <c r="IC138" s="1" t="s">
        <v>737</v>
      </c>
      <c r="IF138" s="1">
        <v>0</v>
      </c>
      <c r="IG138" s="1">
        <v>0</v>
      </c>
      <c r="IH138" s="1">
        <v>0</v>
      </c>
      <c r="II138" s="1">
        <v>1</v>
      </c>
      <c r="IJ138" s="1">
        <v>0</v>
      </c>
      <c r="IL138" s="1">
        <v>0</v>
      </c>
      <c r="IM138" s="1">
        <v>1</v>
      </c>
      <c r="IN138" s="1">
        <v>0</v>
      </c>
      <c r="IS138" s="1" t="s">
        <v>5183</v>
      </c>
      <c r="IT138" s="1" t="s">
        <v>472</v>
      </c>
      <c r="IU138" s="1" t="s">
        <v>5102</v>
      </c>
      <c r="IV138" s="1" t="s">
        <v>464</v>
      </c>
      <c r="IW138" s="1" t="s">
        <v>1207</v>
      </c>
      <c r="IX138" s="1" t="s">
        <v>472</v>
      </c>
      <c r="IY138" s="1" t="s">
        <v>472</v>
      </c>
      <c r="KA138" s="1" t="s">
        <v>464</v>
      </c>
      <c r="KB138" s="1">
        <v>1</v>
      </c>
      <c r="KC138" s="1">
        <v>1</v>
      </c>
      <c r="KD138" s="1">
        <v>1</v>
      </c>
      <c r="KE138" s="1">
        <v>3</v>
      </c>
      <c r="KF138" s="1">
        <v>0</v>
      </c>
      <c r="KG138" s="1">
        <v>0</v>
      </c>
      <c r="KH138" s="1">
        <v>0</v>
      </c>
      <c r="KJ138" s="1">
        <v>1</v>
      </c>
      <c r="KK138" s="1">
        <v>1</v>
      </c>
      <c r="KL138" s="1">
        <v>0</v>
      </c>
      <c r="KM138" s="1">
        <v>2</v>
      </c>
      <c r="KN138" s="1">
        <v>5</v>
      </c>
      <c r="KO138" s="1" t="s">
        <v>5185</v>
      </c>
      <c r="KP138" s="1">
        <v>0</v>
      </c>
      <c r="KQ138" s="1">
        <v>0</v>
      </c>
      <c r="KR138" s="1">
        <v>0</v>
      </c>
      <c r="KT138" s="1">
        <v>0</v>
      </c>
      <c r="KU138" s="1">
        <v>1</v>
      </c>
      <c r="KV138" s="1">
        <v>0</v>
      </c>
      <c r="KW138" s="1">
        <v>0</v>
      </c>
      <c r="KX138" s="1">
        <v>0</v>
      </c>
      <c r="KY138" s="1">
        <v>0</v>
      </c>
      <c r="LA138" s="1" t="s">
        <v>472</v>
      </c>
      <c r="LB138" s="1" t="s">
        <v>2183</v>
      </c>
      <c r="LC138" s="1">
        <v>1</v>
      </c>
      <c r="LD138" s="1">
        <v>1</v>
      </c>
      <c r="LE138" s="1">
        <v>0</v>
      </c>
      <c r="LF138" s="1">
        <v>0</v>
      </c>
      <c r="LH138" s="1">
        <v>0</v>
      </c>
      <c r="LI138" s="1">
        <v>0</v>
      </c>
      <c r="LJ138" s="1">
        <v>1</v>
      </c>
      <c r="LK138" s="1">
        <v>0</v>
      </c>
      <c r="LL138" s="1">
        <v>0</v>
      </c>
      <c r="LM138" s="1">
        <v>0</v>
      </c>
      <c r="LN138" s="1">
        <v>0</v>
      </c>
      <c r="LO138" s="1">
        <v>0</v>
      </c>
      <c r="LQ138" s="1" t="s">
        <v>472</v>
      </c>
      <c r="LZ138" s="1" t="s">
        <v>472</v>
      </c>
      <c r="MA138" s="1" t="s">
        <v>472</v>
      </c>
      <c r="MQ138" s="1">
        <v>0</v>
      </c>
      <c r="MT138" s="1">
        <v>2</v>
      </c>
      <c r="MU138" s="1" t="s">
        <v>5188</v>
      </c>
      <c r="MV138" s="1">
        <v>1</v>
      </c>
      <c r="MW138" s="1">
        <v>0</v>
      </c>
      <c r="MX138" s="1">
        <v>0</v>
      </c>
      <c r="MY138" s="1">
        <v>0</v>
      </c>
      <c r="MZ138" s="1">
        <v>0</v>
      </c>
      <c r="NA138" s="1">
        <v>1</v>
      </c>
      <c r="NB138" s="1">
        <v>1</v>
      </c>
      <c r="NC138" s="1" t="s">
        <v>5190</v>
      </c>
      <c r="ND138" s="1">
        <v>0</v>
      </c>
      <c r="NE138" s="1">
        <v>0</v>
      </c>
      <c r="NF138" s="1">
        <v>0</v>
      </c>
      <c r="NH138" s="1" t="s">
        <v>472</v>
      </c>
      <c r="NI138" s="1" t="s">
        <v>480</v>
      </c>
      <c r="OD138" s="1" t="s">
        <v>481</v>
      </c>
      <c r="OE138" s="1">
        <v>0</v>
      </c>
      <c r="OF138" s="1">
        <v>0</v>
      </c>
      <c r="OG138" s="1">
        <v>0</v>
      </c>
      <c r="OH138" s="1">
        <v>0</v>
      </c>
      <c r="OI138" s="1">
        <v>0</v>
      </c>
      <c r="OJ138" s="1">
        <v>0</v>
      </c>
      <c r="OK138" s="1">
        <v>0</v>
      </c>
      <c r="OL138" s="1">
        <v>0</v>
      </c>
      <c r="OM138" s="1">
        <v>1</v>
      </c>
      <c r="ON138" s="1">
        <v>0</v>
      </c>
      <c r="OO138" s="1" t="s">
        <v>2184</v>
      </c>
      <c r="OP138" s="1">
        <v>0</v>
      </c>
      <c r="OQ138" s="1">
        <v>0</v>
      </c>
      <c r="OR138" s="1">
        <v>0</v>
      </c>
      <c r="OS138" s="1">
        <v>0</v>
      </c>
      <c r="OT138" s="1">
        <v>1</v>
      </c>
      <c r="OU138" s="1">
        <v>0</v>
      </c>
      <c r="OV138" s="1" t="s">
        <v>2185</v>
      </c>
      <c r="OW138" s="1" t="s">
        <v>546</v>
      </c>
      <c r="OY138" s="1" t="s">
        <v>502</v>
      </c>
      <c r="OZ138" s="1" t="s">
        <v>472</v>
      </c>
      <c r="PA138" s="1" t="s">
        <v>472</v>
      </c>
      <c r="PB138" s="1" t="s">
        <v>502</v>
      </c>
      <c r="PC138" s="1" t="s">
        <v>464</v>
      </c>
      <c r="PD138" s="1" t="s">
        <v>472</v>
      </c>
      <c r="PF138" s="1" t="s">
        <v>484</v>
      </c>
      <c r="PH138" s="1" t="s">
        <v>485</v>
      </c>
      <c r="PI138" s="1" t="s">
        <v>534</v>
      </c>
      <c r="PJ138" s="1" t="s">
        <v>472</v>
      </c>
      <c r="PZ138" s="1" t="s">
        <v>799</v>
      </c>
      <c r="QA138" s="1" t="s">
        <v>472</v>
      </c>
      <c r="QB138" s="1" t="s">
        <v>777</v>
      </c>
      <c r="QC138" s="1" t="s">
        <v>2186</v>
      </c>
      <c r="QD138" s="1" t="s">
        <v>464</v>
      </c>
      <c r="QE138" s="1" t="s">
        <v>2187</v>
      </c>
      <c r="QF138" s="1" t="s">
        <v>472</v>
      </c>
      <c r="QG138" s="1">
        <v>-2.3012069999999998</v>
      </c>
      <c r="QH138" s="1">
        <v>28.800173000000001</v>
      </c>
      <c r="QI138" s="1">
        <v>1764.8</v>
      </c>
      <c r="QJ138" s="1">
        <v>12</v>
      </c>
      <c r="QK138" s="1">
        <v>12</v>
      </c>
      <c r="QL138" s="1">
        <v>44963.477094907408</v>
      </c>
      <c r="QM138" s="1">
        <v>44963.366562499999</v>
      </c>
      <c r="QN138" s="1" t="s">
        <v>747</v>
      </c>
      <c r="QO138" s="1">
        <v>44963.57545138889</v>
      </c>
      <c r="QP138" s="7" t="s">
        <v>2188</v>
      </c>
      <c r="QQ138" s="1" t="s">
        <v>747</v>
      </c>
      <c r="QR138" s="1" t="s">
        <v>4707</v>
      </c>
      <c r="QS138" s="1" t="s">
        <v>4716</v>
      </c>
      <c r="QT138" s="1">
        <v>5</v>
      </c>
      <c r="QU138" s="1" t="s">
        <v>4725</v>
      </c>
      <c r="QV138" s="1">
        <v>8</v>
      </c>
      <c r="QW138" s="1">
        <v>20</v>
      </c>
      <c r="QX138" s="1">
        <v>10</v>
      </c>
      <c r="QY138" s="9">
        <v>38</v>
      </c>
      <c r="QZ138" s="1" t="s">
        <v>5101</v>
      </c>
      <c r="RA138" s="1">
        <v>9.1428571428571423</v>
      </c>
      <c r="RB138" s="1" t="s">
        <v>4710</v>
      </c>
      <c r="RC138" s="1" t="s">
        <v>4711</v>
      </c>
      <c r="RD138" s="1" t="s">
        <v>4712</v>
      </c>
      <c r="RE138" s="1" t="s">
        <v>5102</v>
      </c>
      <c r="RF138" s="1" t="s">
        <v>4736</v>
      </c>
      <c r="RG138" s="1">
        <v>1</v>
      </c>
      <c r="RH138" s="1">
        <v>1</v>
      </c>
      <c r="RI138" s="1">
        <v>2</v>
      </c>
      <c r="RJ138" s="1" t="s">
        <v>4721</v>
      </c>
      <c r="RK138" s="1">
        <v>0</v>
      </c>
      <c r="RL138" s="1">
        <v>9</v>
      </c>
      <c r="RM138" s="1" t="s">
        <v>4718</v>
      </c>
      <c r="RN138" s="1">
        <v>0</v>
      </c>
      <c r="RO138" s="1">
        <v>0</v>
      </c>
      <c r="RP138" s="1" t="str">
        <f t="shared" si="15"/>
        <v>croissance</v>
      </c>
      <c r="RQ138" s="1" t="str">
        <f t="shared" si="16"/>
        <v>croissance</v>
      </c>
      <c r="RR138" s="1" t="str">
        <f t="shared" si="17"/>
        <v>stagnation</v>
      </c>
      <c r="RS138" s="1" t="str">
        <f t="shared" si="18"/>
        <v>croissance</v>
      </c>
      <c r="RT138" s="1" t="str">
        <f t="shared" si="19"/>
        <v>regression</v>
      </c>
      <c r="RU138" s="1" t="str">
        <f t="shared" si="20"/>
        <v>regression</v>
      </c>
    </row>
    <row r="139" spans="1:489" ht="14.25" customHeight="1" x14ac:dyDescent="0.3">
      <c r="A139" s="1" t="s">
        <v>2189</v>
      </c>
      <c r="B139" s="1" t="s">
        <v>2190</v>
      </c>
      <c r="C139" s="1">
        <v>44963</v>
      </c>
      <c r="D139" s="1" t="s">
        <v>459</v>
      </c>
      <c r="E139" s="1" t="s">
        <v>460</v>
      </c>
      <c r="F139" s="1" t="s">
        <v>460</v>
      </c>
      <c r="G139" s="1" t="s">
        <v>461</v>
      </c>
      <c r="H139" s="1" t="s">
        <v>462</v>
      </c>
      <c r="I139" s="1" t="s">
        <v>732</v>
      </c>
      <c r="J139" s="1" t="s">
        <v>464</v>
      </c>
      <c r="K139" s="1" t="s">
        <v>2192</v>
      </c>
      <c r="L139" s="1" t="s">
        <v>2191</v>
      </c>
      <c r="M139" s="1" t="str" cm="1">
        <f t="array" ref="M139">SUBSTITUTE(L139,LEFT(L139,MIN(IFERROR(FIND({0;1;2;3;4;5;6;7;8;9},L139),""))-1),"")</f>
        <v>39</v>
      </c>
      <c r="N139" s="1" t="str">
        <f t="shared" si="14"/>
        <v>nyama_39</v>
      </c>
      <c r="O139" s="1" t="s">
        <v>510</v>
      </c>
      <c r="P139" s="1">
        <v>27</v>
      </c>
      <c r="Q139" s="1">
        <v>990712255.08117306</v>
      </c>
      <c r="R139" s="1" t="s">
        <v>614</v>
      </c>
      <c r="S139" s="1" t="s">
        <v>464</v>
      </c>
      <c r="W139" s="1" t="s">
        <v>510</v>
      </c>
      <c r="X139" s="1" t="s">
        <v>2193</v>
      </c>
      <c r="Y139" s="1" t="s">
        <v>1144</v>
      </c>
      <c r="AA139" s="1" t="s">
        <v>596</v>
      </c>
      <c r="AB139" s="1">
        <v>0</v>
      </c>
      <c r="AC139" s="1">
        <v>0</v>
      </c>
      <c r="AD139" s="1">
        <v>0</v>
      </c>
      <c r="AE139" s="1">
        <v>2</v>
      </c>
      <c r="AF139" s="1">
        <v>1</v>
      </c>
      <c r="AG139" s="1">
        <v>0</v>
      </c>
      <c r="AH139" s="1">
        <v>0</v>
      </c>
      <c r="AI139" s="1">
        <v>1</v>
      </c>
      <c r="AJ139" s="1">
        <v>0</v>
      </c>
      <c r="AK139" s="1">
        <v>0</v>
      </c>
      <c r="AL139" s="1">
        <v>0</v>
      </c>
      <c r="AM139" s="1">
        <v>0</v>
      </c>
      <c r="AN139" s="1">
        <v>2</v>
      </c>
      <c r="AO139" s="1">
        <v>1</v>
      </c>
      <c r="AP139" s="1">
        <v>0</v>
      </c>
      <c r="AQ139" s="1">
        <v>0</v>
      </c>
      <c r="AR139" s="1">
        <v>7</v>
      </c>
      <c r="AS139" s="1" t="s">
        <v>472</v>
      </c>
      <c r="AT139" s="1">
        <v>0</v>
      </c>
      <c r="AU139" s="1">
        <v>0</v>
      </c>
      <c r="AV139" s="1">
        <v>0</v>
      </c>
      <c r="AW139" s="1">
        <v>0</v>
      </c>
      <c r="AX139" s="1">
        <v>0</v>
      </c>
      <c r="AY139" s="1">
        <v>0</v>
      </c>
      <c r="AZ139" s="1">
        <v>0</v>
      </c>
      <c r="BA139" s="1">
        <v>0</v>
      </c>
      <c r="BB139" s="1">
        <v>0</v>
      </c>
      <c r="BC139" s="1">
        <v>0</v>
      </c>
      <c r="BD139" s="1">
        <v>0</v>
      </c>
      <c r="BE139" s="1">
        <v>0</v>
      </c>
      <c r="BF139" s="1" t="s">
        <v>472</v>
      </c>
      <c r="BS139" s="1" t="s">
        <v>472</v>
      </c>
      <c r="CF139" s="1" t="s">
        <v>473</v>
      </c>
      <c r="CG139" s="1" t="s">
        <v>474</v>
      </c>
      <c r="CL139" s="1" t="s">
        <v>473</v>
      </c>
      <c r="CM139" s="1" t="s">
        <v>5133</v>
      </c>
      <c r="CO139" s="1" t="s">
        <v>464</v>
      </c>
      <c r="CW139" s="1" t="s">
        <v>475</v>
      </c>
      <c r="CX139" s="1">
        <v>5</v>
      </c>
      <c r="CY139" s="1">
        <v>10</v>
      </c>
      <c r="CZ139" s="1">
        <v>30</v>
      </c>
      <c r="DA139" s="9">
        <v>45</v>
      </c>
      <c r="DE139" s="1" t="s">
        <v>472</v>
      </c>
      <c r="DF139" s="1" t="s">
        <v>5102</v>
      </c>
      <c r="DG139" s="1">
        <v>0</v>
      </c>
      <c r="DH139" s="1">
        <v>0</v>
      </c>
      <c r="DI139" s="1">
        <v>0</v>
      </c>
      <c r="DJ139" s="1">
        <v>0</v>
      </c>
      <c r="DK139" s="1">
        <v>0</v>
      </c>
      <c r="DL139" s="1">
        <v>1</v>
      </c>
      <c r="DM139" s="1">
        <v>1</v>
      </c>
      <c r="DN139" s="1">
        <v>1</v>
      </c>
      <c r="DO139" s="1">
        <v>0</v>
      </c>
      <c r="DP139" s="1">
        <v>0</v>
      </c>
      <c r="DQ139" s="1">
        <v>0</v>
      </c>
      <c r="DR139" s="1">
        <v>0</v>
      </c>
      <c r="DS139" s="1">
        <v>0</v>
      </c>
      <c r="EH139" s="1">
        <v>7</v>
      </c>
      <c r="EI139" s="1">
        <v>10</v>
      </c>
      <c r="EJ139" s="1">
        <v>1400</v>
      </c>
      <c r="EM139" s="1">
        <v>0</v>
      </c>
      <c r="EN139" s="6">
        <v>28.571428571428573</v>
      </c>
      <c r="EO139" s="1" t="s">
        <v>472</v>
      </c>
      <c r="EZ139" s="1" t="s">
        <v>529</v>
      </c>
      <c r="FA139" s="1">
        <v>0</v>
      </c>
      <c r="FB139" s="1">
        <v>0</v>
      </c>
      <c r="FC139" s="1">
        <v>0</v>
      </c>
      <c r="FD139" s="1">
        <v>0</v>
      </c>
      <c r="FE139" s="1">
        <v>1</v>
      </c>
      <c r="FF139" s="1">
        <v>0</v>
      </c>
      <c r="FG139" s="1">
        <v>0</v>
      </c>
      <c r="FI139" s="1" t="s">
        <v>472</v>
      </c>
      <c r="GE139" s="1" t="s">
        <v>464</v>
      </c>
      <c r="GF139" s="1" t="s">
        <v>2194</v>
      </c>
      <c r="GG139" s="1" t="s">
        <v>472</v>
      </c>
      <c r="HP139" s="1" t="s">
        <v>464</v>
      </c>
      <c r="HQ139" s="1">
        <v>0</v>
      </c>
      <c r="HR139" s="1">
        <v>0</v>
      </c>
      <c r="HS139" s="1">
        <v>0</v>
      </c>
      <c r="HT139" s="1">
        <v>0</v>
      </c>
      <c r="HU139" s="1">
        <v>0</v>
      </c>
      <c r="HV139" s="1">
        <v>0</v>
      </c>
      <c r="HW139" s="1">
        <v>1</v>
      </c>
      <c r="HX139" s="1">
        <v>0</v>
      </c>
      <c r="HY139" s="1">
        <v>0</v>
      </c>
      <c r="HZ139" s="1">
        <v>0</v>
      </c>
      <c r="IF139" s="1">
        <v>0</v>
      </c>
      <c r="IG139" s="1">
        <v>0</v>
      </c>
      <c r="IH139" s="1">
        <v>0</v>
      </c>
      <c r="II139" s="1">
        <v>1</v>
      </c>
      <c r="IJ139" s="1">
        <v>0</v>
      </c>
      <c r="IS139" s="1" t="s">
        <v>5183</v>
      </c>
      <c r="IT139" s="1" t="s">
        <v>472</v>
      </c>
      <c r="IU139" s="1" t="s">
        <v>5102</v>
      </c>
      <c r="IV139" s="1" t="s">
        <v>472</v>
      </c>
      <c r="IX139" s="1" t="s">
        <v>472</v>
      </c>
      <c r="IY139" s="1" t="s">
        <v>472</v>
      </c>
      <c r="KA139" s="1" t="s">
        <v>464</v>
      </c>
      <c r="KB139" s="1">
        <v>1</v>
      </c>
      <c r="KC139" s="1">
        <v>0</v>
      </c>
      <c r="KD139" s="1">
        <v>0</v>
      </c>
      <c r="KE139" s="1">
        <v>1</v>
      </c>
      <c r="KF139" s="1">
        <v>0</v>
      </c>
      <c r="KG139" s="1">
        <v>0</v>
      </c>
      <c r="KH139" s="1">
        <v>0</v>
      </c>
      <c r="KJ139" s="1">
        <v>0</v>
      </c>
      <c r="KK139" s="1">
        <v>1</v>
      </c>
      <c r="KL139" s="1">
        <v>0</v>
      </c>
      <c r="KM139" s="1">
        <v>1</v>
      </c>
      <c r="KN139" s="1">
        <v>2</v>
      </c>
      <c r="KO139" s="1" t="s">
        <v>5186</v>
      </c>
      <c r="KP139" s="1">
        <v>0</v>
      </c>
      <c r="KQ139" s="1">
        <v>0</v>
      </c>
      <c r="KR139" s="1">
        <v>0</v>
      </c>
      <c r="KT139" s="1">
        <v>0</v>
      </c>
      <c r="KU139" s="1">
        <v>1</v>
      </c>
      <c r="KV139" s="1">
        <v>0</v>
      </c>
      <c r="KW139" s="1">
        <v>0</v>
      </c>
      <c r="KX139" s="1">
        <v>0</v>
      </c>
      <c r="KY139" s="1">
        <v>0</v>
      </c>
      <c r="LA139" s="1" t="s">
        <v>472</v>
      </c>
      <c r="LB139" s="1" t="s">
        <v>2195</v>
      </c>
      <c r="LC139" s="1">
        <v>1</v>
      </c>
      <c r="LD139" s="1">
        <v>0</v>
      </c>
      <c r="LE139" s="1">
        <v>0</v>
      </c>
      <c r="LF139" s="1">
        <v>0</v>
      </c>
      <c r="LH139" s="1">
        <v>0</v>
      </c>
      <c r="LI139" s="1">
        <v>0</v>
      </c>
      <c r="LJ139" s="1">
        <v>0</v>
      </c>
      <c r="LK139" s="1">
        <v>0</v>
      </c>
      <c r="LL139" s="1">
        <v>0</v>
      </c>
      <c r="LM139" s="1">
        <v>0</v>
      </c>
      <c r="LN139" s="1">
        <v>1</v>
      </c>
      <c r="LO139" s="1">
        <v>0</v>
      </c>
      <c r="LP139" s="1" t="s">
        <v>2196</v>
      </c>
      <c r="LQ139" s="1" t="s">
        <v>464</v>
      </c>
      <c r="LR139" s="1" t="s">
        <v>2197</v>
      </c>
      <c r="LS139" s="1">
        <v>0</v>
      </c>
      <c r="LT139" s="1">
        <v>1</v>
      </c>
      <c r="LU139" s="1">
        <v>0</v>
      </c>
      <c r="LV139" s="1">
        <v>0</v>
      </c>
      <c r="LW139" s="1">
        <v>0</v>
      </c>
      <c r="LX139" s="1">
        <v>0</v>
      </c>
      <c r="LY139" s="1" t="s">
        <v>786</v>
      </c>
      <c r="LZ139" s="1" t="s">
        <v>472</v>
      </c>
      <c r="MA139" s="1" t="s">
        <v>472</v>
      </c>
      <c r="MQ139" s="1">
        <v>0</v>
      </c>
      <c r="MT139" s="1">
        <v>6</v>
      </c>
      <c r="MU139" s="1" t="s">
        <v>5187</v>
      </c>
      <c r="MV139" s="1">
        <v>0</v>
      </c>
      <c r="MW139" s="1">
        <v>0</v>
      </c>
      <c r="MX139" s="1">
        <v>0</v>
      </c>
      <c r="MY139" s="1">
        <v>0</v>
      </c>
      <c r="MZ139" s="1">
        <v>0</v>
      </c>
      <c r="NA139" s="1">
        <v>0</v>
      </c>
      <c r="NB139" s="1">
        <v>0</v>
      </c>
      <c r="NC139" s="1" t="s">
        <v>1580</v>
      </c>
      <c r="ND139" s="1">
        <v>1</v>
      </c>
      <c r="NE139" s="1">
        <v>0</v>
      </c>
      <c r="NF139" s="1">
        <v>0</v>
      </c>
      <c r="NH139" s="1" t="s">
        <v>464</v>
      </c>
      <c r="NI139" s="1" t="s">
        <v>480</v>
      </c>
      <c r="OD139" s="1" t="s">
        <v>2198</v>
      </c>
      <c r="OE139" s="1">
        <v>0</v>
      </c>
      <c r="OF139" s="1">
        <v>0</v>
      </c>
      <c r="OG139" s="1">
        <v>0</v>
      </c>
      <c r="OH139" s="1">
        <v>0</v>
      </c>
      <c r="OI139" s="1">
        <v>0</v>
      </c>
      <c r="OJ139" s="1">
        <v>0</v>
      </c>
      <c r="OK139" s="1">
        <v>0</v>
      </c>
      <c r="OL139" s="1">
        <v>0</v>
      </c>
      <c r="OM139" s="1">
        <v>1</v>
      </c>
      <c r="ON139" s="1">
        <v>0</v>
      </c>
      <c r="OO139" s="1" t="s">
        <v>544</v>
      </c>
      <c r="OP139" s="1">
        <v>0</v>
      </c>
      <c r="OQ139" s="1">
        <v>1</v>
      </c>
      <c r="OR139" s="1">
        <v>0</v>
      </c>
      <c r="OS139" s="1">
        <v>0</v>
      </c>
      <c r="OT139" s="1">
        <v>0</v>
      </c>
      <c r="OU139" s="1">
        <v>0</v>
      </c>
      <c r="OW139" s="1" t="s">
        <v>482</v>
      </c>
      <c r="OY139" s="1" t="s">
        <v>502</v>
      </c>
      <c r="OZ139" s="1" t="s">
        <v>472</v>
      </c>
      <c r="PA139" s="1" t="s">
        <v>472</v>
      </c>
      <c r="PB139" s="1" t="s">
        <v>502</v>
      </c>
      <c r="PC139" s="1" t="s">
        <v>472</v>
      </c>
      <c r="PI139" s="1" t="s">
        <v>534</v>
      </c>
      <c r="PJ139" s="1" t="s">
        <v>472</v>
      </c>
      <c r="PZ139" s="1" t="s">
        <v>799</v>
      </c>
      <c r="QA139" s="1" t="s">
        <v>565</v>
      </c>
      <c r="QB139" s="1" t="s">
        <v>2199</v>
      </c>
      <c r="QC139" s="1" t="s">
        <v>2200</v>
      </c>
      <c r="QD139" s="1" t="s">
        <v>464</v>
      </c>
      <c r="QE139" s="1" t="s">
        <v>2201</v>
      </c>
      <c r="QF139" s="1" t="s">
        <v>472</v>
      </c>
      <c r="QG139" s="1">
        <v>-2.2850331000000002</v>
      </c>
      <c r="QH139" s="1">
        <v>28.810062500000001</v>
      </c>
      <c r="QI139" s="1">
        <v>1826</v>
      </c>
      <c r="QJ139" s="1">
        <v>5.8</v>
      </c>
      <c r="QK139" s="1">
        <v>7</v>
      </c>
      <c r="QL139" s="1">
        <v>44963.562476851846</v>
      </c>
      <c r="QM139" s="1">
        <v>44963.538564814808</v>
      </c>
      <c r="QN139" s="1" t="s">
        <v>747</v>
      </c>
      <c r="QO139" s="1">
        <v>44963.575462962966</v>
      </c>
      <c r="QP139" s="7" t="s">
        <v>2202</v>
      </c>
      <c r="QQ139" s="1" t="s">
        <v>747</v>
      </c>
      <c r="QR139" s="1" t="s">
        <v>4751</v>
      </c>
      <c r="QS139" s="1" t="s">
        <v>4708</v>
      </c>
      <c r="QT139" s="1">
        <v>5</v>
      </c>
      <c r="QU139" s="1" t="s">
        <v>4725</v>
      </c>
      <c r="QV139" s="1">
        <v>2</v>
      </c>
      <c r="QW139" s="1">
        <v>5</v>
      </c>
      <c r="QX139" s="1">
        <v>2</v>
      </c>
      <c r="QY139" s="9">
        <v>9</v>
      </c>
      <c r="QZ139" s="1" t="s">
        <v>5100</v>
      </c>
      <c r="RA139" s="1">
        <v>5.1428571428571432</v>
      </c>
      <c r="RB139" s="1" t="s">
        <v>4710</v>
      </c>
      <c r="RC139" s="1" t="s">
        <v>4711</v>
      </c>
      <c r="RD139" s="1" t="s">
        <v>4712</v>
      </c>
      <c r="RE139" s="1" t="s">
        <v>5102</v>
      </c>
      <c r="RF139" s="1">
        <v>0</v>
      </c>
      <c r="RG139" s="1">
        <v>1</v>
      </c>
      <c r="RH139" s="1">
        <v>1</v>
      </c>
      <c r="RI139" s="1">
        <v>2</v>
      </c>
      <c r="RJ139" s="1" t="s">
        <v>4721</v>
      </c>
      <c r="RK139" s="1">
        <v>0</v>
      </c>
      <c r="RL139" s="1">
        <v>8</v>
      </c>
      <c r="RM139" s="1" t="s">
        <v>4718</v>
      </c>
      <c r="RN139" s="1">
        <v>0</v>
      </c>
      <c r="RO139" s="1">
        <v>0</v>
      </c>
      <c r="RP139" s="1" t="str">
        <f t="shared" si="15"/>
        <v>regression</v>
      </c>
      <c r="RQ139" s="1" t="str">
        <f t="shared" si="16"/>
        <v>regression</v>
      </c>
      <c r="RR139" s="1" t="str">
        <f t="shared" si="17"/>
        <v>stagnation</v>
      </c>
      <c r="RS139" s="1" t="str">
        <f t="shared" si="18"/>
        <v>regression</v>
      </c>
      <c r="RT139" s="1" t="str">
        <f t="shared" si="19"/>
        <v>stagnation</v>
      </c>
      <c r="RU139" s="1" t="str">
        <f t="shared" si="20"/>
        <v>regression</v>
      </c>
    </row>
    <row r="140" spans="1:489" ht="14.25" customHeight="1" x14ac:dyDescent="0.3">
      <c r="A140" s="1" t="s">
        <v>2203</v>
      </c>
      <c r="B140" s="1" t="s">
        <v>2204</v>
      </c>
      <c r="C140" s="1">
        <v>44963</v>
      </c>
      <c r="D140" s="1" t="s">
        <v>459</v>
      </c>
      <c r="E140" s="1" t="s">
        <v>460</v>
      </c>
      <c r="F140" s="1" t="s">
        <v>460</v>
      </c>
      <c r="G140" s="1" t="s">
        <v>461</v>
      </c>
      <c r="H140" s="1" t="s">
        <v>462</v>
      </c>
      <c r="I140" s="1" t="s">
        <v>463</v>
      </c>
      <c r="J140" s="1" t="s">
        <v>464</v>
      </c>
      <c r="K140" s="1" t="s">
        <v>2206</v>
      </c>
      <c r="L140" s="1" t="s">
        <v>2205</v>
      </c>
      <c r="M140" s="1" t="str" cm="1">
        <f t="array" ref="M140">SUBSTITUTE(L140,LEFT(L140,MIN(IFERROR(FIND({0;1;2;3;4;5;6;7;8;9},L140),""))-1),"")</f>
        <v>23</v>
      </c>
      <c r="N140" s="1" t="str">
        <f t="shared" si="14"/>
        <v>kamak_23</v>
      </c>
      <c r="O140" s="1" t="s">
        <v>467</v>
      </c>
      <c r="P140" s="1">
        <v>50</v>
      </c>
      <c r="Q140" s="1">
        <v>0</v>
      </c>
      <c r="R140" s="1" t="s">
        <v>693</v>
      </c>
      <c r="S140" s="1" t="s">
        <v>464</v>
      </c>
      <c r="W140" s="1" t="s">
        <v>467</v>
      </c>
      <c r="X140" s="1" t="s">
        <v>2206</v>
      </c>
      <c r="Y140" s="1" t="s">
        <v>499</v>
      </c>
      <c r="AA140" s="1" t="s">
        <v>471</v>
      </c>
      <c r="AB140" s="1">
        <v>2</v>
      </c>
      <c r="AC140" s="1">
        <v>1</v>
      </c>
      <c r="AD140" s="1">
        <v>0</v>
      </c>
      <c r="AE140" s="1">
        <v>0</v>
      </c>
      <c r="AF140" s="1">
        <v>1</v>
      </c>
      <c r="AG140" s="1">
        <v>0</v>
      </c>
      <c r="AH140" s="1">
        <v>0</v>
      </c>
      <c r="AI140" s="1">
        <v>1</v>
      </c>
      <c r="AJ140" s="1">
        <v>1</v>
      </c>
      <c r="AK140" s="1">
        <v>0</v>
      </c>
      <c r="AL140" s="1">
        <v>0</v>
      </c>
      <c r="AM140" s="1">
        <v>0</v>
      </c>
      <c r="AN140" s="1">
        <v>0</v>
      </c>
      <c r="AO140" s="1">
        <v>1</v>
      </c>
      <c r="AP140" s="1">
        <v>0</v>
      </c>
      <c r="AQ140" s="1">
        <v>0</v>
      </c>
      <c r="AR140" s="1">
        <v>7</v>
      </c>
      <c r="AS140" s="1" t="s">
        <v>472</v>
      </c>
      <c r="AT140" s="1">
        <v>0</v>
      </c>
      <c r="AU140" s="1">
        <v>0</v>
      </c>
      <c r="AV140" s="1">
        <v>0</v>
      </c>
      <c r="AW140" s="1">
        <v>0</v>
      </c>
      <c r="AX140" s="1">
        <v>0</v>
      </c>
      <c r="AY140" s="1">
        <v>0</v>
      </c>
      <c r="AZ140" s="1">
        <v>0</v>
      </c>
      <c r="BA140" s="1">
        <v>0</v>
      </c>
      <c r="BB140" s="1">
        <v>0</v>
      </c>
      <c r="BC140" s="1">
        <v>0</v>
      </c>
      <c r="BD140" s="1">
        <v>0</v>
      </c>
      <c r="BE140" s="1">
        <v>0</v>
      </c>
      <c r="BF140" s="1" t="s">
        <v>472</v>
      </c>
      <c r="BS140" s="1" t="s">
        <v>464</v>
      </c>
      <c r="BT140" s="1">
        <v>0</v>
      </c>
      <c r="BU140" s="1">
        <v>0</v>
      </c>
      <c r="BV140" s="1">
        <v>0</v>
      </c>
      <c r="BW140" s="1">
        <v>0</v>
      </c>
      <c r="BX140" s="1">
        <v>0</v>
      </c>
      <c r="BY140" s="1">
        <v>1</v>
      </c>
      <c r="BZ140" s="1">
        <v>0</v>
      </c>
      <c r="CA140" s="1">
        <v>0</v>
      </c>
      <c r="CB140" s="1">
        <v>0</v>
      </c>
      <c r="CC140" s="1">
        <v>0</v>
      </c>
      <c r="CD140" s="1">
        <v>0</v>
      </c>
      <c r="CF140" s="1" t="s">
        <v>473</v>
      </c>
      <c r="CG140" s="1" t="s">
        <v>474</v>
      </c>
      <c r="CL140" s="1" t="s">
        <v>473</v>
      </c>
      <c r="CM140" s="1" t="s">
        <v>5133</v>
      </c>
      <c r="CO140" s="1" t="s">
        <v>464</v>
      </c>
      <c r="CW140" s="1" t="s">
        <v>475</v>
      </c>
      <c r="CX140" s="1">
        <v>10</v>
      </c>
      <c r="CY140" s="1">
        <v>6</v>
      </c>
      <c r="CZ140" s="1">
        <v>15</v>
      </c>
      <c r="DA140" s="9">
        <v>31</v>
      </c>
      <c r="DE140" s="1" t="s">
        <v>472</v>
      </c>
      <c r="DF140" s="1" t="s">
        <v>5102</v>
      </c>
      <c r="DG140" s="1">
        <v>0</v>
      </c>
      <c r="DH140" s="1">
        <v>0</v>
      </c>
      <c r="DI140" s="1">
        <v>0</v>
      </c>
      <c r="DJ140" s="1">
        <v>0</v>
      </c>
      <c r="DK140" s="1">
        <v>0</v>
      </c>
      <c r="DL140" s="1">
        <v>1</v>
      </c>
      <c r="DM140" s="1">
        <v>1</v>
      </c>
      <c r="DN140" s="1">
        <v>1</v>
      </c>
      <c r="DO140" s="1">
        <v>0</v>
      </c>
      <c r="DP140" s="1">
        <v>0</v>
      </c>
      <c r="DQ140" s="1">
        <v>0</v>
      </c>
      <c r="DR140" s="1">
        <v>0</v>
      </c>
      <c r="DS140" s="1">
        <v>0</v>
      </c>
      <c r="EH140" s="1">
        <v>5</v>
      </c>
      <c r="EI140" s="1">
        <v>4</v>
      </c>
      <c r="EJ140" s="1">
        <v>400</v>
      </c>
      <c r="EM140" s="1">
        <v>0</v>
      </c>
      <c r="EN140" s="6">
        <v>8.1632653061224492</v>
      </c>
      <c r="EO140" s="1" t="s">
        <v>472</v>
      </c>
      <c r="EZ140" s="1" t="s">
        <v>555</v>
      </c>
      <c r="FA140" s="1">
        <v>0</v>
      </c>
      <c r="FB140" s="1">
        <v>0</v>
      </c>
      <c r="FC140" s="1">
        <v>1</v>
      </c>
      <c r="FD140" s="1">
        <v>0</v>
      </c>
      <c r="FE140" s="1">
        <v>0</v>
      </c>
      <c r="FF140" s="1">
        <v>0</v>
      </c>
      <c r="FG140" s="1">
        <v>0</v>
      </c>
      <c r="FI140" s="1" t="s">
        <v>472</v>
      </c>
      <c r="GE140" s="1" t="s">
        <v>472</v>
      </c>
      <c r="GF140" s="1" t="s">
        <v>1223</v>
      </c>
      <c r="GG140" s="1" t="s">
        <v>472</v>
      </c>
      <c r="HP140" s="1" t="s">
        <v>464</v>
      </c>
      <c r="HQ140" s="1">
        <v>0</v>
      </c>
      <c r="HR140" s="1">
        <v>0</v>
      </c>
      <c r="HS140" s="1">
        <v>0</v>
      </c>
      <c r="HT140" s="1">
        <v>0</v>
      </c>
      <c r="HU140" s="1">
        <v>0</v>
      </c>
      <c r="HV140" s="1">
        <v>0</v>
      </c>
      <c r="HW140" s="1">
        <v>1</v>
      </c>
      <c r="HX140" s="1">
        <v>0</v>
      </c>
      <c r="HY140" s="1">
        <v>0</v>
      </c>
      <c r="HZ140" s="1">
        <v>0</v>
      </c>
      <c r="IF140" s="1">
        <v>0</v>
      </c>
      <c r="IG140" s="1">
        <v>0</v>
      </c>
      <c r="IH140" s="1">
        <v>0</v>
      </c>
      <c r="II140" s="1">
        <v>1</v>
      </c>
      <c r="IJ140" s="1">
        <v>0</v>
      </c>
      <c r="IS140" s="1" t="s">
        <v>5183</v>
      </c>
      <c r="IT140" s="1" t="s">
        <v>472</v>
      </c>
      <c r="IU140" s="1" t="s">
        <v>5102</v>
      </c>
      <c r="IV140" s="1" t="s">
        <v>472</v>
      </c>
      <c r="IX140" s="1" t="s">
        <v>472</v>
      </c>
      <c r="IY140" s="1" t="s">
        <v>472</v>
      </c>
      <c r="KA140" s="1" t="s">
        <v>464</v>
      </c>
      <c r="KB140" s="1">
        <v>1</v>
      </c>
      <c r="KC140" s="1">
        <v>0</v>
      </c>
      <c r="KD140" s="1">
        <v>0</v>
      </c>
      <c r="KE140" s="1">
        <v>1</v>
      </c>
      <c r="KF140" s="1">
        <v>0</v>
      </c>
      <c r="KG140" s="1">
        <v>0</v>
      </c>
      <c r="KH140" s="1">
        <v>0</v>
      </c>
      <c r="KJ140" s="1">
        <v>0</v>
      </c>
      <c r="KK140" s="1">
        <v>1</v>
      </c>
      <c r="KL140" s="1">
        <v>0</v>
      </c>
      <c r="KM140" s="1">
        <v>1</v>
      </c>
      <c r="KN140" s="1">
        <v>2</v>
      </c>
      <c r="KO140" s="1" t="s">
        <v>5186</v>
      </c>
      <c r="KP140" s="1">
        <v>0</v>
      </c>
      <c r="KQ140" s="1">
        <v>0</v>
      </c>
      <c r="KR140" s="1">
        <v>0</v>
      </c>
      <c r="KT140" s="1">
        <v>0</v>
      </c>
      <c r="KU140" s="1">
        <v>0</v>
      </c>
      <c r="KV140" s="1">
        <v>0</v>
      </c>
      <c r="KW140" s="1">
        <v>1</v>
      </c>
      <c r="KX140" s="1">
        <v>0</v>
      </c>
      <c r="KY140" s="1">
        <v>0</v>
      </c>
      <c r="LA140" s="1" t="s">
        <v>472</v>
      </c>
      <c r="LB140" s="1" t="s">
        <v>490</v>
      </c>
      <c r="LC140" s="1">
        <v>1</v>
      </c>
      <c r="LD140" s="1">
        <v>0</v>
      </c>
      <c r="LE140" s="1">
        <v>0</v>
      </c>
      <c r="LF140" s="1">
        <v>0</v>
      </c>
      <c r="LH140" s="1">
        <v>0</v>
      </c>
      <c r="LI140" s="1">
        <v>0</v>
      </c>
      <c r="LJ140" s="1">
        <v>0</v>
      </c>
      <c r="LK140" s="1">
        <v>0</v>
      </c>
      <c r="LL140" s="1">
        <v>1</v>
      </c>
      <c r="LM140" s="1">
        <v>0</v>
      </c>
      <c r="LN140" s="1">
        <v>0</v>
      </c>
      <c r="LO140" s="1">
        <v>0</v>
      </c>
      <c r="LQ140" s="1" t="s">
        <v>472</v>
      </c>
      <c r="LZ140" s="1" t="s">
        <v>472</v>
      </c>
      <c r="MA140" s="1" t="s">
        <v>472</v>
      </c>
      <c r="MQ140" s="1">
        <v>0</v>
      </c>
      <c r="MT140" s="1">
        <v>7</v>
      </c>
      <c r="MU140" s="1" t="s">
        <v>5187</v>
      </c>
      <c r="MV140" s="1">
        <v>1</v>
      </c>
      <c r="MW140" s="1">
        <v>0</v>
      </c>
      <c r="MX140" s="1">
        <v>0</v>
      </c>
      <c r="MY140" s="1">
        <v>0</v>
      </c>
      <c r="MZ140" s="1">
        <v>0</v>
      </c>
      <c r="NA140" s="1">
        <v>1</v>
      </c>
      <c r="NB140" s="1">
        <v>1</v>
      </c>
      <c r="NC140" s="1" t="s">
        <v>5190</v>
      </c>
      <c r="ND140" s="1">
        <v>0</v>
      </c>
      <c r="NE140" s="1">
        <v>0</v>
      </c>
      <c r="NF140" s="1">
        <v>0</v>
      </c>
      <c r="NH140" s="1" t="s">
        <v>464</v>
      </c>
      <c r="NI140" s="1" t="s">
        <v>464</v>
      </c>
      <c r="NJ140" s="1" t="s">
        <v>741</v>
      </c>
      <c r="OD140" s="1" t="s">
        <v>2207</v>
      </c>
      <c r="OE140" s="1">
        <v>0</v>
      </c>
      <c r="OF140" s="1">
        <v>0</v>
      </c>
      <c r="OG140" s="1">
        <v>0</v>
      </c>
      <c r="OH140" s="1">
        <v>0</v>
      </c>
      <c r="OI140" s="1">
        <v>0</v>
      </c>
      <c r="OJ140" s="1">
        <v>0</v>
      </c>
      <c r="OK140" s="1">
        <v>0</v>
      </c>
      <c r="OL140" s="1">
        <v>0</v>
      </c>
      <c r="OM140" s="1">
        <v>1</v>
      </c>
      <c r="ON140" s="1">
        <v>0</v>
      </c>
      <c r="OO140" s="1" t="s">
        <v>490</v>
      </c>
      <c r="OP140" s="1">
        <v>0</v>
      </c>
      <c r="OQ140" s="1">
        <v>0</v>
      </c>
      <c r="OR140" s="1">
        <v>1</v>
      </c>
      <c r="OS140" s="1">
        <v>0</v>
      </c>
      <c r="OT140" s="1">
        <v>0</v>
      </c>
      <c r="OU140" s="1">
        <v>0</v>
      </c>
      <c r="OW140" s="1" t="s">
        <v>482</v>
      </c>
      <c r="OY140" s="1" t="s">
        <v>518</v>
      </c>
      <c r="OZ140" s="1" t="s">
        <v>472</v>
      </c>
      <c r="PA140" s="1" t="s">
        <v>472</v>
      </c>
      <c r="PB140" s="1" t="s">
        <v>518</v>
      </c>
      <c r="PC140" s="1" t="s">
        <v>472</v>
      </c>
      <c r="PI140" s="1" t="s">
        <v>534</v>
      </c>
      <c r="PJ140" s="1" t="s">
        <v>487</v>
      </c>
      <c r="PK140" s="1">
        <v>0</v>
      </c>
      <c r="PL140" s="1">
        <v>0</v>
      </c>
      <c r="PM140" s="1">
        <v>0</v>
      </c>
      <c r="PN140" s="1">
        <v>0</v>
      </c>
      <c r="PO140" s="1">
        <v>0</v>
      </c>
      <c r="PP140" s="1">
        <v>1</v>
      </c>
      <c r="PQ140" s="1">
        <v>0</v>
      </c>
      <c r="PR140" s="1">
        <v>0</v>
      </c>
      <c r="PS140" s="1">
        <v>0</v>
      </c>
      <c r="PT140" s="1">
        <v>0</v>
      </c>
      <c r="PU140" s="1">
        <v>0</v>
      </c>
      <c r="PV140" s="1">
        <v>0</v>
      </c>
      <c r="PX140" s="1" t="s">
        <v>1297</v>
      </c>
      <c r="PY140" s="1" t="s">
        <v>565</v>
      </c>
      <c r="PZ140" s="1" t="s">
        <v>1297</v>
      </c>
      <c r="QA140" s="1" t="s">
        <v>487</v>
      </c>
      <c r="QB140" s="1" t="s">
        <v>490</v>
      </c>
      <c r="QC140" s="1" t="s">
        <v>2208</v>
      </c>
      <c r="QD140" s="1" t="s">
        <v>472</v>
      </c>
      <c r="QG140" s="1">
        <v>-2.2999656000000002</v>
      </c>
      <c r="QH140" s="1">
        <v>28.794162199999999</v>
      </c>
      <c r="QI140" s="1">
        <v>1786.5</v>
      </c>
      <c r="QJ140" s="1">
        <v>5.66</v>
      </c>
      <c r="QK140" s="1">
        <v>7</v>
      </c>
      <c r="QL140" s="1">
        <v>44963.372106481482</v>
      </c>
      <c r="QM140" s="1">
        <v>44963.329456018517</v>
      </c>
      <c r="QN140" s="1" t="s">
        <v>1230</v>
      </c>
      <c r="QO140" s="1">
        <v>44963.57608796296</v>
      </c>
      <c r="QP140" s="7" t="s">
        <v>2209</v>
      </c>
      <c r="QQ140" s="1" t="s">
        <v>1230</v>
      </c>
      <c r="QR140" s="1" t="s">
        <v>4751</v>
      </c>
      <c r="QS140" s="1" t="s">
        <v>4708</v>
      </c>
      <c r="QT140" s="1">
        <v>6</v>
      </c>
      <c r="QU140" s="1" t="s">
        <v>4709</v>
      </c>
      <c r="QV140" s="1">
        <v>20</v>
      </c>
      <c r="QW140" s="1">
        <v>20</v>
      </c>
      <c r="QX140" s="1">
        <v>30</v>
      </c>
      <c r="QY140" s="9">
        <v>70</v>
      </c>
      <c r="QZ140" s="1" t="s">
        <v>5102</v>
      </c>
      <c r="RA140" s="1">
        <v>0.95238095238095244</v>
      </c>
      <c r="RB140" s="1" t="s">
        <v>4720</v>
      </c>
      <c r="RC140" s="1" t="s">
        <v>4711</v>
      </c>
      <c r="RD140" s="1" t="s">
        <v>4712</v>
      </c>
      <c r="RE140" s="1" t="s">
        <v>5102</v>
      </c>
      <c r="RF140" s="1">
        <v>0</v>
      </c>
      <c r="RG140" s="1">
        <v>1</v>
      </c>
      <c r="RH140" s="1">
        <v>0</v>
      </c>
      <c r="RI140" s="1">
        <v>1</v>
      </c>
      <c r="RJ140" s="1" t="s">
        <v>4721</v>
      </c>
      <c r="RK140" s="1">
        <v>0</v>
      </c>
      <c r="RL140" s="1">
        <v>5</v>
      </c>
      <c r="RM140" s="1" t="s">
        <v>4714</v>
      </c>
      <c r="RN140" s="1">
        <v>0</v>
      </c>
      <c r="RO140" s="1">
        <v>0</v>
      </c>
      <c r="RP140" s="1" t="str">
        <f t="shared" si="15"/>
        <v>croissance</v>
      </c>
      <c r="RQ140" s="1" t="str">
        <f t="shared" si="16"/>
        <v>stagnation</v>
      </c>
      <c r="RR140" s="1" t="str">
        <f t="shared" si="17"/>
        <v>stagnation</v>
      </c>
      <c r="RS140" s="1" t="str">
        <f t="shared" si="18"/>
        <v>regression</v>
      </c>
      <c r="RT140" s="1" t="str">
        <f t="shared" si="19"/>
        <v>regression</v>
      </c>
      <c r="RU140" s="1" t="str">
        <f t="shared" si="20"/>
        <v>croissance</v>
      </c>
    </row>
    <row r="141" spans="1:489" ht="14.25" customHeight="1" x14ac:dyDescent="0.3">
      <c r="A141" s="1" t="s">
        <v>2210</v>
      </c>
      <c r="B141" s="1" t="s">
        <v>2211</v>
      </c>
      <c r="C141" s="1">
        <v>44963</v>
      </c>
      <c r="D141" s="1" t="s">
        <v>459</v>
      </c>
      <c r="E141" s="1" t="s">
        <v>460</v>
      </c>
      <c r="F141" s="1" t="s">
        <v>460</v>
      </c>
      <c r="G141" s="1" t="s">
        <v>461</v>
      </c>
      <c r="H141" s="1" t="s">
        <v>462</v>
      </c>
      <c r="I141" s="1" t="s">
        <v>463</v>
      </c>
      <c r="J141" s="1" t="s">
        <v>464</v>
      </c>
      <c r="K141" s="1" t="s">
        <v>2213</v>
      </c>
      <c r="L141" s="1" t="s">
        <v>2212</v>
      </c>
      <c r="M141" s="1" t="str" cm="1">
        <f t="array" ref="M141">SUBSTITUTE(L141,LEFT(L141,MIN(IFERROR(FIND({0;1;2;3;4;5;6;7;8;9},L141),""))-1),"")</f>
        <v>34</v>
      </c>
      <c r="N141" s="1" t="str">
        <f t="shared" si="14"/>
        <v>kamak_34</v>
      </c>
      <c r="O141" s="1" t="s">
        <v>467</v>
      </c>
      <c r="P141" s="1">
        <v>27</v>
      </c>
      <c r="Q141" s="1">
        <v>843036483</v>
      </c>
      <c r="R141" s="1" t="s">
        <v>614</v>
      </c>
      <c r="S141" s="1" t="s">
        <v>472</v>
      </c>
      <c r="T141" s="1" t="s">
        <v>1221</v>
      </c>
      <c r="V141" s="1" t="s">
        <v>510</v>
      </c>
      <c r="W141" s="1" t="s">
        <v>510</v>
      </c>
      <c r="X141" s="1" t="s">
        <v>2214</v>
      </c>
      <c r="Y141" s="1" t="s">
        <v>499</v>
      </c>
      <c r="AA141" s="1" t="s">
        <v>596</v>
      </c>
      <c r="AB141" s="1">
        <v>2</v>
      </c>
      <c r="AC141" s="1">
        <v>1</v>
      </c>
      <c r="AD141" s="1">
        <v>0</v>
      </c>
      <c r="AE141" s="1">
        <v>0</v>
      </c>
      <c r="AF141" s="1">
        <v>0</v>
      </c>
      <c r="AG141" s="1">
        <v>1</v>
      </c>
      <c r="AH141" s="1">
        <v>0</v>
      </c>
      <c r="AI141" s="1">
        <v>1</v>
      </c>
      <c r="AJ141" s="1">
        <v>0</v>
      </c>
      <c r="AK141" s="1">
        <v>0</v>
      </c>
      <c r="AL141" s="1">
        <v>0</v>
      </c>
      <c r="AM141" s="1">
        <v>0</v>
      </c>
      <c r="AN141" s="1">
        <v>0</v>
      </c>
      <c r="AO141" s="1">
        <v>1</v>
      </c>
      <c r="AP141" s="1">
        <v>0</v>
      </c>
      <c r="AQ141" s="1">
        <v>0</v>
      </c>
      <c r="AR141" s="1">
        <v>6</v>
      </c>
      <c r="AS141" s="1" t="s">
        <v>472</v>
      </c>
      <c r="AT141" s="1">
        <v>0</v>
      </c>
      <c r="AU141" s="1">
        <v>0</v>
      </c>
      <c r="AV141" s="1">
        <v>0</v>
      </c>
      <c r="AW141" s="1">
        <v>0</v>
      </c>
      <c r="AX141" s="1">
        <v>0</v>
      </c>
      <c r="AY141" s="1">
        <v>0</v>
      </c>
      <c r="AZ141" s="1">
        <v>0</v>
      </c>
      <c r="BA141" s="1">
        <v>0</v>
      </c>
      <c r="BB141" s="1">
        <v>0</v>
      </c>
      <c r="BC141" s="1">
        <v>0</v>
      </c>
      <c r="BD141" s="1">
        <v>0</v>
      </c>
      <c r="BE141" s="1">
        <v>0</v>
      </c>
      <c r="BF141" s="1" t="s">
        <v>464</v>
      </c>
      <c r="BG141" s="1">
        <v>0</v>
      </c>
      <c r="BH141" s="1">
        <v>1</v>
      </c>
      <c r="BI141" s="1">
        <v>0</v>
      </c>
      <c r="BJ141" s="1">
        <v>0</v>
      </c>
      <c r="BK141" s="1">
        <v>0</v>
      </c>
      <c r="BL141" s="1">
        <v>0</v>
      </c>
      <c r="BM141" s="1">
        <v>0</v>
      </c>
      <c r="BN141" s="1">
        <v>0</v>
      </c>
      <c r="BO141" s="1">
        <v>0</v>
      </c>
      <c r="BP141" s="1">
        <v>0</v>
      </c>
      <c r="BQ141" s="1">
        <v>0</v>
      </c>
      <c r="BS141" s="1" t="s">
        <v>464</v>
      </c>
      <c r="BT141" s="1">
        <v>0</v>
      </c>
      <c r="BU141" s="1">
        <v>0</v>
      </c>
      <c r="BV141" s="1">
        <v>0</v>
      </c>
      <c r="BW141" s="1">
        <v>1</v>
      </c>
      <c r="BX141" s="1">
        <v>0</v>
      </c>
      <c r="BY141" s="1">
        <v>0</v>
      </c>
      <c r="BZ141" s="1">
        <v>0</v>
      </c>
      <c r="CA141" s="1">
        <v>0</v>
      </c>
      <c r="CB141" s="1">
        <v>0</v>
      </c>
      <c r="CC141" s="1">
        <v>0</v>
      </c>
      <c r="CD141" s="1">
        <v>0</v>
      </c>
      <c r="CF141" s="1" t="s">
        <v>473</v>
      </c>
      <c r="CG141" s="1" t="s">
        <v>896</v>
      </c>
      <c r="CL141" s="1" t="s">
        <v>473</v>
      </c>
      <c r="CM141" s="1" t="s">
        <v>5133</v>
      </c>
      <c r="CO141" s="1" t="s">
        <v>464</v>
      </c>
      <c r="CW141" s="1" t="s">
        <v>554</v>
      </c>
      <c r="CX141" s="1">
        <v>0</v>
      </c>
      <c r="CY141" s="1">
        <v>0</v>
      </c>
      <c r="CZ141" s="1">
        <v>0</v>
      </c>
      <c r="DA141" s="9">
        <v>0</v>
      </c>
      <c r="DE141" s="1" t="s">
        <v>472</v>
      </c>
      <c r="DF141" s="1" t="s">
        <v>5102</v>
      </c>
      <c r="DG141" s="1">
        <v>0</v>
      </c>
      <c r="DH141" s="1">
        <v>0</v>
      </c>
      <c r="DI141" s="1">
        <v>0</v>
      </c>
      <c r="DJ141" s="1">
        <v>0</v>
      </c>
      <c r="DK141" s="1">
        <v>0</v>
      </c>
      <c r="DL141" s="1">
        <v>0</v>
      </c>
      <c r="DM141" s="1">
        <v>0</v>
      </c>
      <c r="DN141" s="1">
        <v>1</v>
      </c>
      <c r="DO141" s="1">
        <v>0</v>
      </c>
      <c r="DP141" s="1">
        <v>0</v>
      </c>
      <c r="DQ141" s="1">
        <v>0</v>
      </c>
      <c r="DR141" s="1">
        <v>0</v>
      </c>
      <c r="DS141" s="1">
        <v>0</v>
      </c>
      <c r="EH141" s="1">
        <v>7</v>
      </c>
      <c r="EI141" s="1">
        <v>1</v>
      </c>
      <c r="EJ141" s="1">
        <v>140</v>
      </c>
      <c r="EM141" s="1">
        <v>0</v>
      </c>
      <c r="EN141" s="6">
        <v>3.333333333333333</v>
      </c>
      <c r="EO141" s="1" t="s">
        <v>472</v>
      </c>
      <c r="EZ141" s="1" t="s">
        <v>514</v>
      </c>
      <c r="FA141" s="1">
        <v>0</v>
      </c>
      <c r="FB141" s="1">
        <v>0</v>
      </c>
      <c r="FC141" s="1">
        <v>0</v>
      </c>
      <c r="FD141" s="1">
        <v>0</v>
      </c>
      <c r="FE141" s="1">
        <v>1</v>
      </c>
      <c r="FF141" s="1">
        <v>0</v>
      </c>
      <c r="FG141" s="1">
        <v>0</v>
      </c>
      <c r="FI141" s="1" t="s">
        <v>464</v>
      </c>
      <c r="FJ141" s="1" t="s">
        <v>577</v>
      </c>
      <c r="FK141" s="1" t="s">
        <v>2215</v>
      </c>
      <c r="GE141" s="1" t="s">
        <v>464</v>
      </c>
      <c r="GF141" s="1" t="s">
        <v>2216</v>
      </c>
      <c r="GG141" s="1" t="s">
        <v>472</v>
      </c>
      <c r="HP141" s="1" t="s">
        <v>464</v>
      </c>
      <c r="HQ141" s="1">
        <v>0</v>
      </c>
      <c r="HR141" s="1">
        <v>0</v>
      </c>
      <c r="HS141" s="1">
        <v>0</v>
      </c>
      <c r="HT141" s="1">
        <v>0</v>
      </c>
      <c r="HU141" s="1">
        <v>0</v>
      </c>
      <c r="HV141" s="1">
        <v>0</v>
      </c>
      <c r="HW141" s="1">
        <v>1</v>
      </c>
      <c r="HX141" s="1">
        <v>0</v>
      </c>
      <c r="HY141" s="1">
        <v>0</v>
      </c>
      <c r="HZ141" s="1">
        <v>0</v>
      </c>
      <c r="IF141" s="1">
        <v>0</v>
      </c>
      <c r="IG141" s="1">
        <v>0</v>
      </c>
      <c r="IH141" s="1">
        <v>0</v>
      </c>
      <c r="II141" s="1">
        <v>1</v>
      </c>
      <c r="IJ141" s="1">
        <v>0</v>
      </c>
      <c r="IS141" s="1" t="s">
        <v>5183</v>
      </c>
      <c r="IT141" s="1" t="s">
        <v>472</v>
      </c>
      <c r="IU141" s="1" t="s">
        <v>5102</v>
      </c>
      <c r="IV141" s="1" t="s">
        <v>472</v>
      </c>
      <c r="IX141" s="1" t="s">
        <v>472</v>
      </c>
      <c r="IY141" s="1" t="s">
        <v>464</v>
      </c>
      <c r="IZ141" s="1">
        <v>1</v>
      </c>
      <c r="JA141" s="1">
        <v>0</v>
      </c>
      <c r="JB141" s="1">
        <v>0</v>
      </c>
      <c r="JC141" s="1">
        <v>1</v>
      </c>
      <c r="JD141" s="1">
        <v>0</v>
      </c>
      <c r="JE141" s="1">
        <v>0</v>
      </c>
      <c r="JF141" s="1">
        <v>0</v>
      </c>
      <c r="JG141" s="1">
        <v>0</v>
      </c>
      <c r="JH141" s="1">
        <v>1</v>
      </c>
      <c r="JI141" s="1">
        <v>0</v>
      </c>
      <c r="JJ141" s="1" t="s">
        <v>2217</v>
      </c>
      <c r="JK141" s="1" t="s">
        <v>472</v>
      </c>
      <c r="KA141" s="1" t="s">
        <v>464</v>
      </c>
      <c r="KB141" s="1">
        <v>1</v>
      </c>
      <c r="KC141" s="1">
        <v>1</v>
      </c>
      <c r="KD141" s="1">
        <v>0</v>
      </c>
      <c r="KE141" s="1">
        <v>2</v>
      </c>
      <c r="KF141" s="1">
        <v>0</v>
      </c>
      <c r="KG141" s="1">
        <v>0</v>
      </c>
      <c r="KH141" s="1">
        <v>0</v>
      </c>
      <c r="KJ141" s="1">
        <v>1</v>
      </c>
      <c r="KK141" s="1">
        <v>0</v>
      </c>
      <c r="KL141" s="1">
        <v>0</v>
      </c>
      <c r="KM141" s="1">
        <v>1</v>
      </c>
      <c r="KN141" s="1">
        <v>3</v>
      </c>
      <c r="KO141" s="1" t="s">
        <v>5185</v>
      </c>
      <c r="KP141" s="1">
        <v>0</v>
      </c>
      <c r="KQ141" s="1">
        <v>0</v>
      </c>
      <c r="KR141" s="1">
        <v>0</v>
      </c>
      <c r="KT141" s="1">
        <v>0</v>
      </c>
      <c r="KU141" s="1">
        <v>0</v>
      </c>
      <c r="KV141" s="1">
        <v>0</v>
      </c>
      <c r="KW141" s="1">
        <v>0</v>
      </c>
      <c r="KX141" s="1">
        <v>1</v>
      </c>
      <c r="KY141" s="1">
        <v>0</v>
      </c>
      <c r="KZ141" s="1" t="s">
        <v>2218</v>
      </c>
      <c r="LA141" s="1" t="s">
        <v>464</v>
      </c>
      <c r="LB141" s="1" t="s">
        <v>2219</v>
      </c>
      <c r="LC141" s="1">
        <v>1</v>
      </c>
      <c r="LD141" s="1">
        <v>1</v>
      </c>
      <c r="LE141" s="1">
        <v>0</v>
      </c>
      <c r="LF141" s="1">
        <v>0</v>
      </c>
      <c r="LH141" s="1">
        <v>0</v>
      </c>
      <c r="LI141" s="1">
        <v>0</v>
      </c>
      <c r="LJ141" s="1">
        <v>0</v>
      </c>
      <c r="LK141" s="1">
        <v>0</v>
      </c>
      <c r="LL141" s="1">
        <v>1</v>
      </c>
      <c r="LM141" s="1">
        <v>0</v>
      </c>
      <c r="LN141" s="1">
        <v>0</v>
      </c>
      <c r="LO141" s="1">
        <v>0</v>
      </c>
      <c r="LQ141" s="1" t="s">
        <v>472</v>
      </c>
      <c r="LZ141" s="1" t="s">
        <v>472</v>
      </c>
      <c r="MA141" s="1" t="s">
        <v>472</v>
      </c>
      <c r="MQ141" s="1">
        <v>0</v>
      </c>
      <c r="MT141" s="1">
        <v>8</v>
      </c>
      <c r="MU141" s="1" t="s">
        <v>5187</v>
      </c>
      <c r="MV141" s="1">
        <v>0</v>
      </c>
      <c r="MW141" s="1">
        <v>0</v>
      </c>
      <c r="MX141" s="1">
        <v>1</v>
      </c>
      <c r="MY141" s="1">
        <v>0</v>
      </c>
      <c r="MZ141" s="1">
        <v>0</v>
      </c>
      <c r="NA141" s="1">
        <v>1</v>
      </c>
      <c r="NB141" s="1">
        <v>1</v>
      </c>
      <c r="NC141" s="1" t="s">
        <v>5190</v>
      </c>
      <c r="ND141" s="1">
        <v>0</v>
      </c>
      <c r="NE141" s="1">
        <v>0</v>
      </c>
      <c r="NF141" s="1">
        <v>0</v>
      </c>
      <c r="NH141" s="1" t="s">
        <v>464</v>
      </c>
      <c r="NI141" s="1" t="s">
        <v>480</v>
      </c>
      <c r="OD141" s="1" t="s">
        <v>2220</v>
      </c>
      <c r="OE141" s="1">
        <v>0</v>
      </c>
      <c r="OF141" s="1">
        <v>0</v>
      </c>
      <c r="OG141" s="1">
        <v>0</v>
      </c>
      <c r="OH141" s="1">
        <v>0</v>
      </c>
      <c r="OI141" s="1">
        <v>0</v>
      </c>
      <c r="OJ141" s="1">
        <v>0</v>
      </c>
      <c r="OK141" s="1">
        <v>1</v>
      </c>
      <c r="OL141" s="1">
        <v>0</v>
      </c>
      <c r="OM141" s="1">
        <v>0</v>
      </c>
      <c r="ON141" s="1">
        <v>0</v>
      </c>
      <c r="OP141" s="1">
        <v>0</v>
      </c>
      <c r="OQ141" s="1">
        <v>0</v>
      </c>
      <c r="OR141" s="1">
        <v>1</v>
      </c>
      <c r="OS141" s="1">
        <v>0</v>
      </c>
      <c r="OT141" s="1">
        <v>0</v>
      </c>
      <c r="OU141" s="1">
        <v>0</v>
      </c>
      <c r="OW141" s="1" t="s">
        <v>482</v>
      </c>
      <c r="OY141" s="1" t="s">
        <v>518</v>
      </c>
      <c r="OZ141" s="1" t="s">
        <v>472</v>
      </c>
      <c r="PA141" s="1" t="s">
        <v>472</v>
      </c>
      <c r="PB141" s="1" t="s">
        <v>533</v>
      </c>
      <c r="PC141" s="1" t="s">
        <v>472</v>
      </c>
      <c r="PI141" s="1" t="s">
        <v>486</v>
      </c>
      <c r="PJ141" s="1" t="s">
        <v>487</v>
      </c>
      <c r="PK141" s="1">
        <v>1</v>
      </c>
      <c r="PL141" s="1">
        <v>0</v>
      </c>
      <c r="PM141" s="1">
        <v>1</v>
      </c>
      <c r="PN141" s="1">
        <v>0</v>
      </c>
      <c r="PO141" s="1">
        <v>0</v>
      </c>
      <c r="PP141" s="1">
        <v>0</v>
      </c>
      <c r="PQ141" s="1">
        <v>0</v>
      </c>
      <c r="PR141" s="1">
        <v>0</v>
      </c>
      <c r="PS141" s="1">
        <v>0</v>
      </c>
      <c r="PT141" s="1">
        <v>0</v>
      </c>
      <c r="PU141" s="1">
        <v>0</v>
      </c>
      <c r="PV141" s="1">
        <v>0</v>
      </c>
      <c r="PX141" s="1" t="s">
        <v>2221</v>
      </c>
      <c r="PY141" s="1" t="s">
        <v>565</v>
      </c>
      <c r="PZ141" s="1" t="s">
        <v>2221</v>
      </c>
      <c r="QA141" s="1" t="s">
        <v>489</v>
      </c>
      <c r="QB141" s="1" t="s">
        <v>786</v>
      </c>
      <c r="QC141" s="1" t="s">
        <v>490</v>
      </c>
      <c r="QD141" s="1" t="s">
        <v>472</v>
      </c>
      <c r="QG141" s="1">
        <v>-2.3000425999999998</v>
      </c>
      <c r="QH141" s="1">
        <v>28.7933834</v>
      </c>
      <c r="QI141" s="1">
        <v>1789.7</v>
      </c>
      <c r="QJ141" s="1">
        <v>5</v>
      </c>
      <c r="QK141" s="1">
        <v>6</v>
      </c>
      <c r="QL141" s="1">
        <v>44963.418692129628</v>
      </c>
      <c r="QM141" s="1">
        <v>44963.398217592592</v>
      </c>
      <c r="QN141" s="1" t="s">
        <v>1230</v>
      </c>
      <c r="QO141" s="1">
        <v>44963.576099537036</v>
      </c>
      <c r="QP141" s="7" t="s">
        <v>2222</v>
      </c>
      <c r="QQ141" s="1" t="s">
        <v>1230</v>
      </c>
      <c r="QR141" s="1" t="s">
        <v>4751</v>
      </c>
      <c r="QS141" s="1" t="s">
        <v>4716</v>
      </c>
      <c r="QT141" s="1">
        <v>9</v>
      </c>
      <c r="QU141" s="1" t="s">
        <v>4709</v>
      </c>
      <c r="QV141" s="1">
        <v>52</v>
      </c>
      <c r="QW141" s="1">
        <v>95</v>
      </c>
      <c r="QX141" s="1">
        <v>50</v>
      </c>
      <c r="QY141" s="9">
        <v>197</v>
      </c>
      <c r="QZ141" s="1" t="s">
        <v>5102</v>
      </c>
      <c r="RA141" s="1">
        <v>0.63492063492063489</v>
      </c>
      <c r="RB141" s="1" t="s">
        <v>4720</v>
      </c>
      <c r="RC141" s="1" t="s">
        <v>4734</v>
      </c>
      <c r="RD141" s="1" t="s">
        <v>4712</v>
      </c>
      <c r="RE141" s="1" t="s">
        <v>5100</v>
      </c>
      <c r="RF141" s="1">
        <v>0</v>
      </c>
      <c r="RG141" s="1">
        <v>0</v>
      </c>
      <c r="RH141" s="1">
        <v>1</v>
      </c>
      <c r="RI141" s="1">
        <v>1</v>
      </c>
      <c r="RJ141" s="1" t="s">
        <v>4721</v>
      </c>
      <c r="RK141" s="1">
        <v>0</v>
      </c>
      <c r="RL141" s="1">
        <v>4</v>
      </c>
      <c r="RM141" s="1" t="s">
        <v>4722</v>
      </c>
      <c r="RN141" s="1">
        <v>0</v>
      </c>
      <c r="RO141" s="1">
        <v>0</v>
      </c>
      <c r="RP141" s="1" t="str">
        <f t="shared" si="15"/>
        <v>croissance</v>
      </c>
      <c r="RQ141" s="1" t="str">
        <f t="shared" si="16"/>
        <v>stagnation</v>
      </c>
      <c r="RR141" s="1" t="str">
        <f t="shared" si="17"/>
        <v>regression</v>
      </c>
      <c r="RS141" s="1" t="str">
        <f t="shared" si="18"/>
        <v>regression</v>
      </c>
      <c r="RT141" s="1" t="str">
        <f t="shared" si="19"/>
        <v>regression</v>
      </c>
      <c r="RU141" s="1" t="str">
        <f t="shared" si="20"/>
        <v>croissance</v>
      </c>
    </row>
    <row r="142" spans="1:489" ht="14.25" customHeight="1" x14ac:dyDescent="0.3">
      <c r="A142" s="1" t="s">
        <v>2223</v>
      </c>
      <c r="B142" s="1" t="s">
        <v>2224</v>
      </c>
      <c r="C142" s="1">
        <v>44963</v>
      </c>
      <c r="D142" s="1" t="s">
        <v>459</v>
      </c>
      <c r="E142" s="1" t="s">
        <v>460</v>
      </c>
      <c r="F142" s="1" t="s">
        <v>460</v>
      </c>
      <c r="G142" s="1" t="s">
        <v>461</v>
      </c>
      <c r="H142" s="1" t="s">
        <v>462</v>
      </c>
      <c r="I142" s="1" t="s">
        <v>732</v>
      </c>
      <c r="J142" s="1" t="s">
        <v>464</v>
      </c>
      <c r="K142" s="1" t="s">
        <v>2226</v>
      </c>
      <c r="L142" s="1" t="s">
        <v>2225</v>
      </c>
      <c r="M142" s="1" t="str" cm="1">
        <f t="array" ref="M142">SUBSTITUTE(L142,LEFT(L142,MIN(IFERROR(FIND({0;1;2;3;4;5;6;7;8;9},L142),""))-1),"")</f>
        <v>6</v>
      </c>
      <c r="N142" s="1" t="str">
        <f t="shared" si="14"/>
        <v>nyama_6</v>
      </c>
      <c r="O142" s="1" t="s">
        <v>510</v>
      </c>
      <c r="P142" s="1">
        <v>35</v>
      </c>
      <c r="Q142" s="1">
        <v>976752284</v>
      </c>
      <c r="R142" s="1" t="s">
        <v>511</v>
      </c>
      <c r="S142" s="1" t="s">
        <v>464</v>
      </c>
      <c r="W142" s="1" t="s">
        <v>510</v>
      </c>
      <c r="X142" s="1" t="s">
        <v>2227</v>
      </c>
      <c r="Y142" s="1" t="s">
        <v>2228</v>
      </c>
      <c r="AA142" s="1" t="s">
        <v>471</v>
      </c>
      <c r="AB142" s="1">
        <v>2</v>
      </c>
      <c r="AC142" s="1">
        <v>0</v>
      </c>
      <c r="AD142" s="1">
        <v>0</v>
      </c>
      <c r="AE142" s="1">
        <v>0</v>
      </c>
      <c r="AF142" s="1">
        <v>0</v>
      </c>
      <c r="AG142" s="1">
        <v>1</v>
      </c>
      <c r="AH142" s="1">
        <v>0</v>
      </c>
      <c r="AI142" s="1">
        <v>0</v>
      </c>
      <c r="AJ142" s="1">
        <v>0</v>
      </c>
      <c r="AK142" s="1">
        <v>2</v>
      </c>
      <c r="AL142" s="1">
        <v>0</v>
      </c>
      <c r="AM142" s="1">
        <v>0</v>
      </c>
      <c r="AN142" s="1">
        <v>0</v>
      </c>
      <c r="AO142" s="1">
        <v>1</v>
      </c>
      <c r="AP142" s="1">
        <v>0</v>
      </c>
      <c r="AQ142" s="1">
        <v>0</v>
      </c>
      <c r="AR142" s="1">
        <v>6</v>
      </c>
      <c r="AS142" s="1" t="s">
        <v>472</v>
      </c>
      <c r="AT142" s="1">
        <v>0</v>
      </c>
      <c r="AU142" s="1">
        <v>0</v>
      </c>
      <c r="AV142" s="1">
        <v>0</v>
      </c>
      <c r="AW142" s="1">
        <v>0</v>
      </c>
      <c r="AX142" s="1">
        <v>0</v>
      </c>
      <c r="AY142" s="1">
        <v>0</v>
      </c>
      <c r="AZ142" s="1">
        <v>0</v>
      </c>
      <c r="BA142" s="1">
        <v>0</v>
      </c>
      <c r="BB142" s="1">
        <v>0</v>
      </c>
      <c r="BC142" s="1">
        <v>0</v>
      </c>
      <c r="BD142" s="1">
        <v>0</v>
      </c>
      <c r="BE142" s="1">
        <v>0</v>
      </c>
      <c r="BF142" s="1" t="s">
        <v>472</v>
      </c>
      <c r="BS142" s="1" t="s">
        <v>464</v>
      </c>
      <c r="BT142" s="1">
        <v>0</v>
      </c>
      <c r="BU142" s="1">
        <v>0</v>
      </c>
      <c r="BV142" s="1">
        <v>0</v>
      </c>
      <c r="BW142" s="1">
        <v>1</v>
      </c>
      <c r="BX142" s="1">
        <v>0</v>
      </c>
      <c r="BY142" s="1">
        <v>0</v>
      </c>
      <c r="BZ142" s="1">
        <v>0</v>
      </c>
      <c r="CA142" s="1">
        <v>0</v>
      </c>
      <c r="CB142" s="1">
        <v>0</v>
      </c>
      <c r="CC142" s="1">
        <v>0</v>
      </c>
      <c r="CD142" s="1">
        <v>0</v>
      </c>
      <c r="CF142" s="1" t="s">
        <v>473</v>
      </c>
      <c r="CG142" s="1" t="s">
        <v>474</v>
      </c>
      <c r="CL142" s="1" t="s">
        <v>473</v>
      </c>
      <c r="CM142" s="1" t="s">
        <v>5133</v>
      </c>
      <c r="CO142" s="1" t="s">
        <v>464</v>
      </c>
      <c r="CW142" s="1" t="s">
        <v>475</v>
      </c>
      <c r="CX142" s="1">
        <v>3</v>
      </c>
      <c r="CY142" s="1">
        <v>2</v>
      </c>
      <c r="CZ142" s="1">
        <v>3</v>
      </c>
      <c r="DA142" s="9">
        <v>8</v>
      </c>
      <c r="DE142" s="1" t="s">
        <v>464</v>
      </c>
      <c r="DF142" s="1" t="s">
        <v>5100</v>
      </c>
      <c r="EH142" s="1">
        <v>7</v>
      </c>
      <c r="EI142" s="1">
        <v>2</v>
      </c>
      <c r="EJ142" s="1">
        <v>280</v>
      </c>
      <c r="EM142" s="1">
        <v>0</v>
      </c>
      <c r="EN142" s="6">
        <v>6.6666666666666661</v>
      </c>
      <c r="EO142" s="1" t="s">
        <v>472</v>
      </c>
      <c r="EZ142" s="1" t="s">
        <v>514</v>
      </c>
      <c r="FA142" s="1">
        <v>0</v>
      </c>
      <c r="FB142" s="1">
        <v>0</v>
      </c>
      <c r="FC142" s="1">
        <v>0</v>
      </c>
      <c r="FD142" s="1">
        <v>0</v>
      </c>
      <c r="FE142" s="1">
        <v>1</v>
      </c>
      <c r="FF142" s="1">
        <v>0</v>
      </c>
      <c r="FG142" s="1">
        <v>0</v>
      </c>
      <c r="FI142" s="1" t="s">
        <v>464</v>
      </c>
      <c r="FJ142" s="1" t="s">
        <v>598</v>
      </c>
      <c r="FM142" s="1">
        <v>2000</v>
      </c>
      <c r="GE142" s="1" t="s">
        <v>464</v>
      </c>
      <c r="GF142" s="1" t="s">
        <v>2229</v>
      </c>
      <c r="GG142" s="1" t="s">
        <v>472</v>
      </c>
      <c r="HP142" s="1" t="s">
        <v>464</v>
      </c>
      <c r="HQ142" s="1">
        <v>0</v>
      </c>
      <c r="HR142" s="1">
        <v>1</v>
      </c>
      <c r="HS142" s="1">
        <v>1</v>
      </c>
      <c r="HT142" s="1">
        <v>0</v>
      </c>
      <c r="HU142" s="1">
        <v>0</v>
      </c>
      <c r="HV142" s="1">
        <v>0</v>
      </c>
      <c r="HW142" s="1">
        <v>0</v>
      </c>
      <c r="HX142" s="1">
        <v>0</v>
      </c>
      <c r="HY142" s="1">
        <v>0</v>
      </c>
      <c r="HZ142" s="1">
        <v>0</v>
      </c>
      <c r="ID142" s="1" t="s">
        <v>867</v>
      </c>
      <c r="IF142" s="1">
        <v>0</v>
      </c>
      <c r="IG142" s="1">
        <v>0</v>
      </c>
      <c r="IH142" s="1">
        <v>0</v>
      </c>
      <c r="II142" s="1">
        <v>1</v>
      </c>
      <c r="IJ142" s="1">
        <v>0</v>
      </c>
      <c r="IL142" s="1">
        <v>0</v>
      </c>
      <c r="IM142" s="1">
        <v>1</v>
      </c>
      <c r="IN142" s="1">
        <v>0</v>
      </c>
      <c r="IS142" s="1" t="s">
        <v>5184</v>
      </c>
      <c r="IT142" s="1" t="s">
        <v>472</v>
      </c>
      <c r="IU142" s="1" t="s">
        <v>5100</v>
      </c>
      <c r="IV142" s="1" t="s">
        <v>472</v>
      </c>
      <c r="IX142" s="1" t="s">
        <v>472</v>
      </c>
      <c r="IY142" s="1" t="s">
        <v>472</v>
      </c>
      <c r="KA142" s="1" t="s">
        <v>472</v>
      </c>
      <c r="KE142" s="1">
        <v>0</v>
      </c>
      <c r="KM142" s="1">
        <v>0</v>
      </c>
      <c r="KN142" s="1">
        <v>0</v>
      </c>
      <c r="KO142" s="1" t="s">
        <v>5186</v>
      </c>
      <c r="KT142" s="1">
        <v>0</v>
      </c>
      <c r="KU142" s="1">
        <v>0</v>
      </c>
      <c r="KV142" s="1">
        <v>0</v>
      </c>
      <c r="KW142" s="1">
        <v>0</v>
      </c>
      <c r="KX142" s="1">
        <v>1</v>
      </c>
      <c r="KY142" s="1">
        <v>0</v>
      </c>
      <c r="KZ142" s="1" t="s">
        <v>2230</v>
      </c>
      <c r="LA142" s="1" t="s">
        <v>472</v>
      </c>
      <c r="LB142" s="1" t="s">
        <v>2231</v>
      </c>
      <c r="LC142" s="1">
        <v>1</v>
      </c>
      <c r="LD142" s="1">
        <v>0</v>
      </c>
      <c r="LE142" s="1">
        <v>0</v>
      </c>
      <c r="LF142" s="1">
        <v>0</v>
      </c>
      <c r="LH142" s="1">
        <v>0</v>
      </c>
      <c r="LI142" s="1">
        <v>0</v>
      </c>
      <c r="LJ142" s="1">
        <v>0</v>
      </c>
      <c r="LK142" s="1">
        <v>1</v>
      </c>
      <c r="LL142" s="1">
        <v>0</v>
      </c>
      <c r="LM142" s="1">
        <v>0</v>
      </c>
      <c r="LN142" s="1">
        <v>0</v>
      </c>
      <c r="LO142" s="1">
        <v>0</v>
      </c>
      <c r="LQ142" s="1" t="s">
        <v>472</v>
      </c>
      <c r="LZ142" s="1" t="s">
        <v>472</v>
      </c>
      <c r="MA142" s="1" t="s">
        <v>472</v>
      </c>
      <c r="MQ142" s="1">
        <v>0</v>
      </c>
      <c r="MT142" s="1">
        <v>8</v>
      </c>
      <c r="MU142" s="1" t="s">
        <v>5187</v>
      </c>
      <c r="MV142" s="1">
        <v>1</v>
      </c>
      <c r="MW142" s="1">
        <v>0</v>
      </c>
      <c r="MX142" s="1">
        <v>0</v>
      </c>
      <c r="MY142" s="1">
        <v>0</v>
      </c>
      <c r="MZ142" s="1">
        <v>0</v>
      </c>
      <c r="NA142" s="1">
        <v>1</v>
      </c>
      <c r="NB142" s="1">
        <v>1</v>
      </c>
      <c r="NC142" s="1" t="s">
        <v>5190</v>
      </c>
      <c r="ND142" s="1">
        <v>0</v>
      </c>
      <c r="NE142" s="1">
        <v>0</v>
      </c>
      <c r="NF142" s="1">
        <v>0</v>
      </c>
      <c r="NH142" s="1" t="s">
        <v>464</v>
      </c>
      <c r="NI142" s="1" t="s">
        <v>480</v>
      </c>
      <c r="OD142" s="1" t="s">
        <v>2232</v>
      </c>
      <c r="OE142" s="1">
        <v>0</v>
      </c>
      <c r="OF142" s="1">
        <v>0</v>
      </c>
      <c r="OG142" s="1">
        <v>0</v>
      </c>
      <c r="OH142" s="1">
        <v>0</v>
      </c>
      <c r="OI142" s="1">
        <v>0</v>
      </c>
      <c r="OJ142" s="1">
        <v>0</v>
      </c>
      <c r="OK142" s="1">
        <v>0</v>
      </c>
      <c r="OL142" s="1">
        <v>0</v>
      </c>
      <c r="OM142" s="1">
        <v>1</v>
      </c>
      <c r="ON142" s="1">
        <v>0</v>
      </c>
      <c r="OO142" s="1" t="s">
        <v>544</v>
      </c>
      <c r="OP142" s="1">
        <v>0</v>
      </c>
      <c r="OQ142" s="1">
        <v>0</v>
      </c>
      <c r="OR142" s="1">
        <v>0</v>
      </c>
      <c r="OS142" s="1">
        <v>0</v>
      </c>
      <c r="OT142" s="1">
        <v>1</v>
      </c>
      <c r="OU142" s="1">
        <v>0</v>
      </c>
      <c r="OV142" s="1" t="s">
        <v>2233</v>
      </c>
      <c r="OW142" s="1" t="s">
        <v>546</v>
      </c>
      <c r="OY142" s="1" t="s">
        <v>533</v>
      </c>
      <c r="OZ142" s="1" t="s">
        <v>472</v>
      </c>
      <c r="PA142" s="1" t="s">
        <v>472</v>
      </c>
      <c r="PB142" s="1" t="s">
        <v>518</v>
      </c>
      <c r="PC142" s="1" t="s">
        <v>472</v>
      </c>
      <c r="PI142" s="1" t="s">
        <v>534</v>
      </c>
      <c r="PJ142" s="1" t="s">
        <v>472</v>
      </c>
      <c r="PZ142" s="1" t="s">
        <v>837</v>
      </c>
      <c r="QA142" s="1" t="s">
        <v>472</v>
      </c>
      <c r="QB142" s="1" t="s">
        <v>2234</v>
      </c>
      <c r="QC142" s="1" t="s">
        <v>2235</v>
      </c>
      <c r="QD142" s="1" t="s">
        <v>464</v>
      </c>
      <c r="QE142" s="1" t="s">
        <v>2236</v>
      </c>
      <c r="QF142" s="1" t="s">
        <v>472</v>
      </c>
      <c r="QG142" s="1">
        <v>-2.2740409000000001</v>
      </c>
      <c r="QH142" s="1">
        <v>28.8176588</v>
      </c>
      <c r="QI142" s="1">
        <v>1680.7</v>
      </c>
      <c r="QJ142" s="1">
        <v>4.55</v>
      </c>
      <c r="QK142" s="1">
        <v>6</v>
      </c>
      <c r="QL142" s="1">
        <v>44963.594733796293</v>
      </c>
      <c r="QM142" s="1">
        <v>44963.573877314811</v>
      </c>
      <c r="QN142" s="1" t="s">
        <v>840</v>
      </c>
      <c r="QO142" s="1">
        <v>44963.594849537039</v>
      </c>
      <c r="QP142" s="7" t="s">
        <v>2237</v>
      </c>
      <c r="QQ142" s="1" t="s">
        <v>840</v>
      </c>
      <c r="QR142" s="1" t="s">
        <v>4752</v>
      </c>
      <c r="QS142" s="1" t="s">
        <v>4752</v>
      </c>
      <c r="QT142" s="1" t="s">
        <v>4752</v>
      </c>
      <c r="QU142" s="1" t="s">
        <v>4752</v>
      </c>
      <c r="QV142" s="1" t="s">
        <v>4752</v>
      </c>
      <c r="QW142" s="1" t="s">
        <v>4752</v>
      </c>
      <c r="QX142" s="1" t="s">
        <v>4752</v>
      </c>
      <c r="QY142" s="9" t="s">
        <v>4752</v>
      </c>
      <c r="QZ142" s="1" t="s">
        <v>4752</v>
      </c>
      <c r="RA142" s="1" t="s">
        <v>4752</v>
      </c>
      <c r="RB142" s="1" t="s">
        <v>4752</v>
      </c>
      <c r="RC142" s="1" t="s">
        <v>4752</v>
      </c>
      <c r="RD142" s="1" t="s">
        <v>4752</v>
      </c>
      <c r="RE142" s="1" t="s">
        <v>4752</v>
      </c>
      <c r="RF142" s="1" t="s">
        <v>4752</v>
      </c>
      <c r="RG142" s="1" t="s">
        <v>4752</v>
      </c>
      <c r="RH142" s="1" t="s">
        <v>4752</v>
      </c>
      <c r="RI142" s="1" t="s">
        <v>4752</v>
      </c>
      <c r="RJ142" s="1" t="s">
        <v>4752</v>
      </c>
      <c r="RK142" s="1" t="s">
        <v>4752</v>
      </c>
      <c r="RL142" s="1" t="s">
        <v>4752</v>
      </c>
      <c r="RM142" s="1" t="s">
        <v>4752</v>
      </c>
      <c r="RN142" s="1" t="s">
        <v>4752</v>
      </c>
      <c r="RO142" s="1" t="s">
        <v>4752</v>
      </c>
      <c r="RP142" s="1" t="str">
        <f t="shared" si="15"/>
        <v/>
      </c>
      <c r="RQ142" s="1" t="str">
        <f t="shared" si="16"/>
        <v/>
      </c>
      <c r="RR142" s="1" t="str">
        <f t="shared" si="17"/>
        <v/>
      </c>
      <c r="RS142" s="1" t="str">
        <f t="shared" si="18"/>
        <v/>
      </c>
      <c r="RT142" s="1" t="str">
        <f t="shared" si="19"/>
        <v/>
      </c>
      <c r="RU142" s="1" t="str">
        <f t="shared" si="20"/>
        <v/>
      </c>
    </row>
    <row r="143" spans="1:489" ht="14.25" customHeight="1" x14ac:dyDescent="0.3">
      <c r="A143" s="1" t="s">
        <v>2238</v>
      </c>
      <c r="B143" s="1" t="s">
        <v>2239</v>
      </c>
      <c r="C143" s="1">
        <v>44963</v>
      </c>
      <c r="D143" s="1" t="s">
        <v>459</v>
      </c>
      <c r="E143" s="1" t="s">
        <v>460</v>
      </c>
      <c r="F143" s="1" t="s">
        <v>460</v>
      </c>
      <c r="G143" s="1" t="s">
        <v>461</v>
      </c>
      <c r="H143" s="1" t="s">
        <v>462</v>
      </c>
      <c r="I143" s="1" t="s">
        <v>732</v>
      </c>
      <c r="J143" s="1" t="s">
        <v>464</v>
      </c>
      <c r="K143" s="1" t="s">
        <v>2241</v>
      </c>
      <c r="L143" s="1" t="s">
        <v>2240</v>
      </c>
      <c r="M143" s="1" t="str" cm="1">
        <f t="array" ref="M143">SUBSTITUTE(L143,LEFT(L143,MIN(IFERROR(FIND({0;1;2;3;4;5;6;7;8;9},L143),""))-1),"")</f>
        <v>68</v>
      </c>
      <c r="N143" s="1" t="str">
        <f t="shared" si="14"/>
        <v>nyama_68</v>
      </c>
      <c r="O143" s="1" t="s">
        <v>510</v>
      </c>
      <c r="P143" s="1">
        <v>56</v>
      </c>
      <c r="Q143" s="1">
        <v>999999999</v>
      </c>
      <c r="R143" s="1" t="s">
        <v>468</v>
      </c>
      <c r="S143" s="1" t="s">
        <v>464</v>
      </c>
      <c r="W143" s="1" t="s">
        <v>510</v>
      </c>
      <c r="X143" s="1" t="s">
        <v>2242</v>
      </c>
      <c r="Y143" s="1" t="s">
        <v>575</v>
      </c>
      <c r="AA143" s="1" t="s">
        <v>471</v>
      </c>
      <c r="AB143" s="1">
        <v>1</v>
      </c>
      <c r="AC143" s="1">
        <v>1</v>
      </c>
      <c r="AD143" s="1">
        <v>3</v>
      </c>
      <c r="AE143" s="1">
        <v>0</v>
      </c>
      <c r="AF143" s="1">
        <v>0</v>
      </c>
      <c r="AG143" s="1">
        <v>1</v>
      </c>
      <c r="AH143" s="1">
        <v>0</v>
      </c>
      <c r="AI143" s="1">
        <v>1</v>
      </c>
      <c r="AJ143" s="1">
        <v>0</v>
      </c>
      <c r="AK143" s="1">
        <v>1</v>
      </c>
      <c r="AL143" s="1">
        <v>0</v>
      </c>
      <c r="AM143" s="1">
        <v>0</v>
      </c>
      <c r="AN143" s="1">
        <v>0</v>
      </c>
      <c r="AO143" s="1">
        <v>0</v>
      </c>
      <c r="AP143" s="1">
        <v>0</v>
      </c>
      <c r="AQ143" s="1">
        <v>1</v>
      </c>
      <c r="AR143" s="1">
        <v>9</v>
      </c>
      <c r="AS143" s="1" t="s">
        <v>472</v>
      </c>
      <c r="AT143" s="1">
        <v>0</v>
      </c>
      <c r="AU143" s="1">
        <v>0</v>
      </c>
      <c r="AV143" s="1">
        <v>0</v>
      </c>
      <c r="AW143" s="1">
        <v>0</v>
      </c>
      <c r="AX143" s="1">
        <v>0</v>
      </c>
      <c r="AY143" s="1">
        <v>0</v>
      </c>
      <c r="AZ143" s="1">
        <v>0</v>
      </c>
      <c r="BA143" s="1">
        <v>0</v>
      </c>
      <c r="BB143" s="1">
        <v>0</v>
      </c>
      <c r="BC143" s="1">
        <v>0</v>
      </c>
      <c r="BD143" s="1">
        <v>0</v>
      </c>
      <c r="BE143" s="1">
        <v>0</v>
      </c>
      <c r="BF143" s="1" t="s">
        <v>472</v>
      </c>
      <c r="BS143" s="1" t="s">
        <v>472</v>
      </c>
      <c r="CF143" s="1" t="s">
        <v>473</v>
      </c>
      <c r="CG143" s="1" t="s">
        <v>474</v>
      </c>
      <c r="CL143" s="1" t="s">
        <v>473</v>
      </c>
      <c r="CM143" s="1" t="s">
        <v>5133</v>
      </c>
      <c r="CO143" s="1" t="s">
        <v>464</v>
      </c>
      <c r="CW143" s="1" t="s">
        <v>554</v>
      </c>
      <c r="CX143" s="1">
        <v>1</v>
      </c>
      <c r="CY143" s="1">
        <v>1</v>
      </c>
      <c r="CZ143" s="1">
        <v>1</v>
      </c>
      <c r="DA143" s="9">
        <v>3</v>
      </c>
      <c r="DE143" s="1" t="s">
        <v>464</v>
      </c>
      <c r="DF143" s="1" t="s">
        <v>5100</v>
      </c>
      <c r="EH143" s="1">
        <v>7</v>
      </c>
      <c r="EI143" s="1">
        <v>5</v>
      </c>
      <c r="EJ143" s="1">
        <v>700</v>
      </c>
      <c r="EM143" s="1">
        <v>0</v>
      </c>
      <c r="EN143" s="6">
        <v>11.111111111111111</v>
      </c>
      <c r="EO143" s="1" t="s">
        <v>472</v>
      </c>
      <c r="EZ143" s="1" t="s">
        <v>476</v>
      </c>
      <c r="FA143" s="1">
        <v>0</v>
      </c>
      <c r="FB143" s="1">
        <v>0</v>
      </c>
      <c r="FC143" s="1">
        <v>0</v>
      </c>
      <c r="FD143" s="1">
        <v>0</v>
      </c>
      <c r="FE143" s="1">
        <v>1</v>
      </c>
      <c r="FF143" s="1">
        <v>0</v>
      </c>
      <c r="FG143" s="1">
        <v>0</v>
      </c>
      <c r="FI143" s="1" t="s">
        <v>464</v>
      </c>
      <c r="FJ143" s="1" t="s">
        <v>598</v>
      </c>
      <c r="FM143" s="1">
        <v>500</v>
      </c>
      <c r="GE143" s="1" t="s">
        <v>472</v>
      </c>
      <c r="GF143" s="1" t="s">
        <v>2243</v>
      </c>
      <c r="GG143" s="1" t="s">
        <v>472</v>
      </c>
      <c r="HP143" s="1" t="s">
        <v>464</v>
      </c>
      <c r="HQ143" s="1">
        <v>0</v>
      </c>
      <c r="HR143" s="1">
        <v>0</v>
      </c>
      <c r="HS143" s="1">
        <v>1</v>
      </c>
      <c r="HT143" s="1">
        <v>0</v>
      </c>
      <c r="HU143" s="1">
        <v>0</v>
      </c>
      <c r="HV143" s="1">
        <v>0</v>
      </c>
      <c r="HW143" s="1">
        <v>0</v>
      </c>
      <c r="HX143" s="1">
        <v>0</v>
      </c>
      <c r="HY143" s="1">
        <v>0</v>
      </c>
      <c r="HZ143" s="1">
        <v>0</v>
      </c>
      <c r="IC143" s="1" t="s">
        <v>1932</v>
      </c>
      <c r="IF143" s="1">
        <v>0</v>
      </c>
      <c r="IG143" s="1">
        <v>0</v>
      </c>
      <c r="IH143" s="1">
        <v>0</v>
      </c>
      <c r="II143" s="1">
        <v>1</v>
      </c>
      <c r="IJ143" s="1">
        <v>0</v>
      </c>
      <c r="IL143" s="1">
        <v>0</v>
      </c>
      <c r="IM143" s="1">
        <v>1</v>
      </c>
      <c r="IN143" s="1">
        <v>0</v>
      </c>
      <c r="IS143" s="1" t="s">
        <v>5183</v>
      </c>
      <c r="IT143" s="1" t="s">
        <v>472</v>
      </c>
      <c r="IU143" s="1" t="s">
        <v>5102</v>
      </c>
      <c r="IV143" s="1" t="s">
        <v>472</v>
      </c>
      <c r="IX143" s="1" t="s">
        <v>472</v>
      </c>
      <c r="IY143" s="1" t="s">
        <v>472</v>
      </c>
      <c r="KA143" s="1" t="s">
        <v>472</v>
      </c>
      <c r="KE143" s="1">
        <v>0</v>
      </c>
      <c r="KM143" s="1">
        <v>0</v>
      </c>
      <c r="KN143" s="1">
        <v>0</v>
      </c>
      <c r="KO143" s="1" t="s">
        <v>5186</v>
      </c>
      <c r="KT143" s="1">
        <v>1</v>
      </c>
      <c r="KU143" s="1">
        <v>0</v>
      </c>
      <c r="KV143" s="1">
        <v>0</v>
      </c>
      <c r="KW143" s="1">
        <v>0</v>
      </c>
      <c r="KX143" s="1">
        <v>0</v>
      </c>
      <c r="KY143" s="1">
        <v>0</v>
      </c>
      <c r="LA143" s="1" t="s">
        <v>472</v>
      </c>
      <c r="LB143" s="1" t="s">
        <v>472</v>
      </c>
      <c r="LC143" s="1">
        <v>0</v>
      </c>
      <c r="LD143" s="1">
        <v>1</v>
      </c>
      <c r="LE143" s="1">
        <v>0</v>
      </c>
      <c r="LF143" s="1">
        <v>0</v>
      </c>
      <c r="LH143" s="1">
        <v>0</v>
      </c>
      <c r="LI143" s="1">
        <v>0</v>
      </c>
      <c r="LJ143" s="1">
        <v>0</v>
      </c>
      <c r="LK143" s="1">
        <v>1</v>
      </c>
      <c r="LL143" s="1">
        <v>0</v>
      </c>
      <c r="LM143" s="1">
        <v>0</v>
      </c>
      <c r="LN143" s="1">
        <v>0</v>
      </c>
      <c r="LO143" s="1">
        <v>0</v>
      </c>
      <c r="LQ143" s="1" t="s">
        <v>472</v>
      </c>
      <c r="LZ143" s="1" t="s">
        <v>472</v>
      </c>
      <c r="MA143" s="1" t="s">
        <v>472</v>
      </c>
      <c r="MQ143" s="1">
        <v>0</v>
      </c>
      <c r="MT143" s="1">
        <v>6</v>
      </c>
      <c r="MU143" s="1" t="s">
        <v>5187</v>
      </c>
      <c r="MV143" s="1">
        <v>1</v>
      </c>
      <c r="MW143" s="1">
        <v>0</v>
      </c>
      <c r="MX143" s="1">
        <v>0</v>
      </c>
      <c r="MY143" s="1">
        <v>0</v>
      </c>
      <c r="MZ143" s="1">
        <v>0</v>
      </c>
      <c r="NA143" s="1">
        <v>1</v>
      </c>
      <c r="NB143" s="1">
        <v>1</v>
      </c>
      <c r="NC143" s="1" t="s">
        <v>5190</v>
      </c>
      <c r="ND143" s="1">
        <v>0</v>
      </c>
      <c r="NE143" s="1">
        <v>0</v>
      </c>
      <c r="NF143" s="1">
        <v>0</v>
      </c>
      <c r="NH143" s="1" t="s">
        <v>472</v>
      </c>
      <c r="NI143" s="1" t="s">
        <v>480</v>
      </c>
      <c r="OD143" s="1" t="s">
        <v>2244</v>
      </c>
      <c r="OE143" s="1">
        <v>0</v>
      </c>
      <c r="OF143" s="1">
        <v>0</v>
      </c>
      <c r="OG143" s="1">
        <v>0</v>
      </c>
      <c r="OH143" s="1">
        <v>0</v>
      </c>
      <c r="OI143" s="1">
        <v>0</v>
      </c>
      <c r="OJ143" s="1">
        <v>0</v>
      </c>
      <c r="OK143" s="1">
        <v>0</v>
      </c>
      <c r="OL143" s="1">
        <v>0</v>
      </c>
      <c r="OM143" s="1">
        <v>1</v>
      </c>
      <c r="ON143" s="1">
        <v>0</v>
      </c>
      <c r="OO143" s="1" t="s">
        <v>544</v>
      </c>
      <c r="OP143" s="1">
        <v>0</v>
      </c>
      <c r="OQ143" s="1">
        <v>0</v>
      </c>
      <c r="OR143" s="1">
        <v>0</v>
      </c>
      <c r="OS143" s="1">
        <v>1</v>
      </c>
      <c r="OT143" s="1">
        <v>0</v>
      </c>
      <c r="OU143" s="1">
        <v>0</v>
      </c>
      <c r="OW143" s="1" t="s">
        <v>546</v>
      </c>
      <c r="OY143" s="1" t="s">
        <v>518</v>
      </c>
      <c r="OZ143" s="1" t="s">
        <v>464</v>
      </c>
      <c r="PA143" s="1" t="s">
        <v>464</v>
      </c>
      <c r="PB143" s="1" t="s">
        <v>518</v>
      </c>
      <c r="PC143" s="1" t="s">
        <v>464</v>
      </c>
      <c r="PD143" s="1" t="s">
        <v>472</v>
      </c>
      <c r="PF143" s="1" t="s">
        <v>484</v>
      </c>
      <c r="PH143" s="1" t="s">
        <v>485</v>
      </c>
      <c r="PI143" s="1" t="s">
        <v>534</v>
      </c>
      <c r="PJ143" s="1" t="s">
        <v>472</v>
      </c>
      <c r="PZ143" s="1" t="s">
        <v>837</v>
      </c>
      <c r="QA143" s="1" t="s">
        <v>472</v>
      </c>
      <c r="QB143" s="1" t="s">
        <v>2245</v>
      </c>
      <c r="QC143" s="1" t="s">
        <v>2246</v>
      </c>
      <c r="QD143" s="1" t="s">
        <v>472</v>
      </c>
      <c r="QG143" s="1">
        <v>-2.2751595</v>
      </c>
      <c r="QH143" s="1">
        <v>28.8173335</v>
      </c>
      <c r="QI143" s="1">
        <v>1701.6</v>
      </c>
      <c r="QJ143" s="1">
        <v>3.62</v>
      </c>
      <c r="QK143" s="1">
        <v>9</v>
      </c>
      <c r="QL143" s="1">
        <v>44963.608437499999</v>
      </c>
      <c r="QM143" s="1">
        <v>44963.595046296286</v>
      </c>
      <c r="QN143" s="1" t="s">
        <v>840</v>
      </c>
      <c r="QO143" s="1">
        <v>44963.608460648153</v>
      </c>
      <c r="QP143" s="7" t="s">
        <v>2247</v>
      </c>
      <c r="QQ143" s="1" t="s">
        <v>840</v>
      </c>
      <c r="QR143" s="1" t="s">
        <v>4707</v>
      </c>
      <c r="QS143" s="1" t="s">
        <v>4716</v>
      </c>
      <c r="QT143" s="1">
        <v>6</v>
      </c>
      <c r="QU143" s="1" t="s">
        <v>4725</v>
      </c>
      <c r="QV143" s="1">
        <v>3</v>
      </c>
      <c r="QW143" s="1">
        <v>5</v>
      </c>
      <c r="QX143" s="1">
        <v>4</v>
      </c>
      <c r="QY143" s="9">
        <v>12</v>
      </c>
      <c r="QZ143" s="1" t="s">
        <v>5102</v>
      </c>
      <c r="RA143" s="1">
        <v>6.666666666666667</v>
      </c>
      <c r="RB143" s="1" t="s">
        <v>4710</v>
      </c>
      <c r="RC143" s="1" t="s">
        <v>4711</v>
      </c>
      <c r="RD143" s="1" t="s">
        <v>4712</v>
      </c>
      <c r="RE143" s="1" t="s">
        <v>5102</v>
      </c>
      <c r="RF143" s="1" t="s">
        <v>4736</v>
      </c>
      <c r="RG143" s="1">
        <v>1</v>
      </c>
      <c r="RH143" s="1">
        <v>0</v>
      </c>
      <c r="RI143" s="1">
        <v>1</v>
      </c>
      <c r="RJ143" s="1" t="s">
        <v>4721</v>
      </c>
      <c r="RK143" s="1">
        <v>0</v>
      </c>
      <c r="RL143" s="1">
        <v>5</v>
      </c>
      <c r="RM143" s="1" t="s">
        <v>4714</v>
      </c>
      <c r="RN143" s="1">
        <v>0</v>
      </c>
      <c r="RO143" s="1">
        <v>0</v>
      </c>
      <c r="RP143" s="1" t="str">
        <f t="shared" si="15"/>
        <v>croissance</v>
      </c>
      <c r="RQ143" s="1" t="str">
        <f t="shared" si="16"/>
        <v>croissance</v>
      </c>
      <c r="RR143" s="1" t="str">
        <f t="shared" si="17"/>
        <v>stagnation</v>
      </c>
      <c r="RS143" s="1" t="str">
        <f t="shared" si="18"/>
        <v>regression</v>
      </c>
      <c r="RT143" s="1" t="str">
        <f t="shared" si="19"/>
        <v>regression</v>
      </c>
      <c r="RU143" s="1" t="str">
        <f t="shared" si="20"/>
        <v>croissance</v>
      </c>
    </row>
    <row r="144" spans="1:489" ht="14.25" customHeight="1" x14ac:dyDescent="0.3">
      <c r="A144" s="1" t="s">
        <v>2248</v>
      </c>
      <c r="B144" s="1" t="s">
        <v>2249</v>
      </c>
      <c r="C144" s="1">
        <v>44964</v>
      </c>
      <c r="D144" s="1" t="s">
        <v>459</v>
      </c>
      <c r="E144" s="1" t="s">
        <v>460</v>
      </c>
      <c r="F144" s="1" t="s">
        <v>460</v>
      </c>
      <c r="G144" s="1" t="s">
        <v>461</v>
      </c>
      <c r="H144" s="1" t="s">
        <v>462</v>
      </c>
      <c r="I144" s="1" t="s">
        <v>732</v>
      </c>
      <c r="J144" s="1" t="s">
        <v>464</v>
      </c>
      <c r="K144" s="1" t="s">
        <v>2251</v>
      </c>
      <c r="L144" s="1" t="s">
        <v>2250</v>
      </c>
      <c r="M144" s="1" t="str" cm="1">
        <f t="array" ref="M144">SUBSTITUTE(L144,LEFT(L144,MIN(IFERROR(FIND({0;1;2;3;4;5;6;7;8;9},L144),""))-1),"")</f>
        <v>9</v>
      </c>
      <c r="N144" s="1" t="str">
        <f t="shared" si="14"/>
        <v>nyama_9</v>
      </c>
      <c r="O144" s="1" t="s">
        <v>467</v>
      </c>
      <c r="P144" s="1">
        <v>19</v>
      </c>
      <c r="Q144" s="1">
        <v>970548336</v>
      </c>
      <c r="R144" s="1" t="s">
        <v>614</v>
      </c>
      <c r="S144" s="1" t="s">
        <v>472</v>
      </c>
      <c r="T144" s="1" t="s">
        <v>526</v>
      </c>
      <c r="V144" s="1" t="s">
        <v>510</v>
      </c>
      <c r="W144" s="1" t="s">
        <v>510</v>
      </c>
      <c r="X144" s="1" t="s">
        <v>2252</v>
      </c>
      <c r="Y144" s="1" t="s">
        <v>831</v>
      </c>
      <c r="AA144" s="1" t="s">
        <v>471</v>
      </c>
      <c r="AB144" s="1">
        <v>1</v>
      </c>
      <c r="AC144" s="1">
        <v>0</v>
      </c>
      <c r="AD144" s="1">
        <v>0</v>
      </c>
      <c r="AE144" s="1">
        <v>1</v>
      </c>
      <c r="AF144" s="1">
        <v>0</v>
      </c>
      <c r="AG144" s="1">
        <v>1</v>
      </c>
      <c r="AH144" s="1">
        <v>0</v>
      </c>
      <c r="AI144" s="1">
        <v>0</v>
      </c>
      <c r="AJ144" s="1">
        <v>0</v>
      </c>
      <c r="AK144" s="1">
        <v>0</v>
      </c>
      <c r="AL144" s="1">
        <v>0</v>
      </c>
      <c r="AM144" s="1">
        <v>0</v>
      </c>
      <c r="AN144" s="1">
        <v>0</v>
      </c>
      <c r="AO144" s="1">
        <v>0</v>
      </c>
      <c r="AP144" s="1">
        <v>1</v>
      </c>
      <c r="AQ144" s="1">
        <v>0</v>
      </c>
      <c r="AR144" s="1">
        <v>4</v>
      </c>
      <c r="AS144" s="1" t="s">
        <v>472</v>
      </c>
      <c r="AT144" s="1">
        <v>0</v>
      </c>
      <c r="AU144" s="1">
        <v>0</v>
      </c>
      <c r="AV144" s="1">
        <v>0</v>
      </c>
      <c r="AW144" s="1">
        <v>0</v>
      </c>
      <c r="AX144" s="1">
        <v>0</v>
      </c>
      <c r="AY144" s="1">
        <v>0</v>
      </c>
      <c r="AZ144" s="1">
        <v>0</v>
      </c>
      <c r="BA144" s="1">
        <v>0</v>
      </c>
      <c r="BB144" s="1">
        <v>0</v>
      </c>
      <c r="BC144" s="1">
        <v>0</v>
      </c>
      <c r="BD144" s="1">
        <v>0</v>
      </c>
      <c r="BE144" s="1">
        <v>0</v>
      </c>
      <c r="BF144" s="1" t="s">
        <v>472</v>
      </c>
      <c r="BS144" s="1" t="s">
        <v>464</v>
      </c>
      <c r="BT144" s="1">
        <v>0</v>
      </c>
      <c r="BU144" s="1">
        <v>1</v>
      </c>
      <c r="BV144" s="1">
        <v>1</v>
      </c>
      <c r="BW144" s="1">
        <v>1</v>
      </c>
      <c r="BX144" s="1">
        <v>0</v>
      </c>
      <c r="BY144" s="1">
        <v>0</v>
      </c>
      <c r="BZ144" s="1">
        <v>0</v>
      </c>
      <c r="CA144" s="1">
        <v>0</v>
      </c>
      <c r="CB144" s="1">
        <v>0</v>
      </c>
      <c r="CC144" s="1">
        <v>0</v>
      </c>
      <c r="CD144" s="1">
        <v>0</v>
      </c>
      <c r="CF144" s="1" t="s">
        <v>473</v>
      </c>
      <c r="CG144" s="1" t="s">
        <v>896</v>
      </c>
      <c r="CL144" s="1" t="s">
        <v>473</v>
      </c>
      <c r="CM144" s="1" t="s">
        <v>5133</v>
      </c>
      <c r="CO144" s="1" t="s">
        <v>464</v>
      </c>
      <c r="CW144" s="1" t="s">
        <v>554</v>
      </c>
      <c r="CX144" s="1">
        <v>1</v>
      </c>
      <c r="CY144" s="1">
        <v>2</v>
      </c>
      <c r="CZ144" s="1">
        <v>1</v>
      </c>
      <c r="DA144" s="9">
        <v>4</v>
      </c>
      <c r="DE144" s="1" t="s">
        <v>464</v>
      </c>
      <c r="DF144" s="1" t="s">
        <v>5100</v>
      </c>
      <c r="EH144" s="1">
        <v>2</v>
      </c>
      <c r="EI144" s="1">
        <v>4</v>
      </c>
      <c r="EJ144" s="1">
        <v>160</v>
      </c>
      <c r="EM144" s="1">
        <v>0</v>
      </c>
      <c r="EN144" s="6">
        <v>5.7142857142857144</v>
      </c>
      <c r="EO144" s="1" t="s">
        <v>472</v>
      </c>
      <c r="EZ144" s="1" t="s">
        <v>529</v>
      </c>
      <c r="FA144" s="1">
        <v>0</v>
      </c>
      <c r="FB144" s="1">
        <v>0</v>
      </c>
      <c r="FC144" s="1">
        <v>0</v>
      </c>
      <c r="FD144" s="1">
        <v>0</v>
      </c>
      <c r="FE144" s="1">
        <v>1</v>
      </c>
      <c r="FF144" s="1">
        <v>0</v>
      </c>
      <c r="FG144" s="1">
        <v>0</v>
      </c>
      <c r="FI144" s="1" t="s">
        <v>464</v>
      </c>
      <c r="FJ144" s="1" t="s">
        <v>598</v>
      </c>
      <c r="FM144" s="1">
        <v>44000</v>
      </c>
      <c r="GE144" s="1" t="s">
        <v>472</v>
      </c>
      <c r="GF144" s="1" t="s">
        <v>2253</v>
      </c>
      <c r="GG144" s="1" t="s">
        <v>472</v>
      </c>
      <c r="HP144" s="1" t="s">
        <v>464</v>
      </c>
      <c r="HQ144" s="1">
        <v>0</v>
      </c>
      <c r="HR144" s="1">
        <v>1</v>
      </c>
      <c r="HS144" s="1">
        <v>0</v>
      </c>
      <c r="HT144" s="1">
        <v>0</v>
      </c>
      <c r="HU144" s="1">
        <v>0</v>
      </c>
      <c r="HV144" s="1">
        <v>0</v>
      </c>
      <c r="HW144" s="1">
        <v>0</v>
      </c>
      <c r="HX144" s="1">
        <v>0</v>
      </c>
      <c r="HY144" s="1">
        <v>0</v>
      </c>
      <c r="HZ144" s="1">
        <v>0</v>
      </c>
      <c r="ID144" s="1" t="s">
        <v>1148</v>
      </c>
      <c r="IF144" s="1">
        <v>0</v>
      </c>
      <c r="IG144" s="1">
        <v>0</v>
      </c>
      <c r="IH144" s="1">
        <v>0</v>
      </c>
      <c r="II144" s="1">
        <v>1</v>
      </c>
      <c r="IJ144" s="1">
        <v>0</v>
      </c>
      <c r="IS144" s="1" t="s">
        <v>5184</v>
      </c>
      <c r="IT144" s="1" t="s">
        <v>472</v>
      </c>
      <c r="IU144" s="1" t="s">
        <v>5100</v>
      </c>
      <c r="IV144" s="1" t="s">
        <v>472</v>
      </c>
      <c r="IX144" s="1" t="s">
        <v>472</v>
      </c>
      <c r="IY144" s="1" t="s">
        <v>472</v>
      </c>
      <c r="KA144" s="1" t="s">
        <v>464</v>
      </c>
      <c r="KB144" s="1">
        <v>1</v>
      </c>
      <c r="KC144" s="1">
        <v>1</v>
      </c>
      <c r="KD144" s="1">
        <v>1</v>
      </c>
      <c r="KE144" s="1">
        <v>3</v>
      </c>
      <c r="KF144" s="1">
        <v>0</v>
      </c>
      <c r="KG144" s="1">
        <v>0</v>
      </c>
      <c r="KH144" s="1">
        <v>0</v>
      </c>
      <c r="KJ144" s="1">
        <v>1</v>
      </c>
      <c r="KK144" s="1">
        <v>1</v>
      </c>
      <c r="KL144" s="1">
        <v>1</v>
      </c>
      <c r="KM144" s="1">
        <v>3</v>
      </c>
      <c r="KN144" s="1">
        <v>6</v>
      </c>
      <c r="KO144" s="1" t="s">
        <v>5185</v>
      </c>
      <c r="KP144" s="1">
        <v>0</v>
      </c>
      <c r="KQ144" s="1">
        <v>0</v>
      </c>
      <c r="KR144" s="1">
        <v>0</v>
      </c>
      <c r="KT144" s="1">
        <v>1</v>
      </c>
      <c r="KU144" s="1">
        <v>0</v>
      </c>
      <c r="KV144" s="1">
        <v>0</v>
      </c>
      <c r="KW144" s="1">
        <v>0</v>
      </c>
      <c r="KX144" s="1">
        <v>0</v>
      </c>
      <c r="KY144" s="1">
        <v>0</v>
      </c>
      <c r="LA144" s="1" t="s">
        <v>472</v>
      </c>
      <c r="LB144" s="1" t="s">
        <v>2254</v>
      </c>
      <c r="LC144" s="1">
        <v>1</v>
      </c>
      <c r="LD144" s="1">
        <v>1</v>
      </c>
      <c r="LE144" s="1">
        <v>0</v>
      </c>
      <c r="LF144" s="1">
        <v>0</v>
      </c>
      <c r="LH144" s="1">
        <v>0</v>
      </c>
      <c r="LI144" s="1">
        <v>0</v>
      </c>
      <c r="LJ144" s="1">
        <v>0</v>
      </c>
      <c r="LK144" s="1">
        <v>0</v>
      </c>
      <c r="LL144" s="1">
        <v>0</v>
      </c>
      <c r="LM144" s="1">
        <v>0</v>
      </c>
      <c r="LN144" s="1">
        <v>1</v>
      </c>
      <c r="LO144" s="1">
        <v>0</v>
      </c>
      <c r="LP144" s="1" t="s">
        <v>2255</v>
      </c>
      <c r="LQ144" s="1" t="s">
        <v>472</v>
      </c>
      <c r="LZ144" s="1" t="s">
        <v>472</v>
      </c>
      <c r="MA144" s="1" t="s">
        <v>472</v>
      </c>
      <c r="MQ144" s="1">
        <v>0</v>
      </c>
      <c r="MT144" s="1">
        <v>5</v>
      </c>
      <c r="MU144" s="1" t="s">
        <v>5189</v>
      </c>
      <c r="MV144" s="1">
        <v>0</v>
      </c>
      <c r="MW144" s="1">
        <v>0</v>
      </c>
      <c r="MX144" s="1">
        <v>0</v>
      </c>
      <c r="MY144" s="1">
        <v>0</v>
      </c>
      <c r="MZ144" s="1">
        <v>0</v>
      </c>
      <c r="NA144" s="1">
        <v>0</v>
      </c>
      <c r="NB144" s="1">
        <v>0</v>
      </c>
      <c r="NC144" s="1" t="s">
        <v>1580</v>
      </c>
      <c r="ND144" s="1">
        <v>0</v>
      </c>
      <c r="NE144" s="1">
        <v>1</v>
      </c>
      <c r="NF144" s="1">
        <v>0</v>
      </c>
      <c r="NG144" s="1" t="s">
        <v>2256</v>
      </c>
      <c r="NH144" s="1" t="s">
        <v>464</v>
      </c>
      <c r="NI144" s="1" t="s">
        <v>480</v>
      </c>
      <c r="OD144" s="1" t="s">
        <v>2133</v>
      </c>
      <c r="OE144" s="1">
        <v>1</v>
      </c>
      <c r="OF144" s="1">
        <v>1</v>
      </c>
      <c r="OG144" s="1">
        <v>1</v>
      </c>
      <c r="OH144" s="1">
        <v>0</v>
      </c>
      <c r="OI144" s="1">
        <v>0</v>
      </c>
      <c r="OJ144" s="1">
        <v>0</v>
      </c>
      <c r="OK144" s="1">
        <v>0</v>
      </c>
      <c r="OL144" s="1">
        <v>0</v>
      </c>
      <c r="OM144" s="1">
        <v>1</v>
      </c>
      <c r="ON144" s="1">
        <v>0</v>
      </c>
      <c r="OO144" s="1" t="s">
        <v>2257</v>
      </c>
      <c r="OP144" s="1">
        <v>0</v>
      </c>
      <c r="OQ144" s="1">
        <v>0</v>
      </c>
      <c r="OR144" s="1">
        <v>0</v>
      </c>
      <c r="OS144" s="1">
        <v>0</v>
      </c>
      <c r="OT144" s="1">
        <v>1</v>
      </c>
      <c r="OU144" s="1">
        <v>0</v>
      </c>
      <c r="OV144" s="1" t="s">
        <v>2258</v>
      </c>
      <c r="OW144" s="1" t="s">
        <v>482</v>
      </c>
      <c r="OY144" s="1" t="s">
        <v>518</v>
      </c>
      <c r="OZ144" s="1" t="s">
        <v>472</v>
      </c>
      <c r="PA144" s="1" t="s">
        <v>472</v>
      </c>
      <c r="PB144" s="1" t="s">
        <v>518</v>
      </c>
      <c r="PC144" s="1" t="s">
        <v>464</v>
      </c>
      <c r="PD144" s="1" t="s">
        <v>472</v>
      </c>
      <c r="PF144" s="1" t="s">
        <v>2259</v>
      </c>
      <c r="PG144" s="1" t="s">
        <v>2260</v>
      </c>
      <c r="PH144" s="1" t="s">
        <v>671</v>
      </c>
      <c r="PI144" s="1" t="s">
        <v>605</v>
      </c>
      <c r="PJ144" s="1" t="s">
        <v>472</v>
      </c>
      <c r="PZ144" s="1" t="s">
        <v>1184</v>
      </c>
      <c r="QA144" s="1" t="s">
        <v>472</v>
      </c>
      <c r="QB144" s="1" t="s">
        <v>2261</v>
      </c>
      <c r="QC144" s="1" t="s">
        <v>2262</v>
      </c>
      <c r="QD144" s="1" t="s">
        <v>472</v>
      </c>
      <c r="QG144" s="1">
        <v>-2.273755</v>
      </c>
      <c r="QH144" s="1">
        <v>28.817315600000001</v>
      </c>
      <c r="QI144" s="1">
        <v>1682.6</v>
      </c>
      <c r="QJ144" s="1">
        <v>3.28</v>
      </c>
      <c r="QK144" s="1">
        <v>4</v>
      </c>
      <c r="QL144" s="1">
        <v>44964.352256944447</v>
      </c>
      <c r="QM144" s="1">
        <v>44964.327766203707</v>
      </c>
      <c r="QN144" s="1" t="s">
        <v>1159</v>
      </c>
      <c r="QO144" s="1">
        <v>44964.352280092593</v>
      </c>
      <c r="QP144" s="7" t="s">
        <v>2263</v>
      </c>
      <c r="QQ144" s="1" t="s">
        <v>1159</v>
      </c>
      <c r="QR144" s="1" t="s">
        <v>4707</v>
      </c>
      <c r="QS144" s="1" t="s">
        <v>4716</v>
      </c>
      <c r="QT144" s="1">
        <v>10</v>
      </c>
      <c r="QU144" s="1" t="s">
        <v>4725</v>
      </c>
      <c r="QV144" s="1">
        <v>3</v>
      </c>
      <c r="QW144" s="1">
        <v>3</v>
      </c>
      <c r="QX144" s="1">
        <v>3</v>
      </c>
      <c r="QY144" s="9">
        <v>9</v>
      </c>
      <c r="QZ144" s="1" t="s">
        <v>5100</v>
      </c>
      <c r="RA144" s="1">
        <v>4</v>
      </c>
      <c r="RB144" s="1" t="s">
        <v>4710</v>
      </c>
      <c r="RC144" s="1" t="s">
        <v>4711</v>
      </c>
      <c r="RD144" s="1" t="s">
        <v>4712</v>
      </c>
      <c r="RE144" s="1" t="s">
        <v>5102</v>
      </c>
      <c r="RF144" s="1">
        <v>0</v>
      </c>
      <c r="RG144" s="1">
        <v>0</v>
      </c>
      <c r="RH144" s="1">
        <v>1</v>
      </c>
      <c r="RI144" s="1">
        <v>1</v>
      </c>
      <c r="RJ144" s="1" t="s">
        <v>4721</v>
      </c>
      <c r="RK144" s="1">
        <v>1</v>
      </c>
      <c r="RL144" s="1">
        <v>9</v>
      </c>
      <c r="RM144" s="1" t="s">
        <v>4718</v>
      </c>
      <c r="RN144" s="1">
        <v>1</v>
      </c>
      <c r="RO144" s="1">
        <v>1</v>
      </c>
      <c r="RP144" s="1" t="str">
        <f t="shared" si="15"/>
        <v>croissance</v>
      </c>
      <c r="RQ144" s="1" t="str">
        <f t="shared" si="16"/>
        <v>stagnation</v>
      </c>
      <c r="RR144" s="1" t="str">
        <f t="shared" si="17"/>
        <v>croissance</v>
      </c>
      <c r="RS144" s="1" t="str">
        <f t="shared" si="18"/>
        <v>regression</v>
      </c>
      <c r="RT144" s="1" t="str">
        <f t="shared" si="19"/>
        <v>regression</v>
      </c>
      <c r="RU144" s="1" t="str">
        <f t="shared" si="20"/>
        <v>regression</v>
      </c>
    </row>
    <row r="145" spans="1:489" ht="14.25" customHeight="1" x14ac:dyDescent="0.3">
      <c r="A145" s="1" t="s">
        <v>2264</v>
      </c>
      <c r="B145" s="1" t="s">
        <v>2265</v>
      </c>
      <c r="C145" s="1">
        <v>44964</v>
      </c>
      <c r="D145" s="1" t="s">
        <v>459</v>
      </c>
      <c r="E145" s="1" t="s">
        <v>460</v>
      </c>
      <c r="F145" s="1" t="s">
        <v>460</v>
      </c>
      <c r="G145" s="1" t="s">
        <v>461</v>
      </c>
      <c r="H145" s="1" t="s">
        <v>1380</v>
      </c>
      <c r="I145" s="1" t="s">
        <v>1381</v>
      </c>
      <c r="J145" s="1" t="s">
        <v>464</v>
      </c>
      <c r="K145" s="1" t="s">
        <v>2267</v>
      </c>
      <c r="L145" s="1" t="s">
        <v>2266</v>
      </c>
      <c r="M145" s="1" t="str" cm="1">
        <f t="array" ref="M145">SUBSTITUTE(L145,LEFT(L145,MIN(IFERROR(FIND({0;1;2;3;4;5;6;7;8;9},L145),""))-1),"")</f>
        <v>3</v>
      </c>
      <c r="N145" s="1" t="str">
        <f t="shared" si="14"/>
        <v>mwand_3</v>
      </c>
      <c r="O145" s="1" t="s">
        <v>467</v>
      </c>
      <c r="P145" s="1">
        <v>20</v>
      </c>
      <c r="Q145" s="1">
        <v>990118153</v>
      </c>
      <c r="R145" s="1" t="s">
        <v>614</v>
      </c>
      <c r="S145" s="1" t="s">
        <v>472</v>
      </c>
      <c r="T145" s="1" t="s">
        <v>526</v>
      </c>
      <c r="V145" s="1" t="s">
        <v>510</v>
      </c>
      <c r="W145" s="1" t="s">
        <v>510</v>
      </c>
      <c r="X145" s="1" t="s">
        <v>2268</v>
      </c>
      <c r="Y145" s="1" t="s">
        <v>513</v>
      </c>
      <c r="AA145" s="1" t="s">
        <v>471</v>
      </c>
      <c r="AB145" s="1">
        <v>2</v>
      </c>
      <c r="AC145" s="1">
        <v>0</v>
      </c>
      <c r="AD145" s="1">
        <v>2</v>
      </c>
      <c r="AE145" s="1">
        <v>1</v>
      </c>
      <c r="AF145" s="1">
        <v>1</v>
      </c>
      <c r="AG145" s="1">
        <v>0</v>
      </c>
      <c r="AH145" s="1">
        <v>1</v>
      </c>
      <c r="AI145" s="1">
        <v>0</v>
      </c>
      <c r="AJ145" s="1">
        <v>0</v>
      </c>
      <c r="AK145" s="1">
        <v>2</v>
      </c>
      <c r="AL145" s="1">
        <v>0</v>
      </c>
      <c r="AM145" s="1">
        <v>0</v>
      </c>
      <c r="AN145" s="1">
        <v>0</v>
      </c>
      <c r="AO145" s="1">
        <v>0</v>
      </c>
      <c r="AP145" s="1">
        <v>0</v>
      </c>
      <c r="AQ145" s="1">
        <v>1</v>
      </c>
      <c r="AR145" s="1">
        <v>10</v>
      </c>
      <c r="AS145" s="1" t="s">
        <v>472</v>
      </c>
      <c r="AT145" s="1">
        <v>0</v>
      </c>
      <c r="AU145" s="1">
        <v>0</v>
      </c>
      <c r="AV145" s="1">
        <v>0</v>
      </c>
      <c r="AW145" s="1">
        <v>0</v>
      </c>
      <c r="AX145" s="1">
        <v>0</v>
      </c>
      <c r="AY145" s="1">
        <v>0</v>
      </c>
      <c r="AZ145" s="1">
        <v>0</v>
      </c>
      <c r="BA145" s="1">
        <v>0</v>
      </c>
      <c r="BB145" s="1">
        <v>0</v>
      </c>
      <c r="BC145" s="1">
        <v>0</v>
      </c>
      <c r="BD145" s="1">
        <v>0</v>
      </c>
      <c r="BE145" s="1">
        <v>0</v>
      </c>
      <c r="BF145" s="1" t="s">
        <v>472</v>
      </c>
      <c r="BS145" s="1" t="s">
        <v>464</v>
      </c>
      <c r="BT145" s="1">
        <v>0</v>
      </c>
      <c r="BU145" s="1">
        <v>0</v>
      </c>
      <c r="BV145" s="1">
        <v>1</v>
      </c>
      <c r="BW145" s="1">
        <v>0</v>
      </c>
      <c r="BX145" s="1">
        <v>0</v>
      </c>
      <c r="BY145" s="1">
        <v>0</v>
      </c>
      <c r="BZ145" s="1">
        <v>0</v>
      </c>
      <c r="CA145" s="1">
        <v>0</v>
      </c>
      <c r="CB145" s="1">
        <v>0</v>
      </c>
      <c r="CC145" s="1">
        <v>0</v>
      </c>
      <c r="CD145" s="1">
        <v>0</v>
      </c>
      <c r="CF145" s="1" t="s">
        <v>473</v>
      </c>
      <c r="CG145" s="1" t="s">
        <v>474</v>
      </c>
      <c r="CL145" s="1" t="s">
        <v>473</v>
      </c>
      <c r="CM145" s="1" t="s">
        <v>5133</v>
      </c>
      <c r="CO145" s="1" t="s">
        <v>464</v>
      </c>
      <c r="CW145" s="1" t="s">
        <v>475</v>
      </c>
      <c r="CX145" s="1">
        <v>3</v>
      </c>
      <c r="CY145" s="1">
        <v>5</v>
      </c>
      <c r="CZ145" s="1">
        <v>5</v>
      </c>
      <c r="DA145" s="9">
        <v>13</v>
      </c>
      <c r="DE145" s="1" t="s">
        <v>464</v>
      </c>
      <c r="DF145" s="1" t="s">
        <v>5100</v>
      </c>
      <c r="EH145" s="1">
        <v>3</v>
      </c>
      <c r="EI145" s="1">
        <v>7</v>
      </c>
      <c r="EJ145" s="1">
        <v>420</v>
      </c>
      <c r="EM145" s="1">
        <v>0</v>
      </c>
      <c r="EN145" s="6">
        <v>6</v>
      </c>
      <c r="EO145" s="1" t="s">
        <v>472</v>
      </c>
      <c r="EZ145" s="1" t="s">
        <v>529</v>
      </c>
      <c r="FA145" s="1">
        <v>0</v>
      </c>
      <c r="FB145" s="1">
        <v>0</v>
      </c>
      <c r="FC145" s="1">
        <v>0</v>
      </c>
      <c r="FD145" s="1">
        <v>0</v>
      </c>
      <c r="FE145" s="1">
        <v>1</v>
      </c>
      <c r="FF145" s="1">
        <v>0</v>
      </c>
      <c r="FG145" s="1">
        <v>0</v>
      </c>
      <c r="FI145" s="1" t="s">
        <v>464</v>
      </c>
      <c r="FJ145" s="1" t="s">
        <v>598</v>
      </c>
      <c r="FM145" s="1">
        <v>500</v>
      </c>
      <c r="GE145" s="1" t="s">
        <v>472</v>
      </c>
      <c r="GF145" s="1" t="s">
        <v>2269</v>
      </c>
      <c r="GG145" s="1" t="s">
        <v>472</v>
      </c>
      <c r="HP145" s="1" t="s">
        <v>464</v>
      </c>
      <c r="HQ145" s="1">
        <v>0</v>
      </c>
      <c r="HR145" s="1">
        <v>0</v>
      </c>
      <c r="HS145" s="1">
        <v>0</v>
      </c>
      <c r="HT145" s="1">
        <v>0</v>
      </c>
      <c r="HU145" s="1">
        <v>0</v>
      </c>
      <c r="HV145" s="1">
        <v>0</v>
      </c>
      <c r="HW145" s="1">
        <v>1</v>
      </c>
      <c r="HX145" s="1">
        <v>0</v>
      </c>
      <c r="HY145" s="1">
        <v>0</v>
      </c>
      <c r="HZ145" s="1">
        <v>0</v>
      </c>
      <c r="IF145" s="1">
        <v>1</v>
      </c>
      <c r="IG145" s="1">
        <v>0</v>
      </c>
      <c r="IH145" s="1">
        <v>0</v>
      </c>
      <c r="II145" s="1">
        <v>0</v>
      </c>
      <c r="IJ145" s="1">
        <v>0</v>
      </c>
      <c r="IK145" s="1">
        <v>1</v>
      </c>
      <c r="IS145" s="1" t="s">
        <v>5183</v>
      </c>
      <c r="IT145" s="1" t="s">
        <v>464</v>
      </c>
      <c r="IU145" s="1" t="s">
        <v>5102</v>
      </c>
      <c r="IV145" s="1" t="s">
        <v>472</v>
      </c>
      <c r="IX145" s="1" t="s">
        <v>472</v>
      </c>
      <c r="IY145" s="1" t="s">
        <v>472</v>
      </c>
      <c r="KA145" s="1" t="s">
        <v>472</v>
      </c>
      <c r="KE145" s="1">
        <v>0</v>
      </c>
      <c r="KM145" s="1">
        <v>0</v>
      </c>
      <c r="KN145" s="1">
        <v>0</v>
      </c>
      <c r="KO145" s="1" t="s">
        <v>5186</v>
      </c>
      <c r="KT145" s="1">
        <v>0</v>
      </c>
      <c r="KU145" s="1">
        <v>1</v>
      </c>
      <c r="KV145" s="1">
        <v>0</v>
      </c>
      <c r="KW145" s="1">
        <v>0</v>
      </c>
      <c r="KX145" s="1">
        <v>0</v>
      </c>
      <c r="KY145" s="1">
        <v>0</v>
      </c>
      <c r="LA145" s="1" t="s">
        <v>472</v>
      </c>
      <c r="LB145" s="1" t="s">
        <v>490</v>
      </c>
      <c r="LC145" s="1">
        <v>1</v>
      </c>
      <c r="LD145" s="1">
        <v>1</v>
      </c>
      <c r="LE145" s="1">
        <v>0</v>
      </c>
      <c r="LF145" s="1">
        <v>0</v>
      </c>
      <c r="LH145" s="1">
        <v>0</v>
      </c>
      <c r="LI145" s="1">
        <v>1</v>
      </c>
      <c r="LJ145" s="1">
        <v>0</v>
      </c>
      <c r="LK145" s="1">
        <v>0</v>
      </c>
      <c r="LL145" s="1">
        <v>0</v>
      </c>
      <c r="LM145" s="1">
        <v>0</v>
      </c>
      <c r="LN145" s="1">
        <v>0</v>
      </c>
      <c r="LO145" s="1">
        <v>0</v>
      </c>
      <c r="LQ145" s="1" t="s">
        <v>472</v>
      </c>
      <c r="LZ145" s="1" t="s">
        <v>472</v>
      </c>
      <c r="MA145" s="1" t="s">
        <v>472</v>
      </c>
      <c r="MQ145" s="1">
        <v>0</v>
      </c>
      <c r="MT145" s="1">
        <v>2</v>
      </c>
      <c r="MU145" s="1" t="s">
        <v>5188</v>
      </c>
      <c r="MV145" s="1">
        <v>1</v>
      </c>
      <c r="MW145" s="1">
        <v>0</v>
      </c>
      <c r="MX145" s="1">
        <v>0</v>
      </c>
      <c r="MY145" s="1">
        <v>0</v>
      </c>
      <c r="MZ145" s="1">
        <v>0</v>
      </c>
      <c r="NA145" s="1">
        <v>1</v>
      </c>
      <c r="NB145" s="1">
        <v>1</v>
      </c>
      <c r="NC145" s="1" t="s">
        <v>5190</v>
      </c>
      <c r="ND145" s="1">
        <v>0</v>
      </c>
      <c r="NE145" s="1">
        <v>0</v>
      </c>
      <c r="NF145" s="1">
        <v>0</v>
      </c>
      <c r="NH145" s="1" t="s">
        <v>464</v>
      </c>
      <c r="NI145" s="1" t="s">
        <v>480</v>
      </c>
      <c r="OD145" s="1" t="s">
        <v>1342</v>
      </c>
      <c r="OE145" s="1">
        <v>0</v>
      </c>
      <c r="OF145" s="1">
        <v>0</v>
      </c>
      <c r="OG145" s="1">
        <v>0</v>
      </c>
      <c r="OH145" s="1">
        <v>0</v>
      </c>
      <c r="OI145" s="1">
        <v>0</v>
      </c>
      <c r="OJ145" s="1">
        <v>0</v>
      </c>
      <c r="OK145" s="1">
        <v>0</v>
      </c>
      <c r="OL145" s="1">
        <v>0</v>
      </c>
      <c r="OM145" s="1">
        <v>1</v>
      </c>
      <c r="ON145" s="1">
        <v>0</v>
      </c>
      <c r="OO145" s="1" t="s">
        <v>544</v>
      </c>
      <c r="OP145" s="1">
        <v>0</v>
      </c>
      <c r="OQ145" s="1">
        <v>0</v>
      </c>
      <c r="OR145" s="1">
        <v>0</v>
      </c>
      <c r="OS145" s="1">
        <v>1</v>
      </c>
      <c r="OT145" s="1">
        <v>0</v>
      </c>
      <c r="OU145" s="1">
        <v>0</v>
      </c>
      <c r="OW145" s="1" t="s">
        <v>702</v>
      </c>
      <c r="OY145" s="1" t="s">
        <v>502</v>
      </c>
      <c r="OZ145" s="1" t="s">
        <v>464</v>
      </c>
      <c r="PA145" s="1" t="s">
        <v>464</v>
      </c>
      <c r="PB145" s="1" t="s">
        <v>502</v>
      </c>
      <c r="PC145" s="1" t="s">
        <v>472</v>
      </c>
      <c r="PI145" s="1" t="s">
        <v>605</v>
      </c>
      <c r="PJ145" s="1" t="s">
        <v>487</v>
      </c>
      <c r="PK145" s="1">
        <v>0</v>
      </c>
      <c r="PL145" s="1">
        <v>0</v>
      </c>
      <c r="PM145" s="1">
        <v>0</v>
      </c>
      <c r="PN145" s="1">
        <v>0</v>
      </c>
      <c r="PO145" s="1">
        <v>0</v>
      </c>
      <c r="PP145" s="1">
        <v>1</v>
      </c>
      <c r="PQ145" s="1">
        <v>0</v>
      </c>
      <c r="PR145" s="1">
        <v>0</v>
      </c>
      <c r="PS145" s="1">
        <v>0</v>
      </c>
      <c r="PT145" s="1">
        <v>0</v>
      </c>
      <c r="PU145" s="1">
        <v>0</v>
      </c>
      <c r="PV145" s="1">
        <v>0</v>
      </c>
      <c r="PX145" s="1" t="s">
        <v>488</v>
      </c>
      <c r="PY145" s="1" t="s">
        <v>472</v>
      </c>
      <c r="QB145" s="1" t="s">
        <v>2270</v>
      </c>
      <c r="QC145" s="1" t="s">
        <v>2271</v>
      </c>
      <c r="QD145" s="1" t="s">
        <v>472</v>
      </c>
      <c r="QG145" s="1">
        <v>-2.2251856000000001</v>
      </c>
      <c r="QH145" s="1">
        <v>28.8334306</v>
      </c>
      <c r="QI145" s="1">
        <v>1593.1</v>
      </c>
      <c r="QJ145" s="1">
        <v>4.16</v>
      </c>
      <c r="QK145" s="1">
        <v>10</v>
      </c>
      <c r="QL145" s="1">
        <v>44964.380393518521</v>
      </c>
      <c r="QM145" s="1">
        <v>44964.355300925927</v>
      </c>
      <c r="QN145" s="1" t="s">
        <v>492</v>
      </c>
      <c r="QO145" s="1">
        <v>44964.380706018521</v>
      </c>
      <c r="QP145" s="7" t="s">
        <v>2272</v>
      </c>
      <c r="QQ145" s="1" t="s">
        <v>492</v>
      </c>
      <c r="QR145" s="1" t="s">
        <v>4751</v>
      </c>
      <c r="QS145" s="1" t="s">
        <v>4716</v>
      </c>
      <c r="QT145" s="1">
        <v>2</v>
      </c>
      <c r="QU145" s="1" t="s">
        <v>4725</v>
      </c>
      <c r="QV145" s="1">
        <v>3</v>
      </c>
      <c r="QW145" s="1">
        <v>10</v>
      </c>
      <c r="QX145" s="1">
        <v>4</v>
      </c>
      <c r="QY145" s="9">
        <v>17</v>
      </c>
      <c r="QZ145" s="1" t="s">
        <v>5100</v>
      </c>
      <c r="RA145" s="1">
        <v>21.428571428571427</v>
      </c>
      <c r="RB145" s="1" t="s">
        <v>4710</v>
      </c>
      <c r="RC145" s="1" t="s">
        <v>4711</v>
      </c>
      <c r="RD145" s="1">
        <v>0</v>
      </c>
      <c r="RE145" s="1" t="s">
        <v>5102</v>
      </c>
      <c r="RF145" s="1">
        <v>0</v>
      </c>
      <c r="RG145" s="1">
        <v>1</v>
      </c>
      <c r="RH145" s="1">
        <v>1</v>
      </c>
      <c r="RI145" s="1">
        <v>2</v>
      </c>
      <c r="RJ145" s="1" t="s">
        <v>4721</v>
      </c>
      <c r="RK145" s="1">
        <v>0</v>
      </c>
      <c r="RL145" s="1">
        <v>4</v>
      </c>
      <c r="RM145" s="1" t="s">
        <v>4722</v>
      </c>
      <c r="RN145" s="1">
        <v>0</v>
      </c>
      <c r="RO145" s="1">
        <v>0</v>
      </c>
      <c r="RP145" s="1" t="str">
        <f t="shared" si="15"/>
        <v>croissance</v>
      </c>
      <c r="RQ145" s="1" t="str">
        <f t="shared" si="16"/>
        <v>stagnation</v>
      </c>
      <c r="RR145" s="1" t="str">
        <f t="shared" si="17"/>
        <v>stagnation</v>
      </c>
      <c r="RS145" s="1" t="str">
        <f t="shared" si="18"/>
        <v>croissance</v>
      </c>
      <c r="RT145" s="1" t="str">
        <f t="shared" si="19"/>
        <v>regression</v>
      </c>
      <c r="RU145" s="1" t="str">
        <f t="shared" si="20"/>
        <v>regression</v>
      </c>
    </row>
    <row r="146" spans="1:489" ht="14.25" customHeight="1" x14ac:dyDescent="0.3">
      <c r="A146" s="1" t="s">
        <v>2273</v>
      </c>
      <c r="B146" s="1" t="s">
        <v>2274</v>
      </c>
      <c r="C146" s="1">
        <v>44964</v>
      </c>
      <c r="D146" s="1" t="s">
        <v>459</v>
      </c>
      <c r="E146" s="1" t="s">
        <v>460</v>
      </c>
      <c r="F146" s="1" t="s">
        <v>460</v>
      </c>
      <c r="G146" s="1" t="s">
        <v>461</v>
      </c>
      <c r="H146" s="1" t="s">
        <v>462</v>
      </c>
      <c r="I146" s="1" t="s">
        <v>732</v>
      </c>
      <c r="J146" s="1" t="s">
        <v>464</v>
      </c>
      <c r="K146" s="1" t="s">
        <v>2276</v>
      </c>
      <c r="L146" s="1" t="s">
        <v>2275</v>
      </c>
      <c r="M146" s="1" t="str" cm="1">
        <f t="array" ref="M146">SUBSTITUTE(L146,LEFT(L146,MIN(IFERROR(FIND({0;1;2;3;4;5;6;7;8;9},L146),""))-1),"")</f>
        <v>24</v>
      </c>
      <c r="N146" s="1" t="str">
        <f t="shared" si="14"/>
        <v>nyama_24</v>
      </c>
      <c r="O146" s="1" t="s">
        <v>467</v>
      </c>
      <c r="P146" s="1">
        <v>50</v>
      </c>
      <c r="Q146" s="1">
        <v>0</v>
      </c>
      <c r="R146" s="1" t="s">
        <v>511</v>
      </c>
      <c r="S146" s="1" t="s">
        <v>464</v>
      </c>
      <c r="W146" s="1" t="s">
        <v>467</v>
      </c>
      <c r="X146" s="1" t="s">
        <v>2277</v>
      </c>
      <c r="Y146" s="1" t="s">
        <v>831</v>
      </c>
      <c r="AA146" s="1" t="s">
        <v>596</v>
      </c>
      <c r="AB146" s="1">
        <v>1</v>
      </c>
      <c r="AC146" s="1">
        <v>1</v>
      </c>
      <c r="AD146" s="1">
        <v>1</v>
      </c>
      <c r="AE146" s="1">
        <v>0</v>
      </c>
      <c r="AF146" s="1">
        <v>0</v>
      </c>
      <c r="AG146" s="1">
        <v>0</v>
      </c>
      <c r="AH146" s="1">
        <v>0</v>
      </c>
      <c r="AI146" s="1">
        <v>1</v>
      </c>
      <c r="AJ146" s="1">
        <v>0</v>
      </c>
      <c r="AK146" s="1">
        <v>0</v>
      </c>
      <c r="AL146" s="1">
        <v>0</v>
      </c>
      <c r="AM146" s="1">
        <v>0</v>
      </c>
      <c r="AN146" s="1">
        <v>1</v>
      </c>
      <c r="AO146" s="1">
        <v>1</v>
      </c>
      <c r="AP146" s="1">
        <v>0</v>
      </c>
      <c r="AQ146" s="1">
        <v>0</v>
      </c>
      <c r="AR146" s="1">
        <v>6</v>
      </c>
      <c r="AS146" s="1" t="s">
        <v>464</v>
      </c>
      <c r="AT146" s="1">
        <v>0</v>
      </c>
      <c r="AU146" s="1">
        <v>0</v>
      </c>
      <c r="AV146" s="1">
        <v>0</v>
      </c>
      <c r="AW146" s="1">
        <v>0</v>
      </c>
      <c r="AX146" s="1">
        <v>1</v>
      </c>
      <c r="AY146" s="1">
        <v>1</v>
      </c>
      <c r="AZ146" s="1">
        <v>0</v>
      </c>
      <c r="BA146" s="1">
        <v>0</v>
      </c>
      <c r="BB146" s="1">
        <v>0</v>
      </c>
      <c r="BC146" s="1">
        <v>0</v>
      </c>
      <c r="BD146" s="1">
        <v>0</v>
      </c>
      <c r="BE146" s="1">
        <v>0</v>
      </c>
      <c r="BF146" s="1" t="s">
        <v>472</v>
      </c>
      <c r="BS146" s="1" t="s">
        <v>464</v>
      </c>
      <c r="BT146" s="1">
        <v>1</v>
      </c>
      <c r="BU146" s="1">
        <v>1</v>
      </c>
      <c r="BV146" s="1">
        <v>1</v>
      </c>
      <c r="BW146" s="1">
        <v>1</v>
      </c>
      <c r="BX146" s="1">
        <v>1</v>
      </c>
      <c r="BY146" s="1">
        <v>0</v>
      </c>
      <c r="BZ146" s="1">
        <v>0</v>
      </c>
      <c r="CA146" s="1">
        <v>0</v>
      </c>
      <c r="CB146" s="1">
        <v>0</v>
      </c>
      <c r="CC146" s="1">
        <v>0</v>
      </c>
      <c r="CD146" s="1">
        <v>0</v>
      </c>
      <c r="CF146" s="1" t="s">
        <v>473</v>
      </c>
      <c r="CG146" s="1" t="s">
        <v>2278</v>
      </c>
      <c r="CL146" s="1" t="s">
        <v>473</v>
      </c>
      <c r="CM146" s="1" t="s">
        <v>5133</v>
      </c>
      <c r="CO146" s="1" t="s">
        <v>464</v>
      </c>
      <c r="CW146" s="1" t="s">
        <v>475</v>
      </c>
      <c r="CX146" s="1">
        <v>2</v>
      </c>
      <c r="CY146" s="1">
        <v>2</v>
      </c>
      <c r="CZ146" s="1">
        <v>3</v>
      </c>
      <c r="DA146" s="9">
        <v>7</v>
      </c>
      <c r="DE146" s="1" t="s">
        <v>464</v>
      </c>
      <c r="DF146" s="1" t="s">
        <v>5100</v>
      </c>
      <c r="EH146" s="1">
        <v>7</v>
      </c>
      <c r="EI146" s="1">
        <v>5</v>
      </c>
      <c r="EJ146" s="1">
        <v>700</v>
      </c>
      <c r="EM146" s="1">
        <v>0</v>
      </c>
      <c r="EN146" s="6">
        <v>16.666666666666668</v>
      </c>
      <c r="EO146" s="1" t="s">
        <v>472</v>
      </c>
      <c r="EZ146" s="1" t="s">
        <v>1674</v>
      </c>
      <c r="FA146" s="1">
        <v>0</v>
      </c>
      <c r="FB146" s="1">
        <v>0</v>
      </c>
      <c r="FC146" s="1">
        <v>0</v>
      </c>
      <c r="FD146" s="1">
        <v>0</v>
      </c>
      <c r="FE146" s="1">
        <v>1</v>
      </c>
      <c r="FF146" s="1">
        <v>0</v>
      </c>
      <c r="FG146" s="1">
        <v>0</v>
      </c>
      <c r="FI146" s="1" t="s">
        <v>464</v>
      </c>
      <c r="FJ146" s="1" t="s">
        <v>598</v>
      </c>
      <c r="FM146" s="1">
        <v>4000</v>
      </c>
      <c r="GE146" s="1" t="s">
        <v>464</v>
      </c>
      <c r="GF146" s="1" t="s">
        <v>2279</v>
      </c>
      <c r="GG146" s="1" t="s">
        <v>472</v>
      </c>
      <c r="HP146" s="1" t="s">
        <v>464</v>
      </c>
      <c r="HQ146" s="1">
        <v>0</v>
      </c>
      <c r="HR146" s="1">
        <v>1</v>
      </c>
      <c r="HS146" s="1">
        <v>0</v>
      </c>
      <c r="HT146" s="1">
        <v>0</v>
      </c>
      <c r="HU146" s="1">
        <v>0</v>
      </c>
      <c r="HV146" s="1">
        <v>0</v>
      </c>
      <c r="HW146" s="1">
        <v>0</v>
      </c>
      <c r="HX146" s="1">
        <v>0</v>
      </c>
      <c r="HY146" s="1">
        <v>0</v>
      </c>
      <c r="HZ146" s="1">
        <v>0</v>
      </c>
      <c r="ID146" s="1" t="s">
        <v>1148</v>
      </c>
      <c r="IF146" s="1">
        <v>0</v>
      </c>
      <c r="IG146" s="1">
        <v>0</v>
      </c>
      <c r="IH146" s="1">
        <v>0</v>
      </c>
      <c r="II146" s="1">
        <v>1</v>
      </c>
      <c r="IJ146" s="1">
        <v>0</v>
      </c>
      <c r="IS146" s="1" t="s">
        <v>5184</v>
      </c>
      <c r="IT146" s="1" t="s">
        <v>472</v>
      </c>
      <c r="IU146" s="1" t="s">
        <v>5100</v>
      </c>
      <c r="IV146" s="1" t="s">
        <v>472</v>
      </c>
      <c r="IX146" s="1" t="s">
        <v>472</v>
      </c>
      <c r="IY146" s="1" t="s">
        <v>472</v>
      </c>
      <c r="KA146" s="1" t="s">
        <v>464</v>
      </c>
      <c r="KB146" s="1">
        <v>1</v>
      </c>
      <c r="KC146" s="1">
        <v>1</v>
      </c>
      <c r="KD146" s="1">
        <v>1</v>
      </c>
      <c r="KE146" s="1">
        <v>3</v>
      </c>
      <c r="KF146" s="1">
        <v>0</v>
      </c>
      <c r="KG146" s="1">
        <v>0</v>
      </c>
      <c r="KH146" s="1">
        <v>0</v>
      </c>
      <c r="KJ146" s="1">
        <v>1</v>
      </c>
      <c r="KK146" s="1">
        <v>1</v>
      </c>
      <c r="KL146" s="1">
        <v>1</v>
      </c>
      <c r="KM146" s="1">
        <v>3</v>
      </c>
      <c r="KN146" s="1">
        <v>6</v>
      </c>
      <c r="KO146" s="1" t="s">
        <v>5185</v>
      </c>
      <c r="KP146" s="1">
        <v>0</v>
      </c>
      <c r="KQ146" s="1">
        <v>0</v>
      </c>
      <c r="KR146" s="1">
        <v>0</v>
      </c>
      <c r="KT146" s="1">
        <v>1</v>
      </c>
      <c r="KU146" s="1">
        <v>0</v>
      </c>
      <c r="KV146" s="1">
        <v>0</v>
      </c>
      <c r="KW146" s="1">
        <v>0</v>
      </c>
      <c r="KX146" s="1">
        <v>0</v>
      </c>
      <c r="KY146" s="1">
        <v>0</v>
      </c>
      <c r="LA146" s="1" t="s">
        <v>464</v>
      </c>
      <c r="LB146" s="1" t="s">
        <v>2280</v>
      </c>
      <c r="LC146" s="1">
        <v>1</v>
      </c>
      <c r="LD146" s="1">
        <v>1</v>
      </c>
      <c r="LE146" s="1">
        <v>0</v>
      </c>
      <c r="LF146" s="1">
        <v>0</v>
      </c>
      <c r="LH146" s="1">
        <v>0</v>
      </c>
      <c r="LI146" s="1">
        <v>0</v>
      </c>
      <c r="LJ146" s="1">
        <v>0</v>
      </c>
      <c r="LK146" s="1">
        <v>0</v>
      </c>
      <c r="LL146" s="1">
        <v>0</v>
      </c>
      <c r="LM146" s="1">
        <v>0</v>
      </c>
      <c r="LN146" s="1">
        <v>1</v>
      </c>
      <c r="LO146" s="1">
        <v>0</v>
      </c>
      <c r="LP146" s="1" t="s">
        <v>2281</v>
      </c>
      <c r="LQ146" s="1" t="s">
        <v>472</v>
      </c>
      <c r="LZ146" s="1" t="s">
        <v>472</v>
      </c>
      <c r="MA146" s="1" t="s">
        <v>472</v>
      </c>
      <c r="MQ146" s="1">
        <v>0</v>
      </c>
      <c r="MT146" s="1">
        <v>6</v>
      </c>
      <c r="MU146" s="1" t="s">
        <v>5187</v>
      </c>
      <c r="MV146" s="1">
        <v>0</v>
      </c>
      <c r="MW146" s="1">
        <v>0</v>
      </c>
      <c r="MX146" s="1">
        <v>0</v>
      </c>
      <c r="MY146" s="1">
        <v>0</v>
      </c>
      <c r="MZ146" s="1">
        <v>0</v>
      </c>
      <c r="NA146" s="1">
        <v>0</v>
      </c>
      <c r="NB146" s="1">
        <v>0</v>
      </c>
      <c r="NC146" s="1" t="s">
        <v>1580</v>
      </c>
      <c r="ND146" s="1">
        <v>1</v>
      </c>
      <c r="NE146" s="1">
        <v>0</v>
      </c>
      <c r="NF146" s="1">
        <v>0</v>
      </c>
      <c r="NH146" s="1" t="s">
        <v>464</v>
      </c>
      <c r="NI146" s="1" t="s">
        <v>464</v>
      </c>
      <c r="NJ146" s="1" t="s">
        <v>817</v>
      </c>
      <c r="NK146" s="1" t="s">
        <v>464</v>
      </c>
      <c r="NL146" s="1">
        <v>0</v>
      </c>
      <c r="NM146" s="1">
        <v>1</v>
      </c>
      <c r="NN146" s="1">
        <v>1</v>
      </c>
      <c r="NO146" s="1">
        <v>0</v>
      </c>
      <c r="NP146" s="1">
        <v>0</v>
      </c>
      <c r="NQ146" s="1">
        <v>0</v>
      </c>
      <c r="NR146" s="1">
        <v>0</v>
      </c>
      <c r="NT146" s="1">
        <v>1</v>
      </c>
      <c r="NU146" s="1">
        <v>1</v>
      </c>
      <c r="NV146" s="1">
        <v>0</v>
      </c>
      <c r="NW146" s="1">
        <v>0</v>
      </c>
      <c r="NX146" s="1">
        <v>0</v>
      </c>
      <c r="NY146" s="1">
        <v>0</v>
      </c>
      <c r="NZ146" s="1">
        <v>0</v>
      </c>
      <c r="OA146" s="1">
        <v>0</v>
      </c>
      <c r="OD146" s="1" t="s">
        <v>2282</v>
      </c>
      <c r="OE146" s="1">
        <v>1</v>
      </c>
      <c r="OF146" s="1">
        <v>1</v>
      </c>
      <c r="OG146" s="1">
        <v>0</v>
      </c>
      <c r="OH146" s="1">
        <v>0</v>
      </c>
      <c r="OI146" s="1">
        <v>0</v>
      </c>
      <c r="OJ146" s="1">
        <v>0</v>
      </c>
      <c r="OK146" s="1">
        <v>0</v>
      </c>
      <c r="OL146" s="1">
        <v>1</v>
      </c>
      <c r="OM146" s="1">
        <v>1</v>
      </c>
      <c r="ON146" s="1">
        <v>0</v>
      </c>
      <c r="OO146" s="1" t="s">
        <v>836</v>
      </c>
      <c r="OP146" s="1">
        <v>0</v>
      </c>
      <c r="OQ146" s="1">
        <v>0</v>
      </c>
      <c r="OR146" s="1">
        <v>0</v>
      </c>
      <c r="OS146" s="1">
        <v>0</v>
      </c>
      <c r="OT146" s="1">
        <v>1</v>
      </c>
      <c r="OU146" s="1">
        <v>0</v>
      </c>
      <c r="OV146" s="1" t="s">
        <v>2283</v>
      </c>
      <c r="OW146" s="1" t="s">
        <v>482</v>
      </c>
      <c r="OY146" s="1" t="s">
        <v>518</v>
      </c>
      <c r="OZ146" s="1" t="s">
        <v>472</v>
      </c>
      <c r="PA146" s="1" t="s">
        <v>464</v>
      </c>
      <c r="PB146" s="1" t="s">
        <v>518</v>
      </c>
      <c r="PC146" s="1" t="s">
        <v>472</v>
      </c>
      <c r="PI146" s="1" t="s">
        <v>605</v>
      </c>
      <c r="PJ146" s="1" t="s">
        <v>472</v>
      </c>
      <c r="PZ146" s="1" t="s">
        <v>1184</v>
      </c>
      <c r="QA146" s="1" t="s">
        <v>472</v>
      </c>
      <c r="QB146" s="1" t="s">
        <v>2284</v>
      </c>
      <c r="QC146" s="1" t="s">
        <v>2285</v>
      </c>
      <c r="QD146" s="1" t="s">
        <v>464</v>
      </c>
      <c r="QE146" s="1" t="s">
        <v>2286</v>
      </c>
      <c r="QF146" s="1" t="s">
        <v>472</v>
      </c>
      <c r="QG146" s="1">
        <v>-2.2744700999999998</v>
      </c>
      <c r="QH146" s="1">
        <v>28.817235799999999</v>
      </c>
      <c r="QI146" s="1">
        <v>1715</v>
      </c>
      <c r="QJ146" s="1">
        <v>4.55</v>
      </c>
      <c r="QK146" s="1">
        <v>6</v>
      </c>
      <c r="QL146" s="1">
        <v>44964.392731481479</v>
      </c>
      <c r="QM146" s="1">
        <v>44964.362430555557</v>
      </c>
      <c r="QN146" s="1" t="s">
        <v>1159</v>
      </c>
      <c r="QO146" s="1">
        <v>44964.392754629633</v>
      </c>
      <c r="QP146" s="7" t="s">
        <v>2287</v>
      </c>
      <c r="QQ146" s="1" t="s">
        <v>1159</v>
      </c>
      <c r="QR146" s="1" t="s">
        <v>4751</v>
      </c>
      <c r="QS146" s="1" t="s">
        <v>4716</v>
      </c>
      <c r="QT146" s="1">
        <v>3</v>
      </c>
      <c r="QU146" s="1" t="s">
        <v>4709</v>
      </c>
      <c r="QV146" s="1">
        <v>4</v>
      </c>
      <c r="QW146" s="1">
        <v>2</v>
      </c>
      <c r="QX146" s="1">
        <v>9</v>
      </c>
      <c r="QY146" s="9">
        <v>15</v>
      </c>
      <c r="QZ146" s="1" t="s">
        <v>5102</v>
      </c>
      <c r="RA146" s="1">
        <v>19.047619047619047</v>
      </c>
      <c r="RB146" s="1" t="s">
        <v>4720</v>
      </c>
      <c r="RC146" s="1" t="s">
        <v>4734</v>
      </c>
      <c r="RD146" s="1" t="s">
        <v>4712</v>
      </c>
      <c r="RE146" s="1" t="s">
        <v>5100</v>
      </c>
      <c r="RF146" s="1">
        <v>0</v>
      </c>
      <c r="RG146" s="1">
        <v>2</v>
      </c>
      <c r="RH146" s="1">
        <v>2</v>
      </c>
      <c r="RI146" s="1">
        <v>4</v>
      </c>
      <c r="RJ146" s="1" t="s">
        <v>4713</v>
      </c>
      <c r="RK146" s="1">
        <v>0</v>
      </c>
      <c r="RL146" s="1">
        <v>2</v>
      </c>
      <c r="RM146" s="1" t="s">
        <v>4722</v>
      </c>
      <c r="RN146" s="1">
        <v>0</v>
      </c>
      <c r="RO146" s="1">
        <v>0</v>
      </c>
      <c r="RP146" s="1" t="str">
        <f t="shared" si="15"/>
        <v>croissance</v>
      </c>
      <c r="RQ146" s="1" t="str">
        <f t="shared" si="16"/>
        <v>croissance</v>
      </c>
      <c r="RR146" s="1" t="str">
        <f t="shared" si="17"/>
        <v>stagnation</v>
      </c>
      <c r="RS146" s="1" t="str">
        <f t="shared" si="18"/>
        <v>croissance</v>
      </c>
      <c r="RT146" s="1" t="str">
        <f t="shared" si="19"/>
        <v>regression</v>
      </c>
      <c r="RU146" s="1" t="str">
        <f t="shared" si="20"/>
        <v>croissance</v>
      </c>
    </row>
    <row r="147" spans="1:489" ht="14.25" customHeight="1" x14ac:dyDescent="0.3">
      <c r="A147" s="1" t="s">
        <v>2288</v>
      </c>
      <c r="B147" s="1" t="s">
        <v>2289</v>
      </c>
      <c r="C147" s="1">
        <v>44964</v>
      </c>
      <c r="D147" s="1" t="s">
        <v>459</v>
      </c>
      <c r="E147" s="1" t="s">
        <v>460</v>
      </c>
      <c r="F147" s="1" t="s">
        <v>460</v>
      </c>
      <c r="G147" s="1" t="s">
        <v>461</v>
      </c>
      <c r="H147" s="1" t="s">
        <v>1380</v>
      </c>
      <c r="I147" s="1" t="s">
        <v>2290</v>
      </c>
      <c r="J147" s="1" t="s">
        <v>472</v>
      </c>
      <c r="K147" s="1" t="s">
        <v>2292</v>
      </c>
      <c r="L147" s="1" t="s">
        <v>2291</v>
      </c>
      <c r="M147" s="1" t="str" cm="1">
        <f t="array" ref="M147">SUBSTITUTE(L147,LEFT(L147,MIN(IFERROR(FIND({0;1;2;3;4;5;6;7;8;9},L147),""))-1),"")</f>
        <v>1</v>
      </c>
      <c r="N147" s="1" t="str">
        <f t="shared" si="14"/>
        <v>kadju_1</v>
      </c>
      <c r="O147" s="1" t="s">
        <v>510</v>
      </c>
      <c r="P147" s="1">
        <v>18</v>
      </c>
      <c r="Q147" s="1">
        <v>976580865</v>
      </c>
      <c r="R147" s="1" t="s">
        <v>614</v>
      </c>
      <c r="S147" s="1" t="s">
        <v>472</v>
      </c>
      <c r="T147" s="1" t="s">
        <v>875</v>
      </c>
      <c r="V147" s="1" t="s">
        <v>510</v>
      </c>
      <c r="W147" s="1" t="s">
        <v>510</v>
      </c>
      <c r="X147" s="1" t="s">
        <v>2293</v>
      </c>
      <c r="Y147" s="1" t="s">
        <v>1503</v>
      </c>
      <c r="AA147" s="1" t="s">
        <v>471</v>
      </c>
      <c r="AB147" s="1">
        <v>0</v>
      </c>
      <c r="AC147" s="1">
        <v>0</v>
      </c>
      <c r="AD147" s="1">
        <v>0</v>
      </c>
      <c r="AE147" s="1">
        <v>0</v>
      </c>
      <c r="AF147" s="1">
        <v>1</v>
      </c>
      <c r="AG147" s="1">
        <v>0</v>
      </c>
      <c r="AH147" s="1">
        <v>1</v>
      </c>
      <c r="AI147" s="1">
        <v>0</v>
      </c>
      <c r="AJ147" s="1">
        <v>0</v>
      </c>
      <c r="AK147" s="1">
        <v>0</v>
      </c>
      <c r="AL147" s="1">
        <v>0</v>
      </c>
      <c r="AM147" s="1">
        <v>2</v>
      </c>
      <c r="AN147" s="1">
        <v>1</v>
      </c>
      <c r="AO147" s="1">
        <v>0</v>
      </c>
      <c r="AP147" s="1">
        <v>0</v>
      </c>
      <c r="AQ147" s="1">
        <v>0</v>
      </c>
      <c r="AR147" s="1">
        <v>5</v>
      </c>
      <c r="AS147" s="1" t="s">
        <v>472</v>
      </c>
      <c r="AT147" s="1">
        <v>0</v>
      </c>
      <c r="AU147" s="1">
        <v>0</v>
      </c>
      <c r="AV147" s="1">
        <v>0</v>
      </c>
      <c r="AW147" s="1">
        <v>0</v>
      </c>
      <c r="AX147" s="1">
        <v>0</v>
      </c>
      <c r="AY147" s="1">
        <v>0</v>
      </c>
      <c r="AZ147" s="1">
        <v>0</v>
      </c>
      <c r="BA147" s="1">
        <v>0</v>
      </c>
      <c r="BB147" s="1">
        <v>0</v>
      </c>
      <c r="BC147" s="1">
        <v>0</v>
      </c>
      <c r="BD147" s="1">
        <v>0</v>
      </c>
      <c r="BE147" s="1">
        <v>0</v>
      </c>
      <c r="BF147" s="1" t="s">
        <v>472</v>
      </c>
      <c r="BS147" s="1" t="s">
        <v>472</v>
      </c>
      <c r="CF147" s="1" t="s">
        <v>2294</v>
      </c>
      <c r="CH147" s="1" t="s">
        <v>2295</v>
      </c>
      <c r="CL147" s="1" t="s">
        <v>2295</v>
      </c>
      <c r="CM147" s="1" t="s">
        <v>5132</v>
      </c>
      <c r="CO147" s="1" t="s">
        <v>464</v>
      </c>
      <c r="CW147" s="1" t="s">
        <v>475</v>
      </c>
      <c r="CX147" s="1">
        <v>5</v>
      </c>
      <c r="CY147" s="1">
        <v>4</v>
      </c>
      <c r="CZ147" s="1">
        <v>9</v>
      </c>
      <c r="DA147" s="9">
        <v>18</v>
      </c>
      <c r="DE147" s="1" t="s">
        <v>464</v>
      </c>
      <c r="DF147" s="1" t="s">
        <v>5102</v>
      </c>
      <c r="EH147" s="1">
        <v>5</v>
      </c>
      <c r="EI147" s="1">
        <v>5</v>
      </c>
      <c r="EJ147" s="1">
        <v>500</v>
      </c>
      <c r="EM147" s="1">
        <v>0</v>
      </c>
      <c r="EN147" s="6">
        <v>14.285714285714286</v>
      </c>
      <c r="EO147" s="1" t="s">
        <v>472</v>
      </c>
      <c r="EZ147" s="1" t="s">
        <v>529</v>
      </c>
      <c r="FA147" s="1">
        <v>0</v>
      </c>
      <c r="FB147" s="1">
        <v>0</v>
      </c>
      <c r="FC147" s="1">
        <v>0</v>
      </c>
      <c r="FD147" s="1">
        <v>0</v>
      </c>
      <c r="FE147" s="1">
        <v>1</v>
      </c>
      <c r="FF147" s="1">
        <v>0</v>
      </c>
      <c r="FG147" s="1">
        <v>0</v>
      </c>
      <c r="FI147" s="1" t="s">
        <v>472</v>
      </c>
      <c r="GE147" s="1" t="s">
        <v>472</v>
      </c>
      <c r="GF147" s="1" t="s">
        <v>2296</v>
      </c>
      <c r="GG147" s="1" t="s">
        <v>472</v>
      </c>
      <c r="HP147" s="1" t="s">
        <v>464</v>
      </c>
      <c r="HQ147" s="1">
        <v>0</v>
      </c>
      <c r="HR147" s="1">
        <v>0</v>
      </c>
      <c r="HS147" s="1">
        <v>1</v>
      </c>
      <c r="HT147" s="1">
        <v>0</v>
      </c>
      <c r="HU147" s="1">
        <v>0</v>
      </c>
      <c r="HV147" s="1">
        <v>0</v>
      </c>
      <c r="HW147" s="1">
        <v>0</v>
      </c>
      <c r="HX147" s="1">
        <v>0</v>
      </c>
      <c r="HY147" s="1">
        <v>0</v>
      </c>
      <c r="HZ147" s="1">
        <v>0</v>
      </c>
      <c r="IC147" s="1" t="s">
        <v>1932</v>
      </c>
      <c r="IF147" s="1">
        <v>0</v>
      </c>
      <c r="IG147" s="1">
        <v>0</v>
      </c>
      <c r="IH147" s="1">
        <v>0</v>
      </c>
      <c r="II147" s="1">
        <v>1</v>
      </c>
      <c r="IJ147" s="1">
        <v>0</v>
      </c>
      <c r="IL147" s="1">
        <v>0</v>
      </c>
      <c r="IM147" s="1">
        <v>1</v>
      </c>
      <c r="IN147" s="1">
        <v>0</v>
      </c>
      <c r="IS147" s="1" t="s">
        <v>5183</v>
      </c>
      <c r="IT147" s="1" t="s">
        <v>472</v>
      </c>
      <c r="IU147" s="1" t="s">
        <v>5102</v>
      </c>
      <c r="IV147" s="1" t="s">
        <v>472</v>
      </c>
      <c r="IX147" s="1" t="s">
        <v>472</v>
      </c>
      <c r="IY147" s="1" t="s">
        <v>472</v>
      </c>
      <c r="KA147" s="1" t="s">
        <v>472</v>
      </c>
      <c r="KE147" s="1">
        <v>0</v>
      </c>
      <c r="KM147" s="1">
        <v>0</v>
      </c>
      <c r="KN147" s="1">
        <v>0</v>
      </c>
      <c r="KO147" s="1" t="s">
        <v>5186</v>
      </c>
      <c r="KT147" s="1">
        <v>0</v>
      </c>
      <c r="KU147" s="1">
        <v>0</v>
      </c>
      <c r="KV147" s="1">
        <v>0</v>
      </c>
      <c r="KW147" s="1">
        <v>1</v>
      </c>
      <c r="KX147" s="1">
        <v>0</v>
      </c>
      <c r="KY147" s="1">
        <v>0</v>
      </c>
      <c r="LA147" s="1" t="s">
        <v>472</v>
      </c>
      <c r="LC147" s="1">
        <v>0</v>
      </c>
      <c r="LD147" s="1">
        <v>1</v>
      </c>
      <c r="LE147" s="1">
        <v>0</v>
      </c>
      <c r="LF147" s="1">
        <v>0</v>
      </c>
      <c r="LH147" s="1">
        <v>0</v>
      </c>
      <c r="LI147" s="1">
        <v>0</v>
      </c>
      <c r="LJ147" s="1">
        <v>0</v>
      </c>
      <c r="LK147" s="1">
        <v>0</v>
      </c>
      <c r="LL147" s="1">
        <v>1</v>
      </c>
      <c r="LM147" s="1">
        <v>0</v>
      </c>
      <c r="LN147" s="1">
        <v>0</v>
      </c>
      <c r="LO147" s="1">
        <v>0</v>
      </c>
      <c r="LQ147" s="1" t="s">
        <v>472</v>
      </c>
      <c r="LZ147" s="1" t="s">
        <v>472</v>
      </c>
      <c r="MA147" s="1" t="s">
        <v>472</v>
      </c>
      <c r="MQ147" s="1">
        <v>0</v>
      </c>
      <c r="MT147" s="1">
        <v>0</v>
      </c>
      <c r="MU147" s="1" t="s">
        <v>5188</v>
      </c>
      <c r="MV147" s="1">
        <v>0</v>
      </c>
      <c r="MW147" s="1">
        <v>0</v>
      </c>
      <c r="MX147" s="1">
        <v>0</v>
      </c>
      <c r="MY147" s="1">
        <v>0</v>
      </c>
      <c r="MZ147" s="1">
        <v>0</v>
      </c>
      <c r="NA147" s="1">
        <v>0</v>
      </c>
      <c r="NB147" s="1">
        <v>0</v>
      </c>
      <c r="NC147" s="1" t="s">
        <v>1580</v>
      </c>
      <c r="ND147" s="1">
        <v>1</v>
      </c>
      <c r="NE147" s="1">
        <v>0</v>
      </c>
      <c r="NF147" s="1">
        <v>0</v>
      </c>
      <c r="NH147" s="1" t="s">
        <v>464</v>
      </c>
      <c r="NI147" s="1" t="s">
        <v>480</v>
      </c>
      <c r="OD147" s="1" t="s">
        <v>760</v>
      </c>
      <c r="OE147" s="1">
        <v>0</v>
      </c>
      <c r="OF147" s="1">
        <v>0</v>
      </c>
      <c r="OG147" s="1">
        <v>1</v>
      </c>
      <c r="OH147" s="1">
        <v>0</v>
      </c>
      <c r="OI147" s="1">
        <v>0</v>
      </c>
      <c r="OJ147" s="1">
        <v>0</v>
      </c>
      <c r="OK147" s="1">
        <v>0</v>
      </c>
      <c r="OL147" s="1">
        <v>0</v>
      </c>
      <c r="OM147" s="1">
        <v>0</v>
      </c>
      <c r="ON147" s="1">
        <v>0</v>
      </c>
      <c r="OP147" s="1">
        <v>0</v>
      </c>
      <c r="OQ147" s="1">
        <v>0</v>
      </c>
      <c r="OR147" s="1">
        <v>0</v>
      </c>
      <c r="OS147" s="1">
        <v>0</v>
      </c>
      <c r="OT147" s="1">
        <v>1</v>
      </c>
      <c r="OU147" s="1">
        <v>0</v>
      </c>
      <c r="OV147" s="1" t="s">
        <v>786</v>
      </c>
      <c r="OW147" s="1" t="s">
        <v>702</v>
      </c>
      <c r="OY147" s="1" t="s">
        <v>518</v>
      </c>
      <c r="OZ147" s="1" t="s">
        <v>472</v>
      </c>
      <c r="PA147" s="1" t="s">
        <v>472</v>
      </c>
      <c r="PB147" s="1" t="s">
        <v>518</v>
      </c>
      <c r="PC147" s="1" t="s">
        <v>472</v>
      </c>
      <c r="PI147" s="1" t="s">
        <v>534</v>
      </c>
      <c r="PJ147" s="1" t="s">
        <v>472</v>
      </c>
      <c r="PZ147" s="1" t="s">
        <v>837</v>
      </c>
      <c r="QA147" s="1" t="s">
        <v>472</v>
      </c>
      <c r="QB147" s="1" t="s">
        <v>2297</v>
      </c>
      <c r="QC147" s="1" t="s">
        <v>1423</v>
      </c>
      <c r="QD147" s="1" t="s">
        <v>472</v>
      </c>
      <c r="QG147" s="1">
        <v>-2.1653292</v>
      </c>
      <c r="QH147" s="1">
        <v>28.8864804</v>
      </c>
      <c r="QI147" s="1">
        <v>1578.8</v>
      </c>
      <c r="QJ147" s="1">
        <v>14</v>
      </c>
      <c r="QK147" s="1">
        <v>5</v>
      </c>
      <c r="QL147" s="1">
        <v>44964.402743055558</v>
      </c>
      <c r="QM147" s="1">
        <v>44964.389710648153</v>
      </c>
      <c r="QN147" s="1" t="s">
        <v>840</v>
      </c>
      <c r="QO147" s="1">
        <v>44964.402800925927</v>
      </c>
      <c r="QP147" s="7" t="s">
        <v>2298</v>
      </c>
      <c r="QQ147" s="1" t="s">
        <v>840</v>
      </c>
      <c r="QR147" s="1" t="s">
        <v>4752</v>
      </c>
      <c r="QS147" s="1" t="s">
        <v>4752</v>
      </c>
      <c r="QT147" s="1" t="s">
        <v>4752</v>
      </c>
      <c r="QU147" s="1" t="s">
        <v>4752</v>
      </c>
      <c r="QV147" s="1" t="s">
        <v>4752</v>
      </c>
      <c r="QW147" s="1" t="s">
        <v>4752</v>
      </c>
      <c r="QX147" s="1" t="s">
        <v>4752</v>
      </c>
      <c r="QY147" s="9" t="s">
        <v>4752</v>
      </c>
      <c r="QZ147" s="1" t="s">
        <v>4752</v>
      </c>
      <c r="RA147" s="1" t="s">
        <v>4752</v>
      </c>
      <c r="RB147" s="1" t="s">
        <v>4752</v>
      </c>
      <c r="RC147" s="1" t="s">
        <v>4752</v>
      </c>
      <c r="RD147" s="1" t="s">
        <v>4752</v>
      </c>
      <c r="RE147" s="1" t="s">
        <v>4752</v>
      </c>
      <c r="RF147" s="1" t="s">
        <v>4752</v>
      </c>
      <c r="RG147" s="1" t="s">
        <v>4752</v>
      </c>
      <c r="RH147" s="1" t="s">
        <v>4752</v>
      </c>
      <c r="RI147" s="1" t="s">
        <v>4752</v>
      </c>
      <c r="RJ147" s="1" t="s">
        <v>4752</v>
      </c>
      <c r="RK147" s="1" t="s">
        <v>4752</v>
      </c>
      <c r="RL147" s="1" t="s">
        <v>4752</v>
      </c>
      <c r="RM147" s="1" t="s">
        <v>4752</v>
      </c>
      <c r="RN147" s="1" t="s">
        <v>4752</v>
      </c>
      <c r="RO147" s="1" t="s">
        <v>4752</v>
      </c>
      <c r="RP147" s="1" t="str">
        <f t="shared" si="15"/>
        <v/>
      </c>
      <c r="RQ147" s="1" t="str">
        <f t="shared" si="16"/>
        <v/>
      </c>
      <c r="RR147" s="1" t="str">
        <f t="shared" si="17"/>
        <v/>
      </c>
      <c r="RS147" s="1" t="str">
        <f t="shared" si="18"/>
        <v/>
      </c>
      <c r="RT147" s="1" t="str">
        <f t="shared" si="19"/>
        <v/>
      </c>
      <c r="RU147" s="1" t="str">
        <f t="shared" si="20"/>
        <v/>
      </c>
    </row>
    <row r="148" spans="1:489" ht="14.25" customHeight="1" x14ac:dyDescent="0.3">
      <c r="A148" s="1" t="s">
        <v>2299</v>
      </c>
      <c r="B148" s="1" t="s">
        <v>2300</v>
      </c>
      <c r="C148" s="1">
        <v>44964</v>
      </c>
      <c r="D148" s="1" t="s">
        <v>459</v>
      </c>
      <c r="E148" s="1" t="s">
        <v>460</v>
      </c>
      <c r="F148" s="1" t="s">
        <v>460</v>
      </c>
      <c r="G148" s="1" t="s">
        <v>461</v>
      </c>
      <c r="H148" s="1" t="s">
        <v>1380</v>
      </c>
      <c r="I148" s="1" t="s">
        <v>2290</v>
      </c>
      <c r="J148" s="1" t="s">
        <v>464</v>
      </c>
      <c r="K148" s="1" t="s">
        <v>2302</v>
      </c>
      <c r="L148" s="1" t="s">
        <v>2301</v>
      </c>
      <c r="M148" s="1" t="str" cm="1">
        <f t="array" ref="M148">SUBSTITUTE(L148,LEFT(L148,MIN(IFERROR(FIND({0;1;2;3;4;5;6;7;8;9},L148),""))-1),"")</f>
        <v>8</v>
      </c>
      <c r="N148" s="1" t="str">
        <f t="shared" si="14"/>
        <v>kadju_8</v>
      </c>
      <c r="O148" s="1" t="s">
        <v>467</v>
      </c>
      <c r="P148" s="1">
        <v>23</v>
      </c>
      <c r="Q148" s="1">
        <v>999999999</v>
      </c>
      <c r="R148" s="1" t="s">
        <v>511</v>
      </c>
      <c r="S148" s="1" t="s">
        <v>472</v>
      </c>
      <c r="T148" s="1" t="s">
        <v>526</v>
      </c>
      <c r="V148" s="1" t="s">
        <v>510</v>
      </c>
      <c r="W148" s="1" t="s">
        <v>510</v>
      </c>
      <c r="X148" s="1" t="s">
        <v>2303</v>
      </c>
      <c r="Y148" s="1" t="s">
        <v>575</v>
      </c>
      <c r="AA148" s="1" t="s">
        <v>471</v>
      </c>
      <c r="AB148" s="1">
        <v>0</v>
      </c>
      <c r="AC148" s="1">
        <v>1</v>
      </c>
      <c r="AD148" s="1">
        <v>3</v>
      </c>
      <c r="AE148" s="1">
        <v>1</v>
      </c>
      <c r="AF148" s="1">
        <v>0</v>
      </c>
      <c r="AG148" s="1">
        <v>0</v>
      </c>
      <c r="AH148" s="1">
        <v>1</v>
      </c>
      <c r="AI148" s="1">
        <v>0</v>
      </c>
      <c r="AJ148" s="1">
        <v>1</v>
      </c>
      <c r="AK148" s="1">
        <v>0</v>
      </c>
      <c r="AL148" s="1">
        <v>0</v>
      </c>
      <c r="AM148" s="1">
        <v>0</v>
      </c>
      <c r="AN148" s="1">
        <v>1</v>
      </c>
      <c r="AO148" s="1">
        <v>0</v>
      </c>
      <c r="AP148" s="1">
        <v>0</v>
      </c>
      <c r="AQ148" s="1">
        <v>1</v>
      </c>
      <c r="AR148" s="1">
        <v>9</v>
      </c>
      <c r="AS148" s="1" t="s">
        <v>472</v>
      </c>
      <c r="AT148" s="1">
        <v>0</v>
      </c>
      <c r="AU148" s="1">
        <v>0</v>
      </c>
      <c r="AV148" s="1">
        <v>0</v>
      </c>
      <c r="AW148" s="1">
        <v>0</v>
      </c>
      <c r="AX148" s="1">
        <v>0</v>
      </c>
      <c r="AY148" s="1">
        <v>0</v>
      </c>
      <c r="AZ148" s="1">
        <v>0</v>
      </c>
      <c r="BA148" s="1">
        <v>0</v>
      </c>
      <c r="BB148" s="1">
        <v>0</v>
      </c>
      <c r="BC148" s="1">
        <v>0</v>
      </c>
      <c r="BD148" s="1">
        <v>0</v>
      </c>
      <c r="BE148" s="1">
        <v>0</v>
      </c>
      <c r="BF148" s="1" t="s">
        <v>472</v>
      </c>
      <c r="BS148" s="1" t="s">
        <v>464</v>
      </c>
      <c r="BT148" s="1">
        <v>0</v>
      </c>
      <c r="BU148" s="1">
        <v>0</v>
      </c>
      <c r="BV148" s="1">
        <v>1</v>
      </c>
      <c r="BW148" s="1">
        <v>0</v>
      </c>
      <c r="BX148" s="1">
        <v>0</v>
      </c>
      <c r="BY148" s="1">
        <v>0</v>
      </c>
      <c r="BZ148" s="1">
        <v>0</v>
      </c>
      <c r="CA148" s="1">
        <v>0</v>
      </c>
      <c r="CB148" s="1">
        <v>0</v>
      </c>
      <c r="CC148" s="1">
        <v>0</v>
      </c>
      <c r="CD148" s="1">
        <v>0</v>
      </c>
      <c r="CF148" s="1" t="s">
        <v>650</v>
      </c>
      <c r="CI148" s="1" t="s">
        <v>714</v>
      </c>
      <c r="CL148" s="1" t="s">
        <v>714</v>
      </c>
      <c r="CM148" s="1" t="s">
        <v>5132</v>
      </c>
      <c r="CO148" s="1" t="s">
        <v>464</v>
      </c>
      <c r="CW148" s="1" t="s">
        <v>475</v>
      </c>
      <c r="CX148" s="1">
        <v>30</v>
      </c>
      <c r="CY148" s="1">
        <v>10</v>
      </c>
      <c r="CZ148" s="1">
        <v>45</v>
      </c>
      <c r="DA148" s="9">
        <v>85</v>
      </c>
      <c r="DE148" s="1" t="s">
        <v>464</v>
      </c>
      <c r="DF148" s="1" t="s">
        <v>5102</v>
      </c>
      <c r="EH148" s="1">
        <v>4</v>
      </c>
      <c r="EI148" s="1">
        <v>5</v>
      </c>
      <c r="EJ148" s="1">
        <v>400</v>
      </c>
      <c r="EM148" s="1">
        <v>0</v>
      </c>
      <c r="EN148" s="6">
        <v>6.3492063492063489</v>
      </c>
      <c r="EO148" s="1" t="s">
        <v>472</v>
      </c>
      <c r="EZ148" s="1" t="s">
        <v>529</v>
      </c>
      <c r="FA148" s="1">
        <v>0</v>
      </c>
      <c r="FB148" s="1">
        <v>0</v>
      </c>
      <c r="FC148" s="1">
        <v>0</v>
      </c>
      <c r="FD148" s="1">
        <v>0</v>
      </c>
      <c r="FE148" s="1">
        <v>1</v>
      </c>
      <c r="FF148" s="1">
        <v>0</v>
      </c>
      <c r="FG148" s="1">
        <v>0</v>
      </c>
      <c r="FI148" s="1" t="s">
        <v>472</v>
      </c>
      <c r="GE148" s="1" t="s">
        <v>472</v>
      </c>
      <c r="GF148" s="1" t="s">
        <v>785</v>
      </c>
      <c r="GG148" s="1" t="s">
        <v>472</v>
      </c>
      <c r="HP148" s="1" t="s">
        <v>464</v>
      </c>
      <c r="HQ148" s="1">
        <v>0</v>
      </c>
      <c r="HR148" s="1">
        <v>0</v>
      </c>
      <c r="HS148" s="1">
        <v>1</v>
      </c>
      <c r="HT148" s="1">
        <v>0</v>
      </c>
      <c r="HU148" s="1">
        <v>0</v>
      </c>
      <c r="HV148" s="1">
        <v>0</v>
      </c>
      <c r="HW148" s="1">
        <v>0</v>
      </c>
      <c r="HX148" s="1">
        <v>0</v>
      </c>
      <c r="HY148" s="1">
        <v>0</v>
      </c>
      <c r="HZ148" s="1">
        <v>0</v>
      </c>
      <c r="IC148" s="1" t="s">
        <v>737</v>
      </c>
      <c r="IF148" s="1">
        <v>0</v>
      </c>
      <c r="IG148" s="1">
        <v>0</v>
      </c>
      <c r="IH148" s="1">
        <v>0</v>
      </c>
      <c r="II148" s="1">
        <v>1</v>
      </c>
      <c r="IJ148" s="1">
        <v>0</v>
      </c>
      <c r="IL148" s="1">
        <v>0</v>
      </c>
      <c r="IM148" s="1">
        <v>1</v>
      </c>
      <c r="IN148" s="1">
        <v>0</v>
      </c>
      <c r="IS148" s="1" t="s">
        <v>5183</v>
      </c>
      <c r="IT148" s="1" t="s">
        <v>472</v>
      </c>
      <c r="IU148" s="1" t="s">
        <v>5102</v>
      </c>
      <c r="IV148" s="1" t="s">
        <v>472</v>
      </c>
      <c r="IX148" s="1" t="s">
        <v>472</v>
      </c>
      <c r="IY148" s="1" t="s">
        <v>472</v>
      </c>
      <c r="KA148" s="1" t="s">
        <v>472</v>
      </c>
      <c r="KE148" s="1">
        <v>0</v>
      </c>
      <c r="KM148" s="1">
        <v>0</v>
      </c>
      <c r="KN148" s="1">
        <v>0</v>
      </c>
      <c r="KO148" s="1" t="s">
        <v>5186</v>
      </c>
      <c r="KT148" s="1">
        <v>0</v>
      </c>
      <c r="KU148" s="1">
        <v>0</v>
      </c>
      <c r="KV148" s="1">
        <v>0</v>
      </c>
      <c r="KW148" s="1">
        <v>1</v>
      </c>
      <c r="KX148" s="1">
        <v>0</v>
      </c>
      <c r="KY148" s="1">
        <v>0</v>
      </c>
      <c r="LA148" s="1" t="s">
        <v>472</v>
      </c>
      <c r="LC148" s="1">
        <v>0</v>
      </c>
      <c r="LD148" s="1">
        <v>1</v>
      </c>
      <c r="LE148" s="1">
        <v>0</v>
      </c>
      <c r="LF148" s="1">
        <v>0</v>
      </c>
      <c r="LH148" s="1">
        <v>0</v>
      </c>
      <c r="LI148" s="1">
        <v>0</v>
      </c>
      <c r="LJ148" s="1">
        <v>0</v>
      </c>
      <c r="LK148" s="1">
        <v>1</v>
      </c>
      <c r="LL148" s="1">
        <v>0</v>
      </c>
      <c r="LM148" s="1">
        <v>0</v>
      </c>
      <c r="LN148" s="1">
        <v>0</v>
      </c>
      <c r="LO148" s="1">
        <v>0</v>
      </c>
      <c r="LQ148" s="1" t="s">
        <v>472</v>
      </c>
      <c r="LZ148" s="1" t="s">
        <v>472</v>
      </c>
      <c r="MA148" s="1" t="s">
        <v>472</v>
      </c>
      <c r="MQ148" s="1">
        <v>0</v>
      </c>
      <c r="MT148" s="1">
        <v>0</v>
      </c>
      <c r="MU148" s="1" t="s">
        <v>5188</v>
      </c>
      <c r="MV148" s="1">
        <v>0</v>
      </c>
      <c r="MW148" s="1">
        <v>0</v>
      </c>
      <c r="MX148" s="1">
        <v>0</v>
      </c>
      <c r="MY148" s="1">
        <v>0</v>
      </c>
      <c r="MZ148" s="1">
        <v>0</v>
      </c>
      <c r="NA148" s="1">
        <v>0</v>
      </c>
      <c r="NB148" s="1">
        <v>0</v>
      </c>
      <c r="NC148" s="1" t="s">
        <v>1580</v>
      </c>
      <c r="ND148" s="1">
        <v>1</v>
      </c>
      <c r="NE148" s="1">
        <v>0</v>
      </c>
      <c r="NF148" s="1">
        <v>0</v>
      </c>
      <c r="NH148" s="1" t="s">
        <v>464</v>
      </c>
      <c r="NI148" s="1" t="s">
        <v>480</v>
      </c>
      <c r="OD148" s="1" t="s">
        <v>2304</v>
      </c>
      <c r="OE148" s="1">
        <v>0</v>
      </c>
      <c r="OF148" s="1">
        <v>0</v>
      </c>
      <c r="OG148" s="1">
        <v>0</v>
      </c>
      <c r="OH148" s="1">
        <v>0</v>
      </c>
      <c r="OI148" s="1">
        <v>0</v>
      </c>
      <c r="OJ148" s="1">
        <v>0</v>
      </c>
      <c r="OK148" s="1">
        <v>0</v>
      </c>
      <c r="OL148" s="1">
        <v>0</v>
      </c>
      <c r="OM148" s="1">
        <v>1</v>
      </c>
      <c r="ON148" s="1">
        <v>0</v>
      </c>
      <c r="OO148" s="1" t="s">
        <v>836</v>
      </c>
      <c r="OP148" s="1">
        <v>0</v>
      </c>
      <c r="OQ148" s="1">
        <v>0</v>
      </c>
      <c r="OR148" s="1">
        <v>0</v>
      </c>
      <c r="OS148" s="1">
        <v>0</v>
      </c>
      <c r="OT148" s="1">
        <v>1</v>
      </c>
      <c r="OU148" s="1">
        <v>0</v>
      </c>
      <c r="OV148" s="1" t="s">
        <v>2305</v>
      </c>
      <c r="OW148" s="1" t="s">
        <v>702</v>
      </c>
      <c r="OY148" s="1" t="s">
        <v>518</v>
      </c>
      <c r="OZ148" s="1" t="s">
        <v>472</v>
      </c>
      <c r="PA148" s="1" t="s">
        <v>472</v>
      </c>
      <c r="PB148" s="1" t="s">
        <v>518</v>
      </c>
      <c r="PC148" s="1" t="s">
        <v>472</v>
      </c>
      <c r="PI148" s="1" t="s">
        <v>534</v>
      </c>
      <c r="PJ148" s="1" t="s">
        <v>472</v>
      </c>
      <c r="PZ148" s="1" t="s">
        <v>837</v>
      </c>
      <c r="QA148" s="1" t="s">
        <v>472</v>
      </c>
      <c r="QB148" s="1" t="s">
        <v>2306</v>
      </c>
      <c r="QC148" s="1" t="s">
        <v>2307</v>
      </c>
      <c r="QD148" s="1" t="s">
        <v>472</v>
      </c>
      <c r="QG148" s="1">
        <v>-2.1643032999999998</v>
      </c>
      <c r="QH148" s="1">
        <v>28.888770000000001</v>
      </c>
      <c r="QI148" s="1">
        <v>1613.6</v>
      </c>
      <c r="QJ148" s="1">
        <v>3.9</v>
      </c>
      <c r="QK148" s="1">
        <v>9</v>
      </c>
      <c r="QL148" s="1">
        <v>44964.419710648152</v>
      </c>
      <c r="QM148" s="1">
        <v>44964.402951388889</v>
      </c>
      <c r="QN148" s="1" t="s">
        <v>840</v>
      </c>
      <c r="QO148" s="1">
        <v>44964.419768518521</v>
      </c>
      <c r="QP148" s="7" t="s">
        <v>2308</v>
      </c>
      <c r="QQ148" s="1" t="s">
        <v>840</v>
      </c>
      <c r="QR148" s="1" t="s">
        <v>4752</v>
      </c>
      <c r="QS148" s="1" t="s">
        <v>4752</v>
      </c>
      <c r="QT148" s="1" t="s">
        <v>4752</v>
      </c>
      <c r="QU148" s="1" t="s">
        <v>4752</v>
      </c>
      <c r="QV148" s="1" t="s">
        <v>4752</v>
      </c>
      <c r="QW148" s="1" t="s">
        <v>4752</v>
      </c>
      <c r="QX148" s="1" t="s">
        <v>4752</v>
      </c>
      <c r="QY148" s="9" t="s">
        <v>4752</v>
      </c>
      <c r="QZ148" s="1" t="s">
        <v>4752</v>
      </c>
      <c r="RA148" s="1" t="s">
        <v>4752</v>
      </c>
      <c r="RB148" s="1" t="s">
        <v>4752</v>
      </c>
      <c r="RC148" s="1" t="s">
        <v>4752</v>
      </c>
      <c r="RD148" s="1" t="s">
        <v>4752</v>
      </c>
      <c r="RE148" s="1" t="s">
        <v>4752</v>
      </c>
      <c r="RF148" s="1" t="s">
        <v>4752</v>
      </c>
      <c r="RG148" s="1" t="s">
        <v>4752</v>
      </c>
      <c r="RH148" s="1" t="s">
        <v>4752</v>
      </c>
      <c r="RI148" s="1" t="s">
        <v>4752</v>
      </c>
      <c r="RJ148" s="1" t="s">
        <v>4752</v>
      </c>
      <c r="RK148" s="1" t="s">
        <v>4752</v>
      </c>
      <c r="RL148" s="1" t="s">
        <v>4752</v>
      </c>
      <c r="RM148" s="1" t="s">
        <v>4752</v>
      </c>
      <c r="RN148" s="1" t="s">
        <v>4752</v>
      </c>
      <c r="RO148" s="1" t="s">
        <v>4752</v>
      </c>
      <c r="RP148" s="1" t="str">
        <f t="shared" si="15"/>
        <v/>
      </c>
      <c r="RQ148" s="1" t="str">
        <f t="shared" si="16"/>
        <v/>
      </c>
      <c r="RR148" s="1" t="str">
        <f t="shared" si="17"/>
        <v/>
      </c>
      <c r="RS148" s="1" t="str">
        <f t="shared" si="18"/>
        <v/>
      </c>
      <c r="RT148" s="1" t="str">
        <f t="shared" si="19"/>
        <v/>
      </c>
      <c r="RU148" s="1" t="str">
        <f t="shared" si="20"/>
        <v/>
      </c>
    </row>
    <row r="149" spans="1:489" ht="14.25" customHeight="1" x14ac:dyDescent="0.3">
      <c r="A149" s="1" t="s">
        <v>2309</v>
      </c>
      <c r="B149" s="1" t="s">
        <v>2310</v>
      </c>
      <c r="C149" s="1">
        <v>44964</v>
      </c>
      <c r="D149" s="1" t="s">
        <v>459</v>
      </c>
      <c r="E149" s="1" t="s">
        <v>460</v>
      </c>
      <c r="F149" s="1" t="s">
        <v>460</v>
      </c>
      <c r="G149" s="1" t="s">
        <v>461</v>
      </c>
      <c r="H149" s="1" t="s">
        <v>1380</v>
      </c>
      <c r="I149" s="1" t="s">
        <v>1381</v>
      </c>
      <c r="J149" s="1" t="s">
        <v>464</v>
      </c>
      <c r="K149" s="1" t="s">
        <v>2312</v>
      </c>
      <c r="L149" s="1" t="s">
        <v>2311</v>
      </c>
      <c r="M149" s="1" t="str" cm="1">
        <f t="array" ref="M149">SUBSTITUTE(L149,LEFT(L149,MIN(IFERROR(FIND({0;1;2;3;4;5;6;7;8;9},L149),""))-1),"")</f>
        <v>5</v>
      </c>
      <c r="N149" s="1" t="str">
        <f t="shared" si="14"/>
        <v>mwand_5</v>
      </c>
      <c r="O149" s="1" t="s">
        <v>467</v>
      </c>
      <c r="P149" s="1">
        <v>20</v>
      </c>
      <c r="Q149" s="1">
        <v>995085029</v>
      </c>
      <c r="R149" s="1" t="s">
        <v>614</v>
      </c>
      <c r="S149" s="1" t="s">
        <v>472</v>
      </c>
      <c r="T149" s="1" t="s">
        <v>526</v>
      </c>
      <c r="V149" s="1" t="s">
        <v>510</v>
      </c>
      <c r="W149" s="1" t="s">
        <v>510</v>
      </c>
      <c r="X149" s="1" t="s">
        <v>2313</v>
      </c>
      <c r="Y149" s="1" t="s">
        <v>831</v>
      </c>
      <c r="AA149" s="1" t="s">
        <v>471</v>
      </c>
      <c r="AB149" s="1">
        <v>0</v>
      </c>
      <c r="AC149" s="1">
        <v>0</v>
      </c>
      <c r="AD149" s="1">
        <v>1</v>
      </c>
      <c r="AE149" s="1">
        <v>1</v>
      </c>
      <c r="AF149" s="1">
        <v>1</v>
      </c>
      <c r="AG149" s="1">
        <v>0</v>
      </c>
      <c r="AH149" s="1">
        <v>1</v>
      </c>
      <c r="AI149" s="1">
        <v>0</v>
      </c>
      <c r="AJ149" s="1">
        <v>0</v>
      </c>
      <c r="AK149" s="1">
        <v>1</v>
      </c>
      <c r="AL149" s="1">
        <v>1</v>
      </c>
      <c r="AM149" s="1">
        <v>0</v>
      </c>
      <c r="AN149" s="1">
        <v>0</v>
      </c>
      <c r="AO149" s="1">
        <v>0</v>
      </c>
      <c r="AP149" s="1">
        <v>0</v>
      </c>
      <c r="AQ149" s="1">
        <v>1</v>
      </c>
      <c r="AR149" s="1">
        <v>7</v>
      </c>
      <c r="AS149" s="1" t="s">
        <v>464</v>
      </c>
      <c r="AT149" s="1">
        <v>0</v>
      </c>
      <c r="AU149" s="1">
        <v>0</v>
      </c>
      <c r="AV149" s="1">
        <v>0</v>
      </c>
      <c r="AW149" s="1">
        <v>1</v>
      </c>
      <c r="AX149" s="1">
        <v>0</v>
      </c>
      <c r="AY149" s="1">
        <v>0</v>
      </c>
      <c r="AZ149" s="1">
        <v>0</v>
      </c>
      <c r="BA149" s="1">
        <v>0</v>
      </c>
      <c r="BB149" s="1">
        <v>0</v>
      </c>
      <c r="BC149" s="1">
        <v>0</v>
      </c>
      <c r="BD149" s="1">
        <v>0</v>
      </c>
      <c r="BE149" s="1">
        <v>0</v>
      </c>
      <c r="BF149" s="1" t="s">
        <v>472</v>
      </c>
      <c r="BS149" s="1" t="s">
        <v>464</v>
      </c>
      <c r="BT149" s="1">
        <v>0</v>
      </c>
      <c r="BU149" s="1">
        <v>0</v>
      </c>
      <c r="BV149" s="1">
        <v>1</v>
      </c>
      <c r="BW149" s="1">
        <v>0</v>
      </c>
      <c r="BX149" s="1">
        <v>1</v>
      </c>
      <c r="BY149" s="1">
        <v>0</v>
      </c>
      <c r="BZ149" s="1">
        <v>0</v>
      </c>
      <c r="CA149" s="1">
        <v>0</v>
      </c>
      <c r="CB149" s="1">
        <v>0</v>
      </c>
      <c r="CC149" s="1">
        <v>0</v>
      </c>
      <c r="CD149" s="1">
        <v>0</v>
      </c>
      <c r="CF149" s="1" t="s">
        <v>473</v>
      </c>
      <c r="CG149" s="1" t="s">
        <v>896</v>
      </c>
      <c r="CL149" s="1" t="s">
        <v>473</v>
      </c>
      <c r="CM149" s="1" t="s">
        <v>5133</v>
      </c>
      <c r="CO149" s="1" t="s">
        <v>464</v>
      </c>
      <c r="CW149" s="1" t="s">
        <v>475</v>
      </c>
      <c r="CX149" s="1">
        <v>1</v>
      </c>
      <c r="CY149" s="1">
        <v>1</v>
      </c>
      <c r="CZ149" s="1">
        <v>1</v>
      </c>
      <c r="DA149" s="9">
        <v>3</v>
      </c>
      <c r="DE149" s="1" t="s">
        <v>472</v>
      </c>
      <c r="DF149" s="1" t="s">
        <v>5102</v>
      </c>
      <c r="DG149" s="1">
        <v>0</v>
      </c>
      <c r="DH149" s="1">
        <v>0</v>
      </c>
      <c r="DI149" s="1">
        <v>0</v>
      </c>
      <c r="DJ149" s="1">
        <v>0</v>
      </c>
      <c r="DK149" s="1">
        <v>0</v>
      </c>
      <c r="DL149" s="1">
        <v>1</v>
      </c>
      <c r="DM149" s="1">
        <v>1</v>
      </c>
      <c r="DN149" s="1">
        <v>1</v>
      </c>
      <c r="DO149" s="1">
        <v>0</v>
      </c>
      <c r="DP149" s="1">
        <v>0</v>
      </c>
      <c r="DQ149" s="1">
        <v>0</v>
      </c>
      <c r="DR149" s="1">
        <v>0</v>
      </c>
      <c r="DS149" s="1">
        <v>0</v>
      </c>
      <c r="EH149" s="1">
        <v>7</v>
      </c>
      <c r="EI149" s="1">
        <v>6</v>
      </c>
      <c r="EJ149" s="1">
        <v>840</v>
      </c>
      <c r="EM149" s="1">
        <v>0</v>
      </c>
      <c r="EN149" s="6">
        <v>17.142857142857142</v>
      </c>
      <c r="EO149" s="1" t="s">
        <v>472</v>
      </c>
      <c r="EZ149" s="1" t="s">
        <v>529</v>
      </c>
      <c r="FA149" s="1">
        <v>0</v>
      </c>
      <c r="FB149" s="1">
        <v>0</v>
      </c>
      <c r="FC149" s="1">
        <v>0</v>
      </c>
      <c r="FD149" s="1">
        <v>0</v>
      </c>
      <c r="FE149" s="1">
        <v>1</v>
      </c>
      <c r="FF149" s="1">
        <v>0</v>
      </c>
      <c r="FG149" s="1">
        <v>0</v>
      </c>
      <c r="FI149" s="1" t="s">
        <v>464</v>
      </c>
      <c r="FJ149" s="1" t="s">
        <v>598</v>
      </c>
      <c r="FM149" s="1">
        <v>1000</v>
      </c>
      <c r="GE149" s="1" t="s">
        <v>472</v>
      </c>
      <c r="GF149" s="1" t="s">
        <v>785</v>
      </c>
      <c r="GG149" s="1" t="s">
        <v>472</v>
      </c>
      <c r="HP149" s="1" t="s">
        <v>464</v>
      </c>
      <c r="HQ149" s="1">
        <v>0</v>
      </c>
      <c r="HR149" s="1">
        <v>0</v>
      </c>
      <c r="HS149" s="1">
        <v>0</v>
      </c>
      <c r="HT149" s="1">
        <v>0</v>
      </c>
      <c r="HU149" s="1">
        <v>0</v>
      </c>
      <c r="HV149" s="1">
        <v>0</v>
      </c>
      <c r="HW149" s="1">
        <v>1</v>
      </c>
      <c r="HX149" s="1">
        <v>0</v>
      </c>
      <c r="HY149" s="1">
        <v>0</v>
      </c>
      <c r="HZ149" s="1">
        <v>0</v>
      </c>
      <c r="IF149" s="1">
        <v>0</v>
      </c>
      <c r="IG149" s="1">
        <v>0</v>
      </c>
      <c r="IH149" s="1">
        <v>0</v>
      </c>
      <c r="II149" s="1">
        <v>1</v>
      </c>
      <c r="IJ149" s="1">
        <v>0</v>
      </c>
      <c r="IS149" s="1" t="s">
        <v>5183</v>
      </c>
      <c r="IT149" s="1" t="s">
        <v>472</v>
      </c>
      <c r="IU149" s="1" t="s">
        <v>5102</v>
      </c>
      <c r="IV149" s="1" t="s">
        <v>472</v>
      </c>
      <c r="IX149" s="1" t="s">
        <v>472</v>
      </c>
      <c r="IY149" s="1" t="s">
        <v>472</v>
      </c>
      <c r="KA149" s="1" t="s">
        <v>464</v>
      </c>
      <c r="KB149" s="1">
        <v>1</v>
      </c>
      <c r="KC149" s="1">
        <v>0</v>
      </c>
      <c r="KD149" s="1">
        <v>0</v>
      </c>
      <c r="KE149" s="1">
        <v>1</v>
      </c>
      <c r="KF149" s="1">
        <v>0</v>
      </c>
      <c r="KG149" s="1">
        <v>0</v>
      </c>
      <c r="KH149" s="1">
        <v>0</v>
      </c>
      <c r="KJ149" s="1">
        <v>0</v>
      </c>
      <c r="KK149" s="1">
        <v>1</v>
      </c>
      <c r="KL149" s="1">
        <v>1</v>
      </c>
      <c r="KM149" s="1">
        <v>2</v>
      </c>
      <c r="KN149" s="1">
        <v>3</v>
      </c>
      <c r="KO149" s="1" t="s">
        <v>5185</v>
      </c>
      <c r="KP149" s="1">
        <v>0</v>
      </c>
      <c r="KQ149" s="1">
        <v>0</v>
      </c>
      <c r="KR149" s="1">
        <v>0</v>
      </c>
      <c r="KT149" s="1">
        <v>0</v>
      </c>
      <c r="KU149" s="1">
        <v>1</v>
      </c>
      <c r="KV149" s="1">
        <v>0</v>
      </c>
      <c r="KW149" s="1">
        <v>0</v>
      </c>
      <c r="KX149" s="1">
        <v>0</v>
      </c>
      <c r="KY149" s="1">
        <v>0</v>
      </c>
      <c r="LA149" s="1" t="s">
        <v>472</v>
      </c>
      <c r="LB149" s="1" t="s">
        <v>490</v>
      </c>
      <c r="LC149" s="1">
        <v>1</v>
      </c>
      <c r="LD149" s="1">
        <v>1</v>
      </c>
      <c r="LE149" s="1">
        <v>0</v>
      </c>
      <c r="LF149" s="1">
        <v>0</v>
      </c>
      <c r="LH149" s="1">
        <v>0</v>
      </c>
      <c r="LI149" s="1">
        <v>1</v>
      </c>
      <c r="LJ149" s="1">
        <v>0</v>
      </c>
      <c r="LK149" s="1">
        <v>0</v>
      </c>
      <c r="LL149" s="1">
        <v>0</v>
      </c>
      <c r="LM149" s="1">
        <v>0</v>
      </c>
      <c r="LN149" s="1">
        <v>0</v>
      </c>
      <c r="LO149" s="1">
        <v>0</v>
      </c>
      <c r="LQ149" s="1" t="s">
        <v>472</v>
      </c>
      <c r="LZ149" s="1" t="s">
        <v>464</v>
      </c>
      <c r="MA149" s="1" t="s">
        <v>464</v>
      </c>
      <c r="MB149" s="1">
        <v>1</v>
      </c>
      <c r="MC149" s="1">
        <v>0</v>
      </c>
      <c r="MD149" s="1">
        <v>0</v>
      </c>
      <c r="ME149" s="1">
        <v>0</v>
      </c>
      <c r="MF149" s="1">
        <v>0</v>
      </c>
      <c r="MH149" s="1">
        <v>1</v>
      </c>
      <c r="MI149" s="1">
        <v>0</v>
      </c>
      <c r="MJ149" s="1">
        <v>0</v>
      </c>
      <c r="MK149" s="1">
        <v>0</v>
      </c>
      <c r="ML149" s="1">
        <v>0</v>
      </c>
      <c r="MM149" s="1">
        <v>0</v>
      </c>
      <c r="MN149" s="1">
        <v>0</v>
      </c>
      <c r="MO149" s="1">
        <v>0</v>
      </c>
      <c r="MQ149" s="1">
        <v>1</v>
      </c>
      <c r="MR149" s="1" t="s">
        <v>850</v>
      </c>
      <c r="MT149" s="1">
        <v>9</v>
      </c>
      <c r="MU149" s="1" t="s">
        <v>5187</v>
      </c>
      <c r="NA149" s="1">
        <v>0</v>
      </c>
      <c r="NB149" s="1">
        <v>1</v>
      </c>
      <c r="NC149" s="1" t="s">
        <v>5190</v>
      </c>
      <c r="NH149" s="1" t="s">
        <v>464</v>
      </c>
      <c r="NI149" s="1" t="s">
        <v>480</v>
      </c>
      <c r="OD149" s="1" t="s">
        <v>951</v>
      </c>
      <c r="OE149" s="1">
        <v>0</v>
      </c>
      <c r="OF149" s="1">
        <v>1</v>
      </c>
      <c r="OG149" s="1">
        <v>1</v>
      </c>
      <c r="OH149" s="1">
        <v>0</v>
      </c>
      <c r="OI149" s="1">
        <v>0</v>
      </c>
      <c r="OJ149" s="1">
        <v>0</v>
      </c>
      <c r="OK149" s="1">
        <v>0</v>
      </c>
      <c r="OL149" s="1">
        <v>0</v>
      </c>
      <c r="OM149" s="1">
        <v>0</v>
      </c>
      <c r="ON149" s="1">
        <v>0</v>
      </c>
      <c r="OP149" s="1">
        <v>0</v>
      </c>
      <c r="OQ149" s="1">
        <v>0</v>
      </c>
      <c r="OR149" s="1">
        <v>0</v>
      </c>
      <c r="OS149" s="1">
        <v>0</v>
      </c>
      <c r="OT149" s="1">
        <v>1</v>
      </c>
      <c r="OU149" s="1">
        <v>0</v>
      </c>
      <c r="OV149" s="1" t="s">
        <v>2233</v>
      </c>
      <c r="OW149" s="1" t="s">
        <v>482</v>
      </c>
      <c r="OY149" s="1" t="s">
        <v>533</v>
      </c>
      <c r="OZ149" s="1" t="s">
        <v>472</v>
      </c>
      <c r="PA149" s="1" t="s">
        <v>472</v>
      </c>
      <c r="PB149" s="1" t="s">
        <v>743</v>
      </c>
      <c r="PC149" s="1" t="s">
        <v>472</v>
      </c>
      <c r="PI149" s="1" t="s">
        <v>605</v>
      </c>
      <c r="PJ149" s="1" t="s">
        <v>489</v>
      </c>
      <c r="PK149" s="1">
        <v>0</v>
      </c>
      <c r="PL149" s="1">
        <v>1</v>
      </c>
      <c r="PM149" s="1">
        <v>0</v>
      </c>
      <c r="PN149" s="1">
        <v>0</v>
      </c>
      <c r="PO149" s="1">
        <v>0</v>
      </c>
      <c r="PP149" s="1">
        <v>0</v>
      </c>
      <c r="PQ149" s="1">
        <v>0</v>
      </c>
      <c r="PR149" s="1">
        <v>0</v>
      </c>
      <c r="PS149" s="1">
        <v>0</v>
      </c>
      <c r="PT149" s="1">
        <v>0</v>
      </c>
      <c r="PU149" s="1">
        <v>0</v>
      </c>
      <c r="PV149" s="1">
        <v>0</v>
      </c>
      <c r="PX149" s="1" t="s">
        <v>488</v>
      </c>
      <c r="PY149" s="1" t="s">
        <v>489</v>
      </c>
      <c r="PZ149" s="1" t="s">
        <v>488</v>
      </c>
      <c r="QA149" s="1" t="s">
        <v>489</v>
      </c>
      <c r="QB149" s="1" t="s">
        <v>2314</v>
      </c>
      <c r="QC149" s="1" t="s">
        <v>1520</v>
      </c>
      <c r="QD149" s="1" t="s">
        <v>472</v>
      </c>
      <c r="QG149" s="1">
        <v>-2.2237935000000002</v>
      </c>
      <c r="QH149" s="1">
        <v>28.834050900000001</v>
      </c>
      <c r="QI149" s="1">
        <v>1601.4</v>
      </c>
      <c r="QJ149" s="1">
        <v>3.95</v>
      </c>
      <c r="QK149" s="1">
        <v>7</v>
      </c>
      <c r="QL149" s="1">
        <v>44964.427569444437</v>
      </c>
      <c r="QM149" s="1">
        <v>44964.386157407411</v>
      </c>
      <c r="QN149" s="1" t="s">
        <v>492</v>
      </c>
      <c r="QO149" s="1">
        <v>44964.427604166667</v>
      </c>
      <c r="QP149" s="7" t="s">
        <v>2315</v>
      </c>
      <c r="QQ149" s="1" t="s">
        <v>492</v>
      </c>
      <c r="QR149" s="1" t="s">
        <v>4707</v>
      </c>
      <c r="QS149" s="1" t="s">
        <v>4716</v>
      </c>
      <c r="QT149" s="1">
        <v>3</v>
      </c>
      <c r="QU149" s="1" t="s">
        <v>4725</v>
      </c>
      <c r="QV149" s="1">
        <v>1</v>
      </c>
      <c r="QW149" s="1">
        <v>1</v>
      </c>
      <c r="QX149" s="1">
        <v>1</v>
      </c>
      <c r="QY149" s="9">
        <v>3</v>
      </c>
      <c r="QZ149" s="1" t="s">
        <v>5102</v>
      </c>
      <c r="RA149" s="1">
        <v>26.666666666666668</v>
      </c>
      <c r="RB149" s="1" t="s">
        <v>4720</v>
      </c>
      <c r="RC149" s="1" t="s">
        <v>4711</v>
      </c>
      <c r="RD149" s="1" t="s">
        <v>4712</v>
      </c>
      <c r="RE149" s="1" t="s">
        <v>5102</v>
      </c>
      <c r="RF149" s="1">
        <v>0</v>
      </c>
      <c r="RG149" s="1">
        <v>1</v>
      </c>
      <c r="RH149" s="1">
        <v>2</v>
      </c>
      <c r="RI149" s="1">
        <v>3</v>
      </c>
      <c r="RJ149" s="1" t="s">
        <v>4713</v>
      </c>
      <c r="RK149" s="1">
        <v>0</v>
      </c>
      <c r="RL149" s="1">
        <v>4</v>
      </c>
      <c r="RM149" s="1" t="s">
        <v>4722</v>
      </c>
      <c r="RN149" s="1">
        <v>0</v>
      </c>
      <c r="RO149" s="1">
        <v>0</v>
      </c>
      <c r="RP149" s="1" t="str">
        <f t="shared" si="15"/>
        <v>stagnation</v>
      </c>
      <c r="RQ149" s="1" t="str">
        <f t="shared" si="16"/>
        <v>stagnation</v>
      </c>
      <c r="RR149" s="1" t="str">
        <f t="shared" si="17"/>
        <v>stagnation</v>
      </c>
      <c r="RS149" s="1" t="str">
        <f t="shared" si="18"/>
        <v>croissance</v>
      </c>
      <c r="RT149" s="1" t="str">
        <f t="shared" si="19"/>
        <v>stagnation</v>
      </c>
      <c r="RU149" s="1" t="str">
        <f t="shared" si="20"/>
        <v>croissance</v>
      </c>
    </row>
    <row r="150" spans="1:489" ht="14.25" customHeight="1" x14ac:dyDescent="0.3">
      <c r="A150" s="1" t="s">
        <v>2316</v>
      </c>
      <c r="B150" s="1" t="s">
        <v>2317</v>
      </c>
      <c r="C150" s="1">
        <v>44964</v>
      </c>
      <c r="D150" s="1" t="s">
        <v>459</v>
      </c>
      <c r="E150" s="1" t="s">
        <v>460</v>
      </c>
      <c r="F150" s="1" t="s">
        <v>460</v>
      </c>
      <c r="G150" s="1" t="s">
        <v>461</v>
      </c>
      <c r="H150" s="1" t="s">
        <v>1380</v>
      </c>
      <c r="I150" s="1" t="s">
        <v>2290</v>
      </c>
      <c r="J150" s="1" t="s">
        <v>464</v>
      </c>
      <c r="K150" s="1" t="s">
        <v>2319</v>
      </c>
      <c r="L150" s="1" t="s">
        <v>2318</v>
      </c>
      <c r="M150" s="1" t="str" cm="1">
        <f t="array" ref="M150">SUBSTITUTE(L150,LEFT(L150,MIN(IFERROR(FIND({0;1;2;3;4;5;6;7;8;9},L150),""))-1),"")</f>
        <v>4</v>
      </c>
      <c r="N150" s="1" t="str">
        <f t="shared" si="14"/>
        <v>kadju_4</v>
      </c>
      <c r="O150" s="1" t="s">
        <v>510</v>
      </c>
      <c r="P150" s="1">
        <v>62</v>
      </c>
      <c r="Q150" s="1">
        <v>999999999</v>
      </c>
      <c r="R150" s="1" t="s">
        <v>693</v>
      </c>
      <c r="S150" s="1" t="s">
        <v>464</v>
      </c>
      <c r="W150" s="1" t="s">
        <v>510</v>
      </c>
      <c r="X150" s="1" t="s">
        <v>2320</v>
      </c>
      <c r="Y150" s="1" t="s">
        <v>575</v>
      </c>
      <c r="AA150" s="1" t="s">
        <v>471</v>
      </c>
      <c r="AB150" s="1">
        <v>0</v>
      </c>
      <c r="AC150" s="1">
        <v>0</v>
      </c>
      <c r="AD150" s="1">
        <v>0</v>
      </c>
      <c r="AE150" s="1">
        <v>0</v>
      </c>
      <c r="AF150" s="1">
        <v>0</v>
      </c>
      <c r="AG150" s="1">
        <v>0</v>
      </c>
      <c r="AH150" s="1">
        <v>0</v>
      </c>
      <c r="AI150" s="1">
        <v>0</v>
      </c>
      <c r="AJ150" s="1">
        <v>0</v>
      </c>
      <c r="AK150" s="1">
        <v>0</v>
      </c>
      <c r="AL150" s="1">
        <v>1</v>
      </c>
      <c r="AM150" s="1">
        <v>0</v>
      </c>
      <c r="AN150" s="1">
        <v>0</v>
      </c>
      <c r="AO150" s="1">
        <v>0</v>
      </c>
      <c r="AP150" s="1">
        <v>0</v>
      </c>
      <c r="AQ150" s="1">
        <v>1</v>
      </c>
      <c r="AR150" s="1">
        <v>2</v>
      </c>
      <c r="AS150" s="1" t="s">
        <v>472</v>
      </c>
      <c r="AT150" s="1">
        <v>0</v>
      </c>
      <c r="AU150" s="1">
        <v>0</v>
      </c>
      <c r="AV150" s="1">
        <v>0</v>
      </c>
      <c r="AW150" s="1">
        <v>0</v>
      </c>
      <c r="AX150" s="1">
        <v>0</v>
      </c>
      <c r="AY150" s="1">
        <v>0</v>
      </c>
      <c r="AZ150" s="1">
        <v>0</v>
      </c>
      <c r="BA150" s="1">
        <v>0</v>
      </c>
      <c r="BB150" s="1">
        <v>0</v>
      </c>
      <c r="BC150" s="1">
        <v>0</v>
      </c>
      <c r="BD150" s="1">
        <v>0</v>
      </c>
      <c r="BE150" s="1">
        <v>0</v>
      </c>
      <c r="BF150" s="1" t="s">
        <v>472</v>
      </c>
      <c r="BS150" s="1" t="s">
        <v>472</v>
      </c>
      <c r="CF150" s="1" t="s">
        <v>650</v>
      </c>
      <c r="CI150" s="1" t="s">
        <v>714</v>
      </c>
      <c r="CL150" s="1" t="s">
        <v>714</v>
      </c>
      <c r="CM150" s="1" t="s">
        <v>5132</v>
      </c>
      <c r="CO150" s="1" t="s">
        <v>464</v>
      </c>
      <c r="CW150" s="1" t="s">
        <v>475</v>
      </c>
      <c r="CX150" s="1">
        <v>45</v>
      </c>
      <c r="CY150" s="1">
        <v>10</v>
      </c>
      <c r="CZ150" s="1">
        <v>50</v>
      </c>
      <c r="DA150" s="9">
        <v>105</v>
      </c>
      <c r="DE150" s="1" t="s">
        <v>464</v>
      </c>
      <c r="DF150" s="1" t="s">
        <v>5102</v>
      </c>
      <c r="EH150" s="1">
        <v>2</v>
      </c>
      <c r="EI150" s="1">
        <v>2</v>
      </c>
      <c r="EJ150" s="1">
        <v>80</v>
      </c>
      <c r="EM150" s="1">
        <v>0</v>
      </c>
      <c r="EN150" s="6">
        <v>5.7142857142857144</v>
      </c>
      <c r="EO150" s="1" t="s">
        <v>472</v>
      </c>
      <c r="EZ150" s="1" t="s">
        <v>576</v>
      </c>
      <c r="FA150" s="1">
        <v>0</v>
      </c>
      <c r="FB150" s="1">
        <v>0</v>
      </c>
      <c r="FC150" s="1">
        <v>0</v>
      </c>
      <c r="FD150" s="1">
        <v>0</v>
      </c>
      <c r="FE150" s="1">
        <v>1</v>
      </c>
      <c r="FF150" s="1">
        <v>0</v>
      </c>
      <c r="FG150" s="1">
        <v>0</v>
      </c>
      <c r="FI150" s="1" t="s">
        <v>472</v>
      </c>
      <c r="GE150" s="1" t="s">
        <v>472</v>
      </c>
      <c r="GF150" s="1" t="s">
        <v>2321</v>
      </c>
      <c r="GG150" s="1" t="s">
        <v>472</v>
      </c>
      <c r="HP150" s="1" t="s">
        <v>464</v>
      </c>
      <c r="HQ150" s="1">
        <v>0</v>
      </c>
      <c r="HR150" s="1">
        <v>0</v>
      </c>
      <c r="HS150" s="1">
        <v>1</v>
      </c>
      <c r="HT150" s="1">
        <v>0</v>
      </c>
      <c r="HU150" s="1">
        <v>0</v>
      </c>
      <c r="HV150" s="1">
        <v>0</v>
      </c>
      <c r="HW150" s="1">
        <v>0</v>
      </c>
      <c r="HX150" s="1">
        <v>0</v>
      </c>
      <c r="HY150" s="1">
        <v>0</v>
      </c>
      <c r="HZ150" s="1">
        <v>0</v>
      </c>
      <c r="IC150" s="1" t="s">
        <v>737</v>
      </c>
      <c r="IF150" s="1">
        <v>0</v>
      </c>
      <c r="IG150" s="1">
        <v>0</v>
      </c>
      <c r="IH150" s="1">
        <v>0</v>
      </c>
      <c r="II150" s="1">
        <v>1</v>
      </c>
      <c r="IJ150" s="1">
        <v>0</v>
      </c>
      <c r="IL150" s="1">
        <v>0</v>
      </c>
      <c r="IM150" s="1">
        <v>1</v>
      </c>
      <c r="IN150" s="1">
        <v>0</v>
      </c>
      <c r="IS150" s="1" t="s">
        <v>5183</v>
      </c>
      <c r="IT150" s="1" t="s">
        <v>472</v>
      </c>
      <c r="IU150" s="1" t="s">
        <v>5102</v>
      </c>
      <c r="IV150" s="1" t="s">
        <v>472</v>
      </c>
      <c r="IX150" s="1" t="s">
        <v>472</v>
      </c>
      <c r="IY150" s="1" t="s">
        <v>472</v>
      </c>
      <c r="KA150" s="1" t="s">
        <v>472</v>
      </c>
      <c r="KE150" s="1">
        <v>0</v>
      </c>
      <c r="KM150" s="1">
        <v>0</v>
      </c>
      <c r="KN150" s="1">
        <v>0</v>
      </c>
      <c r="KO150" s="1" t="s">
        <v>5186</v>
      </c>
      <c r="KT150" s="1">
        <v>0</v>
      </c>
      <c r="KU150" s="1">
        <v>0</v>
      </c>
      <c r="KV150" s="1">
        <v>0</v>
      </c>
      <c r="KW150" s="1">
        <v>1</v>
      </c>
      <c r="KX150" s="1">
        <v>0</v>
      </c>
      <c r="KY150" s="1">
        <v>0</v>
      </c>
      <c r="LA150" s="1" t="s">
        <v>472</v>
      </c>
      <c r="LC150" s="1">
        <v>0</v>
      </c>
      <c r="LD150" s="1">
        <v>0</v>
      </c>
      <c r="LE150" s="1">
        <v>1</v>
      </c>
      <c r="LF150" s="1">
        <v>0</v>
      </c>
      <c r="LG150" s="1" t="s">
        <v>834</v>
      </c>
      <c r="LH150" s="1">
        <v>0</v>
      </c>
      <c r="LI150" s="1">
        <v>0</v>
      </c>
      <c r="LJ150" s="1">
        <v>0</v>
      </c>
      <c r="LK150" s="1">
        <v>0</v>
      </c>
      <c r="LL150" s="1">
        <v>1</v>
      </c>
      <c r="LM150" s="1">
        <v>0</v>
      </c>
      <c r="LN150" s="1">
        <v>0</v>
      </c>
      <c r="LO150" s="1">
        <v>0</v>
      </c>
      <c r="LQ150" s="1" t="s">
        <v>472</v>
      </c>
      <c r="LZ150" s="1" t="s">
        <v>472</v>
      </c>
      <c r="MA150" s="1" t="s">
        <v>472</v>
      </c>
      <c r="MQ150" s="1">
        <v>0</v>
      </c>
      <c r="MT150" s="1">
        <v>0</v>
      </c>
      <c r="MU150" s="1" t="s">
        <v>5188</v>
      </c>
      <c r="MV150" s="1">
        <v>0</v>
      </c>
      <c r="MW150" s="1">
        <v>0</v>
      </c>
      <c r="MX150" s="1">
        <v>0</v>
      </c>
      <c r="MY150" s="1">
        <v>0</v>
      </c>
      <c r="MZ150" s="1">
        <v>0</v>
      </c>
      <c r="NA150" s="1">
        <v>0</v>
      </c>
      <c r="NB150" s="1">
        <v>0</v>
      </c>
      <c r="NC150" s="1" t="s">
        <v>1580</v>
      </c>
      <c r="ND150" s="1">
        <v>1</v>
      </c>
      <c r="NE150" s="1">
        <v>0</v>
      </c>
      <c r="NF150" s="1">
        <v>0</v>
      </c>
      <c r="NH150" s="1" t="s">
        <v>472</v>
      </c>
      <c r="NI150" s="1" t="s">
        <v>480</v>
      </c>
      <c r="OD150" s="1" t="s">
        <v>760</v>
      </c>
      <c r="OE150" s="1">
        <v>0</v>
      </c>
      <c r="OF150" s="1">
        <v>0</v>
      </c>
      <c r="OG150" s="1">
        <v>0</v>
      </c>
      <c r="OH150" s="1">
        <v>0</v>
      </c>
      <c r="OI150" s="1">
        <v>0</v>
      </c>
      <c r="OJ150" s="1">
        <v>0</v>
      </c>
      <c r="OK150" s="1">
        <v>0</v>
      </c>
      <c r="OL150" s="1">
        <v>0</v>
      </c>
      <c r="OM150" s="1">
        <v>1</v>
      </c>
      <c r="ON150" s="1">
        <v>0</v>
      </c>
      <c r="OO150" s="1" t="s">
        <v>2322</v>
      </c>
      <c r="OP150" s="1">
        <v>0</v>
      </c>
      <c r="OQ150" s="1">
        <v>0</v>
      </c>
      <c r="OR150" s="1">
        <v>0</v>
      </c>
      <c r="OS150" s="1">
        <v>0</v>
      </c>
      <c r="OT150" s="1">
        <v>1</v>
      </c>
      <c r="OU150" s="1">
        <v>0</v>
      </c>
      <c r="OV150" s="1" t="s">
        <v>834</v>
      </c>
      <c r="OW150" s="1" t="s">
        <v>702</v>
      </c>
      <c r="OY150" s="1" t="s">
        <v>518</v>
      </c>
      <c r="OZ150" s="1" t="s">
        <v>472</v>
      </c>
      <c r="PA150" s="1" t="s">
        <v>472</v>
      </c>
      <c r="PB150" s="1" t="s">
        <v>518</v>
      </c>
      <c r="PC150" s="1" t="s">
        <v>472</v>
      </c>
      <c r="PI150" s="1" t="s">
        <v>534</v>
      </c>
      <c r="PJ150" s="1" t="s">
        <v>472</v>
      </c>
      <c r="PZ150" s="1" t="s">
        <v>1387</v>
      </c>
      <c r="QA150" s="1" t="s">
        <v>472</v>
      </c>
      <c r="QB150" s="1" t="s">
        <v>2323</v>
      </c>
      <c r="QC150" s="1" t="s">
        <v>2324</v>
      </c>
      <c r="QD150" s="1" t="s">
        <v>472</v>
      </c>
      <c r="QG150" s="1">
        <v>-2.1643050000000001</v>
      </c>
      <c r="QH150" s="1">
        <v>28.8892183</v>
      </c>
      <c r="QI150" s="1">
        <v>1633</v>
      </c>
      <c r="QJ150" s="1">
        <v>3.9</v>
      </c>
      <c r="QK150" s="1">
        <v>2</v>
      </c>
      <c r="QL150" s="1">
        <v>44964.429201388892</v>
      </c>
      <c r="QM150" s="1">
        <v>44964.420138888891</v>
      </c>
      <c r="QN150" s="1" t="s">
        <v>840</v>
      </c>
      <c r="QO150" s="1">
        <v>44964.429247685177</v>
      </c>
      <c r="QP150" s="7" t="s">
        <v>2325</v>
      </c>
      <c r="QQ150" s="1" t="s">
        <v>840</v>
      </c>
      <c r="QR150" s="1" t="s">
        <v>4707</v>
      </c>
      <c r="QS150" s="1" t="s">
        <v>4716</v>
      </c>
      <c r="QT150" s="1">
        <v>7</v>
      </c>
      <c r="QU150" s="1" t="s">
        <v>4725</v>
      </c>
      <c r="QV150" s="1">
        <v>15</v>
      </c>
      <c r="QW150" s="1">
        <v>20</v>
      </c>
      <c r="QX150" s="1">
        <v>30</v>
      </c>
      <c r="QY150" s="9">
        <v>65</v>
      </c>
      <c r="QZ150" s="1" t="s">
        <v>5102</v>
      </c>
      <c r="RA150" s="1">
        <v>12.244897959183673</v>
      </c>
      <c r="RB150" s="1" t="s">
        <v>4720</v>
      </c>
      <c r="RC150" s="1" t="s">
        <v>4711</v>
      </c>
      <c r="RD150" s="1" t="s">
        <v>4712</v>
      </c>
      <c r="RE150" s="1" t="s">
        <v>5102</v>
      </c>
      <c r="RF150" s="1">
        <v>0</v>
      </c>
      <c r="RG150" s="1">
        <v>1</v>
      </c>
      <c r="RH150" s="1">
        <v>1</v>
      </c>
      <c r="RI150" s="1">
        <v>2</v>
      </c>
      <c r="RJ150" s="1" t="s">
        <v>4721</v>
      </c>
      <c r="RK150" s="1">
        <v>1</v>
      </c>
      <c r="RL150" s="1">
        <v>8</v>
      </c>
      <c r="RM150" s="1" t="s">
        <v>4718</v>
      </c>
      <c r="RN150" s="1">
        <v>1</v>
      </c>
      <c r="RO150" s="1">
        <v>1</v>
      </c>
      <c r="RP150" s="1" t="str">
        <f t="shared" si="15"/>
        <v>regression</v>
      </c>
      <c r="RQ150" s="1" t="str">
        <f t="shared" si="16"/>
        <v>stagnation</v>
      </c>
      <c r="RR150" s="1" t="str">
        <f t="shared" si="17"/>
        <v>stagnation</v>
      </c>
      <c r="RS150" s="1" t="str">
        <f t="shared" si="18"/>
        <v>croissance</v>
      </c>
      <c r="RT150" s="1" t="str">
        <f t="shared" si="19"/>
        <v>regression</v>
      </c>
      <c r="RU150" s="1" t="str">
        <f t="shared" si="20"/>
        <v>regression</v>
      </c>
    </row>
    <row r="151" spans="1:489" ht="14.25" customHeight="1" x14ac:dyDescent="0.3">
      <c r="A151" s="1" t="s">
        <v>2326</v>
      </c>
      <c r="B151" s="1" t="s">
        <v>2327</v>
      </c>
      <c r="C151" s="1">
        <v>44964</v>
      </c>
      <c r="D151" s="1" t="s">
        <v>459</v>
      </c>
      <c r="E151" s="1" t="s">
        <v>460</v>
      </c>
      <c r="F151" s="1" t="s">
        <v>460</v>
      </c>
      <c r="G151" s="1" t="s">
        <v>461</v>
      </c>
      <c r="H151" s="1" t="s">
        <v>1380</v>
      </c>
      <c r="I151" s="1" t="s">
        <v>1381</v>
      </c>
      <c r="J151" s="1" t="s">
        <v>464</v>
      </c>
      <c r="K151" s="1" t="s">
        <v>2329</v>
      </c>
      <c r="L151" s="1" t="s">
        <v>2328</v>
      </c>
      <c r="M151" s="1" t="str" cm="1">
        <f t="array" ref="M151">SUBSTITUTE(L151,LEFT(L151,MIN(IFERROR(FIND({0;1;2;3;4;5;6;7;8;9},L151),""))-1),"")</f>
        <v>9</v>
      </c>
      <c r="N151" s="1" t="str">
        <f t="shared" si="14"/>
        <v>mwand_9</v>
      </c>
      <c r="O151" s="1" t="s">
        <v>467</v>
      </c>
      <c r="P151" s="1">
        <v>23</v>
      </c>
      <c r="Q151" s="1">
        <v>9703432274</v>
      </c>
      <c r="R151" s="1" t="s">
        <v>511</v>
      </c>
      <c r="S151" s="1" t="s">
        <v>472</v>
      </c>
      <c r="T151" s="1" t="s">
        <v>542</v>
      </c>
      <c r="V151" s="1" t="s">
        <v>510</v>
      </c>
      <c r="W151" s="1" t="s">
        <v>510</v>
      </c>
      <c r="Y151" s="1" t="s">
        <v>513</v>
      </c>
      <c r="AA151" s="1" t="s">
        <v>471</v>
      </c>
      <c r="AB151" s="1">
        <v>0</v>
      </c>
      <c r="AC151" s="1">
        <v>0</v>
      </c>
      <c r="AD151" s="1">
        <v>1</v>
      </c>
      <c r="AE151" s="1">
        <v>0</v>
      </c>
      <c r="AF151" s="1">
        <v>1</v>
      </c>
      <c r="AG151" s="1">
        <v>0</v>
      </c>
      <c r="AH151" s="1">
        <v>0</v>
      </c>
      <c r="AI151" s="1">
        <v>0</v>
      </c>
      <c r="AJ151" s="1">
        <v>2</v>
      </c>
      <c r="AK151" s="1">
        <v>0</v>
      </c>
      <c r="AL151" s="1">
        <v>0</v>
      </c>
      <c r="AM151" s="1">
        <v>0</v>
      </c>
      <c r="AN151" s="1">
        <v>0</v>
      </c>
      <c r="AO151" s="1">
        <v>1</v>
      </c>
      <c r="AP151" s="1">
        <v>0</v>
      </c>
      <c r="AQ151" s="1">
        <v>0</v>
      </c>
      <c r="AR151" s="1">
        <v>5</v>
      </c>
      <c r="AS151" s="1" t="s">
        <v>472</v>
      </c>
      <c r="AT151" s="1">
        <v>0</v>
      </c>
      <c r="AU151" s="1">
        <v>0</v>
      </c>
      <c r="AV151" s="1">
        <v>0</v>
      </c>
      <c r="AW151" s="1">
        <v>0</v>
      </c>
      <c r="AX151" s="1">
        <v>0</v>
      </c>
      <c r="AY151" s="1">
        <v>0</v>
      </c>
      <c r="AZ151" s="1">
        <v>0</v>
      </c>
      <c r="BA151" s="1">
        <v>0</v>
      </c>
      <c r="BB151" s="1">
        <v>0</v>
      </c>
      <c r="BC151" s="1">
        <v>0</v>
      </c>
      <c r="BD151" s="1">
        <v>0</v>
      </c>
      <c r="BE151" s="1">
        <v>0</v>
      </c>
      <c r="BF151" s="1" t="s">
        <v>472</v>
      </c>
      <c r="BS151" s="1" t="s">
        <v>464</v>
      </c>
      <c r="BT151" s="1">
        <v>0</v>
      </c>
      <c r="BU151" s="1">
        <v>0</v>
      </c>
      <c r="BV151" s="1">
        <v>1</v>
      </c>
      <c r="BW151" s="1">
        <v>0</v>
      </c>
      <c r="BX151" s="1">
        <v>0</v>
      </c>
      <c r="BY151" s="1">
        <v>0</v>
      </c>
      <c r="BZ151" s="1">
        <v>0</v>
      </c>
      <c r="CA151" s="1">
        <v>0</v>
      </c>
      <c r="CB151" s="1">
        <v>0</v>
      </c>
      <c r="CC151" s="1">
        <v>0</v>
      </c>
      <c r="CD151" s="1">
        <v>0</v>
      </c>
      <c r="CF151" s="1" t="s">
        <v>473</v>
      </c>
      <c r="CG151" s="1" t="s">
        <v>474</v>
      </c>
      <c r="CL151" s="1" t="s">
        <v>473</v>
      </c>
      <c r="CM151" s="1" t="s">
        <v>5133</v>
      </c>
      <c r="CO151" s="1" t="s">
        <v>464</v>
      </c>
      <c r="CW151" s="1" t="s">
        <v>475</v>
      </c>
      <c r="CX151" s="1">
        <v>2</v>
      </c>
      <c r="CY151" s="1">
        <v>2</v>
      </c>
      <c r="CZ151" s="1">
        <v>3</v>
      </c>
      <c r="DA151" s="9">
        <v>7</v>
      </c>
      <c r="DE151" s="1" t="s">
        <v>464</v>
      </c>
      <c r="DF151" s="1" t="s">
        <v>5100</v>
      </c>
      <c r="EH151" s="1">
        <v>7</v>
      </c>
      <c r="EI151" s="1">
        <v>2</v>
      </c>
      <c r="EJ151" s="1">
        <v>280</v>
      </c>
      <c r="EM151" s="1">
        <v>0</v>
      </c>
      <c r="EN151" s="6">
        <v>8</v>
      </c>
      <c r="EO151" s="1" t="s">
        <v>472</v>
      </c>
      <c r="EZ151" s="1" t="s">
        <v>476</v>
      </c>
      <c r="FA151" s="1">
        <v>1</v>
      </c>
      <c r="FB151" s="1">
        <v>0</v>
      </c>
      <c r="FC151" s="1">
        <v>0</v>
      </c>
      <c r="FD151" s="1">
        <v>0</v>
      </c>
      <c r="FE151" s="1">
        <v>0</v>
      </c>
      <c r="FF151" s="1">
        <v>0</v>
      </c>
      <c r="FG151" s="1">
        <v>0</v>
      </c>
      <c r="FI151" s="1" t="s">
        <v>464</v>
      </c>
      <c r="FJ151" s="1" t="s">
        <v>598</v>
      </c>
      <c r="FM151" s="1">
        <v>500</v>
      </c>
      <c r="GE151" s="1" t="s">
        <v>464</v>
      </c>
      <c r="GF151" s="1" t="s">
        <v>2330</v>
      </c>
      <c r="GG151" s="1" t="s">
        <v>472</v>
      </c>
      <c r="HP151" s="1" t="s">
        <v>464</v>
      </c>
      <c r="HQ151" s="1">
        <v>0</v>
      </c>
      <c r="HR151" s="1">
        <v>0</v>
      </c>
      <c r="HS151" s="1">
        <v>0</v>
      </c>
      <c r="HT151" s="1">
        <v>0</v>
      </c>
      <c r="HU151" s="1">
        <v>0</v>
      </c>
      <c r="HV151" s="1">
        <v>0</v>
      </c>
      <c r="HW151" s="1">
        <v>1</v>
      </c>
      <c r="HX151" s="1">
        <v>0</v>
      </c>
      <c r="HY151" s="1">
        <v>0</v>
      </c>
      <c r="HZ151" s="1">
        <v>0</v>
      </c>
      <c r="IF151" s="1">
        <v>0</v>
      </c>
      <c r="IG151" s="1">
        <v>0</v>
      </c>
      <c r="IH151" s="1">
        <v>0</v>
      </c>
      <c r="II151" s="1">
        <v>1</v>
      </c>
      <c r="IJ151" s="1">
        <v>0</v>
      </c>
      <c r="IS151" s="1" t="s">
        <v>5183</v>
      </c>
      <c r="IT151" s="1" t="s">
        <v>472</v>
      </c>
      <c r="IU151" s="1" t="s">
        <v>5102</v>
      </c>
      <c r="IV151" s="1" t="s">
        <v>472</v>
      </c>
      <c r="IX151" s="1" t="s">
        <v>472</v>
      </c>
      <c r="IY151" s="1" t="s">
        <v>472</v>
      </c>
      <c r="KA151" s="1" t="s">
        <v>472</v>
      </c>
      <c r="KE151" s="1">
        <v>0</v>
      </c>
      <c r="KM151" s="1">
        <v>0</v>
      </c>
      <c r="KN151" s="1">
        <v>0</v>
      </c>
      <c r="KO151" s="1" t="s">
        <v>5186</v>
      </c>
      <c r="KT151" s="1">
        <v>1</v>
      </c>
      <c r="KU151" s="1">
        <v>0</v>
      </c>
      <c r="KV151" s="1">
        <v>0</v>
      </c>
      <c r="KW151" s="1">
        <v>0</v>
      </c>
      <c r="KX151" s="1">
        <v>0</v>
      </c>
      <c r="KY151" s="1">
        <v>0</v>
      </c>
      <c r="LA151" s="1" t="s">
        <v>472</v>
      </c>
      <c r="LB151" s="1" t="s">
        <v>490</v>
      </c>
      <c r="LC151" s="1">
        <v>1</v>
      </c>
      <c r="LD151" s="1">
        <v>1</v>
      </c>
      <c r="LE151" s="1">
        <v>0</v>
      </c>
      <c r="LF151" s="1">
        <v>0</v>
      </c>
      <c r="LH151" s="1">
        <v>0</v>
      </c>
      <c r="LI151" s="1">
        <v>1</v>
      </c>
      <c r="LJ151" s="1">
        <v>0</v>
      </c>
      <c r="LK151" s="1">
        <v>0</v>
      </c>
      <c r="LL151" s="1">
        <v>0</v>
      </c>
      <c r="LM151" s="1">
        <v>0</v>
      </c>
      <c r="LN151" s="1">
        <v>0</v>
      </c>
      <c r="LO151" s="1">
        <v>0</v>
      </c>
      <c r="LQ151" s="1" t="s">
        <v>472</v>
      </c>
      <c r="LZ151" s="1" t="s">
        <v>472</v>
      </c>
      <c r="MA151" s="1" t="s">
        <v>472</v>
      </c>
      <c r="MQ151" s="1">
        <v>0</v>
      </c>
      <c r="MT151" s="1">
        <v>7</v>
      </c>
      <c r="MU151" s="1" t="s">
        <v>5187</v>
      </c>
      <c r="MV151" s="1">
        <v>1</v>
      </c>
      <c r="MW151" s="1">
        <v>0</v>
      </c>
      <c r="MX151" s="1">
        <v>0</v>
      </c>
      <c r="MY151" s="1">
        <v>0</v>
      </c>
      <c r="MZ151" s="1">
        <v>0</v>
      </c>
      <c r="NA151" s="1">
        <v>1</v>
      </c>
      <c r="NB151" s="1">
        <v>1</v>
      </c>
      <c r="NC151" s="1" t="s">
        <v>5190</v>
      </c>
      <c r="ND151" s="1">
        <v>0</v>
      </c>
      <c r="NE151" s="1">
        <v>0</v>
      </c>
      <c r="NF151" s="1">
        <v>0</v>
      </c>
      <c r="NH151" s="1" t="s">
        <v>464</v>
      </c>
      <c r="NI151" s="1" t="s">
        <v>480</v>
      </c>
      <c r="OD151" s="1" t="s">
        <v>1342</v>
      </c>
      <c r="OE151" s="1">
        <v>0</v>
      </c>
      <c r="OF151" s="1">
        <v>0</v>
      </c>
      <c r="OG151" s="1">
        <v>1</v>
      </c>
      <c r="OH151" s="1">
        <v>0</v>
      </c>
      <c r="OI151" s="1">
        <v>0</v>
      </c>
      <c r="OJ151" s="1">
        <v>0</v>
      </c>
      <c r="OK151" s="1">
        <v>0</v>
      </c>
      <c r="OL151" s="1">
        <v>0</v>
      </c>
      <c r="OM151" s="1">
        <v>0</v>
      </c>
      <c r="ON151" s="1">
        <v>0</v>
      </c>
      <c r="OP151" s="1">
        <v>0</v>
      </c>
      <c r="OQ151" s="1">
        <v>0</v>
      </c>
      <c r="OR151" s="1">
        <v>0</v>
      </c>
      <c r="OS151" s="1">
        <v>1</v>
      </c>
      <c r="OT151" s="1">
        <v>0</v>
      </c>
      <c r="OU151" s="1">
        <v>0</v>
      </c>
      <c r="OW151" s="1" t="s">
        <v>482</v>
      </c>
      <c r="OY151" s="1" t="s">
        <v>533</v>
      </c>
      <c r="OZ151" s="1" t="s">
        <v>464</v>
      </c>
      <c r="PA151" s="1" t="s">
        <v>464</v>
      </c>
      <c r="PB151" s="1" t="s">
        <v>533</v>
      </c>
      <c r="PC151" s="1" t="s">
        <v>464</v>
      </c>
      <c r="PD151" s="1" t="s">
        <v>472</v>
      </c>
      <c r="PF151" s="1" t="s">
        <v>484</v>
      </c>
      <c r="PH151" s="1" t="s">
        <v>485</v>
      </c>
      <c r="PI151" s="1" t="s">
        <v>534</v>
      </c>
      <c r="PJ151" s="1" t="s">
        <v>472</v>
      </c>
      <c r="PZ151" s="1" t="s">
        <v>488</v>
      </c>
      <c r="QA151" s="1" t="s">
        <v>472</v>
      </c>
      <c r="QB151" s="1" t="s">
        <v>2331</v>
      </c>
      <c r="QC151" s="1" t="s">
        <v>2332</v>
      </c>
      <c r="QD151" s="1" t="s">
        <v>472</v>
      </c>
      <c r="QG151" s="1">
        <v>-2.2235887999999999</v>
      </c>
      <c r="QH151" s="1">
        <v>28.833683099999998</v>
      </c>
      <c r="QI151" s="1">
        <v>1574.4</v>
      </c>
      <c r="QJ151" s="1">
        <v>5</v>
      </c>
      <c r="QK151" s="1">
        <v>5</v>
      </c>
      <c r="QL151" s="1">
        <v>44964.450138888889</v>
      </c>
      <c r="QM151" s="1">
        <v>44964.433379629627</v>
      </c>
      <c r="QN151" s="1" t="s">
        <v>492</v>
      </c>
      <c r="QO151" s="1">
        <v>44964.450162037043</v>
      </c>
      <c r="QP151" s="7" t="s">
        <v>2333</v>
      </c>
      <c r="QQ151" s="1" t="s">
        <v>492</v>
      </c>
      <c r="QR151" s="1" t="s">
        <v>4707</v>
      </c>
      <c r="QS151" s="1" t="s">
        <v>4716</v>
      </c>
      <c r="QT151" s="1">
        <v>3</v>
      </c>
      <c r="QU151" s="1" t="s">
        <v>4725</v>
      </c>
      <c r="QV151" s="1">
        <v>5</v>
      </c>
      <c r="QW151" s="1">
        <v>8</v>
      </c>
      <c r="QX151" s="1">
        <v>6</v>
      </c>
      <c r="QY151" s="9">
        <v>19</v>
      </c>
      <c r="QZ151" s="1" t="s">
        <v>5102</v>
      </c>
      <c r="RA151" s="1">
        <v>14.285714285714285</v>
      </c>
      <c r="RB151" s="1" t="s">
        <v>4720</v>
      </c>
      <c r="RC151" s="1" t="s">
        <v>4711</v>
      </c>
      <c r="RD151" s="1" t="s">
        <v>4717</v>
      </c>
      <c r="RE151" s="1" t="s">
        <v>5102</v>
      </c>
      <c r="RF151" s="1">
        <v>0</v>
      </c>
      <c r="RG151" s="1">
        <v>1</v>
      </c>
      <c r="RH151" s="1">
        <v>1</v>
      </c>
      <c r="RI151" s="1">
        <v>2</v>
      </c>
      <c r="RJ151" s="1" t="s">
        <v>4721</v>
      </c>
      <c r="RK151" s="1">
        <v>0</v>
      </c>
      <c r="RL151" s="1">
        <v>4</v>
      </c>
      <c r="RM151" s="1" t="s">
        <v>4722</v>
      </c>
      <c r="RN151" s="1">
        <v>0</v>
      </c>
      <c r="RO151" s="1">
        <v>0</v>
      </c>
      <c r="RP151" s="1" t="str">
        <f t="shared" si="15"/>
        <v>croissance</v>
      </c>
      <c r="RQ151" s="1" t="str">
        <f t="shared" si="16"/>
        <v>croissance</v>
      </c>
      <c r="RR151" s="1" t="str">
        <f t="shared" si="17"/>
        <v>stagnation</v>
      </c>
      <c r="RS151" s="1" t="str">
        <f t="shared" si="18"/>
        <v>croissance</v>
      </c>
      <c r="RT151" s="1" t="str">
        <f t="shared" si="19"/>
        <v>regression</v>
      </c>
      <c r="RU151" s="1" t="str">
        <f t="shared" si="20"/>
        <v>croissance</v>
      </c>
    </row>
    <row r="152" spans="1:489" ht="14.25" customHeight="1" x14ac:dyDescent="0.3">
      <c r="A152" s="1" t="s">
        <v>2334</v>
      </c>
      <c r="B152" s="1" t="s">
        <v>2335</v>
      </c>
      <c r="C152" s="1">
        <v>44964</v>
      </c>
      <c r="D152" s="1" t="s">
        <v>459</v>
      </c>
      <c r="E152" s="1" t="s">
        <v>460</v>
      </c>
      <c r="F152" s="1" t="s">
        <v>460</v>
      </c>
      <c r="G152" s="1" t="s">
        <v>461</v>
      </c>
      <c r="H152" s="1" t="s">
        <v>1380</v>
      </c>
      <c r="I152" s="1" t="s">
        <v>2290</v>
      </c>
      <c r="J152" s="1" t="s">
        <v>464</v>
      </c>
      <c r="K152" s="1" t="s">
        <v>2337</v>
      </c>
      <c r="L152" s="1" t="s">
        <v>2336</v>
      </c>
      <c r="M152" s="1" t="str" cm="1">
        <f t="array" ref="M152">SUBSTITUTE(L152,LEFT(L152,MIN(IFERROR(FIND({0;1;2;3;4;5;6;7;8;9},L152),""))-1),"")</f>
        <v>3</v>
      </c>
      <c r="N152" s="1" t="str">
        <f t="shared" si="14"/>
        <v>kadju_3</v>
      </c>
      <c r="O152" s="1" t="s">
        <v>467</v>
      </c>
      <c r="P152" s="1">
        <v>22</v>
      </c>
      <c r="Q152" s="1">
        <v>999999999</v>
      </c>
      <c r="R152" s="1" t="s">
        <v>511</v>
      </c>
      <c r="S152" s="1" t="s">
        <v>472</v>
      </c>
      <c r="T152" s="1" t="s">
        <v>526</v>
      </c>
      <c r="V152" s="1" t="s">
        <v>510</v>
      </c>
      <c r="W152" s="1" t="s">
        <v>510</v>
      </c>
      <c r="X152" s="1" t="s">
        <v>2338</v>
      </c>
      <c r="Y152" s="1" t="s">
        <v>575</v>
      </c>
      <c r="AA152" s="1" t="s">
        <v>471</v>
      </c>
      <c r="AB152" s="1">
        <v>0</v>
      </c>
      <c r="AC152" s="1">
        <v>0</v>
      </c>
      <c r="AD152" s="1">
        <v>2</v>
      </c>
      <c r="AE152" s="1">
        <v>1</v>
      </c>
      <c r="AF152" s="1">
        <v>0</v>
      </c>
      <c r="AG152" s="1">
        <v>0</v>
      </c>
      <c r="AH152" s="1">
        <v>1</v>
      </c>
      <c r="AI152" s="1">
        <v>0</v>
      </c>
      <c r="AJ152" s="1">
        <v>10</v>
      </c>
      <c r="AK152" s="1">
        <v>0</v>
      </c>
      <c r="AL152" s="1">
        <v>0</v>
      </c>
      <c r="AM152" s="1">
        <v>1</v>
      </c>
      <c r="AN152" s="1">
        <v>0</v>
      </c>
      <c r="AO152" s="1">
        <v>0</v>
      </c>
      <c r="AP152" s="1">
        <v>0</v>
      </c>
      <c r="AQ152" s="1">
        <v>1</v>
      </c>
      <c r="AR152" s="1">
        <v>16</v>
      </c>
      <c r="AS152" s="1" t="s">
        <v>472</v>
      </c>
      <c r="AT152" s="1">
        <v>0</v>
      </c>
      <c r="AU152" s="1">
        <v>0</v>
      </c>
      <c r="AV152" s="1">
        <v>0</v>
      </c>
      <c r="AW152" s="1">
        <v>0</v>
      </c>
      <c r="AX152" s="1">
        <v>0</v>
      </c>
      <c r="AY152" s="1">
        <v>0</v>
      </c>
      <c r="AZ152" s="1">
        <v>0</v>
      </c>
      <c r="BA152" s="1">
        <v>0</v>
      </c>
      <c r="BB152" s="1">
        <v>0</v>
      </c>
      <c r="BC152" s="1">
        <v>0</v>
      </c>
      <c r="BD152" s="1">
        <v>0</v>
      </c>
      <c r="BE152" s="1">
        <v>0</v>
      </c>
      <c r="BF152" s="1" t="s">
        <v>472</v>
      </c>
      <c r="BS152" s="1" t="s">
        <v>464</v>
      </c>
      <c r="BT152" s="1">
        <v>0</v>
      </c>
      <c r="BU152" s="1">
        <v>0</v>
      </c>
      <c r="BV152" s="1">
        <v>0</v>
      </c>
      <c r="BW152" s="1">
        <v>1</v>
      </c>
      <c r="BX152" s="1">
        <v>0</v>
      </c>
      <c r="BY152" s="1">
        <v>0</v>
      </c>
      <c r="BZ152" s="1">
        <v>0</v>
      </c>
      <c r="CA152" s="1">
        <v>0</v>
      </c>
      <c r="CB152" s="1">
        <v>0</v>
      </c>
      <c r="CC152" s="1">
        <v>0</v>
      </c>
      <c r="CD152" s="1">
        <v>0</v>
      </c>
      <c r="CF152" s="1" t="s">
        <v>650</v>
      </c>
      <c r="CI152" s="1" t="s">
        <v>714</v>
      </c>
      <c r="CL152" s="1" t="s">
        <v>714</v>
      </c>
      <c r="CM152" s="1" t="s">
        <v>5132</v>
      </c>
      <c r="CO152" s="1" t="s">
        <v>464</v>
      </c>
      <c r="CW152" s="1" t="s">
        <v>475</v>
      </c>
      <c r="CX152" s="1">
        <v>50</v>
      </c>
      <c r="CY152" s="1">
        <v>10</v>
      </c>
      <c r="CZ152" s="1">
        <v>60</v>
      </c>
      <c r="DA152" s="9">
        <v>120</v>
      </c>
      <c r="DE152" s="1" t="s">
        <v>464</v>
      </c>
      <c r="DF152" s="1" t="s">
        <v>5102</v>
      </c>
      <c r="EH152" s="1">
        <v>3</v>
      </c>
      <c r="EI152" s="1">
        <v>5</v>
      </c>
      <c r="EJ152" s="1">
        <v>300</v>
      </c>
      <c r="EM152" s="1">
        <v>0</v>
      </c>
      <c r="EN152" s="6">
        <v>2.6785714285714284</v>
      </c>
      <c r="EO152" s="1" t="s">
        <v>472</v>
      </c>
      <c r="EZ152" s="1" t="s">
        <v>476</v>
      </c>
      <c r="FA152" s="1">
        <v>0</v>
      </c>
      <c r="FB152" s="1">
        <v>0</v>
      </c>
      <c r="FC152" s="1">
        <v>0</v>
      </c>
      <c r="FD152" s="1">
        <v>0</v>
      </c>
      <c r="FE152" s="1">
        <v>1</v>
      </c>
      <c r="FF152" s="1">
        <v>0</v>
      </c>
      <c r="FG152" s="1">
        <v>0</v>
      </c>
      <c r="FI152" s="1" t="s">
        <v>472</v>
      </c>
      <c r="GE152" s="1" t="s">
        <v>464</v>
      </c>
      <c r="GF152" s="1" t="s">
        <v>2339</v>
      </c>
      <c r="GG152" s="1" t="s">
        <v>472</v>
      </c>
      <c r="HP152" s="1" t="s">
        <v>464</v>
      </c>
      <c r="HQ152" s="1">
        <v>0</v>
      </c>
      <c r="HR152" s="1">
        <v>1</v>
      </c>
      <c r="HS152" s="1">
        <v>1</v>
      </c>
      <c r="HT152" s="1">
        <v>0</v>
      </c>
      <c r="HU152" s="1">
        <v>0</v>
      </c>
      <c r="HV152" s="1">
        <v>0</v>
      </c>
      <c r="HW152" s="1">
        <v>0</v>
      </c>
      <c r="HX152" s="1">
        <v>0</v>
      </c>
      <c r="HY152" s="1">
        <v>0</v>
      </c>
      <c r="HZ152" s="1">
        <v>0</v>
      </c>
      <c r="ID152" s="1" t="s">
        <v>867</v>
      </c>
      <c r="IF152" s="1">
        <v>0</v>
      </c>
      <c r="IG152" s="1">
        <v>0</v>
      </c>
      <c r="IH152" s="1">
        <v>0</v>
      </c>
      <c r="II152" s="1">
        <v>1</v>
      </c>
      <c r="IJ152" s="1">
        <v>0</v>
      </c>
      <c r="IL152" s="1">
        <v>0</v>
      </c>
      <c r="IM152" s="1">
        <v>1</v>
      </c>
      <c r="IN152" s="1">
        <v>0</v>
      </c>
      <c r="IS152" s="1" t="s">
        <v>5184</v>
      </c>
      <c r="IT152" s="1" t="s">
        <v>472</v>
      </c>
      <c r="IU152" s="1" t="s">
        <v>5100</v>
      </c>
      <c r="IV152" s="1" t="s">
        <v>472</v>
      </c>
      <c r="IX152" s="1" t="s">
        <v>472</v>
      </c>
      <c r="IY152" s="1" t="s">
        <v>472</v>
      </c>
      <c r="KA152" s="1" t="s">
        <v>472</v>
      </c>
      <c r="KE152" s="1">
        <v>0</v>
      </c>
      <c r="KM152" s="1">
        <v>0</v>
      </c>
      <c r="KN152" s="1">
        <v>0</v>
      </c>
      <c r="KO152" s="1" t="s">
        <v>5186</v>
      </c>
      <c r="KT152" s="1">
        <v>0</v>
      </c>
      <c r="KU152" s="1">
        <v>0</v>
      </c>
      <c r="KV152" s="1">
        <v>0</v>
      </c>
      <c r="KW152" s="1">
        <v>0</v>
      </c>
      <c r="KX152" s="1">
        <v>1</v>
      </c>
      <c r="KY152" s="1">
        <v>0</v>
      </c>
      <c r="KZ152" s="1" t="s">
        <v>2340</v>
      </c>
      <c r="LA152" s="1" t="s">
        <v>472</v>
      </c>
      <c r="LC152" s="1">
        <v>0</v>
      </c>
      <c r="LD152" s="1">
        <v>1</v>
      </c>
      <c r="LE152" s="1">
        <v>0</v>
      </c>
      <c r="LF152" s="1">
        <v>0</v>
      </c>
      <c r="LH152" s="1">
        <v>0</v>
      </c>
      <c r="LI152" s="1">
        <v>0</v>
      </c>
      <c r="LJ152" s="1">
        <v>0</v>
      </c>
      <c r="LK152" s="1">
        <v>0</v>
      </c>
      <c r="LL152" s="1">
        <v>1</v>
      </c>
      <c r="LM152" s="1">
        <v>0</v>
      </c>
      <c r="LN152" s="1">
        <v>0</v>
      </c>
      <c r="LO152" s="1">
        <v>0</v>
      </c>
      <c r="LQ152" s="1" t="s">
        <v>472</v>
      </c>
      <c r="LZ152" s="1" t="s">
        <v>472</v>
      </c>
      <c r="MA152" s="1" t="s">
        <v>464</v>
      </c>
      <c r="MB152" s="1">
        <v>0</v>
      </c>
      <c r="MC152" s="1">
        <v>1</v>
      </c>
      <c r="MD152" s="1">
        <v>0</v>
      </c>
      <c r="ME152" s="1">
        <v>0</v>
      </c>
      <c r="MF152" s="1">
        <v>0</v>
      </c>
      <c r="MH152" s="1">
        <v>1</v>
      </c>
      <c r="MI152" s="1">
        <v>0</v>
      </c>
      <c r="MJ152" s="1">
        <v>0</v>
      </c>
      <c r="MK152" s="1">
        <v>0</v>
      </c>
      <c r="ML152" s="1">
        <v>0</v>
      </c>
      <c r="MM152" s="1">
        <v>0</v>
      </c>
      <c r="MN152" s="1">
        <v>0</v>
      </c>
      <c r="MO152" s="1">
        <v>0</v>
      </c>
      <c r="MQ152" s="1">
        <v>1</v>
      </c>
      <c r="MR152" s="1" t="s">
        <v>850</v>
      </c>
      <c r="MT152" s="1">
        <v>3</v>
      </c>
      <c r="MU152" s="1" t="s">
        <v>5188</v>
      </c>
      <c r="MV152" s="1">
        <v>1</v>
      </c>
      <c r="MW152" s="1">
        <v>0</v>
      </c>
      <c r="MX152" s="1">
        <v>0</v>
      </c>
      <c r="MY152" s="1">
        <v>0</v>
      </c>
      <c r="MZ152" s="1">
        <v>0</v>
      </c>
      <c r="NA152" s="1">
        <v>1</v>
      </c>
      <c r="NB152" s="1">
        <v>2</v>
      </c>
      <c r="NC152" s="1" t="s">
        <v>5190</v>
      </c>
      <c r="ND152" s="1">
        <v>0</v>
      </c>
      <c r="NE152" s="1">
        <v>0</v>
      </c>
      <c r="NF152" s="1">
        <v>0</v>
      </c>
      <c r="NH152" s="1" t="s">
        <v>464</v>
      </c>
      <c r="NI152" s="1" t="s">
        <v>480</v>
      </c>
      <c r="OD152" s="1" t="s">
        <v>2341</v>
      </c>
      <c r="OE152" s="1">
        <v>1</v>
      </c>
      <c r="OF152" s="1">
        <v>0</v>
      </c>
      <c r="OG152" s="1">
        <v>0</v>
      </c>
      <c r="OH152" s="1">
        <v>0</v>
      </c>
      <c r="OI152" s="1">
        <v>0</v>
      </c>
      <c r="OJ152" s="1">
        <v>0</v>
      </c>
      <c r="OK152" s="1">
        <v>0</v>
      </c>
      <c r="OL152" s="1">
        <v>0</v>
      </c>
      <c r="OM152" s="1">
        <v>0</v>
      </c>
      <c r="ON152" s="1">
        <v>0</v>
      </c>
      <c r="OP152" s="1">
        <v>0</v>
      </c>
      <c r="OQ152" s="1">
        <v>0</v>
      </c>
      <c r="OR152" s="1">
        <v>0</v>
      </c>
      <c r="OS152" s="1">
        <v>0</v>
      </c>
      <c r="OT152" s="1">
        <v>1</v>
      </c>
      <c r="OU152" s="1">
        <v>0</v>
      </c>
      <c r="OV152" s="1" t="s">
        <v>760</v>
      </c>
      <c r="OW152" s="1" t="s">
        <v>546</v>
      </c>
      <c r="OY152" s="1" t="s">
        <v>518</v>
      </c>
      <c r="OZ152" s="1" t="s">
        <v>472</v>
      </c>
      <c r="PA152" s="1" t="s">
        <v>472</v>
      </c>
      <c r="PB152" s="1" t="s">
        <v>518</v>
      </c>
      <c r="PC152" s="1" t="s">
        <v>472</v>
      </c>
      <c r="PI152" s="1" t="s">
        <v>534</v>
      </c>
      <c r="PJ152" s="1" t="s">
        <v>472</v>
      </c>
      <c r="PZ152" s="1" t="s">
        <v>837</v>
      </c>
      <c r="QA152" s="1" t="s">
        <v>472</v>
      </c>
      <c r="QB152" s="1" t="s">
        <v>2323</v>
      </c>
      <c r="QC152" s="1" t="s">
        <v>2342</v>
      </c>
      <c r="QD152" s="1" t="s">
        <v>472</v>
      </c>
      <c r="QG152" s="1">
        <v>-2.1637358999999998</v>
      </c>
      <c r="QH152" s="1">
        <v>28.8892694</v>
      </c>
      <c r="QI152" s="1">
        <v>1631.8</v>
      </c>
      <c r="QJ152" s="1">
        <v>3.9</v>
      </c>
      <c r="QK152" s="1">
        <v>16</v>
      </c>
      <c r="QL152" s="1">
        <v>44964.451886574083</v>
      </c>
      <c r="QM152" s="1">
        <v>44964.431435185194</v>
      </c>
      <c r="QN152" s="1" t="s">
        <v>840</v>
      </c>
      <c r="QO152" s="1">
        <v>44964.451932870368</v>
      </c>
      <c r="QP152" s="7" t="s">
        <v>2343</v>
      </c>
      <c r="QQ152" s="1" t="s">
        <v>840</v>
      </c>
      <c r="QR152" s="1" t="s">
        <v>4707</v>
      </c>
      <c r="QS152" s="1" t="s">
        <v>4708</v>
      </c>
      <c r="QT152" s="1">
        <v>13</v>
      </c>
      <c r="QU152" s="1" t="s">
        <v>4725</v>
      </c>
      <c r="QV152" s="1">
        <v>45</v>
      </c>
      <c r="QW152" s="1">
        <v>3</v>
      </c>
      <c r="QX152" s="1">
        <v>25</v>
      </c>
      <c r="QY152" s="9">
        <v>73</v>
      </c>
      <c r="QZ152" s="1" t="s">
        <v>5102</v>
      </c>
      <c r="RA152" s="1">
        <v>6.1538461538461542</v>
      </c>
      <c r="RB152" s="1" t="s">
        <v>4720</v>
      </c>
      <c r="RC152" s="1" t="s">
        <v>4711</v>
      </c>
      <c r="RD152" s="1" t="s">
        <v>4712</v>
      </c>
      <c r="RE152" s="1" t="s">
        <v>5102</v>
      </c>
      <c r="RF152" s="1">
        <v>0</v>
      </c>
      <c r="RG152" s="1">
        <v>1</v>
      </c>
      <c r="RH152" s="1">
        <v>1</v>
      </c>
      <c r="RI152" s="1">
        <v>2</v>
      </c>
      <c r="RJ152" s="1" t="s">
        <v>4721</v>
      </c>
      <c r="RK152" s="1">
        <v>1</v>
      </c>
      <c r="RL152" s="1">
        <v>5</v>
      </c>
      <c r="RM152" s="1" t="s">
        <v>4714</v>
      </c>
      <c r="RN152" s="1">
        <v>1</v>
      </c>
      <c r="RO152" s="1">
        <v>1</v>
      </c>
      <c r="RP152" s="1" t="str">
        <f t="shared" si="15"/>
        <v>regression</v>
      </c>
      <c r="RQ152" s="1" t="str">
        <f t="shared" si="16"/>
        <v>stagnation</v>
      </c>
      <c r="RR152" s="1" t="str">
        <f t="shared" si="17"/>
        <v>croissance</v>
      </c>
      <c r="RS152" s="1" t="str">
        <f t="shared" si="18"/>
        <v>croissance</v>
      </c>
      <c r="RT152" s="1" t="str">
        <f t="shared" si="19"/>
        <v>regression</v>
      </c>
      <c r="RU152" s="1" t="str">
        <f t="shared" si="20"/>
        <v>regression</v>
      </c>
    </row>
    <row r="153" spans="1:489" ht="14.25" customHeight="1" x14ac:dyDescent="0.3">
      <c r="A153" s="1" t="s">
        <v>2344</v>
      </c>
      <c r="B153" s="1" t="s">
        <v>2345</v>
      </c>
      <c r="C153" s="1">
        <v>44964</v>
      </c>
      <c r="D153" s="1" t="s">
        <v>459</v>
      </c>
      <c r="E153" s="1" t="s">
        <v>460</v>
      </c>
      <c r="F153" s="1" t="s">
        <v>460</v>
      </c>
      <c r="G153" s="1" t="s">
        <v>461</v>
      </c>
      <c r="H153" s="1" t="s">
        <v>462</v>
      </c>
      <c r="I153" s="1" t="s">
        <v>732</v>
      </c>
      <c r="J153" s="1" t="s">
        <v>464</v>
      </c>
      <c r="K153" s="1" t="s">
        <v>2347</v>
      </c>
      <c r="L153" s="1" t="s">
        <v>2346</v>
      </c>
      <c r="M153" s="1" t="str" cm="1">
        <f t="array" ref="M153">SUBSTITUTE(L153,LEFT(L153,MIN(IFERROR(FIND({0;1;2;3;4;5;6;7;8;9},L153),""))-1),"")</f>
        <v>5</v>
      </c>
      <c r="N153" s="1" t="str">
        <f t="shared" si="14"/>
        <v>nyama_5</v>
      </c>
      <c r="O153" s="1" t="s">
        <v>467</v>
      </c>
      <c r="P153" s="1">
        <v>22</v>
      </c>
      <c r="Q153" s="1">
        <v>0</v>
      </c>
      <c r="R153" s="1" t="s">
        <v>511</v>
      </c>
      <c r="S153" s="1" t="s">
        <v>472</v>
      </c>
      <c r="T153" s="1" t="s">
        <v>808</v>
      </c>
      <c r="V153" s="1" t="s">
        <v>467</v>
      </c>
      <c r="W153" s="1" t="s">
        <v>467</v>
      </c>
      <c r="X153" s="1" t="s">
        <v>2348</v>
      </c>
      <c r="Y153" s="1" t="s">
        <v>470</v>
      </c>
      <c r="AA153" s="1" t="s">
        <v>596</v>
      </c>
      <c r="AB153" s="1">
        <v>1</v>
      </c>
      <c r="AC153" s="1">
        <v>0</v>
      </c>
      <c r="AD153" s="1">
        <v>0</v>
      </c>
      <c r="AE153" s="1">
        <v>0</v>
      </c>
      <c r="AF153" s="1">
        <v>2</v>
      </c>
      <c r="AG153" s="1">
        <v>0</v>
      </c>
      <c r="AH153" s="1">
        <v>0</v>
      </c>
      <c r="AI153" s="1">
        <v>1</v>
      </c>
      <c r="AJ153" s="1">
        <v>1</v>
      </c>
      <c r="AK153" s="1">
        <v>7</v>
      </c>
      <c r="AL153" s="1">
        <v>0</v>
      </c>
      <c r="AM153" s="1">
        <v>0</v>
      </c>
      <c r="AN153" s="1">
        <v>0</v>
      </c>
      <c r="AO153" s="1">
        <v>0</v>
      </c>
      <c r="AP153" s="1">
        <v>0</v>
      </c>
      <c r="AQ153" s="1">
        <v>0</v>
      </c>
      <c r="AR153" s="1">
        <v>12</v>
      </c>
      <c r="AS153" s="1" t="s">
        <v>472</v>
      </c>
      <c r="AT153" s="1">
        <v>0</v>
      </c>
      <c r="AU153" s="1">
        <v>0</v>
      </c>
      <c r="AV153" s="1">
        <v>0</v>
      </c>
      <c r="AW153" s="1">
        <v>0</v>
      </c>
      <c r="AX153" s="1">
        <v>0</v>
      </c>
      <c r="AY153" s="1">
        <v>0</v>
      </c>
      <c r="AZ153" s="1">
        <v>0</v>
      </c>
      <c r="BA153" s="1">
        <v>0</v>
      </c>
      <c r="BB153" s="1">
        <v>0</v>
      </c>
      <c r="BC153" s="1">
        <v>0</v>
      </c>
      <c r="BD153" s="1">
        <v>0</v>
      </c>
      <c r="BE153" s="1">
        <v>0</v>
      </c>
      <c r="BF153" s="1" t="s">
        <v>464</v>
      </c>
      <c r="BG153" s="1">
        <v>1</v>
      </c>
      <c r="BH153" s="1">
        <v>0</v>
      </c>
      <c r="BI153" s="1">
        <v>0</v>
      </c>
      <c r="BJ153" s="1">
        <v>0</v>
      </c>
      <c r="BK153" s="1">
        <v>1</v>
      </c>
      <c r="BL153" s="1">
        <v>1</v>
      </c>
      <c r="BM153" s="1">
        <v>0</v>
      </c>
      <c r="BN153" s="1">
        <v>0</v>
      </c>
      <c r="BO153" s="1">
        <v>0</v>
      </c>
      <c r="BP153" s="1">
        <v>0</v>
      </c>
      <c r="BQ153" s="1">
        <v>0</v>
      </c>
      <c r="BS153" s="1" t="s">
        <v>464</v>
      </c>
      <c r="BT153" s="1">
        <v>0</v>
      </c>
      <c r="BU153" s="1">
        <v>1</v>
      </c>
      <c r="BV153" s="1">
        <v>1</v>
      </c>
      <c r="BW153" s="1">
        <v>1</v>
      </c>
      <c r="BX153" s="1">
        <v>1</v>
      </c>
      <c r="BY153" s="1">
        <v>0</v>
      </c>
      <c r="BZ153" s="1">
        <v>0</v>
      </c>
      <c r="CA153" s="1">
        <v>0</v>
      </c>
      <c r="CB153" s="1">
        <v>0</v>
      </c>
      <c r="CC153" s="1">
        <v>0</v>
      </c>
      <c r="CD153" s="1">
        <v>0</v>
      </c>
      <c r="CF153" s="1" t="s">
        <v>473</v>
      </c>
      <c r="CG153" s="1" t="s">
        <v>2278</v>
      </c>
      <c r="CL153" s="1" t="s">
        <v>473</v>
      </c>
      <c r="CM153" s="1" t="s">
        <v>5133</v>
      </c>
      <c r="CO153" s="1" t="s">
        <v>464</v>
      </c>
      <c r="CW153" s="1" t="s">
        <v>475</v>
      </c>
      <c r="CX153" s="1">
        <v>2</v>
      </c>
      <c r="CY153" s="1">
        <v>3</v>
      </c>
      <c r="CZ153" s="1">
        <v>5</v>
      </c>
      <c r="DA153" s="9">
        <v>10</v>
      </c>
      <c r="DE153" s="1" t="s">
        <v>464</v>
      </c>
      <c r="DF153" s="1" t="s">
        <v>5100</v>
      </c>
      <c r="EH153" s="1">
        <v>7</v>
      </c>
      <c r="EI153" s="1">
        <v>5</v>
      </c>
      <c r="EJ153" s="1">
        <v>700</v>
      </c>
      <c r="EM153" s="1">
        <v>0</v>
      </c>
      <c r="EN153" s="6">
        <v>8.3333333333333339</v>
      </c>
      <c r="EO153" s="1" t="s">
        <v>472</v>
      </c>
      <c r="EZ153" s="1" t="s">
        <v>555</v>
      </c>
      <c r="FA153" s="1">
        <v>0</v>
      </c>
      <c r="FB153" s="1">
        <v>0</v>
      </c>
      <c r="FC153" s="1">
        <v>0</v>
      </c>
      <c r="FD153" s="1">
        <v>0</v>
      </c>
      <c r="FE153" s="1">
        <v>1</v>
      </c>
      <c r="FF153" s="1">
        <v>0</v>
      </c>
      <c r="FG153" s="1">
        <v>0</v>
      </c>
      <c r="FI153" s="1" t="s">
        <v>464</v>
      </c>
      <c r="FJ153" s="1" t="s">
        <v>598</v>
      </c>
      <c r="FM153" s="1">
        <v>500</v>
      </c>
      <c r="GE153" s="1" t="s">
        <v>464</v>
      </c>
      <c r="GF153" s="1" t="s">
        <v>2349</v>
      </c>
      <c r="GG153" s="1" t="s">
        <v>472</v>
      </c>
      <c r="HP153" s="1" t="s">
        <v>464</v>
      </c>
      <c r="HQ153" s="1">
        <v>0</v>
      </c>
      <c r="HR153" s="1">
        <v>1</v>
      </c>
      <c r="HS153" s="1">
        <v>0</v>
      </c>
      <c r="HT153" s="1">
        <v>0</v>
      </c>
      <c r="HU153" s="1">
        <v>0</v>
      </c>
      <c r="HV153" s="1">
        <v>0</v>
      </c>
      <c r="HW153" s="1">
        <v>0</v>
      </c>
      <c r="HX153" s="1">
        <v>0</v>
      </c>
      <c r="HY153" s="1">
        <v>0</v>
      </c>
      <c r="HZ153" s="1">
        <v>0</v>
      </c>
      <c r="ID153" s="1" t="s">
        <v>1148</v>
      </c>
      <c r="IF153" s="1">
        <v>0</v>
      </c>
      <c r="IG153" s="1">
        <v>0</v>
      </c>
      <c r="IH153" s="1">
        <v>0</v>
      </c>
      <c r="II153" s="1">
        <v>1</v>
      </c>
      <c r="IJ153" s="1">
        <v>0</v>
      </c>
      <c r="IS153" s="1" t="s">
        <v>5184</v>
      </c>
      <c r="IT153" s="1" t="s">
        <v>472</v>
      </c>
      <c r="IU153" s="1" t="s">
        <v>5100</v>
      </c>
      <c r="IV153" s="1" t="s">
        <v>464</v>
      </c>
      <c r="IW153" s="1" t="s">
        <v>1207</v>
      </c>
      <c r="IX153" s="1" t="s">
        <v>472</v>
      </c>
      <c r="IY153" s="1" t="s">
        <v>464</v>
      </c>
      <c r="IZ153" s="1">
        <v>0</v>
      </c>
      <c r="JA153" s="1">
        <v>1</v>
      </c>
      <c r="JB153" s="1">
        <v>0</v>
      </c>
      <c r="JC153" s="1">
        <v>0</v>
      </c>
      <c r="JD153" s="1">
        <v>0</v>
      </c>
      <c r="JE153" s="1">
        <v>1</v>
      </c>
      <c r="JF153" s="1">
        <v>0</v>
      </c>
      <c r="JG153" s="1">
        <v>0</v>
      </c>
      <c r="JH153" s="1">
        <v>0</v>
      </c>
      <c r="JI153" s="1">
        <v>0</v>
      </c>
      <c r="JK153" s="1" t="s">
        <v>472</v>
      </c>
      <c r="KA153" s="1" t="s">
        <v>464</v>
      </c>
      <c r="KB153" s="1">
        <v>1</v>
      </c>
      <c r="KC153" s="1">
        <v>1</v>
      </c>
      <c r="KD153" s="1">
        <v>1</v>
      </c>
      <c r="KE153" s="1">
        <v>3</v>
      </c>
      <c r="KF153" s="1">
        <v>0</v>
      </c>
      <c r="KG153" s="1">
        <v>0</v>
      </c>
      <c r="KH153" s="1">
        <v>0</v>
      </c>
      <c r="KJ153" s="1">
        <v>1</v>
      </c>
      <c r="KK153" s="1">
        <v>1</v>
      </c>
      <c r="KL153" s="1">
        <v>1</v>
      </c>
      <c r="KM153" s="1">
        <v>3</v>
      </c>
      <c r="KN153" s="1">
        <v>6</v>
      </c>
      <c r="KO153" s="1" t="s">
        <v>5185</v>
      </c>
      <c r="KP153" s="1">
        <v>0</v>
      </c>
      <c r="KQ153" s="1">
        <v>0</v>
      </c>
      <c r="KR153" s="1">
        <v>0</v>
      </c>
      <c r="KT153" s="1">
        <v>0</v>
      </c>
      <c r="KU153" s="1">
        <v>0</v>
      </c>
      <c r="KV153" s="1">
        <v>0</v>
      </c>
      <c r="KW153" s="1">
        <v>0</v>
      </c>
      <c r="KX153" s="1">
        <v>1</v>
      </c>
      <c r="KY153" s="1">
        <v>0</v>
      </c>
      <c r="KZ153" s="1" t="s">
        <v>951</v>
      </c>
      <c r="LA153" s="1" t="s">
        <v>472</v>
      </c>
      <c r="LB153" s="1" t="s">
        <v>834</v>
      </c>
      <c r="LC153" s="1">
        <v>1</v>
      </c>
      <c r="LD153" s="1">
        <v>1</v>
      </c>
      <c r="LE153" s="1">
        <v>0</v>
      </c>
      <c r="LF153" s="1">
        <v>0</v>
      </c>
      <c r="LH153" s="1">
        <v>0</v>
      </c>
      <c r="LI153" s="1">
        <v>0</v>
      </c>
      <c r="LJ153" s="1">
        <v>0</v>
      </c>
      <c r="LK153" s="1">
        <v>0</v>
      </c>
      <c r="LL153" s="1">
        <v>0</v>
      </c>
      <c r="LM153" s="1">
        <v>0</v>
      </c>
      <c r="LN153" s="1">
        <v>1</v>
      </c>
      <c r="LO153" s="1">
        <v>0</v>
      </c>
      <c r="LP153" s="1" t="s">
        <v>2350</v>
      </c>
      <c r="LQ153" s="1" t="s">
        <v>472</v>
      </c>
      <c r="LZ153" s="1" t="s">
        <v>472</v>
      </c>
      <c r="MA153" s="1" t="s">
        <v>464</v>
      </c>
      <c r="MB153" s="1">
        <v>1</v>
      </c>
      <c r="MC153" s="1">
        <v>0</v>
      </c>
      <c r="MD153" s="1">
        <v>0</v>
      </c>
      <c r="ME153" s="1">
        <v>0</v>
      </c>
      <c r="MF153" s="1">
        <v>0</v>
      </c>
      <c r="MH153" s="1">
        <v>1</v>
      </c>
      <c r="MI153" s="1">
        <v>0</v>
      </c>
      <c r="MJ153" s="1">
        <v>0</v>
      </c>
      <c r="MK153" s="1">
        <v>0</v>
      </c>
      <c r="ML153" s="1">
        <v>0</v>
      </c>
      <c r="MM153" s="1">
        <v>0</v>
      </c>
      <c r="MN153" s="1">
        <v>0</v>
      </c>
      <c r="MO153" s="1">
        <v>0</v>
      </c>
      <c r="MQ153" s="1">
        <v>1</v>
      </c>
      <c r="MR153" s="1" t="s">
        <v>850</v>
      </c>
      <c r="MT153" s="1">
        <v>4</v>
      </c>
      <c r="MU153" s="1" t="s">
        <v>5188</v>
      </c>
      <c r="MV153" s="1">
        <v>1</v>
      </c>
      <c r="MW153" s="1">
        <v>1</v>
      </c>
      <c r="MX153" s="1">
        <v>0</v>
      </c>
      <c r="MY153" s="1">
        <v>0</v>
      </c>
      <c r="MZ153" s="1">
        <v>0</v>
      </c>
      <c r="NA153" s="1">
        <v>2</v>
      </c>
      <c r="NB153" s="1">
        <v>3</v>
      </c>
      <c r="NC153" s="1" t="s">
        <v>5190</v>
      </c>
      <c r="ND153" s="1">
        <v>0</v>
      </c>
      <c r="NE153" s="1">
        <v>0</v>
      </c>
      <c r="NF153" s="1">
        <v>0</v>
      </c>
      <c r="NH153" s="1" t="s">
        <v>464</v>
      </c>
      <c r="NI153" s="1" t="s">
        <v>464</v>
      </c>
      <c r="NJ153" s="1" t="s">
        <v>817</v>
      </c>
      <c r="NK153" s="1" t="s">
        <v>464</v>
      </c>
      <c r="NL153" s="1">
        <v>0</v>
      </c>
      <c r="NM153" s="1">
        <v>1</v>
      </c>
      <c r="NN153" s="1">
        <v>0</v>
      </c>
      <c r="NO153" s="1">
        <v>0</v>
      </c>
      <c r="NP153" s="1">
        <v>0</v>
      </c>
      <c r="NQ153" s="1">
        <v>0</v>
      </c>
      <c r="NR153" s="1">
        <v>0</v>
      </c>
      <c r="NT153" s="1">
        <v>1</v>
      </c>
      <c r="NU153" s="1">
        <v>0</v>
      </c>
      <c r="NV153" s="1">
        <v>1</v>
      </c>
      <c r="NW153" s="1">
        <v>0</v>
      </c>
      <c r="NX153" s="1">
        <v>0</v>
      </c>
      <c r="NY153" s="1">
        <v>0</v>
      </c>
      <c r="NZ153" s="1">
        <v>0</v>
      </c>
      <c r="OA153" s="1">
        <v>0</v>
      </c>
      <c r="OD153" s="1" t="s">
        <v>2351</v>
      </c>
      <c r="OE153" s="1">
        <v>1</v>
      </c>
      <c r="OF153" s="1">
        <v>0</v>
      </c>
      <c r="OG153" s="1">
        <v>0</v>
      </c>
      <c r="OH153" s="1">
        <v>0</v>
      </c>
      <c r="OI153" s="1">
        <v>0</v>
      </c>
      <c r="OJ153" s="1">
        <v>0</v>
      </c>
      <c r="OK153" s="1">
        <v>0</v>
      </c>
      <c r="OL153" s="1">
        <v>1</v>
      </c>
      <c r="OM153" s="1">
        <v>1</v>
      </c>
      <c r="ON153" s="1">
        <v>0</v>
      </c>
      <c r="OO153" s="1" t="s">
        <v>562</v>
      </c>
      <c r="OP153" s="1">
        <v>0</v>
      </c>
      <c r="OQ153" s="1">
        <v>1</v>
      </c>
      <c r="OR153" s="1">
        <v>0</v>
      </c>
      <c r="OS153" s="1">
        <v>0</v>
      </c>
      <c r="OT153" s="1">
        <v>0</v>
      </c>
      <c r="OU153" s="1">
        <v>0</v>
      </c>
      <c r="OW153" s="1" t="s">
        <v>546</v>
      </c>
      <c r="OY153" s="1" t="s">
        <v>518</v>
      </c>
      <c r="OZ153" s="1" t="s">
        <v>472</v>
      </c>
      <c r="PA153" s="1" t="s">
        <v>472</v>
      </c>
      <c r="PB153" s="1" t="s">
        <v>518</v>
      </c>
      <c r="PC153" s="1" t="s">
        <v>472</v>
      </c>
      <c r="PI153" s="1" t="s">
        <v>605</v>
      </c>
      <c r="PJ153" s="1" t="s">
        <v>472</v>
      </c>
      <c r="PZ153" s="1" t="s">
        <v>1184</v>
      </c>
      <c r="QA153" s="1" t="s">
        <v>472</v>
      </c>
      <c r="QB153" s="1" t="s">
        <v>2352</v>
      </c>
      <c r="QC153" s="1" t="s">
        <v>2353</v>
      </c>
      <c r="QD153" s="1" t="s">
        <v>472</v>
      </c>
      <c r="QG153" s="1">
        <v>-2.2735763000000002</v>
      </c>
      <c r="QH153" s="1">
        <v>28.816703400000002</v>
      </c>
      <c r="QI153" s="1">
        <v>1686.2</v>
      </c>
      <c r="QJ153" s="1">
        <v>4.9000000000000004</v>
      </c>
      <c r="QK153" s="1">
        <v>12</v>
      </c>
      <c r="QL153" s="1">
        <v>44964.458402777767</v>
      </c>
      <c r="QM153" s="1">
        <v>44964.424583333333</v>
      </c>
      <c r="QN153" s="1" t="s">
        <v>1159</v>
      </c>
      <c r="QO153" s="1">
        <v>44964.458425925928</v>
      </c>
      <c r="QP153" s="7" t="s">
        <v>2354</v>
      </c>
      <c r="QQ153" s="1" t="s">
        <v>1159</v>
      </c>
      <c r="QR153" s="1" t="s">
        <v>4707</v>
      </c>
      <c r="QS153" s="1" t="s">
        <v>4716</v>
      </c>
      <c r="QT153" s="1">
        <v>3</v>
      </c>
      <c r="QU153" s="1" t="s">
        <v>4725</v>
      </c>
      <c r="QV153" s="1">
        <v>4</v>
      </c>
      <c r="QW153" s="1">
        <v>1</v>
      </c>
      <c r="QX153" s="1">
        <v>4</v>
      </c>
      <c r="QY153" s="9">
        <v>9</v>
      </c>
      <c r="QZ153" s="1" t="s">
        <v>5100</v>
      </c>
      <c r="RA153" s="1">
        <v>40</v>
      </c>
      <c r="RB153" s="1" t="s">
        <v>4710</v>
      </c>
      <c r="RC153" s="1" t="s">
        <v>4711</v>
      </c>
      <c r="RD153" s="1" t="s">
        <v>4712</v>
      </c>
      <c r="RE153" s="1" t="s">
        <v>5102</v>
      </c>
      <c r="RF153" s="1">
        <v>0</v>
      </c>
      <c r="RG153" s="1">
        <v>2</v>
      </c>
      <c r="RH153" s="1">
        <v>2</v>
      </c>
      <c r="RI153" s="1">
        <v>5</v>
      </c>
      <c r="RJ153" s="1" t="s">
        <v>4748</v>
      </c>
      <c r="RK153" s="1">
        <v>1</v>
      </c>
      <c r="RL153" s="1">
        <v>4</v>
      </c>
      <c r="RM153" s="1" t="s">
        <v>4722</v>
      </c>
      <c r="RN153" s="1">
        <v>1</v>
      </c>
      <c r="RO153" s="1">
        <v>1</v>
      </c>
      <c r="RP153" s="1" t="str">
        <f t="shared" si="15"/>
        <v>regression</v>
      </c>
      <c r="RQ153" s="1" t="str">
        <f t="shared" si="16"/>
        <v>stagnation</v>
      </c>
      <c r="RR153" s="1" t="str">
        <f t="shared" si="17"/>
        <v>croissance</v>
      </c>
      <c r="RS153" s="1" t="str">
        <f t="shared" si="18"/>
        <v>croissance</v>
      </c>
      <c r="RT153" s="1" t="str">
        <f t="shared" si="19"/>
        <v>regression</v>
      </c>
      <c r="RU153" s="1" t="str">
        <f t="shared" si="20"/>
        <v>stagnation</v>
      </c>
    </row>
    <row r="154" spans="1:489" ht="14.25" customHeight="1" x14ac:dyDescent="0.3">
      <c r="A154" s="1" t="s">
        <v>2355</v>
      </c>
      <c r="B154" s="1" t="s">
        <v>2356</v>
      </c>
      <c r="C154" s="1">
        <v>44964</v>
      </c>
      <c r="D154" s="1" t="s">
        <v>459</v>
      </c>
      <c r="E154" s="1" t="s">
        <v>460</v>
      </c>
      <c r="F154" s="1" t="s">
        <v>460</v>
      </c>
      <c r="G154" s="1" t="s">
        <v>461</v>
      </c>
      <c r="H154" s="1" t="s">
        <v>1380</v>
      </c>
      <c r="I154" s="1" t="s">
        <v>1381</v>
      </c>
      <c r="J154" s="1" t="s">
        <v>464</v>
      </c>
      <c r="K154" s="1" t="s">
        <v>2358</v>
      </c>
      <c r="L154" s="1" t="s">
        <v>2357</v>
      </c>
      <c r="M154" s="1" t="str" cm="1">
        <f t="array" ref="M154">SUBSTITUTE(L154,LEFT(L154,MIN(IFERROR(FIND({0;1;2;3;4;5;6;7;8;9},L154),""))-1),"")</f>
        <v>47</v>
      </c>
      <c r="N154" s="1" t="str">
        <f t="shared" si="14"/>
        <v>mwand_47</v>
      </c>
      <c r="O154" s="1" t="s">
        <v>467</v>
      </c>
      <c r="P154" s="1">
        <v>20</v>
      </c>
      <c r="Q154" s="1">
        <v>0</v>
      </c>
      <c r="R154" s="1" t="s">
        <v>511</v>
      </c>
      <c r="S154" s="1" t="s">
        <v>472</v>
      </c>
      <c r="T154" s="1" t="s">
        <v>542</v>
      </c>
      <c r="V154" s="1" t="s">
        <v>510</v>
      </c>
      <c r="W154" s="1" t="s">
        <v>510</v>
      </c>
      <c r="Y154" s="1" t="s">
        <v>513</v>
      </c>
      <c r="AA154" s="1" t="s">
        <v>471</v>
      </c>
      <c r="AB154" s="1">
        <v>1</v>
      </c>
      <c r="AC154" s="1">
        <v>0</v>
      </c>
      <c r="AD154" s="1">
        <v>1</v>
      </c>
      <c r="AE154" s="1">
        <v>0</v>
      </c>
      <c r="AF154" s="1">
        <v>1</v>
      </c>
      <c r="AG154" s="1">
        <v>0</v>
      </c>
      <c r="AH154" s="1">
        <v>0</v>
      </c>
      <c r="AI154" s="1">
        <v>0</v>
      </c>
      <c r="AJ154" s="1">
        <v>0</v>
      </c>
      <c r="AK154" s="1">
        <v>0</v>
      </c>
      <c r="AL154" s="1">
        <v>0</v>
      </c>
      <c r="AM154" s="1">
        <v>0</v>
      </c>
      <c r="AN154" s="1">
        <v>0</v>
      </c>
      <c r="AO154" s="1">
        <v>1</v>
      </c>
      <c r="AP154" s="1">
        <v>0</v>
      </c>
      <c r="AQ154" s="1">
        <v>0</v>
      </c>
      <c r="AR154" s="1">
        <v>4</v>
      </c>
      <c r="AS154" s="1" t="s">
        <v>472</v>
      </c>
      <c r="AT154" s="1">
        <v>0</v>
      </c>
      <c r="AU154" s="1">
        <v>0</v>
      </c>
      <c r="AV154" s="1">
        <v>0</v>
      </c>
      <c r="AW154" s="1">
        <v>0</v>
      </c>
      <c r="AX154" s="1">
        <v>0</v>
      </c>
      <c r="AY154" s="1">
        <v>0</v>
      </c>
      <c r="AZ154" s="1">
        <v>0</v>
      </c>
      <c r="BA154" s="1">
        <v>0</v>
      </c>
      <c r="BB154" s="1">
        <v>0</v>
      </c>
      <c r="BC154" s="1">
        <v>0</v>
      </c>
      <c r="BD154" s="1">
        <v>0</v>
      </c>
      <c r="BE154" s="1">
        <v>0</v>
      </c>
      <c r="BF154" s="1" t="s">
        <v>472</v>
      </c>
      <c r="BS154" s="1" t="s">
        <v>464</v>
      </c>
      <c r="BT154" s="1">
        <v>0</v>
      </c>
      <c r="BU154" s="1">
        <v>0</v>
      </c>
      <c r="BV154" s="1">
        <v>0</v>
      </c>
      <c r="BW154" s="1">
        <v>0</v>
      </c>
      <c r="BX154" s="1">
        <v>0</v>
      </c>
      <c r="BY154" s="1">
        <v>0</v>
      </c>
      <c r="BZ154" s="1">
        <v>0</v>
      </c>
      <c r="CA154" s="1">
        <v>0</v>
      </c>
      <c r="CB154" s="1">
        <v>0</v>
      </c>
      <c r="CC154" s="1">
        <v>1</v>
      </c>
      <c r="CD154" s="1">
        <v>0</v>
      </c>
      <c r="CE154" s="1" t="s">
        <v>1306</v>
      </c>
      <c r="CF154" s="1" t="s">
        <v>473</v>
      </c>
      <c r="CG154" s="1" t="s">
        <v>474</v>
      </c>
      <c r="CL154" s="1" t="s">
        <v>473</v>
      </c>
      <c r="CM154" s="1" t="s">
        <v>5133</v>
      </c>
      <c r="CO154" s="1" t="s">
        <v>464</v>
      </c>
      <c r="CW154" s="1" t="s">
        <v>475</v>
      </c>
      <c r="CX154" s="1">
        <v>5</v>
      </c>
      <c r="CY154" s="1">
        <v>2</v>
      </c>
      <c r="CZ154" s="1">
        <v>5</v>
      </c>
      <c r="DA154" s="9">
        <v>12</v>
      </c>
      <c r="DE154" s="1" t="s">
        <v>464</v>
      </c>
      <c r="DF154" s="1" t="s">
        <v>5100</v>
      </c>
      <c r="EH154" s="1">
        <v>7</v>
      </c>
      <c r="EI154" s="1">
        <v>2</v>
      </c>
      <c r="EJ154" s="1">
        <v>280</v>
      </c>
      <c r="EM154" s="1">
        <v>0</v>
      </c>
      <c r="EN154" s="6">
        <v>10</v>
      </c>
      <c r="EO154" s="1" t="s">
        <v>472</v>
      </c>
      <c r="EZ154" s="1" t="s">
        <v>476</v>
      </c>
      <c r="FA154" s="1">
        <v>0</v>
      </c>
      <c r="FB154" s="1">
        <v>0</v>
      </c>
      <c r="FC154" s="1">
        <v>0</v>
      </c>
      <c r="FD154" s="1">
        <v>0</v>
      </c>
      <c r="FE154" s="1">
        <v>1</v>
      </c>
      <c r="FF154" s="1">
        <v>0</v>
      </c>
      <c r="FG154" s="1">
        <v>0</v>
      </c>
      <c r="FI154" s="1" t="s">
        <v>464</v>
      </c>
      <c r="FJ154" s="1" t="s">
        <v>598</v>
      </c>
      <c r="FM154" s="1">
        <v>500</v>
      </c>
      <c r="GE154" s="1" t="s">
        <v>472</v>
      </c>
      <c r="GF154" s="1" t="s">
        <v>785</v>
      </c>
      <c r="GG154" s="1" t="s">
        <v>472</v>
      </c>
      <c r="HP154" s="1" t="s">
        <v>464</v>
      </c>
      <c r="HQ154" s="1">
        <v>0</v>
      </c>
      <c r="HR154" s="1">
        <v>0</v>
      </c>
      <c r="HS154" s="1">
        <v>0</v>
      </c>
      <c r="HT154" s="1">
        <v>0</v>
      </c>
      <c r="HU154" s="1">
        <v>0</v>
      </c>
      <c r="HV154" s="1">
        <v>0</v>
      </c>
      <c r="HW154" s="1">
        <v>1</v>
      </c>
      <c r="HX154" s="1">
        <v>0</v>
      </c>
      <c r="HY154" s="1">
        <v>0</v>
      </c>
      <c r="HZ154" s="1">
        <v>0</v>
      </c>
      <c r="IF154" s="1">
        <v>0</v>
      </c>
      <c r="IG154" s="1">
        <v>0</v>
      </c>
      <c r="IH154" s="1">
        <v>0</v>
      </c>
      <c r="II154" s="1">
        <v>1</v>
      </c>
      <c r="IJ154" s="1">
        <v>0</v>
      </c>
      <c r="IS154" s="1" t="s">
        <v>5183</v>
      </c>
      <c r="IT154" s="1" t="s">
        <v>472</v>
      </c>
      <c r="IU154" s="1" t="s">
        <v>5102</v>
      </c>
      <c r="IV154" s="1" t="s">
        <v>472</v>
      </c>
      <c r="IX154" s="1" t="s">
        <v>472</v>
      </c>
      <c r="IY154" s="1" t="s">
        <v>472</v>
      </c>
      <c r="KA154" s="1" t="s">
        <v>464</v>
      </c>
      <c r="KB154" s="1">
        <v>1</v>
      </c>
      <c r="KC154" s="1">
        <v>0</v>
      </c>
      <c r="KD154" s="1">
        <v>0</v>
      </c>
      <c r="KE154" s="1">
        <v>1</v>
      </c>
      <c r="KF154" s="1">
        <v>0</v>
      </c>
      <c r="KG154" s="1">
        <v>0</v>
      </c>
      <c r="KH154" s="1">
        <v>0</v>
      </c>
      <c r="KJ154" s="1">
        <v>0</v>
      </c>
      <c r="KK154" s="1">
        <v>1</v>
      </c>
      <c r="KL154" s="1">
        <v>0</v>
      </c>
      <c r="KM154" s="1">
        <v>1</v>
      </c>
      <c r="KN154" s="1">
        <v>2</v>
      </c>
      <c r="KO154" s="1" t="s">
        <v>5186</v>
      </c>
      <c r="KP154" s="1">
        <v>0</v>
      </c>
      <c r="KQ154" s="1">
        <v>0</v>
      </c>
      <c r="KR154" s="1">
        <v>0</v>
      </c>
      <c r="KT154" s="1">
        <v>0</v>
      </c>
      <c r="KU154" s="1">
        <v>1</v>
      </c>
      <c r="KV154" s="1">
        <v>0</v>
      </c>
      <c r="KW154" s="1">
        <v>0</v>
      </c>
      <c r="KX154" s="1">
        <v>0</v>
      </c>
      <c r="KY154" s="1">
        <v>0</v>
      </c>
      <c r="LA154" s="1" t="s">
        <v>472</v>
      </c>
      <c r="LB154" s="1" t="s">
        <v>490</v>
      </c>
      <c r="LC154" s="1">
        <v>1</v>
      </c>
      <c r="LD154" s="1">
        <v>1</v>
      </c>
      <c r="LE154" s="1">
        <v>0</v>
      </c>
      <c r="LF154" s="1">
        <v>0</v>
      </c>
      <c r="LH154" s="1">
        <v>0</v>
      </c>
      <c r="LI154" s="1">
        <v>1</v>
      </c>
      <c r="LJ154" s="1">
        <v>0</v>
      </c>
      <c r="LK154" s="1">
        <v>0</v>
      </c>
      <c r="LL154" s="1">
        <v>0</v>
      </c>
      <c r="LM154" s="1">
        <v>0</v>
      </c>
      <c r="LN154" s="1">
        <v>0</v>
      </c>
      <c r="LO154" s="1">
        <v>0</v>
      </c>
      <c r="LQ154" s="1" t="s">
        <v>472</v>
      </c>
      <c r="LZ154" s="1" t="s">
        <v>472</v>
      </c>
      <c r="MA154" s="1" t="s">
        <v>472</v>
      </c>
      <c r="MQ154" s="1">
        <v>0</v>
      </c>
      <c r="MT154" s="1">
        <v>8</v>
      </c>
      <c r="MU154" s="1" t="s">
        <v>5187</v>
      </c>
      <c r="MV154" s="1">
        <v>1</v>
      </c>
      <c r="MW154" s="1">
        <v>0</v>
      </c>
      <c r="MX154" s="1">
        <v>0</v>
      </c>
      <c r="MY154" s="1">
        <v>0</v>
      </c>
      <c r="MZ154" s="1">
        <v>0</v>
      </c>
      <c r="NA154" s="1">
        <v>1</v>
      </c>
      <c r="NB154" s="1">
        <v>1</v>
      </c>
      <c r="NC154" s="1" t="s">
        <v>5190</v>
      </c>
      <c r="ND154" s="1">
        <v>0</v>
      </c>
      <c r="NE154" s="1">
        <v>0</v>
      </c>
      <c r="NF154" s="1">
        <v>0</v>
      </c>
      <c r="NH154" s="1" t="s">
        <v>464</v>
      </c>
      <c r="NI154" s="1" t="s">
        <v>480</v>
      </c>
      <c r="OD154" s="1" t="s">
        <v>1342</v>
      </c>
      <c r="OE154" s="1">
        <v>0</v>
      </c>
      <c r="OF154" s="1">
        <v>0</v>
      </c>
      <c r="OG154" s="1">
        <v>0</v>
      </c>
      <c r="OH154" s="1">
        <v>0</v>
      </c>
      <c r="OI154" s="1">
        <v>0</v>
      </c>
      <c r="OJ154" s="1">
        <v>0</v>
      </c>
      <c r="OK154" s="1">
        <v>0</v>
      </c>
      <c r="OL154" s="1">
        <v>0</v>
      </c>
      <c r="OM154" s="1">
        <v>1</v>
      </c>
      <c r="ON154" s="1">
        <v>0</v>
      </c>
      <c r="OO154" s="1" t="s">
        <v>2359</v>
      </c>
      <c r="OP154" s="1">
        <v>0</v>
      </c>
      <c r="OQ154" s="1">
        <v>0</v>
      </c>
      <c r="OR154" s="1">
        <v>0</v>
      </c>
      <c r="OS154" s="1">
        <v>1</v>
      </c>
      <c r="OT154" s="1">
        <v>0</v>
      </c>
      <c r="OU154" s="1">
        <v>0</v>
      </c>
      <c r="OW154" s="1" t="s">
        <v>482</v>
      </c>
      <c r="OY154" s="1" t="s">
        <v>533</v>
      </c>
      <c r="OZ154" s="1" t="s">
        <v>464</v>
      </c>
      <c r="PA154" s="1" t="s">
        <v>464</v>
      </c>
      <c r="PB154" s="1" t="s">
        <v>533</v>
      </c>
      <c r="PC154" s="1" t="s">
        <v>464</v>
      </c>
      <c r="PD154" s="1" t="s">
        <v>472</v>
      </c>
      <c r="PF154" s="1" t="s">
        <v>484</v>
      </c>
      <c r="PH154" s="1" t="s">
        <v>485</v>
      </c>
      <c r="PI154" s="1" t="s">
        <v>534</v>
      </c>
      <c r="PJ154" s="1" t="s">
        <v>472</v>
      </c>
      <c r="PZ154" s="1" t="s">
        <v>488</v>
      </c>
      <c r="QA154" s="1" t="s">
        <v>472</v>
      </c>
      <c r="QB154" s="1" t="s">
        <v>2360</v>
      </c>
      <c r="QC154" s="1" t="s">
        <v>2361</v>
      </c>
      <c r="QD154" s="1" t="s">
        <v>472</v>
      </c>
      <c r="QG154" s="1">
        <v>-2.2224636000000002</v>
      </c>
      <c r="QH154" s="1">
        <v>28.834638399999999</v>
      </c>
      <c r="QI154" s="1">
        <v>1588</v>
      </c>
      <c r="QJ154" s="1">
        <v>3.54</v>
      </c>
      <c r="QK154" s="1">
        <v>4</v>
      </c>
      <c r="QL154" s="1">
        <v>44964.464131944442</v>
      </c>
      <c r="QM154" s="1">
        <v>44964.450300925928</v>
      </c>
      <c r="QN154" s="1" t="s">
        <v>492</v>
      </c>
      <c r="QO154" s="1">
        <v>44964.464201388888</v>
      </c>
      <c r="QP154" s="7" t="s">
        <v>2362</v>
      </c>
      <c r="QQ154" s="1" t="s">
        <v>492</v>
      </c>
      <c r="QR154" s="1" t="s">
        <v>4752</v>
      </c>
      <c r="QS154" s="1" t="s">
        <v>4752</v>
      </c>
      <c r="QT154" s="1" t="s">
        <v>4752</v>
      </c>
      <c r="QU154" s="1" t="s">
        <v>4752</v>
      </c>
      <c r="QV154" s="1" t="s">
        <v>4752</v>
      </c>
      <c r="QW154" s="1" t="s">
        <v>4752</v>
      </c>
      <c r="QX154" s="1" t="s">
        <v>4752</v>
      </c>
      <c r="QY154" s="9" t="s">
        <v>4752</v>
      </c>
      <c r="QZ154" s="1" t="s">
        <v>4752</v>
      </c>
      <c r="RA154" s="1" t="s">
        <v>4752</v>
      </c>
      <c r="RB154" s="1" t="s">
        <v>4752</v>
      </c>
      <c r="RC154" s="1" t="s">
        <v>4752</v>
      </c>
      <c r="RD154" s="1" t="s">
        <v>4752</v>
      </c>
      <c r="RE154" s="1" t="s">
        <v>4752</v>
      </c>
      <c r="RF154" s="1" t="s">
        <v>4752</v>
      </c>
      <c r="RG154" s="1" t="s">
        <v>4752</v>
      </c>
      <c r="RH154" s="1" t="s">
        <v>4752</v>
      </c>
      <c r="RI154" s="1" t="s">
        <v>4752</v>
      </c>
      <c r="RJ154" s="1" t="s">
        <v>4752</v>
      </c>
      <c r="RK154" s="1" t="s">
        <v>4752</v>
      </c>
      <c r="RL154" s="1" t="s">
        <v>4752</v>
      </c>
      <c r="RM154" s="1" t="s">
        <v>4752</v>
      </c>
      <c r="RN154" s="1" t="s">
        <v>4752</v>
      </c>
      <c r="RO154" s="1" t="s">
        <v>4752</v>
      </c>
      <c r="RP154" s="1" t="str">
        <f t="shared" si="15"/>
        <v/>
      </c>
      <c r="RQ154" s="1" t="str">
        <f t="shared" si="16"/>
        <v/>
      </c>
      <c r="RR154" s="1" t="str">
        <f t="shared" si="17"/>
        <v/>
      </c>
      <c r="RS154" s="1" t="str">
        <f t="shared" si="18"/>
        <v/>
      </c>
      <c r="RT154" s="1" t="str">
        <f t="shared" si="19"/>
        <v/>
      </c>
      <c r="RU154" s="1" t="str">
        <f t="shared" si="20"/>
        <v/>
      </c>
    </row>
    <row r="155" spans="1:489" ht="14.25" customHeight="1" x14ac:dyDescent="0.3">
      <c r="A155" s="1" t="s">
        <v>2363</v>
      </c>
      <c r="B155" s="1" t="s">
        <v>2364</v>
      </c>
      <c r="C155" s="1">
        <v>44964</v>
      </c>
      <c r="D155" s="1" t="s">
        <v>459</v>
      </c>
      <c r="E155" s="1" t="s">
        <v>460</v>
      </c>
      <c r="F155" s="1" t="s">
        <v>460</v>
      </c>
      <c r="G155" s="1" t="s">
        <v>461</v>
      </c>
      <c r="H155" s="1" t="s">
        <v>462</v>
      </c>
      <c r="I155" s="1" t="s">
        <v>732</v>
      </c>
      <c r="J155" s="1" t="s">
        <v>464</v>
      </c>
      <c r="K155" s="1" t="s">
        <v>2366</v>
      </c>
      <c r="L155" s="1" t="s">
        <v>2365</v>
      </c>
      <c r="M155" s="1" t="str" cm="1">
        <f t="array" ref="M155">SUBSTITUTE(L155,LEFT(L155,MIN(IFERROR(FIND({0;1;2;3;4;5;6;7;8;9},L155),""))-1),"")</f>
        <v>47</v>
      </c>
      <c r="N155" s="1" t="str">
        <f t="shared" si="14"/>
        <v>nyama_47</v>
      </c>
      <c r="O155" s="1" t="s">
        <v>467</v>
      </c>
      <c r="P155" s="1">
        <v>38</v>
      </c>
      <c r="Q155" s="1">
        <v>977041222</v>
      </c>
      <c r="R155" s="1" t="s">
        <v>553</v>
      </c>
      <c r="S155" s="1" t="s">
        <v>472</v>
      </c>
      <c r="T155" s="1" t="s">
        <v>542</v>
      </c>
      <c r="V155" s="1" t="s">
        <v>510</v>
      </c>
      <c r="W155" s="1" t="s">
        <v>510</v>
      </c>
      <c r="Y155" s="1" t="s">
        <v>575</v>
      </c>
      <c r="AA155" s="1" t="s">
        <v>596</v>
      </c>
      <c r="AB155" s="1">
        <v>2</v>
      </c>
      <c r="AC155" s="1">
        <v>0</v>
      </c>
      <c r="AD155" s="1">
        <v>1</v>
      </c>
      <c r="AE155" s="1">
        <v>1</v>
      </c>
      <c r="AF155" s="1">
        <v>0</v>
      </c>
      <c r="AG155" s="1">
        <v>0</v>
      </c>
      <c r="AH155" s="1">
        <v>1</v>
      </c>
      <c r="AI155" s="1">
        <v>1</v>
      </c>
      <c r="AJ155" s="1">
        <v>0</v>
      </c>
      <c r="AK155" s="1">
        <v>2</v>
      </c>
      <c r="AL155" s="1">
        <v>1</v>
      </c>
      <c r="AM155" s="1">
        <v>1</v>
      </c>
      <c r="AN155" s="1">
        <v>0</v>
      </c>
      <c r="AO155" s="1">
        <v>0</v>
      </c>
      <c r="AP155" s="1">
        <v>1</v>
      </c>
      <c r="AQ155" s="1">
        <v>0</v>
      </c>
      <c r="AR155" s="1">
        <v>11</v>
      </c>
      <c r="AS155" s="1" t="s">
        <v>464</v>
      </c>
      <c r="AT155" s="1">
        <v>0</v>
      </c>
      <c r="AU155" s="1">
        <v>0</v>
      </c>
      <c r="AV155" s="1">
        <v>0</v>
      </c>
      <c r="AW155" s="1">
        <v>0</v>
      </c>
      <c r="AX155" s="1">
        <v>0</v>
      </c>
      <c r="AY155" s="1">
        <v>0</v>
      </c>
      <c r="AZ155" s="1">
        <v>0</v>
      </c>
      <c r="BA155" s="1">
        <v>0</v>
      </c>
      <c r="BB155" s="1">
        <v>0</v>
      </c>
      <c r="BC155" s="1">
        <v>1</v>
      </c>
      <c r="BD155" s="1">
        <v>0</v>
      </c>
      <c r="BE155" s="1" t="s">
        <v>2367</v>
      </c>
      <c r="BF155" s="1" t="s">
        <v>464</v>
      </c>
      <c r="BG155" s="1">
        <v>1</v>
      </c>
      <c r="BH155" s="1">
        <v>0</v>
      </c>
      <c r="BI155" s="1">
        <v>0</v>
      </c>
      <c r="BJ155" s="1">
        <v>0</v>
      </c>
      <c r="BK155" s="1">
        <v>0</v>
      </c>
      <c r="BL155" s="1">
        <v>0</v>
      </c>
      <c r="BM155" s="1">
        <v>1</v>
      </c>
      <c r="BN155" s="1">
        <v>0</v>
      </c>
      <c r="BO155" s="1">
        <v>0</v>
      </c>
      <c r="BP155" s="1">
        <v>0</v>
      </c>
      <c r="BQ155" s="1">
        <v>0</v>
      </c>
      <c r="BS155" s="1" t="s">
        <v>464</v>
      </c>
      <c r="BT155" s="1">
        <v>1</v>
      </c>
      <c r="BU155" s="1">
        <v>0</v>
      </c>
      <c r="BV155" s="1">
        <v>1</v>
      </c>
      <c r="BW155" s="1">
        <v>1</v>
      </c>
      <c r="BX155" s="1">
        <v>1</v>
      </c>
      <c r="BY155" s="1">
        <v>1</v>
      </c>
      <c r="BZ155" s="1">
        <v>0</v>
      </c>
      <c r="CA155" s="1">
        <v>0</v>
      </c>
      <c r="CB155" s="1">
        <v>0</v>
      </c>
      <c r="CC155" s="1">
        <v>0</v>
      </c>
      <c r="CD155" s="1">
        <v>0</v>
      </c>
      <c r="CF155" s="1" t="s">
        <v>473</v>
      </c>
      <c r="CG155" s="1" t="s">
        <v>474</v>
      </c>
      <c r="CL155" s="1" t="s">
        <v>473</v>
      </c>
      <c r="CM155" s="1" t="s">
        <v>5133</v>
      </c>
      <c r="CO155" s="1" t="s">
        <v>464</v>
      </c>
      <c r="CW155" s="1" t="s">
        <v>475</v>
      </c>
      <c r="CX155" s="1">
        <v>30</v>
      </c>
      <c r="CY155" s="1">
        <v>5</v>
      </c>
      <c r="CZ155" s="1">
        <v>35</v>
      </c>
      <c r="DA155" s="9">
        <v>70</v>
      </c>
      <c r="DE155" s="1" t="s">
        <v>472</v>
      </c>
      <c r="DF155" s="1" t="s">
        <v>5102</v>
      </c>
      <c r="DG155" s="1">
        <v>0</v>
      </c>
      <c r="DH155" s="1">
        <v>0</v>
      </c>
      <c r="DI155" s="1">
        <v>0</v>
      </c>
      <c r="DJ155" s="1">
        <v>0</v>
      </c>
      <c r="DK155" s="1">
        <v>0</v>
      </c>
      <c r="DL155" s="1">
        <v>1</v>
      </c>
      <c r="DM155" s="1">
        <v>1</v>
      </c>
      <c r="DN155" s="1">
        <v>0</v>
      </c>
      <c r="DO155" s="1">
        <v>1</v>
      </c>
      <c r="DP155" s="1">
        <v>1</v>
      </c>
      <c r="DQ155" s="1">
        <v>1</v>
      </c>
      <c r="DR155" s="1">
        <v>0</v>
      </c>
      <c r="DS155" s="1">
        <v>0</v>
      </c>
      <c r="EH155" s="1">
        <v>7</v>
      </c>
      <c r="EI155" s="1">
        <v>5</v>
      </c>
      <c r="EJ155" s="1">
        <v>700</v>
      </c>
      <c r="EM155" s="1">
        <v>0</v>
      </c>
      <c r="EN155" s="6">
        <v>9.0909090909090899</v>
      </c>
      <c r="EO155" s="1" t="s">
        <v>472</v>
      </c>
      <c r="EZ155" s="1" t="s">
        <v>529</v>
      </c>
      <c r="FA155" s="1">
        <v>0</v>
      </c>
      <c r="FB155" s="1">
        <v>0</v>
      </c>
      <c r="FC155" s="1">
        <v>0</v>
      </c>
      <c r="FD155" s="1">
        <v>0</v>
      </c>
      <c r="FE155" s="1">
        <v>1</v>
      </c>
      <c r="FF155" s="1">
        <v>0</v>
      </c>
      <c r="FG155" s="1">
        <v>0</v>
      </c>
      <c r="FI155" s="1" t="s">
        <v>472</v>
      </c>
      <c r="GE155" s="1" t="s">
        <v>464</v>
      </c>
      <c r="GF155" s="1" t="s">
        <v>2368</v>
      </c>
      <c r="GG155" s="1" t="s">
        <v>472</v>
      </c>
      <c r="HP155" s="1" t="s">
        <v>464</v>
      </c>
      <c r="HQ155" s="1">
        <v>0</v>
      </c>
      <c r="HR155" s="1">
        <v>1</v>
      </c>
      <c r="HS155" s="1">
        <v>0</v>
      </c>
      <c r="HT155" s="1">
        <v>0</v>
      </c>
      <c r="HU155" s="1">
        <v>0</v>
      </c>
      <c r="HV155" s="1">
        <v>0</v>
      </c>
      <c r="HW155" s="1">
        <v>0</v>
      </c>
      <c r="HX155" s="1">
        <v>0</v>
      </c>
      <c r="HY155" s="1">
        <v>0</v>
      </c>
      <c r="HZ155" s="1">
        <v>0</v>
      </c>
      <c r="ID155" s="1" t="s">
        <v>867</v>
      </c>
      <c r="IF155" s="1">
        <v>0</v>
      </c>
      <c r="IG155" s="1">
        <v>0</v>
      </c>
      <c r="IH155" s="1">
        <v>0</v>
      </c>
      <c r="II155" s="1">
        <v>1</v>
      </c>
      <c r="IJ155" s="1">
        <v>0</v>
      </c>
      <c r="IS155" s="1" t="s">
        <v>5184</v>
      </c>
      <c r="IT155" s="1" t="s">
        <v>472</v>
      </c>
      <c r="IU155" s="1" t="s">
        <v>5100</v>
      </c>
      <c r="IV155" s="1" t="s">
        <v>464</v>
      </c>
      <c r="IW155" s="1" t="s">
        <v>1207</v>
      </c>
      <c r="IX155" s="1" t="s">
        <v>472</v>
      </c>
      <c r="IY155" s="1" t="s">
        <v>464</v>
      </c>
      <c r="IZ155" s="1">
        <v>0</v>
      </c>
      <c r="JA155" s="1">
        <v>1</v>
      </c>
      <c r="JB155" s="1">
        <v>0</v>
      </c>
      <c r="JC155" s="1">
        <v>0</v>
      </c>
      <c r="JD155" s="1">
        <v>0</v>
      </c>
      <c r="JE155" s="1">
        <v>1</v>
      </c>
      <c r="JF155" s="1">
        <v>0</v>
      </c>
      <c r="JG155" s="1">
        <v>0</v>
      </c>
      <c r="JH155" s="1">
        <v>0</v>
      </c>
      <c r="JI155" s="1">
        <v>0</v>
      </c>
      <c r="JK155" s="1" t="s">
        <v>464</v>
      </c>
      <c r="JL155" s="1">
        <v>0</v>
      </c>
      <c r="JM155" s="1">
        <v>0</v>
      </c>
      <c r="JN155" s="1">
        <v>1</v>
      </c>
      <c r="JO155" s="1">
        <v>0</v>
      </c>
      <c r="JP155" s="1">
        <v>0</v>
      </c>
      <c r="JQ155" s="1">
        <v>0</v>
      </c>
      <c r="JR155" s="1">
        <v>0</v>
      </c>
      <c r="JT155" s="1" t="s">
        <v>464</v>
      </c>
      <c r="KA155" s="1" t="s">
        <v>464</v>
      </c>
      <c r="KB155" s="1">
        <v>1</v>
      </c>
      <c r="KC155" s="1">
        <v>1</v>
      </c>
      <c r="KD155" s="1">
        <v>1</v>
      </c>
      <c r="KE155" s="1">
        <v>3</v>
      </c>
      <c r="KF155" s="1">
        <v>0</v>
      </c>
      <c r="KG155" s="1">
        <v>0</v>
      </c>
      <c r="KH155" s="1">
        <v>0</v>
      </c>
      <c r="KJ155" s="1">
        <v>0</v>
      </c>
      <c r="KK155" s="1">
        <v>1</v>
      </c>
      <c r="KL155" s="1">
        <v>1</v>
      </c>
      <c r="KM155" s="1">
        <v>2</v>
      </c>
      <c r="KN155" s="1">
        <v>5</v>
      </c>
      <c r="KO155" s="1" t="s">
        <v>5185</v>
      </c>
      <c r="KP155" s="1">
        <v>0</v>
      </c>
      <c r="KQ155" s="1">
        <v>0</v>
      </c>
      <c r="KR155" s="1">
        <v>0</v>
      </c>
      <c r="KT155" s="1">
        <v>1</v>
      </c>
      <c r="KU155" s="1">
        <v>1</v>
      </c>
      <c r="KV155" s="1">
        <v>0</v>
      </c>
      <c r="KW155" s="1">
        <v>0</v>
      </c>
      <c r="KX155" s="1">
        <v>0</v>
      </c>
      <c r="KY155" s="1">
        <v>0</v>
      </c>
      <c r="LA155" s="1" t="s">
        <v>472</v>
      </c>
      <c r="LB155" s="1" t="s">
        <v>490</v>
      </c>
      <c r="LC155" s="1">
        <v>1</v>
      </c>
      <c r="LD155" s="1">
        <v>1</v>
      </c>
      <c r="LE155" s="1">
        <v>0</v>
      </c>
      <c r="LF155" s="1">
        <v>0</v>
      </c>
      <c r="LH155" s="1">
        <v>0</v>
      </c>
      <c r="LI155" s="1">
        <v>0</v>
      </c>
      <c r="LJ155" s="1">
        <v>0</v>
      </c>
      <c r="LK155" s="1">
        <v>0</v>
      </c>
      <c r="LL155" s="1">
        <v>0</v>
      </c>
      <c r="LM155" s="1">
        <v>0</v>
      </c>
      <c r="LN155" s="1">
        <v>1</v>
      </c>
      <c r="LO155" s="1">
        <v>0</v>
      </c>
      <c r="LP155" s="1" t="s">
        <v>2369</v>
      </c>
      <c r="LQ155" s="1" t="s">
        <v>464</v>
      </c>
      <c r="LR155" s="1" t="s">
        <v>2370</v>
      </c>
      <c r="LS155" s="1">
        <v>0</v>
      </c>
      <c r="LT155" s="1">
        <v>1</v>
      </c>
      <c r="LU155" s="1">
        <v>0</v>
      </c>
      <c r="LV155" s="1">
        <v>1</v>
      </c>
      <c r="LW155" s="1">
        <v>0</v>
      </c>
      <c r="LX155" s="1">
        <v>0</v>
      </c>
      <c r="LY155" s="1" t="s">
        <v>1184</v>
      </c>
      <c r="LZ155" s="1" t="s">
        <v>472</v>
      </c>
      <c r="MA155" s="1" t="s">
        <v>472</v>
      </c>
      <c r="MQ155" s="1">
        <v>0</v>
      </c>
      <c r="MT155" s="1">
        <v>5</v>
      </c>
      <c r="MU155" s="1" t="s">
        <v>5189</v>
      </c>
      <c r="MV155" s="1">
        <v>1</v>
      </c>
      <c r="MW155" s="1">
        <v>1</v>
      </c>
      <c r="MX155" s="1">
        <v>0</v>
      </c>
      <c r="MY155" s="1">
        <v>0</v>
      </c>
      <c r="MZ155" s="1">
        <v>0</v>
      </c>
      <c r="NA155" s="1">
        <v>2</v>
      </c>
      <c r="NB155" s="1">
        <v>2</v>
      </c>
      <c r="NC155" s="1" t="s">
        <v>5190</v>
      </c>
      <c r="ND155" s="1">
        <v>0</v>
      </c>
      <c r="NE155" s="1">
        <v>0</v>
      </c>
      <c r="NF155" s="1">
        <v>0</v>
      </c>
      <c r="NH155" s="1" t="s">
        <v>464</v>
      </c>
      <c r="NI155" s="1" t="s">
        <v>464</v>
      </c>
      <c r="NJ155" s="1" t="s">
        <v>741</v>
      </c>
      <c r="OD155" s="1" t="s">
        <v>2371</v>
      </c>
      <c r="OE155" s="1">
        <v>1</v>
      </c>
      <c r="OF155" s="1">
        <v>0</v>
      </c>
      <c r="OG155" s="1">
        <v>1</v>
      </c>
      <c r="OH155" s="1">
        <v>0</v>
      </c>
      <c r="OI155" s="1">
        <v>0</v>
      </c>
      <c r="OJ155" s="1">
        <v>1</v>
      </c>
      <c r="OK155" s="1">
        <v>0</v>
      </c>
      <c r="OL155" s="1">
        <v>1</v>
      </c>
      <c r="OM155" s="1">
        <v>0</v>
      </c>
      <c r="ON155" s="1">
        <v>0</v>
      </c>
      <c r="OP155" s="1">
        <v>0</v>
      </c>
      <c r="OQ155" s="1">
        <v>1</v>
      </c>
      <c r="OR155" s="1">
        <v>0</v>
      </c>
      <c r="OS155" s="1">
        <v>0</v>
      </c>
      <c r="OT155" s="1">
        <v>0</v>
      </c>
      <c r="OU155" s="1">
        <v>0</v>
      </c>
      <c r="OW155" s="1" t="s">
        <v>546</v>
      </c>
      <c r="OY155" s="1" t="s">
        <v>502</v>
      </c>
      <c r="OZ155" s="1" t="s">
        <v>464</v>
      </c>
      <c r="PA155" s="1" t="s">
        <v>464</v>
      </c>
      <c r="PB155" s="1" t="s">
        <v>518</v>
      </c>
      <c r="PC155" s="1" t="s">
        <v>464</v>
      </c>
      <c r="PD155" s="1" t="s">
        <v>472</v>
      </c>
      <c r="PF155" s="1" t="s">
        <v>484</v>
      </c>
      <c r="PH155" s="1" t="s">
        <v>485</v>
      </c>
      <c r="PI155" s="1" t="s">
        <v>605</v>
      </c>
      <c r="PJ155" s="1" t="s">
        <v>472</v>
      </c>
      <c r="PZ155" s="1" t="s">
        <v>1184</v>
      </c>
      <c r="QA155" s="1" t="s">
        <v>472</v>
      </c>
      <c r="QB155" s="1" t="s">
        <v>2372</v>
      </c>
      <c r="QC155" s="1" t="s">
        <v>2373</v>
      </c>
      <c r="QD155" s="1" t="s">
        <v>472</v>
      </c>
      <c r="QG155" s="1">
        <v>-2.2740966</v>
      </c>
      <c r="QH155" s="1">
        <v>28.817034499999998</v>
      </c>
      <c r="QI155" s="1">
        <v>1687.8</v>
      </c>
      <c r="QJ155" s="1">
        <v>4.96</v>
      </c>
      <c r="QK155" s="1">
        <v>11</v>
      </c>
      <c r="QL155" s="1">
        <v>44964.510358796288</v>
      </c>
      <c r="QM155" s="1">
        <v>44964.485949074071</v>
      </c>
      <c r="QN155" s="1" t="s">
        <v>1159</v>
      </c>
      <c r="QO155" s="1">
        <v>44964.510393518518</v>
      </c>
      <c r="QP155" s="7" t="s">
        <v>2374</v>
      </c>
      <c r="QQ155" s="1" t="s">
        <v>1159</v>
      </c>
      <c r="QR155" s="1" t="s">
        <v>4707</v>
      </c>
      <c r="QS155" s="1" t="s">
        <v>4716</v>
      </c>
      <c r="QT155" s="1">
        <v>8</v>
      </c>
      <c r="QU155" s="1" t="s">
        <v>4709</v>
      </c>
      <c r="QV155" s="1">
        <v>10</v>
      </c>
      <c r="QW155" s="1">
        <v>12</v>
      </c>
      <c r="QX155" s="1">
        <v>1</v>
      </c>
      <c r="QY155" s="9">
        <v>23</v>
      </c>
      <c r="QZ155" s="1" t="s">
        <v>5102</v>
      </c>
      <c r="RA155" s="1">
        <v>7.5</v>
      </c>
      <c r="RB155" s="1" t="s">
        <v>4710</v>
      </c>
      <c r="RC155" s="1" t="s">
        <v>4734</v>
      </c>
      <c r="RD155" s="1" t="s">
        <v>4712</v>
      </c>
      <c r="RE155" s="1" t="s">
        <v>5100</v>
      </c>
      <c r="RF155" s="1">
        <v>0</v>
      </c>
      <c r="RG155" s="1">
        <v>1</v>
      </c>
      <c r="RH155" s="1">
        <v>1</v>
      </c>
      <c r="RI155" s="1">
        <v>2</v>
      </c>
      <c r="RJ155" s="1" t="s">
        <v>4721</v>
      </c>
      <c r="RK155" s="1">
        <v>0</v>
      </c>
      <c r="RL155" s="1">
        <v>4</v>
      </c>
      <c r="RM155" s="1" t="s">
        <v>4722</v>
      </c>
      <c r="RN155" s="1">
        <v>0</v>
      </c>
      <c r="RO155" s="1">
        <v>0</v>
      </c>
      <c r="RP155" s="1" t="str">
        <f t="shared" si="15"/>
        <v>regression</v>
      </c>
      <c r="RQ155" s="1" t="str">
        <f t="shared" si="16"/>
        <v>stagnation</v>
      </c>
      <c r="RR155" s="1" t="str">
        <f t="shared" si="17"/>
        <v>stagnation</v>
      </c>
      <c r="RS155" s="1" t="str">
        <f t="shared" si="18"/>
        <v>regression</v>
      </c>
      <c r="RT155" s="1" t="str">
        <f t="shared" si="19"/>
        <v>regression</v>
      </c>
      <c r="RU155" s="1" t="str">
        <f t="shared" si="20"/>
        <v>croissance</v>
      </c>
    </row>
    <row r="156" spans="1:489" ht="14.25" customHeight="1" x14ac:dyDescent="0.3">
      <c r="A156" s="1" t="s">
        <v>2375</v>
      </c>
      <c r="B156" s="1" t="s">
        <v>2376</v>
      </c>
      <c r="C156" s="1">
        <v>44964</v>
      </c>
      <c r="D156" s="1" t="s">
        <v>459</v>
      </c>
      <c r="E156" s="1" t="s">
        <v>460</v>
      </c>
      <c r="F156" s="1" t="s">
        <v>460</v>
      </c>
      <c r="G156" s="1" t="s">
        <v>461</v>
      </c>
      <c r="H156" s="1" t="s">
        <v>1380</v>
      </c>
      <c r="I156" s="1" t="s">
        <v>1381</v>
      </c>
      <c r="J156" s="1" t="s">
        <v>464</v>
      </c>
      <c r="K156" s="1" t="s">
        <v>2378</v>
      </c>
      <c r="L156" s="1" t="s">
        <v>2377</v>
      </c>
      <c r="M156" s="1" t="str" cm="1">
        <f t="array" ref="M156">SUBSTITUTE(L156,LEFT(L156,MIN(IFERROR(FIND({0;1;2;3;4;5;6;7;8;9},L156),""))-1),"")</f>
        <v>26</v>
      </c>
      <c r="N156" s="1" t="str">
        <f t="shared" si="14"/>
        <v>mwand_26</v>
      </c>
      <c r="O156" s="1" t="s">
        <v>467</v>
      </c>
      <c r="P156" s="1">
        <v>44</v>
      </c>
      <c r="Q156" s="1">
        <v>0</v>
      </c>
      <c r="R156" s="1" t="s">
        <v>511</v>
      </c>
      <c r="S156" s="1" t="s">
        <v>472</v>
      </c>
      <c r="T156" s="1" t="s">
        <v>542</v>
      </c>
      <c r="V156" s="1" t="s">
        <v>510</v>
      </c>
      <c r="W156" s="1" t="s">
        <v>510</v>
      </c>
      <c r="Y156" s="1" t="s">
        <v>831</v>
      </c>
      <c r="AA156" s="1" t="s">
        <v>471</v>
      </c>
      <c r="AB156" s="1">
        <v>1</v>
      </c>
      <c r="AC156" s="1">
        <v>0</v>
      </c>
      <c r="AD156" s="1">
        <v>1</v>
      </c>
      <c r="AE156" s="1">
        <v>0</v>
      </c>
      <c r="AF156" s="1">
        <v>1</v>
      </c>
      <c r="AG156" s="1">
        <v>0</v>
      </c>
      <c r="AH156" s="1">
        <v>1</v>
      </c>
      <c r="AI156" s="1">
        <v>0</v>
      </c>
      <c r="AJ156" s="1">
        <v>1</v>
      </c>
      <c r="AK156" s="1">
        <v>1</v>
      </c>
      <c r="AL156" s="1">
        <v>1</v>
      </c>
      <c r="AM156" s="1">
        <v>1</v>
      </c>
      <c r="AN156" s="1">
        <v>0</v>
      </c>
      <c r="AO156" s="1">
        <v>0</v>
      </c>
      <c r="AP156" s="1">
        <v>0</v>
      </c>
      <c r="AQ156" s="1">
        <v>1</v>
      </c>
      <c r="AR156" s="1">
        <v>9</v>
      </c>
      <c r="AS156" s="1" t="s">
        <v>464</v>
      </c>
      <c r="AT156" s="1">
        <v>0</v>
      </c>
      <c r="AU156" s="1">
        <v>0</v>
      </c>
      <c r="AV156" s="1">
        <v>0</v>
      </c>
      <c r="AW156" s="1">
        <v>0</v>
      </c>
      <c r="AX156" s="1">
        <v>1</v>
      </c>
      <c r="AY156" s="1">
        <v>0</v>
      </c>
      <c r="AZ156" s="1">
        <v>0</v>
      </c>
      <c r="BA156" s="1">
        <v>0</v>
      </c>
      <c r="BB156" s="1">
        <v>0</v>
      </c>
      <c r="BC156" s="1">
        <v>0</v>
      </c>
      <c r="BD156" s="1">
        <v>0</v>
      </c>
      <c r="BE156" s="1">
        <v>0</v>
      </c>
      <c r="BF156" s="1" t="s">
        <v>472</v>
      </c>
      <c r="BS156" s="1" t="s">
        <v>464</v>
      </c>
      <c r="BT156" s="1">
        <v>1</v>
      </c>
      <c r="BU156" s="1">
        <v>0</v>
      </c>
      <c r="BV156" s="1">
        <v>0</v>
      </c>
      <c r="BW156" s="1">
        <v>0</v>
      </c>
      <c r="BX156" s="1">
        <v>0</v>
      </c>
      <c r="BY156" s="1">
        <v>1</v>
      </c>
      <c r="BZ156" s="1">
        <v>0</v>
      </c>
      <c r="CA156" s="1">
        <v>0</v>
      </c>
      <c r="CB156" s="1">
        <v>0</v>
      </c>
      <c r="CC156" s="1">
        <v>0</v>
      </c>
      <c r="CD156" s="1">
        <v>0</v>
      </c>
      <c r="CF156" s="1" t="s">
        <v>473</v>
      </c>
      <c r="CG156" s="1" t="s">
        <v>896</v>
      </c>
      <c r="CL156" s="1" t="s">
        <v>473</v>
      </c>
      <c r="CM156" s="1" t="s">
        <v>5133</v>
      </c>
      <c r="CO156" s="1" t="s">
        <v>464</v>
      </c>
      <c r="CW156" s="1" t="s">
        <v>475</v>
      </c>
      <c r="CX156" s="1">
        <v>3</v>
      </c>
      <c r="CY156" s="1">
        <v>10</v>
      </c>
      <c r="CZ156" s="1">
        <v>4</v>
      </c>
      <c r="DA156" s="9">
        <v>17</v>
      </c>
      <c r="DE156" s="1" t="s">
        <v>464</v>
      </c>
      <c r="DF156" s="1" t="s">
        <v>5100</v>
      </c>
      <c r="EH156" s="1">
        <v>7</v>
      </c>
      <c r="EI156" s="1">
        <v>5</v>
      </c>
      <c r="EJ156" s="1">
        <v>700</v>
      </c>
      <c r="EM156" s="1">
        <v>0</v>
      </c>
      <c r="EN156" s="6">
        <v>11.111111111111111</v>
      </c>
      <c r="EO156" s="1" t="s">
        <v>472</v>
      </c>
      <c r="EZ156" s="1" t="s">
        <v>597</v>
      </c>
      <c r="FA156" s="1">
        <v>0</v>
      </c>
      <c r="FB156" s="1">
        <v>0</v>
      </c>
      <c r="FC156" s="1">
        <v>0</v>
      </c>
      <c r="FD156" s="1">
        <v>0</v>
      </c>
      <c r="FE156" s="1">
        <v>1</v>
      </c>
      <c r="FF156" s="1">
        <v>0</v>
      </c>
      <c r="FG156" s="1">
        <v>0</v>
      </c>
      <c r="FI156" s="1" t="s">
        <v>464</v>
      </c>
      <c r="FJ156" s="1" t="s">
        <v>598</v>
      </c>
      <c r="FM156" s="1">
        <v>500</v>
      </c>
      <c r="GE156" s="1" t="s">
        <v>464</v>
      </c>
      <c r="GF156" s="1" t="s">
        <v>2379</v>
      </c>
      <c r="GG156" s="1" t="s">
        <v>472</v>
      </c>
      <c r="HP156" s="1" t="s">
        <v>464</v>
      </c>
      <c r="HQ156" s="1">
        <v>0</v>
      </c>
      <c r="HR156" s="1">
        <v>0</v>
      </c>
      <c r="HS156" s="1">
        <v>0</v>
      </c>
      <c r="HT156" s="1">
        <v>0</v>
      </c>
      <c r="HU156" s="1">
        <v>0</v>
      </c>
      <c r="HV156" s="1">
        <v>0</v>
      </c>
      <c r="HW156" s="1">
        <v>1</v>
      </c>
      <c r="HX156" s="1">
        <v>0</v>
      </c>
      <c r="HY156" s="1">
        <v>0</v>
      </c>
      <c r="HZ156" s="1">
        <v>0</v>
      </c>
      <c r="IF156" s="1">
        <v>0</v>
      </c>
      <c r="IG156" s="1">
        <v>0</v>
      </c>
      <c r="IH156" s="1">
        <v>0</v>
      </c>
      <c r="II156" s="1">
        <v>1</v>
      </c>
      <c r="IJ156" s="1">
        <v>0</v>
      </c>
      <c r="IS156" s="1" t="s">
        <v>5183</v>
      </c>
      <c r="IT156" s="1" t="s">
        <v>472</v>
      </c>
      <c r="IU156" s="1" t="s">
        <v>5102</v>
      </c>
      <c r="IV156" s="1" t="s">
        <v>472</v>
      </c>
      <c r="IX156" s="1" t="s">
        <v>472</v>
      </c>
      <c r="IY156" s="1" t="s">
        <v>464</v>
      </c>
      <c r="IZ156" s="1">
        <v>0</v>
      </c>
      <c r="JA156" s="1">
        <v>1</v>
      </c>
      <c r="JB156" s="1">
        <v>0</v>
      </c>
      <c r="JC156" s="1">
        <v>0</v>
      </c>
      <c r="JD156" s="1">
        <v>0</v>
      </c>
      <c r="JE156" s="1">
        <v>1</v>
      </c>
      <c r="JF156" s="1">
        <v>0</v>
      </c>
      <c r="JG156" s="1">
        <v>1</v>
      </c>
      <c r="JH156" s="1">
        <v>0</v>
      </c>
      <c r="JI156" s="1">
        <v>0</v>
      </c>
      <c r="JK156" s="1" t="s">
        <v>472</v>
      </c>
      <c r="KA156" s="1" t="s">
        <v>464</v>
      </c>
      <c r="KB156" s="1">
        <v>1</v>
      </c>
      <c r="KC156" s="1">
        <v>0</v>
      </c>
      <c r="KD156" s="1">
        <v>1</v>
      </c>
      <c r="KE156" s="1">
        <v>2</v>
      </c>
      <c r="KF156" s="1">
        <v>0</v>
      </c>
      <c r="KG156" s="1">
        <v>0</v>
      </c>
      <c r="KH156" s="1">
        <v>0</v>
      </c>
      <c r="KJ156" s="1">
        <v>1</v>
      </c>
      <c r="KK156" s="1">
        <v>1</v>
      </c>
      <c r="KL156" s="1">
        <v>1</v>
      </c>
      <c r="KM156" s="1">
        <v>3</v>
      </c>
      <c r="KN156" s="1">
        <v>5</v>
      </c>
      <c r="KO156" s="1" t="s">
        <v>5185</v>
      </c>
      <c r="KP156" s="1">
        <v>0</v>
      </c>
      <c r="KQ156" s="1">
        <v>0</v>
      </c>
      <c r="KR156" s="1">
        <v>0</v>
      </c>
      <c r="KT156" s="1">
        <v>1</v>
      </c>
      <c r="KU156" s="1">
        <v>0</v>
      </c>
      <c r="KV156" s="1">
        <v>0</v>
      </c>
      <c r="KW156" s="1">
        <v>0</v>
      </c>
      <c r="KX156" s="1">
        <v>1</v>
      </c>
      <c r="KY156" s="1">
        <v>0</v>
      </c>
      <c r="KZ156" s="1" t="s">
        <v>2380</v>
      </c>
      <c r="LA156" s="1" t="s">
        <v>472</v>
      </c>
      <c r="LB156" s="1" t="s">
        <v>2381</v>
      </c>
      <c r="LC156" s="1">
        <v>0</v>
      </c>
      <c r="LD156" s="1">
        <v>1</v>
      </c>
      <c r="LE156" s="1">
        <v>0</v>
      </c>
      <c r="LF156" s="1">
        <v>0</v>
      </c>
      <c r="LH156" s="1">
        <v>0</v>
      </c>
      <c r="LI156" s="1">
        <v>0</v>
      </c>
      <c r="LJ156" s="1">
        <v>0</v>
      </c>
      <c r="LK156" s="1">
        <v>0</v>
      </c>
      <c r="LL156" s="1">
        <v>0</v>
      </c>
      <c r="LM156" s="1">
        <v>0</v>
      </c>
      <c r="LN156" s="1">
        <v>1</v>
      </c>
      <c r="LO156" s="1">
        <v>0</v>
      </c>
      <c r="LP156" s="1" t="s">
        <v>2382</v>
      </c>
      <c r="LQ156" s="1" t="s">
        <v>464</v>
      </c>
      <c r="LR156" s="1" t="s">
        <v>2383</v>
      </c>
      <c r="LS156" s="1">
        <v>0</v>
      </c>
      <c r="LT156" s="1">
        <v>1</v>
      </c>
      <c r="LU156" s="1">
        <v>0</v>
      </c>
      <c r="LV156" s="1">
        <v>1</v>
      </c>
      <c r="LW156" s="1">
        <v>0</v>
      </c>
      <c r="LX156" s="1">
        <v>0</v>
      </c>
      <c r="LY156" s="1" t="s">
        <v>2384</v>
      </c>
      <c r="LZ156" s="1" t="s">
        <v>464</v>
      </c>
      <c r="MA156" s="1" t="s">
        <v>472</v>
      </c>
      <c r="MB156" s="1">
        <v>0</v>
      </c>
      <c r="MC156" s="1">
        <v>1</v>
      </c>
      <c r="MD156" s="1">
        <v>0</v>
      </c>
      <c r="ME156" s="1">
        <v>0</v>
      </c>
      <c r="MF156" s="1">
        <v>0</v>
      </c>
      <c r="MH156" s="1">
        <v>1</v>
      </c>
      <c r="MI156" s="1">
        <v>0</v>
      </c>
      <c r="MJ156" s="1">
        <v>0</v>
      </c>
      <c r="MK156" s="1">
        <v>0</v>
      </c>
      <c r="ML156" s="1">
        <v>0</v>
      </c>
      <c r="MM156" s="1">
        <v>0</v>
      </c>
      <c r="MN156" s="1">
        <v>1</v>
      </c>
      <c r="MO156" s="1">
        <v>0</v>
      </c>
      <c r="MP156" s="1" t="s">
        <v>2385</v>
      </c>
      <c r="MQ156" s="1">
        <v>1</v>
      </c>
      <c r="MT156" s="1">
        <v>6</v>
      </c>
      <c r="MU156" s="1" t="s">
        <v>5187</v>
      </c>
      <c r="MV156" s="1">
        <v>1</v>
      </c>
      <c r="MW156" s="1">
        <v>1</v>
      </c>
      <c r="MX156" s="1">
        <v>0</v>
      </c>
      <c r="MY156" s="1">
        <v>0</v>
      </c>
      <c r="MZ156" s="1">
        <v>0</v>
      </c>
      <c r="NA156" s="1">
        <v>2</v>
      </c>
      <c r="NB156" s="1">
        <v>3</v>
      </c>
      <c r="NC156" s="1" t="s">
        <v>5190</v>
      </c>
      <c r="ND156" s="1">
        <v>0</v>
      </c>
      <c r="NE156" s="1">
        <v>0</v>
      </c>
      <c r="NF156" s="1">
        <v>0</v>
      </c>
      <c r="NH156" s="1" t="s">
        <v>464</v>
      </c>
      <c r="NI156" s="1" t="s">
        <v>480</v>
      </c>
      <c r="OD156" s="1" t="s">
        <v>1135</v>
      </c>
      <c r="OE156" s="1">
        <v>1</v>
      </c>
      <c r="OF156" s="1">
        <v>0</v>
      </c>
      <c r="OG156" s="1">
        <v>0</v>
      </c>
      <c r="OH156" s="1">
        <v>0</v>
      </c>
      <c r="OI156" s="1">
        <v>0</v>
      </c>
      <c r="OJ156" s="1">
        <v>1</v>
      </c>
      <c r="OK156" s="1">
        <v>0</v>
      </c>
      <c r="OL156" s="1">
        <v>0</v>
      </c>
      <c r="OM156" s="1">
        <v>1</v>
      </c>
      <c r="ON156" s="1">
        <v>0</v>
      </c>
      <c r="OO156" s="1" t="s">
        <v>562</v>
      </c>
      <c r="OP156" s="1">
        <v>0</v>
      </c>
      <c r="OQ156" s="1">
        <v>0</v>
      </c>
      <c r="OR156" s="1">
        <v>1</v>
      </c>
      <c r="OS156" s="1">
        <v>0</v>
      </c>
      <c r="OT156" s="1">
        <v>0</v>
      </c>
      <c r="OU156" s="1">
        <v>0</v>
      </c>
      <c r="OW156" s="1" t="s">
        <v>546</v>
      </c>
      <c r="OY156" s="1" t="s">
        <v>518</v>
      </c>
      <c r="OZ156" s="1" t="s">
        <v>464</v>
      </c>
      <c r="PA156" s="1" t="s">
        <v>464</v>
      </c>
      <c r="PB156" s="1" t="s">
        <v>518</v>
      </c>
      <c r="PC156" s="1" t="s">
        <v>464</v>
      </c>
      <c r="PD156" s="1" t="s">
        <v>472</v>
      </c>
      <c r="PF156" s="1" t="s">
        <v>484</v>
      </c>
      <c r="PH156" s="1" t="s">
        <v>586</v>
      </c>
      <c r="PI156" s="1" t="s">
        <v>534</v>
      </c>
      <c r="PJ156" s="1" t="s">
        <v>489</v>
      </c>
      <c r="PK156" s="1">
        <v>0</v>
      </c>
      <c r="PL156" s="1">
        <v>1</v>
      </c>
      <c r="PM156" s="1">
        <v>0</v>
      </c>
      <c r="PN156" s="1">
        <v>0</v>
      </c>
      <c r="PO156" s="1">
        <v>0</v>
      </c>
      <c r="PP156" s="1">
        <v>1</v>
      </c>
      <c r="PQ156" s="1">
        <v>0</v>
      </c>
      <c r="PR156" s="1">
        <v>0</v>
      </c>
      <c r="PS156" s="1">
        <v>0</v>
      </c>
      <c r="PT156" s="1">
        <v>0</v>
      </c>
      <c r="PU156" s="1">
        <v>0</v>
      </c>
      <c r="PV156" s="1">
        <v>0</v>
      </c>
      <c r="PX156" s="1" t="s">
        <v>2386</v>
      </c>
      <c r="PY156" s="1" t="s">
        <v>487</v>
      </c>
      <c r="PZ156" s="1" t="s">
        <v>2386</v>
      </c>
      <c r="QA156" s="1" t="s">
        <v>489</v>
      </c>
      <c r="QB156" s="1" t="s">
        <v>2387</v>
      </c>
      <c r="QC156" s="1" t="s">
        <v>2388</v>
      </c>
      <c r="QD156" s="1" t="s">
        <v>472</v>
      </c>
      <c r="QG156" s="1">
        <v>-2.2270227999999999</v>
      </c>
      <c r="QH156" s="1">
        <v>28.8356861</v>
      </c>
      <c r="QI156" s="1">
        <v>1585.3</v>
      </c>
      <c r="QJ156" s="1">
        <v>4.84</v>
      </c>
      <c r="QK156" s="1">
        <v>9</v>
      </c>
      <c r="QL156" s="1">
        <v>44964.360821759263</v>
      </c>
      <c r="QM156" s="1">
        <v>44964.344664351847</v>
      </c>
      <c r="QN156" s="1" t="s">
        <v>568</v>
      </c>
      <c r="QO156" s="1">
        <v>44964.550486111111</v>
      </c>
      <c r="QP156" s="7" t="s">
        <v>2389</v>
      </c>
      <c r="QQ156" s="1" t="s">
        <v>568</v>
      </c>
      <c r="QR156" s="1" t="s">
        <v>4707</v>
      </c>
      <c r="QS156" s="1" t="s">
        <v>4716</v>
      </c>
      <c r="QT156" s="1">
        <v>7</v>
      </c>
      <c r="QU156" s="1" t="s">
        <v>4725</v>
      </c>
      <c r="QV156" s="1">
        <v>7</v>
      </c>
      <c r="QW156" s="1">
        <v>3</v>
      </c>
      <c r="QX156" s="1">
        <v>7</v>
      </c>
      <c r="QY156" s="9">
        <v>17</v>
      </c>
      <c r="QZ156" s="1" t="s">
        <v>5100</v>
      </c>
      <c r="RA156" s="1">
        <v>11.428571428571429</v>
      </c>
      <c r="RB156" s="1" t="s">
        <v>4710</v>
      </c>
      <c r="RC156" s="1" t="s">
        <v>4711</v>
      </c>
      <c r="RD156" s="1" t="s">
        <v>4712</v>
      </c>
      <c r="RE156" s="1" t="s">
        <v>5102</v>
      </c>
      <c r="RF156" s="1">
        <v>0</v>
      </c>
      <c r="RG156" s="1">
        <v>2</v>
      </c>
      <c r="RH156" s="1">
        <v>2</v>
      </c>
      <c r="RI156" s="1">
        <v>4</v>
      </c>
      <c r="RJ156" s="1" t="s">
        <v>4713</v>
      </c>
      <c r="RK156" s="1">
        <v>0</v>
      </c>
      <c r="RL156" s="1">
        <v>9</v>
      </c>
      <c r="RM156" s="1" t="s">
        <v>4718</v>
      </c>
      <c r="RN156" s="1">
        <v>0</v>
      </c>
      <c r="RO156" s="1">
        <v>0</v>
      </c>
      <c r="RP156" s="1" t="str">
        <f t="shared" si="15"/>
        <v>stagnation</v>
      </c>
      <c r="RQ156" s="1" t="str">
        <f t="shared" si="16"/>
        <v>stagnation</v>
      </c>
      <c r="RR156" s="1" t="str">
        <f t="shared" si="17"/>
        <v>stagnation</v>
      </c>
      <c r="RS156" s="1" t="str">
        <f t="shared" si="18"/>
        <v>croissance</v>
      </c>
      <c r="RT156" s="1" t="str">
        <f t="shared" si="19"/>
        <v>regression</v>
      </c>
      <c r="RU156" s="1" t="str">
        <f t="shared" si="20"/>
        <v>regression</v>
      </c>
    </row>
    <row r="157" spans="1:489" ht="14.25" customHeight="1" x14ac:dyDescent="0.3">
      <c r="A157" s="1" t="s">
        <v>2390</v>
      </c>
      <c r="B157" s="1" t="s">
        <v>2391</v>
      </c>
      <c r="C157" s="1">
        <v>44964</v>
      </c>
      <c r="D157" s="1" t="s">
        <v>459</v>
      </c>
      <c r="E157" s="1" t="s">
        <v>460</v>
      </c>
      <c r="F157" s="1" t="s">
        <v>460</v>
      </c>
      <c r="G157" s="1" t="s">
        <v>461</v>
      </c>
      <c r="H157" s="1" t="s">
        <v>1380</v>
      </c>
      <c r="I157" s="1" t="s">
        <v>1381</v>
      </c>
      <c r="J157" s="1" t="s">
        <v>464</v>
      </c>
      <c r="K157" s="1" t="s">
        <v>2393</v>
      </c>
      <c r="L157" s="1" t="s">
        <v>2392</v>
      </c>
      <c r="M157" s="1" t="str" cm="1">
        <f t="array" ref="M157">SUBSTITUTE(L157,LEFT(L157,MIN(IFERROR(FIND({0;1;2;3;4;5;6;7;8;9},L157),""))-1),"")</f>
        <v>35</v>
      </c>
      <c r="N157" s="1" t="str">
        <f t="shared" si="14"/>
        <v>mwand_35</v>
      </c>
      <c r="O157" s="1" t="s">
        <v>510</v>
      </c>
      <c r="P157" s="1">
        <v>18</v>
      </c>
      <c r="Q157" s="1">
        <v>978364572</v>
      </c>
      <c r="R157" s="1" t="s">
        <v>614</v>
      </c>
      <c r="S157" s="1" t="s">
        <v>472</v>
      </c>
      <c r="T157" s="1" t="s">
        <v>526</v>
      </c>
      <c r="V157" s="1" t="s">
        <v>510</v>
      </c>
      <c r="W157" s="1" t="s">
        <v>510</v>
      </c>
      <c r="X157" s="1" t="s">
        <v>2394</v>
      </c>
      <c r="Y157" s="1" t="s">
        <v>575</v>
      </c>
      <c r="AA157" s="1" t="s">
        <v>596</v>
      </c>
      <c r="AB157" s="1">
        <v>0</v>
      </c>
      <c r="AC157" s="1">
        <v>2</v>
      </c>
      <c r="AD157" s="1">
        <v>0</v>
      </c>
      <c r="AE157" s="1">
        <v>0</v>
      </c>
      <c r="AF157" s="1">
        <v>0</v>
      </c>
      <c r="AG157" s="1">
        <v>0</v>
      </c>
      <c r="AH157" s="1">
        <v>1</v>
      </c>
      <c r="AI157" s="1">
        <v>0</v>
      </c>
      <c r="AJ157" s="1">
        <v>2</v>
      </c>
      <c r="AK157" s="1">
        <v>1</v>
      </c>
      <c r="AL157" s="1">
        <v>2</v>
      </c>
      <c r="AM157" s="1">
        <v>2</v>
      </c>
      <c r="AN157" s="1">
        <v>0</v>
      </c>
      <c r="AO157" s="1">
        <v>0</v>
      </c>
      <c r="AP157" s="1">
        <v>1</v>
      </c>
      <c r="AQ157" s="1">
        <v>0</v>
      </c>
      <c r="AR157" s="1">
        <v>11</v>
      </c>
      <c r="AS157" s="1" t="s">
        <v>464</v>
      </c>
      <c r="AT157" s="1">
        <v>0</v>
      </c>
      <c r="AU157" s="1">
        <v>0</v>
      </c>
      <c r="AV157" s="1">
        <v>0</v>
      </c>
      <c r="AW157" s="1">
        <v>1</v>
      </c>
      <c r="AX157" s="1">
        <v>0</v>
      </c>
      <c r="AY157" s="1">
        <v>0</v>
      </c>
      <c r="AZ157" s="1">
        <v>0</v>
      </c>
      <c r="BA157" s="1">
        <v>0</v>
      </c>
      <c r="BB157" s="1">
        <v>0</v>
      </c>
      <c r="BC157" s="1">
        <v>0</v>
      </c>
      <c r="BD157" s="1">
        <v>0</v>
      </c>
      <c r="BE157" s="1">
        <v>0</v>
      </c>
      <c r="BF157" s="1" t="s">
        <v>464</v>
      </c>
      <c r="BG157" s="1">
        <v>0</v>
      </c>
      <c r="BH157" s="1">
        <v>0</v>
      </c>
      <c r="BI157" s="1">
        <v>0</v>
      </c>
      <c r="BJ157" s="1">
        <v>0</v>
      </c>
      <c r="BK157" s="1">
        <v>1</v>
      </c>
      <c r="BL157" s="1">
        <v>0</v>
      </c>
      <c r="BM157" s="1">
        <v>0</v>
      </c>
      <c r="BN157" s="1">
        <v>0</v>
      </c>
      <c r="BO157" s="1">
        <v>0</v>
      </c>
      <c r="BP157" s="1">
        <v>0</v>
      </c>
      <c r="BQ157" s="1">
        <v>0</v>
      </c>
      <c r="BS157" s="1" t="s">
        <v>464</v>
      </c>
      <c r="BT157" s="1">
        <v>1</v>
      </c>
      <c r="BU157" s="1">
        <v>0</v>
      </c>
      <c r="BV157" s="1">
        <v>0</v>
      </c>
      <c r="BW157" s="1">
        <v>0</v>
      </c>
      <c r="BX157" s="1">
        <v>0</v>
      </c>
      <c r="BY157" s="1">
        <v>1</v>
      </c>
      <c r="BZ157" s="1">
        <v>0</v>
      </c>
      <c r="CA157" s="1">
        <v>0</v>
      </c>
      <c r="CB157" s="1">
        <v>0</v>
      </c>
      <c r="CC157" s="1">
        <v>0</v>
      </c>
      <c r="CD157" s="1">
        <v>0</v>
      </c>
      <c r="CF157" s="1" t="s">
        <v>473</v>
      </c>
      <c r="CG157" s="1" t="s">
        <v>896</v>
      </c>
      <c r="CL157" s="1" t="s">
        <v>473</v>
      </c>
      <c r="CM157" s="1" t="s">
        <v>5133</v>
      </c>
      <c r="CO157" s="1" t="s">
        <v>464</v>
      </c>
      <c r="CW157" s="1" t="s">
        <v>554</v>
      </c>
      <c r="CX157" s="1">
        <v>0</v>
      </c>
      <c r="CY157" s="1">
        <v>1</v>
      </c>
      <c r="CZ157" s="1">
        <v>0</v>
      </c>
      <c r="DA157" s="9">
        <v>1</v>
      </c>
      <c r="DE157" s="1" t="s">
        <v>464</v>
      </c>
      <c r="DF157" s="1" t="s">
        <v>5100</v>
      </c>
      <c r="EH157" s="1">
        <v>7</v>
      </c>
      <c r="EI157" s="1">
        <v>5</v>
      </c>
      <c r="EJ157" s="1">
        <v>700</v>
      </c>
      <c r="EM157" s="1">
        <v>0</v>
      </c>
      <c r="EN157" s="6">
        <v>9.0909090909090899</v>
      </c>
      <c r="EO157" s="1" t="s">
        <v>472</v>
      </c>
      <c r="EZ157" s="1" t="s">
        <v>576</v>
      </c>
      <c r="FA157" s="1">
        <v>0</v>
      </c>
      <c r="FB157" s="1">
        <v>0</v>
      </c>
      <c r="FC157" s="1">
        <v>0</v>
      </c>
      <c r="FD157" s="1">
        <v>0</v>
      </c>
      <c r="FE157" s="1">
        <v>1</v>
      </c>
      <c r="FF157" s="1">
        <v>0</v>
      </c>
      <c r="FG157" s="1">
        <v>0</v>
      </c>
      <c r="FI157" s="1" t="s">
        <v>464</v>
      </c>
      <c r="FJ157" s="1" t="s">
        <v>598</v>
      </c>
      <c r="FM157" s="1">
        <v>6000</v>
      </c>
      <c r="GE157" s="1" t="s">
        <v>464</v>
      </c>
      <c r="GF157" s="1" t="s">
        <v>2395</v>
      </c>
      <c r="GG157" s="1" t="s">
        <v>472</v>
      </c>
      <c r="HP157" s="1" t="s">
        <v>464</v>
      </c>
      <c r="HQ157" s="1">
        <v>0</v>
      </c>
      <c r="HR157" s="1">
        <v>0</v>
      </c>
      <c r="HS157" s="1">
        <v>0</v>
      </c>
      <c r="HT157" s="1">
        <v>0</v>
      </c>
      <c r="HU157" s="1">
        <v>0</v>
      </c>
      <c r="HV157" s="1">
        <v>0</v>
      </c>
      <c r="HW157" s="1">
        <v>1</v>
      </c>
      <c r="HX157" s="1">
        <v>0</v>
      </c>
      <c r="HY157" s="1">
        <v>0</v>
      </c>
      <c r="HZ157" s="1">
        <v>0</v>
      </c>
      <c r="IF157" s="1">
        <v>0</v>
      </c>
      <c r="IG157" s="1">
        <v>0</v>
      </c>
      <c r="IH157" s="1">
        <v>0</v>
      </c>
      <c r="II157" s="1">
        <v>1</v>
      </c>
      <c r="IJ157" s="1">
        <v>0</v>
      </c>
      <c r="IS157" s="1" t="s">
        <v>5183</v>
      </c>
      <c r="IT157" s="1" t="s">
        <v>472</v>
      </c>
      <c r="IU157" s="1" t="s">
        <v>5102</v>
      </c>
      <c r="IV157" s="1" t="s">
        <v>464</v>
      </c>
      <c r="IW157" s="1" t="s">
        <v>1543</v>
      </c>
      <c r="IX157" s="1" t="s">
        <v>464</v>
      </c>
      <c r="IY157" s="1" t="s">
        <v>464</v>
      </c>
      <c r="IZ157" s="1">
        <v>0</v>
      </c>
      <c r="JA157" s="1">
        <v>1</v>
      </c>
      <c r="JB157" s="1">
        <v>0</v>
      </c>
      <c r="JC157" s="1">
        <v>0</v>
      </c>
      <c r="JD157" s="1">
        <v>0</v>
      </c>
      <c r="JE157" s="1">
        <v>0</v>
      </c>
      <c r="JF157" s="1">
        <v>0</v>
      </c>
      <c r="JG157" s="1">
        <v>0</v>
      </c>
      <c r="JH157" s="1">
        <v>1</v>
      </c>
      <c r="JI157" s="1">
        <v>0</v>
      </c>
      <c r="JJ157" s="1" t="s">
        <v>2396</v>
      </c>
      <c r="JK157" s="1" t="s">
        <v>464</v>
      </c>
      <c r="JL157" s="1">
        <v>0</v>
      </c>
      <c r="JM157" s="1">
        <v>0</v>
      </c>
      <c r="JN157" s="1">
        <v>0</v>
      </c>
      <c r="JO157" s="1">
        <v>0</v>
      </c>
      <c r="JP157" s="1">
        <v>1</v>
      </c>
      <c r="JQ157" s="1">
        <v>0</v>
      </c>
      <c r="JR157" s="1">
        <v>0</v>
      </c>
      <c r="JT157" s="1" t="s">
        <v>464</v>
      </c>
      <c r="KA157" s="1" t="s">
        <v>464</v>
      </c>
      <c r="KB157" s="1">
        <v>1</v>
      </c>
      <c r="KC157" s="1">
        <v>1</v>
      </c>
      <c r="KD157" s="1">
        <v>1</v>
      </c>
      <c r="KE157" s="1">
        <v>3</v>
      </c>
      <c r="KF157" s="1">
        <v>0</v>
      </c>
      <c r="KG157" s="1">
        <v>0</v>
      </c>
      <c r="KH157" s="1">
        <v>0</v>
      </c>
      <c r="KJ157" s="1">
        <v>1</v>
      </c>
      <c r="KK157" s="1">
        <v>1</v>
      </c>
      <c r="KL157" s="1">
        <v>1</v>
      </c>
      <c r="KM157" s="1">
        <v>3</v>
      </c>
      <c r="KN157" s="1">
        <v>6</v>
      </c>
      <c r="KO157" s="1" t="s">
        <v>5185</v>
      </c>
      <c r="KP157" s="1">
        <v>0</v>
      </c>
      <c r="KQ157" s="1">
        <v>0</v>
      </c>
      <c r="KR157" s="1">
        <v>0</v>
      </c>
      <c r="KT157" s="1">
        <v>1</v>
      </c>
      <c r="KU157" s="1">
        <v>0</v>
      </c>
      <c r="KV157" s="1">
        <v>0</v>
      </c>
      <c r="KW157" s="1">
        <v>0</v>
      </c>
      <c r="KX157" s="1">
        <v>0</v>
      </c>
      <c r="KY157" s="1">
        <v>0</v>
      </c>
      <c r="LA157" s="1" t="s">
        <v>464</v>
      </c>
      <c r="LB157" s="1" t="s">
        <v>2397</v>
      </c>
      <c r="LC157" s="1">
        <v>1</v>
      </c>
      <c r="LD157" s="1">
        <v>1</v>
      </c>
      <c r="LE157" s="1">
        <v>0</v>
      </c>
      <c r="LF157" s="1">
        <v>0</v>
      </c>
      <c r="LH157" s="1">
        <v>0</v>
      </c>
      <c r="LI157" s="1">
        <v>0</v>
      </c>
      <c r="LJ157" s="1">
        <v>0</v>
      </c>
      <c r="LK157" s="1">
        <v>0</v>
      </c>
      <c r="LL157" s="1">
        <v>0</v>
      </c>
      <c r="LM157" s="1">
        <v>0</v>
      </c>
      <c r="LN157" s="1">
        <v>1</v>
      </c>
      <c r="LO157" s="1">
        <v>0</v>
      </c>
      <c r="LP157" s="1" t="s">
        <v>2398</v>
      </c>
      <c r="LQ157" s="1" t="s">
        <v>464</v>
      </c>
      <c r="LR157" s="1" t="s">
        <v>2399</v>
      </c>
      <c r="LS157" s="1">
        <v>0</v>
      </c>
      <c r="LT157" s="1">
        <v>1</v>
      </c>
      <c r="LU157" s="1">
        <v>0</v>
      </c>
      <c r="LV157" s="1">
        <v>1</v>
      </c>
      <c r="LW157" s="1">
        <v>0</v>
      </c>
      <c r="LX157" s="1">
        <v>0</v>
      </c>
      <c r="LY157" s="1" t="s">
        <v>1580</v>
      </c>
      <c r="LZ157" s="1" t="s">
        <v>472</v>
      </c>
      <c r="MA157" s="1" t="s">
        <v>472</v>
      </c>
      <c r="MQ157" s="1">
        <v>0</v>
      </c>
      <c r="MT157" s="1">
        <v>6</v>
      </c>
      <c r="MU157" s="1" t="s">
        <v>5187</v>
      </c>
      <c r="MV157" s="1">
        <v>1</v>
      </c>
      <c r="MW157" s="1">
        <v>1</v>
      </c>
      <c r="MX157" s="1">
        <v>0</v>
      </c>
      <c r="MY157" s="1">
        <v>0</v>
      </c>
      <c r="MZ157" s="1">
        <v>0</v>
      </c>
      <c r="NA157" s="1">
        <v>2</v>
      </c>
      <c r="NB157" s="1">
        <v>2</v>
      </c>
      <c r="NC157" s="1" t="s">
        <v>5190</v>
      </c>
      <c r="ND157" s="1">
        <v>0</v>
      </c>
      <c r="NE157" s="1">
        <v>0</v>
      </c>
      <c r="NF157" s="1">
        <v>0</v>
      </c>
      <c r="NH157" s="1" t="s">
        <v>464</v>
      </c>
      <c r="NI157" s="1" t="s">
        <v>464</v>
      </c>
      <c r="NJ157" s="1" t="s">
        <v>741</v>
      </c>
      <c r="OD157" s="1" t="s">
        <v>2400</v>
      </c>
      <c r="OE157" s="1">
        <v>0</v>
      </c>
      <c r="OF157" s="1">
        <v>0</v>
      </c>
      <c r="OG157" s="1">
        <v>0</v>
      </c>
      <c r="OH157" s="1">
        <v>0</v>
      </c>
      <c r="OI157" s="1">
        <v>0</v>
      </c>
      <c r="OJ157" s="1">
        <v>0</v>
      </c>
      <c r="OK157" s="1">
        <v>0</v>
      </c>
      <c r="OL157" s="1">
        <v>0</v>
      </c>
      <c r="OM157" s="1">
        <v>1</v>
      </c>
      <c r="ON157" s="1">
        <v>0</v>
      </c>
      <c r="OO157" s="1" t="s">
        <v>562</v>
      </c>
      <c r="OP157" s="1">
        <v>0</v>
      </c>
      <c r="OQ157" s="1">
        <v>0</v>
      </c>
      <c r="OR157" s="1">
        <v>1</v>
      </c>
      <c r="OS157" s="1">
        <v>0</v>
      </c>
      <c r="OT157" s="1">
        <v>0</v>
      </c>
      <c r="OU157" s="1">
        <v>0</v>
      </c>
      <c r="OW157" s="1" t="s">
        <v>546</v>
      </c>
      <c r="OY157" s="1" t="s">
        <v>533</v>
      </c>
      <c r="OZ157" s="1" t="s">
        <v>464</v>
      </c>
      <c r="PA157" s="1" t="s">
        <v>464</v>
      </c>
      <c r="PB157" s="1" t="s">
        <v>533</v>
      </c>
      <c r="PC157" s="1" t="s">
        <v>472</v>
      </c>
      <c r="PI157" s="1" t="s">
        <v>534</v>
      </c>
      <c r="PJ157" s="1" t="s">
        <v>472</v>
      </c>
      <c r="PZ157" s="1" t="s">
        <v>1580</v>
      </c>
      <c r="QA157" s="1" t="s">
        <v>489</v>
      </c>
      <c r="QB157" s="1" t="s">
        <v>2401</v>
      </c>
      <c r="QC157" s="1" t="s">
        <v>2402</v>
      </c>
      <c r="QD157" s="1" t="s">
        <v>472</v>
      </c>
      <c r="QG157" s="1">
        <v>-2.2274435000000001</v>
      </c>
      <c r="QH157" s="1">
        <v>28.835739700000001</v>
      </c>
      <c r="QI157" s="1">
        <v>1606.4</v>
      </c>
      <c r="QJ157" s="1">
        <v>4.4000000000000004</v>
      </c>
      <c r="QK157" s="1">
        <v>11</v>
      </c>
      <c r="QL157" s="1">
        <v>44964.378761574073</v>
      </c>
      <c r="QM157" s="1">
        <v>44964.363043981481</v>
      </c>
      <c r="QN157" s="1" t="s">
        <v>568</v>
      </c>
      <c r="QO157" s="1">
        <v>44964.550810185188</v>
      </c>
      <c r="QP157" s="7" t="s">
        <v>2403</v>
      </c>
      <c r="QQ157" s="1" t="s">
        <v>568</v>
      </c>
      <c r="QR157" s="1" t="s">
        <v>4707</v>
      </c>
      <c r="QS157" s="1" t="s">
        <v>4716</v>
      </c>
      <c r="QT157" s="1">
        <v>9</v>
      </c>
      <c r="QU157" s="1" t="s">
        <v>4725</v>
      </c>
      <c r="QV157" s="1">
        <v>5</v>
      </c>
      <c r="QW157" s="1">
        <v>7</v>
      </c>
      <c r="QX157" s="1">
        <v>10</v>
      </c>
      <c r="QY157" s="9">
        <v>22</v>
      </c>
      <c r="QZ157" s="1" t="s">
        <v>5100</v>
      </c>
      <c r="RA157" s="1">
        <v>7.6190476190476186</v>
      </c>
      <c r="RB157" s="1" t="s">
        <v>4710</v>
      </c>
      <c r="RC157" s="1" t="s">
        <v>4711</v>
      </c>
      <c r="RD157" s="1" t="s">
        <v>4712</v>
      </c>
      <c r="RE157" s="1" t="s">
        <v>5102</v>
      </c>
      <c r="RF157" s="1">
        <v>0</v>
      </c>
      <c r="RG157" s="1">
        <v>0</v>
      </c>
      <c r="RH157" s="1">
        <v>1</v>
      </c>
      <c r="RI157" s="1">
        <v>1</v>
      </c>
      <c r="RJ157" s="1" t="s">
        <v>4721</v>
      </c>
      <c r="RK157" s="1">
        <v>0</v>
      </c>
      <c r="RL157" s="1">
        <v>6</v>
      </c>
      <c r="RM157" s="1" t="s">
        <v>4718</v>
      </c>
      <c r="RN157" s="1">
        <v>0</v>
      </c>
      <c r="RO157" s="1">
        <v>0</v>
      </c>
      <c r="RP157" s="1" t="str">
        <f t="shared" si="15"/>
        <v>croissance</v>
      </c>
      <c r="RQ157" s="1" t="str">
        <f t="shared" si="16"/>
        <v>stagnation</v>
      </c>
      <c r="RR157" s="1" t="str">
        <f t="shared" si="17"/>
        <v>stagnation</v>
      </c>
      <c r="RS157" s="1" t="str">
        <f t="shared" si="18"/>
        <v>regression</v>
      </c>
      <c r="RT157" s="1" t="str">
        <f t="shared" si="19"/>
        <v>regression</v>
      </c>
      <c r="RU157" s="1" t="str">
        <f t="shared" si="20"/>
        <v>stagnation</v>
      </c>
    </row>
    <row r="158" spans="1:489" ht="14.25" customHeight="1" x14ac:dyDescent="0.3">
      <c r="A158" s="1" t="s">
        <v>2404</v>
      </c>
      <c r="B158" s="1" t="s">
        <v>2405</v>
      </c>
      <c r="C158" s="1">
        <v>44964</v>
      </c>
      <c r="D158" s="1" t="s">
        <v>459</v>
      </c>
      <c r="E158" s="1" t="s">
        <v>460</v>
      </c>
      <c r="F158" s="1" t="s">
        <v>460</v>
      </c>
      <c r="G158" s="1" t="s">
        <v>461</v>
      </c>
      <c r="H158" s="1" t="s">
        <v>1380</v>
      </c>
      <c r="I158" s="1" t="s">
        <v>1381</v>
      </c>
      <c r="J158" s="1" t="s">
        <v>472</v>
      </c>
      <c r="K158" s="1" t="s">
        <v>2407</v>
      </c>
      <c r="L158" s="1" t="s">
        <v>2406</v>
      </c>
      <c r="M158" s="1" t="str" cm="1">
        <f t="array" ref="M158">SUBSTITUTE(L158,LEFT(L158,MIN(IFERROR(FIND({0;1;2;3;4;5;6;7;8;9},L158),""))-1),"")</f>
        <v>38</v>
      </c>
      <c r="N158" s="1" t="str">
        <f t="shared" si="14"/>
        <v>mwand_38</v>
      </c>
      <c r="O158" s="1" t="s">
        <v>467</v>
      </c>
      <c r="P158" s="1">
        <v>21</v>
      </c>
      <c r="Q158" s="1">
        <v>975072756</v>
      </c>
      <c r="R158" s="1" t="s">
        <v>614</v>
      </c>
      <c r="S158" s="1" t="s">
        <v>472</v>
      </c>
      <c r="T158" s="1" t="s">
        <v>526</v>
      </c>
      <c r="V158" s="1" t="s">
        <v>510</v>
      </c>
      <c r="W158" s="1" t="s">
        <v>510</v>
      </c>
      <c r="X158" s="1" t="s">
        <v>2408</v>
      </c>
      <c r="Y158" s="1" t="s">
        <v>575</v>
      </c>
      <c r="AA158" s="1" t="s">
        <v>596</v>
      </c>
      <c r="AB158" s="1">
        <v>0</v>
      </c>
      <c r="AC158" s="1">
        <v>0</v>
      </c>
      <c r="AD158" s="1">
        <v>0</v>
      </c>
      <c r="AE158" s="1">
        <v>0</v>
      </c>
      <c r="AF158" s="1">
        <v>1</v>
      </c>
      <c r="AG158" s="1">
        <v>0</v>
      </c>
      <c r="AH158" s="1">
        <v>0</v>
      </c>
      <c r="AI158" s="1">
        <v>1</v>
      </c>
      <c r="AJ158" s="1">
        <v>0</v>
      </c>
      <c r="AK158" s="1">
        <v>0</v>
      </c>
      <c r="AL158" s="1">
        <v>0</v>
      </c>
      <c r="AM158" s="1">
        <v>0</v>
      </c>
      <c r="AN158" s="1">
        <v>2</v>
      </c>
      <c r="AO158" s="1">
        <v>0</v>
      </c>
      <c r="AP158" s="1">
        <v>0</v>
      </c>
      <c r="AQ158" s="1">
        <v>1</v>
      </c>
      <c r="AR158" s="1">
        <v>5</v>
      </c>
      <c r="AS158" s="1" t="s">
        <v>464</v>
      </c>
      <c r="AT158" s="1">
        <v>0</v>
      </c>
      <c r="AU158" s="1">
        <v>0</v>
      </c>
      <c r="AV158" s="1">
        <v>0</v>
      </c>
      <c r="AW158" s="1">
        <v>0</v>
      </c>
      <c r="AX158" s="1">
        <v>1</v>
      </c>
      <c r="AY158" s="1">
        <v>0</v>
      </c>
      <c r="AZ158" s="1">
        <v>0</v>
      </c>
      <c r="BA158" s="1">
        <v>0</v>
      </c>
      <c r="BB158" s="1">
        <v>0</v>
      </c>
      <c r="BC158" s="1">
        <v>0</v>
      </c>
      <c r="BD158" s="1">
        <v>0</v>
      </c>
      <c r="BE158" s="1">
        <v>0</v>
      </c>
      <c r="BF158" s="1" t="s">
        <v>472</v>
      </c>
      <c r="BS158" s="1" t="s">
        <v>464</v>
      </c>
      <c r="BT158" s="1">
        <v>0</v>
      </c>
      <c r="BU158" s="1">
        <v>0</v>
      </c>
      <c r="BV158" s="1">
        <v>0</v>
      </c>
      <c r="BW158" s="1">
        <v>1</v>
      </c>
      <c r="BX158" s="1">
        <v>0</v>
      </c>
      <c r="BY158" s="1">
        <v>0</v>
      </c>
      <c r="BZ158" s="1">
        <v>0</v>
      </c>
      <c r="CA158" s="1">
        <v>0</v>
      </c>
      <c r="CB158" s="1">
        <v>1</v>
      </c>
      <c r="CC158" s="1">
        <v>0</v>
      </c>
      <c r="CD158" s="1">
        <v>0</v>
      </c>
      <c r="CF158" s="1" t="s">
        <v>473</v>
      </c>
      <c r="CG158" s="1" t="s">
        <v>896</v>
      </c>
      <c r="CL158" s="1" t="s">
        <v>473</v>
      </c>
      <c r="CM158" s="1" t="s">
        <v>5133</v>
      </c>
      <c r="CO158" s="1" t="s">
        <v>464</v>
      </c>
      <c r="CW158" s="1" t="s">
        <v>554</v>
      </c>
      <c r="CX158" s="1">
        <v>0</v>
      </c>
      <c r="CY158" s="1">
        <v>2</v>
      </c>
      <c r="CZ158" s="1">
        <v>0</v>
      </c>
      <c r="DA158" s="9">
        <v>2</v>
      </c>
      <c r="DE158" s="1" t="s">
        <v>464</v>
      </c>
      <c r="DF158" s="1" t="s">
        <v>5100</v>
      </c>
      <c r="EH158" s="1">
        <v>7</v>
      </c>
      <c r="EI158" s="1">
        <v>5</v>
      </c>
      <c r="EJ158" s="1">
        <v>700</v>
      </c>
      <c r="EM158" s="1">
        <v>0</v>
      </c>
      <c r="EN158" s="6">
        <v>20</v>
      </c>
      <c r="EO158" s="1" t="s">
        <v>472</v>
      </c>
      <c r="EZ158" s="1" t="s">
        <v>555</v>
      </c>
      <c r="FA158" s="1">
        <v>0</v>
      </c>
      <c r="FB158" s="1">
        <v>0</v>
      </c>
      <c r="FC158" s="1">
        <v>0</v>
      </c>
      <c r="FD158" s="1">
        <v>0</v>
      </c>
      <c r="FE158" s="1">
        <v>1</v>
      </c>
      <c r="FF158" s="1">
        <v>0</v>
      </c>
      <c r="FG158" s="1">
        <v>0</v>
      </c>
      <c r="FI158" s="1" t="s">
        <v>464</v>
      </c>
      <c r="FJ158" s="1" t="s">
        <v>598</v>
      </c>
      <c r="FM158" s="1">
        <v>5000</v>
      </c>
      <c r="GE158" s="1" t="s">
        <v>464</v>
      </c>
      <c r="GF158" s="1" t="s">
        <v>2409</v>
      </c>
      <c r="GG158" s="1" t="s">
        <v>472</v>
      </c>
      <c r="HP158" s="1" t="s">
        <v>464</v>
      </c>
      <c r="HQ158" s="1">
        <v>0</v>
      </c>
      <c r="HR158" s="1">
        <v>0</v>
      </c>
      <c r="HS158" s="1">
        <v>0</v>
      </c>
      <c r="HT158" s="1">
        <v>0</v>
      </c>
      <c r="HU158" s="1">
        <v>0</v>
      </c>
      <c r="HV158" s="1">
        <v>0</v>
      </c>
      <c r="HW158" s="1">
        <v>1</v>
      </c>
      <c r="HX158" s="1">
        <v>0</v>
      </c>
      <c r="HY158" s="1">
        <v>0</v>
      </c>
      <c r="HZ158" s="1">
        <v>0</v>
      </c>
      <c r="IF158" s="1">
        <v>0</v>
      </c>
      <c r="IG158" s="1">
        <v>0</v>
      </c>
      <c r="IH158" s="1">
        <v>0</v>
      </c>
      <c r="II158" s="1">
        <v>1</v>
      </c>
      <c r="IJ158" s="1">
        <v>0</v>
      </c>
      <c r="IS158" s="1" t="s">
        <v>5183</v>
      </c>
      <c r="IT158" s="1" t="s">
        <v>472</v>
      </c>
      <c r="IU158" s="1" t="s">
        <v>5102</v>
      </c>
      <c r="IV158" s="1" t="s">
        <v>472</v>
      </c>
      <c r="IX158" s="1" t="s">
        <v>472</v>
      </c>
      <c r="IY158" s="1" t="s">
        <v>464</v>
      </c>
      <c r="IZ158" s="1">
        <v>0</v>
      </c>
      <c r="JA158" s="1">
        <v>1</v>
      </c>
      <c r="JB158" s="1">
        <v>0</v>
      </c>
      <c r="JC158" s="1">
        <v>0</v>
      </c>
      <c r="JD158" s="1">
        <v>0</v>
      </c>
      <c r="JE158" s="1">
        <v>1</v>
      </c>
      <c r="JF158" s="1">
        <v>0</v>
      </c>
      <c r="JG158" s="1">
        <v>0</v>
      </c>
      <c r="JH158" s="1">
        <v>0</v>
      </c>
      <c r="JI158" s="1">
        <v>0</v>
      </c>
      <c r="JK158" s="1" t="s">
        <v>472</v>
      </c>
      <c r="KA158" s="1" t="s">
        <v>464</v>
      </c>
      <c r="KB158" s="1">
        <v>1</v>
      </c>
      <c r="KC158" s="1">
        <v>0</v>
      </c>
      <c r="KD158" s="1">
        <v>0</v>
      </c>
      <c r="KE158" s="1">
        <v>1</v>
      </c>
      <c r="KF158" s="1">
        <v>0</v>
      </c>
      <c r="KG158" s="1">
        <v>0</v>
      </c>
      <c r="KH158" s="1">
        <v>0</v>
      </c>
      <c r="KJ158" s="1">
        <v>1</v>
      </c>
      <c r="KK158" s="1">
        <v>1</v>
      </c>
      <c r="KL158" s="1">
        <v>0</v>
      </c>
      <c r="KM158" s="1">
        <v>2</v>
      </c>
      <c r="KN158" s="1">
        <v>3</v>
      </c>
      <c r="KO158" s="1" t="s">
        <v>5185</v>
      </c>
      <c r="KP158" s="1">
        <v>0</v>
      </c>
      <c r="KQ158" s="1">
        <v>0</v>
      </c>
      <c r="KR158" s="1">
        <v>0</v>
      </c>
      <c r="KT158" s="1">
        <v>1</v>
      </c>
      <c r="KU158" s="1">
        <v>0</v>
      </c>
      <c r="KV158" s="1">
        <v>0</v>
      </c>
      <c r="KW158" s="1">
        <v>0</v>
      </c>
      <c r="KX158" s="1">
        <v>0</v>
      </c>
      <c r="KY158" s="1">
        <v>0</v>
      </c>
      <c r="LA158" s="1" t="s">
        <v>472</v>
      </c>
      <c r="LB158" s="1" t="s">
        <v>2410</v>
      </c>
      <c r="LC158" s="1">
        <v>0</v>
      </c>
      <c r="LD158" s="1">
        <v>1</v>
      </c>
      <c r="LE158" s="1">
        <v>0</v>
      </c>
      <c r="LF158" s="1">
        <v>0</v>
      </c>
      <c r="LH158" s="1">
        <v>0</v>
      </c>
      <c r="LI158" s="1">
        <v>0</v>
      </c>
      <c r="LJ158" s="1">
        <v>0</v>
      </c>
      <c r="LK158" s="1">
        <v>0</v>
      </c>
      <c r="LL158" s="1">
        <v>0</v>
      </c>
      <c r="LM158" s="1">
        <v>0</v>
      </c>
      <c r="LN158" s="1">
        <v>1</v>
      </c>
      <c r="LO158" s="1">
        <v>0</v>
      </c>
      <c r="LP158" s="1" t="s">
        <v>2411</v>
      </c>
      <c r="LQ158" s="1" t="s">
        <v>464</v>
      </c>
      <c r="LR158" s="1" t="s">
        <v>2412</v>
      </c>
      <c r="LS158" s="1">
        <v>0</v>
      </c>
      <c r="LT158" s="1">
        <v>1</v>
      </c>
      <c r="LU158" s="1">
        <v>0</v>
      </c>
      <c r="LV158" s="1">
        <v>1</v>
      </c>
      <c r="LW158" s="1">
        <v>0</v>
      </c>
      <c r="LX158" s="1">
        <v>0</v>
      </c>
      <c r="LY158" s="1" t="s">
        <v>2413</v>
      </c>
      <c r="LZ158" s="1" t="s">
        <v>472</v>
      </c>
      <c r="MA158" s="1" t="s">
        <v>472</v>
      </c>
      <c r="MQ158" s="1">
        <v>0</v>
      </c>
      <c r="MT158" s="1">
        <v>7</v>
      </c>
      <c r="MU158" s="1" t="s">
        <v>5187</v>
      </c>
      <c r="MV158" s="1">
        <v>1</v>
      </c>
      <c r="MW158" s="1">
        <v>0</v>
      </c>
      <c r="MX158" s="1">
        <v>0</v>
      </c>
      <c r="MY158" s="1">
        <v>0</v>
      </c>
      <c r="MZ158" s="1">
        <v>0</v>
      </c>
      <c r="NA158" s="1">
        <v>1</v>
      </c>
      <c r="NB158" s="1">
        <v>1</v>
      </c>
      <c r="NC158" s="1" t="s">
        <v>5190</v>
      </c>
      <c r="ND158" s="1">
        <v>0</v>
      </c>
      <c r="NE158" s="1">
        <v>0</v>
      </c>
      <c r="NF158" s="1">
        <v>0</v>
      </c>
      <c r="NH158" s="1" t="s">
        <v>464</v>
      </c>
      <c r="NI158" s="1" t="s">
        <v>480</v>
      </c>
      <c r="OD158" s="1" t="s">
        <v>2414</v>
      </c>
      <c r="OE158" s="1">
        <v>0</v>
      </c>
      <c r="OF158" s="1">
        <v>0</v>
      </c>
      <c r="OG158" s="1">
        <v>0</v>
      </c>
      <c r="OH158" s="1">
        <v>0</v>
      </c>
      <c r="OI158" s="1">
        <v>0</v>
      </c>
      <c r="OJ158" s="1">
        <v>0</v>
      </c>
      <c r="OK158" s="1">
        <v>0</v>
      </c>
      <c r="OL158" s="1">
        <v>1</v>
      </c>
      <c r="OM158" s="1">
        <v>1</v>
      </c>
      <c r="ON158" s="1">
        <v>0</v>
      </c>
      <c r="OO158" s="1" t="s">
        <v>2415</v>
      </c>
      <c r="OP158" s="1">
        <v>0</v>
      </c>
      <c r="OQ158" s="1">
        <v>0</v>
      </c>
      <c r="OR158" s="1">
        <v>1</v>
      </c>
      <c r="OS158" s="1">
        <v>0</v>
      </c>
      <c r="OT158" s="1">
        <v>0</v>
      </c>
      <c r="OU158" s="1">
        <v>0</v>
      </c>
      <c r="OW158" s="1" t="s">
        <v>546</v>
      </c>
      <c r="OY158" s="1" t="s">
        <v>518</v>
      </c>
      <c r="OZ158" s="1" t="s">
        <v>464</v>
      </c>
      <c r="PA158" s="1" t="s">
        <v>464</v>
      </c>
      <c r="PB158" s="1" t="s">
        <v>533</v>
      </c>
      <c r="PC158" s="1" t="s">
        <v>472</v>
      </c>
      <c r="PI158" s="1" t="s">
        <v>605</v>
      </c>
      <c r="PJ158" s="1" t="s">
        <v>472</v>
      </c>
      <c r="PZ158" s="1" t="s">
        <v>2416</v>
      </c>
      <c r="QA158" s="1" t="s">
        <v>472</v>
      </c>
      <c r="QB158" s="1" t="s">
        <v>1742</v>
      </c>
      <c r="QC158" s="1" t="s">
        <v>1742</v>
      </c>
      <c r="QD158" s="1" t="s">
        <v>472</v>
      </c>
      <c r="QG158" s="1">
        <v>-2.2255074000000001</v>
      </c>
      <c r="QH158" s="1">
        <v>28.836902500000001</v>
      </c>
      <c r="QI158" s="1">
        <v>1606.4</v>
      </c>
      <c r="QJ158" s="1">
        <v>4.4000000000000004</v>
      </c>
      <c r="QK158" s="1">
        <v>5</v>
      </c>
      <c r="QL158" s="1">
        <v>44964.410104166673</v>
      </c>
      <c r="QM158" s="1">
        <v>44964.378958333327</v>
      </c>
      <c r="QN158" s="1" t="s">
        <v>568</v>
      </c>
      <c r="QO158" s="1">
        <v>44964.550821759258</v>
      </c>
      <c r="QP158" s="7" t="s">
        <v>2417</v>
      </c>
      <c r="QQ158" s="1" t="s">
        <v>568</v>
      </c>
      <c r="QR158" s="1" t="s">
        <v>4752</v>
      </c>
      <c r="QS158" s="1" t="s">
        <v>4752</v>
      </c>
      <c r="QT158" s="1" t="s">
        <v>4752</v>
      </c>
      <c r="QU158" s="1" t="s">
        <v>4752</v>
      </c>
      <c r="QV158" s="1" t="s">
        <v>4752</v>
      </c>
      <c r="QW158" s="1" t="s">
        <v>4752</v>
      </c>
      <c r="QX158" s="1" t="s">
        <v>4752</v>
      </c>
      <c r="QY158" s="9" t="s">
        <v>4752</v>
      </c>
      <c r="QZ158" s="1" t="s">
        <v>4752</v>
      </c>
      <c r="RA158" s="1" t="s">
        <v>4752</v>
      </c>
      <c r="RB158" s="1" t="s">
        <v>4752</v>
      </c>
      <c r="RC158" s="1" t="s">
        <v>4752</v>
      </c>
      <c r="RD158" s="1" t="s">
        <v>4752</v>
      </c>
      <c r="RE158" s="1" t="s">
        <v>4752</v>
      </c>
      <c r="RF158" s="1" t="s">
        <v>4752</v>
      </c>
      <c r="RG158" s="1" t="s">
        <v>4752</v>
      </c>
      <c r="RH158" s="1" t="s">
        <v>4752</v>
      </c>
      <c r="RI158" s="1" t="s">
        <v>4752</v>
      </c>
      <c r="RJ158" s="1" t="s">
        <v>4752</v>
      </c>
      <c r="RK158" s="1" t="s">
        <v>4752</v>
      </c>
      <c r="RL158" s="1" t="s">
        <v>4752</v>
      </c>
      <c r="RM158" s="1" t="s">
        <v>4752</v>
      </c>
      <c r="RN158" s="1" t="s">
        <v>4752</v>
      </c>
      <c r="RO158" s="1" t="s">
        <v>4752</v>
      </c>
      <c r="RP158" s="1" t="str">
        <f t="shared" si="15"/>
        <v/>
      </c>
      <c r="RQ158" s="1" t="str">
        <f t="shared" si="16"/>
        <v/>
      </c>
      <c r="RR158" s="1" t="str">
        <f t="shared" si="17"/>
        <v/>
      </c>
      <c r="RS158" s="1" t="str">
        <f t="shared" si="18"/>
        <v/>
      </c>
      <c r="RT158" s="1" t="str">
        <f t="shared" si="19"/>
        <v/>
      </c>
      <c r="RU158" s="1" t="str">
        <f t="shared" si="20"/>
        <v/>
      </c>
    </row>
    <row r="159" spans="1:489" ht="14.25" customHeight="1" x14ac:dyDescent="0.3">
      <c r="A159" s="1" t="s">
        <v>2418</v>
      </c>
      <c r="B159" s="1" t="s">
        <v>2419</v>
      </c>
      <c r="C159" s="1">
        <v>44964</v>
      </c>
      <c r="D159" s="1" t="s">
        <v>459</v>
      </c>
      <c r="E159" s="1" t="s">
        <v>460</v>
      </c>
      <c r="F159" s="1" t="s">
        <v>460</v>
      </c>
      <c r="G159" s="1" t="s">
        <v>461</v>
      </c>
      <c r="H159" s="1" t="s">
        <v>1380</v>
      </c>
      <c r="I159" s="1" t="s">
        <v>1381</v>
      </c>
      <c r="J159" s="1" t="s">
        <v>464</v>
      </c>
      <c r="K159" s="1" t="s">
        <v>2421</v>
      </c>
      <c r="L159" s="1" t="s">
        <v>2420</v>
      </c>
      <c r="M159" s="1" t="str" cm="1">
        <f t="array" ref="M159">SUBSTITUTE(L159,LEFT(L159,MIN(IFERROR(FIND({0;1;2;3;4;5;6;7;8;9},L159),""))-1),"")</f>
        <v>68</v>
      </c>
      <c r="N159" s="1" t="str">
        <f t="shared" si="14"/>
        <v>mwand_68</v>
      </c>
      <c r="O159" s="1" t="s">
        <v>467</v>
      </c>
      <c r="P159" s="1">
        <v>22</v>
      </c>
      <c r="Q159" s="1">
        <v>997208593</v>
      </c>
      <c r="R159" s="1" t="s">
        <v>829</v>
      </c>
      <c r="S159" s="1" t="s">
        <v>472</v>
      </c>
      <c r="T159" s="1" t="s">
        <v>526</v>
      </c>
      <c r="V159" s="1" t="s">
        <v>510</v>
      </c>
      <c r="W159" s="1" t="s">
        <v>510</v>
      </c>
      <c r="X159" s="1" t="s">
        <v>2422</v>
      </c>
      <c r="Y159" s="1" t="s">
        <v>499</v>
      </c>
      <c r="AA159" s="1" t="s">
        <v>596</v>
      </c>
      <c r="AB159" s="1">
        <v>0</v>
      </c>
      <c r="AC159" s="1">
        <v>0</v>
      </c>
      <c r="AD159" s="1">
        <v>0</v>
      </c>
      <c r="AE159" s="1">
        <v>0</v>
      </c>
      <c r="AF159" s="1">
        <v>2</v>
      </c>
      <c r="AG159" s="1">
        <v>0</v>
      </c>
      <c r="AH159" s="1">
        <v>0</v>
      </c>
      <c r="AI159" s="1">
        <v>1</v>
      </c>
      <c r="AJ159" s="1">
        <v>0</v>
      </c>
      <c r="AK159" s="1">
        <v>0</v>
      </c>
      <c r="AL159" s="1">
        <v>1</v>
      </c>
      <c r="AM159" s="1">
        <v>1</v>
      </c>
      <c r="AN159" s="1">
        <v>1</v>
      </c>
      <c r="AO159" s="1">
        <v>0</v>
      </c>
      <c r="AP159" s="1">
        <v>0</v>
      </c>
      <c r="AQ159" s="1">
        <v>1</v>
      </c>
      <c r="AR159" s="1">
        <v>7</v>
      </c>
      <c r="AS159" s="1" t="s">
        <v>472</v>
      </c>
      <c r="AT159" s="1">
        <v>0</v>
      </c>
      <c r="AU159" s="1">
        <v>0</v>
      </c>
      <c r="AV159" s="1">
        <v>0</v>
      </c>
      <c r="AW159" s="1">
        <v>0</v>
      </c>
      <c r="AX159" s="1">
        <v>0</v>
      </c>
      <c r="AY159" s="1">
        <v>0</v>
      </c>
      <c r="AZ159" s="1">
        <v>0</v>
      </c>
      <c r="BA159" s="1">
        <v>0</v>
      </c>
      <c r="BB159" s="1">
        <v>0</v>
      </c>
      <c r="BC159" s="1">
        <v>0</v>
      </c>
      <c r="BD159" s="1">
        <v>0</v>
      </c>
      <c r="BE159" s="1">
        <v>0</v>
      </c>
      <c r="BF159" s="1" t="s">
        <v>472</v>
      </c>
      <c r="BS159" s="1" t="s">
        <v>464</v>
      </c>
      <c r="BT159" s="1">
        <v>0</v>
      </c>
      <c r="BU159" s="1">
        <v>0</v>
      </c>
      <c r="BV159" s="1">
        <v>1</v>
      </c>
      <c r="BW159" s="1">
        <v>0</v>
      </c>
      <c r="BX159" s="1">
        <v>0</v>
      </c>
      <c r="BY159" s="1">
        <v>0</v>
      </c>
      <c r="BZ159" s="1">
        <v>0</v>
      </c>
      <c r="CA159" s="1">
        <v>0</v>
      </c>
      <c r="CB159" s="1">
        <v>0</v>
      </c>
      <c r="CC159" s="1">
        <v>0</v>
      </c>
      <c r="CD159" s="1">
        <v>0</v>
      </c>
      <c r="CF159" s="1" t="s">
        <v>473</v>
      </c>
      <c r="CG159" s="1" t="s">
        <v>896</v>
      </c>
      <c r="CL159" s="1" t="s">
        <v>473</v>
      </c>
      <c r="CM159" s="1" t="s">
        <v>5133</v>
      </c>
      <c r="CO159" s="1" t="s">
        <v>464</v>
      </c>
      <c r="CW159" s="1" t="s">
        <v>554</v>
      </c>
      <c r="CX159" s="1">
        <v>0</v>
      </c>
      <c r="CY159" s="1">
        <v>1</v>
      </c>
      <c r="CZ159" s="1">
        <v>0</v>
      </c>
      <c r="DA159" s="9">
        <v>1</v>
      </c>
      <c r="DE159" s="1" t="s">
        <v>464</v>
      </c>
      <c r="DF159" s="1" t="s">
        <v>5100</v>
      </c>
      <c r="EH159" s="1">
        <v>7</v>
      </c>
      <c r="EI159" s="1">
        <v>10</v>
      </c>
      <c r="EJ159" s="1">
        <v>1400</v>
      </c>
      <c r="EM159" s="1">
        <v>0</v>
      </c>
      <c r="EN159" s="6">
        <v>28.571428571428573</v>
      </c>
      <c r="EO159" s="1" t="s">
        <v>472</v>
      </c>
      <c r="EZ159" s="1" t="s">
        <v>555</v>
      </c>
      <c r="FA159" s="1">
        <v>0</v>
      </c>
      <c r="FB159" s="1">
        <v>0</v>
      </c>
      <c r="FC159" s="1">
        <v>0</v>
      </c>
      <c r="FD159" s="1">
        <v>0</v>
      </c>
      <c r="FE159" s="1">
        <v>1</v>
      </c>
      <c r="FF159" s="1">
        <v>0</v>
      </c>
      <c r="FG159" s="1">
        <v>0</v>
      </c>
      <c r="FI159" s="1" t="s">
        <v>464</v>
      </c>
      <c r="FJ159" s="1" t="s">
        <v>598</v>
      </c>
      <c r="FM159" s="1">
        <v>6000</v>
      </c>
      <c r="GE159" s="1" t="s">
        <v>464</v>
      </c>
      <c r="GF159" s="1" t="s">
        <v>2423</v>
      </c>
      <c r="GG159" s="1" t="s">
        <v>472</v>
      </c>
      <c r="HP159" s="1" t="s">
        <v>464</v>
      </c>
      <c r="HQ159" s="1">
        <v>0</v>
      </c>
      <c r="HR159" s="1">
        <v>0</v>
      </c>
      <c r="HS159" s="1">
        <v>0</v>
      </c>
      <c r="HT159" s="1">
        <v>0</v>
      </c>
      <c r="HU159" s="1">
        <v>0</v>
      </c>
      <c r="HV159" s="1">
        <v>0</v>
      </c>
      <c r="HW159" s="1">
        <v>0</v>
      </c>
      <c r="HX159" s="1">
        <v>1</v>
      </c>
      <c r="HY159" s="1">
        <v>0</v>
      </c>
      <c r="HZ159" s="1">
        <v>0</v>
      </c>
      <c r="IF159" s="1">
        <v>0</v>
      </c>
      <c r="IG159" s="1">
        <v>0</v>
      </c>
      <c r="IH159" s="1">
        <v>0</v>
      </c>
      <c r="II159" s="1">
        <v>1</v>
      </c>
      <c r="IJ159" s="1">
        <v>0</v>
      </c>
      <c r="IS159" s="1" t="s">
        <v>5184</v>
      </c>
      <c r="IT159" s="1" t="s">
        <v>472</v>
      </c>
      <c r="IU159" s="1" t="s">
        <v>5100</v>
      </c>
      <c r="IV159" s="1" t="s">
        <v>464</v>
      </c>
      <c r="IW159" s="1" t="s">
        <v>1543</v>
      </c>
      <c r="IX159" s="1" t="s">
        <v>464</v>
      </c>
      <c r="IY159" s="1" t="s">
        <v>464</v>
      </c>
      <c r="IZ159" s="1">
        <v>0</v>
      </c>
      <c r="JA159" s="1">
        <v>1</v>
      </c>
      <c r="JB159" s="1">
        <v>0</v>
      </c>
      <c r="JC159" s="1">
        <v>0</v>
      </c>
      <c r="JD159" s="1">
        <v>0</v>
      </c>
      <c r="JE159" s="1">
        <v>0</v>
      </c>
      <c r="JF159" s="1">
        <v>0</v>
      </c>
      <c r="JG159" s="1">
        <v>1</v>
      </c>
      <c r="JH159" s="1">
        <v>0</v>
      </c>
      <c r="JI159" s="1">
        <v>0</v>
      </c>
      <c r="JK159" s="1" t="s">
        <v>472</v>
      </c>
      <c r="KA159" s="1" t="s">
        <v>464</v>
      </c>
      <c r="KB159" s="1">
        <v>1</v>
      </c>
      <c r="KC159" s="1">
        <v>1</v>
      </c>
      <c r="KD159" s="1">
        <v>1</v>
      </c>
      <c r="KE159" s="1">
        <v>3</v>
      </c>
      <c r="KF159" s="1">
        <v>0</v>
      </c>
      <c r="KG159" s="1">
        <v>0</v>
      </c>
      <c r="KH159" s="1">
        <v>0</v>
      </c>
      <c r="KJ159" s="1">
        <v>1</v>
      </c>
      <c r="KK159" s="1">
        <v>1</v>
      </c>
      <c r="KL159" s="1">
        <v>1</v>
      </c>
      <c r="KM159" s="1">
        <v>3</v>
      </c>
      <c r="KN159" s="1">
        <v>6</v>
      </c>
      <c r="KO159" s="1" t="s">
        <v>5185</v>
      </c>
      <c r="KP159" s="1">
        <v>0</v>
      </c>
      <c r="KQ159" s="1">
        <v>0</v>
      </c>
      <c r="KR159" s="1">
        <v>0</v>
      </c>
      <c r="KT159" s="1">
        <v>1</v>
      </c>
      <c r="KU159" s="1">
        <v>1</v>
      </c>
      <c r="KV159" s="1">
        <v>0</v>
      </c>
      <c r="KW159" s="1">
        <v>0</v>
      </c>
      <c r="KX159" s="1">
        <v>0</v>
      </c>
      <c r="KY159" s="1">
        <v>0</v>
      </c>
      <c r="LA159" s="1" t="s">
        <v>472</v>
      </c>
      <c r="LB159" s="1" t="s">
        <v>2424</v>
      </c>
      <c r="LC159" s="1">
        <v>0</v>
      </c>
      <c r="LD159" s="1">
        <v>1</v>
      </c>
      <c r="LE159" s="1">
        <v>0</v>
      </c>
      <c r="LF159" s="1">
        <v>0</v>
      </c>
      <c r="LH159" s="1">
        <v>0</v>
      </c>
      <c r="LI159" s="1">
        <v>0</v>
      </c>
      <c r="LJ159" s="1">
        <v>0</v>
      </c>
      <c r="LK159" s="1">
        <v>1</v>
      </c>
      <c r="LL159" s="1">
        <v>0</v>
      </c>
      <c r="LM159" s="1">
        <v>0</v>
      </c>
      <c r="LN159" s="1">
        <v>0</v>
      </c>
      <c r="LO159" s="1">
        <v>0</v>
      </c>
      <c r="LQ159" s="1" t="s">
        <v>464</v>
      </c>
      <c r="LR159" s="1" t="s">
        <v>2425</v>
      </c>
      <c r="LS159" s="1">
        <v>0</v>
      </c>
      <c r="LT159" s="1">
        <v>1</v>
      </c>
      <c r="LU159" s="1">
        <v>0</v>
      </c>
      <c r="LV159" s="1">
        <v>1</v>
      </c>
      <c r="LW159" s="1">
        <v>0</v>
      </c>
      <c r="LX159" s="1">
        <v>0</v>
      </c>
      <c r="LY159" s="1" t="s">
        <v>2384</v>
      </c>
      <c r="LZ159" s="1" t="s">
        <v>472</v>
      </c>
      <c r="MA159" s="1" t="s">
        <v>472</v>
      </c>
      <c r="MQ159" s="1">
        <v>0</v>
      </c>
      <c r="MT159" s="1">
        <v>7</v>
      </c>
      <c r="MU159" s="1" t="s">
        <v>5187</v>
      </c>
      <c r="MV159" s="1">
        <v>0</v>
      </c>
      <c r="MW159" s="1">
        <v>0</v>
      </c>
      <c r="MX159" s="1">
        <v>1</v>
      </c>
      <c r="MY159" s="1">
        <v>0</v>
      </c>
      <c r="MZ159" s="1">
        <v>0</v>
      </c>
      <c r="NA159" s="1">
        <v>1</v>
      </c>
      <c r="NB159" s="1">
        <v>1</v>
      </c>
      <c r="NC159" s="1" t="s">
        <v>5190</v>
      </c>
      <c r="ND159" s="1">
        <v>0</v>
      </c>
      <c r="NE159" s="1">
        <v>0</v>
      </c>
      <c r="NF159" s="1">
        <v>0</v>
      </c>
      <c r="NH159" s="1" t="s">
        <v>464</v>
      </c>
      <c r="NI159" s="1" t="s">
        <v>480</v>
      </c>
      <c r="OD159" s="1" t="s">
        <v>2426</v>
      </c>
      <c r="OE159" s="1">
        <v>0</v>
      </c>
      <c r="OF159" s="1">
        <v>0</v>
      </c>
      <c r="OG159" s="1">
        <v>0</v>
      </c>
      <c r="OH159" s="1">
        <v>0</v>
      </c>
      <c r="OI159" s="1">
        <v>0</v>
      </c>
      <c r="OJ159" s="1">
        <v>0</v>
      </c>
      <c r="OK159" s="1">
        <v>0</v>
      </c>
      <c r="OL159" s="1">
        <v>0</v>
      </c>
      <c r="OM159" s="1">
        <v>1</v>
      </c>
      <c r="ON159" s="1">
        <v>0</v>
      </c>
      <c r="OO159" s="1" t="s">
        <v>1754</v>
      </c>
      <c r="OP159" s="1">
        <v>0</v>
      </c>
      <c r="OQ159" s="1">
        <v>0</v>
      </c>
      <c r="OR159" s="1">
        <v>1</v>
      </c>
      <c r="OS159" s="1">
        <v>0</v>
      </c>
      <c r="OT159" s="1">
        <v>0</v>
      </c>
      <c r="OU159" s="1">
        <v>0</v>
      </c>
      <c r="OW159" s="1" t="s">
        <v>546</v>
      </c>
      <c r="OY159" s="1" t="s">
        <v>533</v>
      </c>
      <c r="OZ159" s="1" t="s">
        <v>464</v>
      </c>
      <c r="PA159" s="1" t="s">
        <v>464</v>
      </c>
      <c r="PB159" s="1" t="s">
        <v>533</v>
      </c>
      <c r="PC159" s="1" t="s">
        <v>472</v>
      </c>
      <c r="PI159" s="1" t="s">
        <v>534</v>
      </c>
      <c r="PJ159" s="1" t="s">
        <v>472</v>
      </c>
      <c r="PZ159" s="1" t="s">
        <v>2427</v>
      </c>
      <c r="QA159" s="1" t="s">
        <v>472</v>
      </c>
      <c r="QB159" s="1" t="s">
        <v>1355</v>
      </c>
      <c r="QC159" s="1" t="s">
        <v>1580</v>
      </c>
      <c r="QD159" s="1" t="s">
        <v>472</v>
      </c>
      <c r="QG159" s="1">
        <v>-2.2256360000000002</v>
      </c>
      <c r="QH159" s="1">
        <v>28.8376202</v>
      </c>
      <c r="QI159" s="1">
        <v>1576.3</v>
      </c>
      <c r="QJ159" s="1">
        <v>4.54</v>
      </c>
      <c r="QK159" s="1">
        <v>7</v>
      </c>
      <c r="QL159" s="1">
        <v>44964.435520833344</v>
      </c>
      <c r="QM159" s="1">
        <v>44964.415312500001</v>
      </c>
      <c r="QN159" s="1" t="s">
        <v>568</v>
      </c>
      <c r="QO159" s="1">
        <v>44964.550856481481</v>
      </c>
      <c r="QP159" s="7" t="s">
        <v>2428</v>
      </c>
      <c r="QQ159" s="1" t="s">
        <v>568</v>
      </c>
      <c r="QR159" s="1" t="s">
        <v>4707</v>
      </c>
      <c r="QS159" s="1" t="s">
        <v>4716</v>
      </c>
      <c r="QT159" s="1">
        <v>12</v>
      </c>
      <c r="QU159" s="1" t="s">
        <v>4725</v>
      </c>
      <c r="QV159" s="1">
        <v>5</v>
      </c>
      <c r="QW159" s="1">
        <v>2</v>
      </c>
      <c r="QX159" s="1">
        <v>5</v>
      </c>
      <c r="QY159" s="9">
        <v>12</v>
      </c>
      <c r="QZ159" s="1" t="s">
        <v>5100</v>
      </c>
      <c r="RA159" s="1">
        <v>10</v>
      </c>
      <c r="RB159" s="1" t="s">
        <v>4710</v>
      </c>
      <c r="RC159" s="1" t="s">
        <v>4711</v>
      </c>
      <c r="RD159" s="1" t="s">
        <v>4712</v>
      </c>
      <c r="RE159" s="1" t="s">
        <v>5102</v>
      </c>
      <c r="RF159" s="1">
        <v>0</v>
      </c>
      <c r="RG159" s="1">
        <v>2</v>
      </c>
      <c r="RH159" s="1">
        <v>2</v>
      </c>
      <c r="RI159" s="1">
        <v>4</v>
      </c>
      <c r="RJ159" s="1" t="s">
        <v>4713</v>
      </c>
      <c r="RK159" s="1">
        <v>0</v>
      </c>
      <c r="RL159" s="1">
        <v>8</v>
      </c>
      <c r="RM159" s="1" t="s">
        <v>4718</v>
      </c>
      <c r="RN159" s="1">
        <v>0</v>
      </c>
      <c r="RO159" s="1">
        <v>0</v>
      </c>
      <c r="RP159" s="1" t="str">
        <f t="shared" si="15"/>
        <v>croissance</v>
      </c>
      <c r="RQ159" s="1" t="str">
        <f t="shared" si="16"/>
        <v>stagnation</v>
      </c>
      <c r="RR159" s="1" t="str">
        <f t="shared" si="17"/>
        <v>croissance</v>
      </c>
      <c r="RS159" s="1" t="str">
        <f t="shared" si="18"/>
        <v>regression</v>
      </c>
      <c r="RT159" s="1" t="str">
        <f t="shared" si="19"/>
        <v>regression</v>
      </c>
      <c r="RU159" s="1" t="str">
        <f t="shared" si="20"/>
        <v>regression</v>
      </c>
    </row>
    <row r="160" spans="1:489" ht="14.25" customHeight="1" x14ac:dyDescent="0.3">
      <c r="A160" s="1" t="s">
        <v>2429</v>
      </c>
      <c r="B160" s="1" t="s">
        <v>2430</v>
      </c>
      <c r="C160" s="1">
        <v>44964</v>
      </c>
      <c r="D160" s="1" t="s">
        <v>459</v>
      </c>
      <c r="E160" s="1" t="s">
        <v>460</v>
      </c>
      <c r="F160" s="1" t="s">
        <v>460</v>
      </c>
      <c r="G160" s="1" t="s">
        <v>461</v>
      </c>
      <c r="H160" s="1" t="s">
        <v>1380</v>
      </c>
      <c r="I160" s="1" t="s">
        <v>1381</v>
      </c>
      <c r="J160" s="1" t="s">
        <v>464</v>
      </c>
      <c r="K160" s="1" t="s">
        <v>2432</v>
      </c>
      <c r="L160" s="1" t="s">
        <v>2431</v>
      </c>
      <c r="M160" s="1" t="str" cm="1">
        <f t="array" ref="M160">SUBSTITUTE(L160,LEFT(L160,MIN(IFERROR(FIND({0;1;2;3;4;5;6;7;8;9},L160),""))-1),"")</f>
        <v>54</v>
      </c>
      <c r="N160" s="1" t="str">
        <f t="shared" si="14"/>
        <v>mwand_54</v>
      </c>
      <c r="O160" s="1" t="s">
        <v>467</v>
      </c>
      <c r="P160" s="1">
        <v>27</v>
      </c>
      <c r="Q160" s="1">
        <v>998629358</v>
      </c>
      <c r="R160" s="1" t="s">
        <v>511</v>
      </c>
      <c r="S160" s="1" t="s">
        <v>464</v>
      </c>
      <c r="W160" s="1" t="s">
        <v>467</v>
      </c>
      <c r="X160" s="1" t="s">
        <v>2433</v>
      </c>
      <c r="Y160" s="1" t="s">
        <v>575</v>
      </c>
      <c r="AA160" s="1" t="s">
        <v>596</v>
      </c>
      <c r="AB160" s="1">
        <v>2</v>
      </c>
      <c r="AC160" s="1">
        <v>1</v>
      </c>
      <c r="AD160" s="1">
        <v>0</v>
      </c>
      <c r="AE160" s="1">
        <v>1</v>
      </c>
      <c r="AF160" s="1">
        <v>0</v>
      </c>
      <c r="AG160" s="1">
        <v>1</v>
      </c>
      <c r="AH160" s="1">
        <v>0</v>
      </c>
      <c r="AI160" s="1">
        <v>0</v>
      </c>
      <c r="AJ160" s="1">
        <v>2</v>
      </c>
      <c r="AK160" s="1">
        <v>0</v>
      </c>
      <c r="AL160" s="1">
        <v>1</v>
      </c>
      <c r="AM160" s="1">
        <v>0</v>
      </c>
      <c r="AN160" s="1">
        <v>0</v>
      </c>
      <c r="AO160" s="1">
        <v>1</v>
      </c>
      <c r="AP160" s="1">
        <v>0</v>
      </c>
      <c r="AQ160" s="1">
        <v>0</v>
      </c>
      <c r="AR160" s="1">
        <v>9</v>
      </c>
      <c r="AS160" s="1" t="s">
        <v>464</v>
      </c>
      <c r="AT160" s="1">
        <v>1</v>
      </c>
      <c r="AU160" s="1">
        <v>0</v>
      </c>
      <c r="AV160" s="1">
        <v>0</v>
      </c>
      <c r="AW160" s="1">
        <v>0</v>
      </c>
      <c r="AX160" s="1">
        <v>1</v>
      </c>
      <c r="AY160" s="1">
        <v>0</v>
      </c>
      <c r="AZ160" s="1">
        <v>0</v>
      </c>
      <c r="BA160" s="1">
        <v>0</v>
      </c>
      <c r="BB160" s="1">
        <v>0</v>
      </c>
      <c r="BC160" s="1">
        <v>0</v>
      </c>
      <c r="BD160" s="1">
        <v>0</v>
      </c>
      <c r="BE160" s="1">
        <v>0</v>
      </c>
      <c r="BF160" s="1" t="s">
        <v>464</v>
      </c>
      <c r="BG160" s="1">
        <v>0</v>
      </c>
      <c r="BH160" s="1">
        <v>0</v>
      </c>
      <c r="BI160" s="1">
        <v>0</v>
      </c>
      <c r="BJ160" s="1">
        <v>0</v>
      </c>
      <c r="BK160" s="1">
        <v>0</v>
      </c>
      <c r="BL160" s="1">
        <v>0</v>
      </c>
      <c r="BM160" s="1">
        <v>1</v>
      </c>
      <c r="BN160" s="1">
        <v>0</v>
      </c>
      <c r="BO160" s="1">
        <v>0</v>
      </c>
      <c r="BP160" s="1">
        <v>0</v>
      </c>
      <c r="BQ160" s="1">
        <v>0</v>
      </c>
      <c r="BS160" s="1" t="s">
        <v>464</v>
      </c>
      <c r="BT160" s="1">
        <v>1</v>
      </c>
      <c r="BU160" s="1">
        <v>0</v>
      </c>
      <c r="BV160" s="1">
        <v>0</v>
      </c>
      <c r="BW160" s="1">
        <v>0</v>
      </c>
      <c r="BX160" s="1">
        <v>1</v>
      </c>
      <c r="BY160" s="1">
        <v>0</v>
      </c>
      <c r="BZ160" s="1">
        <v>0</v>
      </c>
      <c r="CA160" s="1">
        <v>0</v>
      </c>
      <c r="CB160" s="1">
        <v>0</v>
      </c>
      <c r="CC160" s="1">
        <v>0</v>
      </c>
      <c r="CD160" s="1">
        <v>0</v>
      </c>
      <c r="CF160" s="1" t="s">
        <v>473</v>
      </c>
      <c r="CG160" s="1" t="s">
        <v>474</v>
      </c>
      <c r="CL160" s="1" t="s">
        <v>473</v>
      </c>
      <c r="CM160" s="1" t="s">
        <v>5133</v>
      </c>
      <c r="CO160" s="1" t="s">
        <v>472</v>
      </c>
      <c r="CP160" s="1" t="s">
        <v>650</v>
      </c>
      <c r="CS160" s="1" t="s">
        <v>714</v>
      </c>
      <c r="CW160" s="1" t="s">
        <v>475</v>
      </c>
      <c r="CX160" s="1">
        <v>6</v>
      </c>
      <c r="CY160" s="1">
        <v>75</v>
      </c>
      <c r="CZ160" s="1">
        <v>6</v>
      </c>
      <c r="DA160" s="9">
        <v>87</v>
      </c>
      <c r="DB160" s="1">
        <v>10</v>
      </c>
      <c r="DC160" s="1">
        <v>0</v>
      </c>
      <c r="DD160" s="1">
        <v>10</v>
      </c>
      <c r="DE160" s="1" t="s">
        <v>472</v>
      </c>
      <c r="DF160" s="1" t="s">
        <v>5102</v>
      </c>
      <c r="DG160" s="1">
        <v>0</v>
      </c>
      <c r="DH160" s="1">
        <v>0</v>
      </c>
      <c r="DI160" s="1">
        <v>0</v>
      </c>
      <c r="DJ160" s="1">
        <v>0</v>
      </c>
      <c r="DK160" s="1">
        <v>0</v>
      </c>
      <c r="DL160" s="1">
        <v>1</v>
      </c>
      <c r="DM160" s="1">
        <v>1</v>
      </c>
      <c r="DN160" s="1">
        <v>1</v>
      </c>
      <c r="DO160" s="1">
        <v>0</v>
      </c>
      <c r="DP160" s="1">
        <v>0</v>
      </c>
      <c r="DQ160" s="1">
        <v>0</v>
      </c>
      <c r="DR160" s="1">
        <v>0</v>
      </c>
      <c r="DS160" s="1">
        <v>0</v>
      </c>
      <c r="DT160" s="1" t="s">
        <v>464</v>
      </c>
      <c r="EH160" s="1">
        <v>7</v>
      </c>
      <c r="EI160" s="1">
        <v>3</v>
      </c>
      <c r="EJ160" s="1">
        <v>420</v>
      </c>
      <c r="EK160" s="1">
        <v>3</v>
      </c>
      <c r="EL160" s="1">
        <v>6</v>
      </c>
      <c r="EM160" s="1">
        <v>840</v>
      </c>
      <c r="EN160" s="6">
        <v>20</v>
      </c>
      <c r="EO160" s="1" t="s">
        <v>464</v>
      </c>
      <c r="EP160" s="1">
        <v>1</v>
      </c>
      <c r="EQ160" s="1">
        <v>0</v>
      </c>
      <c r="ER160" s="1">
        <v>0</v>
      </c>
      <c r="ES160" s="1">
        <v>0</v>
      </c>
      <c r="ET160" s="1">
        <v>0</v>
      </c>
      <c r="EU160" s="1">
        <v>0</v>
      </c>
      <c r="EV160" s="1">
        <v>0</v>
      </c>
      <c r="EW160" s="1">
        <v>0</v>
      </c>
      <c r="EX160" s="1">
        <v>0</v>
      </c>
      <c r="EZ160" s="1" t="s">
        <v>529</v>
      </c>
      <c r="FA160" s="1">
        <v>0</v>
      </c>
      <c r="FB160" s="1">
        <v>0</v>
      </c>
      <c r="FC160" s="1">
        <v>1</v>
      </c>
      <c r="FD160" s="1">
        <v>0</v>
      </c>
      <c r="FE160" s="1">
        <v>0</v>
      </c>
      <c r="FF160" s="1">
        <v>0</v>
      </c>
      <c r="FG160" s="1">
        <v>0</v>
      </c>
      <c r="FI160" s="1" t="s">
        <v>464</v>
      </c>
      <c r="FJ160" s="1" t="s">
        <v>598</v>
      </c>
      <c r="FM160" s="1">
        <v>500</v>
      </c>
      <c r="FN160" s="1">
        <v>1</v>
      </c>
      <c r="FO160" s="1">
        <v>1</v>
      </c>
      <c r="FP160" s="1">
        <v>1</v>
      </c>
      <c r="FQ160" s="1">
        <v>0</v>
      </c>
      <c r="FR160" s="1">
        <v>0</v>
      </c>
      <c r="FS160" s="1">
        <v>0</v>
      </c>
      <c r="FT160" s="1">
        <v>0</v>
      </c>
      <c r="FV160" s="1" t="s">
        <v>472</v>
      </c>
      <c r="GD160" s="1" t="s">
        <v>464</v>
      </c>
      <c r="GE160" s="1" t="s">
        <v>464</v>
      </c>
      <c r="GF160" s="1" t="s">
        <v>2434</v>
      </c>
      <c r="GG160" s="1" t="s">
        <v>464</v>
      </c>
      <c r="GH160" s="1">
        <v>1</v>
      </c>
      <c r="GI160" s="1">
        <v>0</v>
      </c>
      <c r="GJ160" s="1">
        <v>0</v>
      </c>
      <c r="GK160" s="1">
        <v>0</v>
      </c>
      <c r="GL160" s="1">
        <v>0</v>
      </c>
      <c r="GM160" s="1">
        <v>0</v>
      </c>
      <c r="GN160" s="1">
        <v>0</v>
      </c>
      <c r="GP160" s="1" t="s">
        <v>472</v>
      </c>
      <c r="GY160" s="1">
        <v>1</v>
      </c>
      <c r="GZ160" s="1">
        <v>0</v>
      </c>
      <c r="HA160" s="1">
        <v>0</v>
      </c>
      <c r="HB160" s="1">
        <v>0</v>
      </c>
      <c r="HC160" s="1">
        <v>0</v>
      </c>
      <c r="HD160" s="1">
        <v>0</v>
      </c>
      <c r="HE160" s="1">
        <v>0</v>
      </c>
      <c r="HF160" s="1">
        <v>0</v>
      </c>
      <c r="HG160" s="1">
        <v>1</v>
      </c>
      <c r="HH160" s="1">
        <v>0</v>
      </c>
      <c r="HI160" s="1">
        <v>0</v>
      </c>
      <c r="HJ160" s="1">
        <v>0</v>
      </c>
      <c r="HK160" s="1">
        <v>0</v>
      </c>
      <c r="HL160" s="1">
        <v>0</v>
      </c>
      <c r="HM160" s="1">
        <v>0</v>
      </c>
      <c r="HN160" s="1">
        <v>0</v>
      </c>
      <c r="HO160" s="1">
        <v>0</v>
      </c>
      <c r="HP160" s="1" t="s">
        <v>464</v>
      </c>
      <c r="HQ160" s="1">
        <v>0</v>
      </c>
      <c r="HR160" s="1">
        <v>0</v>
      </c>
      <c r="HS160" s="1">
        <v>0</v>
      </c>
      <c r="HT160" s="1">
        <v>0</v>
      </c>
      <c r="HU160" s="1">
        <v>0</v>
      </c>
      <c r="HV160" s="1">
        <v>0</v>
      </c>
      <c r="HW160" s="1">
        <v>1</v>
      </c>
      <c r="HX160" s="1">
        <v>0</v>
      </c>
      <c r="HY160" s="1">
        <v>0</v>
      </c>
      <c r="HZ160" s="1">
        <v>0</v>
      </c>
      <c r="IF160" s="1">
        <v>1</v>
      </c>
      <c r="IG160" s="1">
        <v>0</v>
      </c>
      <c r="IH160" s="1">
        <v>0</v>
      </c>
      <c r="II160" s="1">
        <v>0</v>
      </c>
      <c r="IJ160" s="1">
        <v>0</v>
      </c>
      <c r="IK160" s="1">
        <v>2</v>
      </c>
      <c r="IS160" s="1" t="s">
        <v>5183</v>
      </c>
      <c r="IT160" s="1" t="s">
        <v>464</v>
      </c>
      <c r="IU160" s="1" t="s">
        <v>5102</v>
      </c>
      <c r="IV160" s="1" t="s">
        <v>464</v>
      </c>
      <c r="IW160" s="1" t="s">
        <v>1543</v>
      </c>
      <c r="IX160" s="1" t="s">
        <v>464</v>
      </c>
      <c r="IY160" s="1" t="s">
        <v>464</v>
      </c>
      <c r="IZ160" s="1">
        <v>0</v>
      </c>
      <c r="JA160" s="1">
        <v>1</v>
      </c>
      <c r="JB160" s="1">
        <v>1</v>
      </c>
      <c r="JC160" s="1">
        <v>0</v>
      </c>
      <c r="JD160" s="1">
        <v>0</v>
      </c>
      <c r="JE160" s="1">
        <v>1</v>
      </c>
      <c r="JF160" s="1">
        <v>0</v>
      </c>
      <c r="JG160" s="1">
        <v>0</v>
      </c>
      <c r="JH160" s="1">
        <v>0</v>
      </c>
      <c r="JI160" s="1">
        <v>0</v>
      </c>
      <c r="JK160" s="1" t="s">
        <v>464</v>
      </c>
      <c r="JL160" s="1">
        <v>0</v>
      </c>
      <c r="JM160" s="1">
        <v>0</v>
      </c>
      <c r="JN160" s="1">
        <v>0</v>
      </c>
      <c r="JO160" s="1">
        <v>0</v>
      </c>
      <c r="JP160" s="1">
        <v>1</v>
      </c>
      <c r="JQ160" s="1">
        <v>0</v>
      </c>
      <c r="JR160" s="1">
        <v>0</v>
      </c>
      <c r="JT160" s="1" t="s">
        <v>464</v>
      </c>
      <c r="KA160" s="1" t="s">
        <v>464</v>
      </c>
      <c r="KB160" s="1">
        <v>1</v>
      </c>
      <c r="KC160" s="1">
        <v>0</v>
      </c>
      <c r="KD160" s="1">
        <v>0</v>
      </c>
      <c r="KE160" s="1">
        <v>1</v>
      </c>
      <c r="KF160" s="1">
        <v>0</v>
      </c>
      <c r="KG160" s="1">
        <v>0</v>
      </c>
      <c r="KH160" s="1">
        <v>0</v>
      </c>
      <c r="KJ160" s="1">
        <v>1</v>
      </c>
      <c r="KK160" s="1">
        <v>1</v>
      </c>
      <c r="KL160" s="1">
        <v>0</v>
      </c>
      <c r="KM160" s="1">
        <v>2</v>
      </c>
      <c r="KN160" s="1">
        <v>3</v>
      </c>
      <c r="KO160" s="1" t="s">
        <v>5185</v>
      </c>
      <c r="KP160" s="1">
        <v>0</v>
      </c>
      <c r="KQ160" s="1">
        <v>0</v>
      </c>
      <c r="KR160" s="1">
        <v>0</v>
      </c>
      <c r="KT160" s="1">
        <v>0</v>
      </c>
      <c r="KU160" s="1">
        <v>1</v>
      </c>
      <c r="KV160" s="1">
        <v>0</v>
      </c>
      <c r="KW160" s="1">
        <v>0</v>
      </c>
      <c r="KX160" s="1">
        <v>0</v>
      </c>
      <c r="KY160" s="1">
        <v>0</v>
      </c>
      <c r="LA160" s="1" t="s">
        <v>472</v>
      </c>
      <c r="LB160" s="1" t="s">
        <v>2435</v>
      </c>
      <c r="LC160" s="1">
        <v>0</v>
      </c>
      <c r="LD160" s="1">
        <v>1</v>
      </c>
      <c r="LE160" s="1">
        <v>0</v>
      </c>
      <c r="LF160" s="1">
        <v>0</v>
      </c>
      <c r="LH160" s="1">
        <v>1</v>
      </c>
      <c r="LI160" s="1">
        <v>0</v>
      </c>
      <c r="LJ160" s="1">
        <v>0</v>
      </c>
      <c r="LK160" s="1">
        <v>0</v>
      </c>
      <c r="LL160" s="1">
        <v>0</v>
      </c>
      <c r="LM160" s="1">
        <v>0</v>
      </c>
      <c r="LN160" s="1">
        <v>1</v>
      </c>
      <c r="LO160" s="1">
        <v>0</v>
      </c>
      <c r="LP160" s="1" t="s">
        <v>2436</v>
      </c>
      <c r="LQ160" s="1" t="s">
        <v>464</v>
      </c>
      <c r="LR160" s="1" t="s">
        <v>2437</v>
      </c>
      <c r="LS160" s="1">
        <v>0</v>
      </c>
      <c r="LT160" s="1">
        <v>1</v>
      </c>
      <c r="LU160" s="1">
        <v>0</v>
      </c>
      <c r="LV160" s="1">
        <v>0</v>
      </c>
      <c r="LW160" s="1">
        <v>0</v>
      </c>
      <c r="LX160" s="1">
        <v>0</v>
      </c>
      <c r="LY160" s="1" t="s">
        <v>1580</v>
      </c>
      <c r="LZ160" s="1" t="s">
        <v>472</v>
      </c>
      <c r="MA160" s="1" t="s">
        <v>472</v>
      </c>
      <c r="MQ160" s="1">
        <v>0</v>
      </c>
      <c r="MT160" s="1">
        <v>5</v>
      </c>
      <c r="MU160" s="1" t="s">
        <v>5189</v>
      </c>
      <c r="MV160" s="1">
        <v>1</v>
      </c>
      <c r="MW160" s="1">
        <v>0</v>
      </c>
      <c r="MX160" s="1">
        <v>1</v>
      </c>
      <c r="MY160" s="1">
        <v>0</v>
      </c>
      <c r="MZ160" s="1">
        <v>0</v>
      </c>
      <c r="NA160" s="1">
        <v>2</v>
      </c>
      <c r="NB160" s="1">
        <v>2</v>
      </c>
      <c r="NC160" s="1" t="s">
        <v>5190</v>
      </c>
      <c r="ND160" s="1">
        <v>0</v>
      </c>
      <c r="NE160" s="1">
        <v>0</v>
      </c>
      <c r="NF160" s="1">
        <v>0</v>
      </c>
      <c r="NH160" s="1" t="s">
        <v>464</v>
      </c>
      <c r="NI160" s="1" t="s">
        <v>464</v>
      </c>
      <c r="NJ160" s="1" t="s">
        <v>817</v>
      </c>
      <c r="NK160" s="1" t="s">
        <v>472</v>
      </c>
      <c r="OC160" s="1" t="s">
        <v>2438</v>
      </c>
      <c r="OD160" s="1" t="s">
        <v>818</v>
      </c>
      <c r="OE160" s="1">
        <v>0</v>
      </c>
      <c r="OF160" s="1">
        <v>0</v>
      </c>
      <c r="OG160" s="1">
        <v>1</v>
      </c>
      <c r="OH160" s="1">
        <v>0</v>
      </c>
      <c r="OI160" s="1">
        <v>0</v>
      </c>
      <c r="OJ160" s="1">
        <v>0</v>
      </c>
      <c r="OK160" s="1">
        <v>0</v>
      </c>
      <c r="OL160" s="1">
        <v>0</v>
      </c>
      <c r="OM160" s="1">
        <v>1</v>
      </c>
      <c r="ON160" s="1">
        <v>0</v>
      </c>
      <c r="OO160" s="1" t="s">
        <v>1731</v>
      </c>
      <c r="OP160" s="1">
        <v>0</v>
      </c>
      <c r="OQ160" s="1">
        <v>0</v>
      </c>
      <c r="OR160" s="1">
        <v>1</v>
      </c>
      <c r="OS160" s="1">
        <v>0</v>
      </c>
      <c r="OT160" s="1">
        <v>0</v>
      </c>
      <c r="OU160" s="1">
        <v>0</v>
      </c>
      <c r="OW160" s="1" t="s">
        <v>546</v>
      </c>
      <c r="OY160" s="1" t="s">
        <v>483</v>
      </c>
      <c r="OZ160" s="1" t="s">
        <v>472</v>
      </c>
      <c r="PA160" s="1" t="s">
        <v>472</v>
      </c>
      <c r="PB160" s="1" t="s">
        <v>502</v>
      </c>
      <c r="PC160" s="1" t="s">
        <v>464</v>
      </c>
      <c r="PD160" s="1" t="s">
        <v>472</v>
      </c>
      <c r="PF160" s="1" t="s">
        <v>484</v>
      </c>
      <c r="PH160" s="1" t="s">
        <v>586</v>
      </c>
      <c r="PI160" s="1" t="s">
        <v>534</v>
      </c>
      <c r="PJ160" s="1" t="s">
        <v>565</v>
      </c>
      <c r="PK160" s="1">
        <v>1</v>
      </c>
      <c r="PL160" s="1">
        <v>0</v>
      </c>
      <c r="PM160" s="1">
        <v>1</v>
      </c>
      <c r="PN160" s="1">
        <v>0</v>
      </c>
      <c r="PO160" s="1">
        <v>0</v>
      </c>
      <c r="PP160" s="1">
        <v>1</v>
      </c>
      <c r="PQ160" s="1">
        <v>0</v>
      </c>
      <c r="PR160" s="1">
        <v>0</v>
      </c>
      <c r="PS160" s="1">
        <v>0</v>
      </c>
      <c r="PT160" s="1">
        <v>0</v>
      </c>
      <c r="PU160" s="1">
        <v>0</v>
      </c>
      <c r="PV160" s="1">
        <v>0</v>
      </c>
      <c r="PX160" s="1" t="s">
        <v>1093</v>
      </c>
      <c r="PY160" s="1" t="s">
        <v>487</v>
      </c>
      <c r="PZ160" s="1" t="s">
        <v>2439</v>
      </c>
      <c r="QA160" s="1" t="s">
        <v>472</v>
      </c>
      <c r="QB160" s="1" t="s">
        <v>2440</v>
      </c>
      <c r="QC160" s="1" t="s">
        <v>2441</v>
      </c>
      <c r="QD160" s="1" t="s">
        <v>472</v>
      </c>
      <c r="QG160" s="1">
        <v>-2.2287154999999998</v>
      </c>
      <c r="QH160" s="1">
        <v>28.838954000000001</v>
      </c>
      <c r="QI160" s="1">
        <v>1575</v>
      </c>
      <c r="QJ160" s="1">
        <v>4.3</v>
      </c>
      <c r="QK160" s="1">
        <v>9</v>
      </c>
      <c r="QL160" s="1">
        <v>44964.479050925933</v>
      </c>
      <c r="QM160" s="1">
        <v>44964.455578703702</v>
      </c>
      <c r="QN160" s="1" t="s">
        <v>568</v>
      </c>
      <c r="QO160" s="1">
        <v>44964.550879629627</v>
      </c>
      <c r="QP160" s="7" t="s">
        <v>2442</v>
      </c>
      <c r="QQ160" s="1" t="s">
        <v>568</v>
      </c>
      <c r="QR160" s="1" t="s">
        <v>4707</v>
      </c>
      <c r="QS160" s="1" t="s">
        <v>4716</v>
      </c>
      <c r="QT160" s="1">
        <v>11</v>
      </c>
      <c r="QU160" s="1" t="s">
        <v>4725</v>
      </c>
      <c r="QV160" s="1">
        <v>1</v>
      </c>
      <c r="QW160" s="1">
        <v>1</v>
      </c>
      <c r="QX160" s="1">
        <v>1</v>
      </c>
      <c r="QY160" s="9">
        <v>3</v>
      </c>
      <c r="QZ160" s="1" t="s">
        <v>5100</v>
      </c>
      <c r="RA160" s="1">
        <v>10.909090909090908</v>
      </c>
      <c r="RB160" s="1" t="s">
        <v>4710</v>
      </c>
      <c r="RC160" s="1" t="s">
        <v>4711</v>
      </c>
      <c r="RD160" s="1" t="s">
        <v>4712</v>
      </c>
      <c r="RE160" s="1" t="s">
        <v>5102</v>
      </c>
      <c r="RF160" s="1">
        <v>0</v>
      </c>
      <c r="RG160" s="1">
        <v>2</v>
      </c>
      <c r="RH160" s="1">
        <v>2</v>
      </c>
      <c r="RI160" s="1">
        <v>4</v>
      </c>
      <c r="RJ160" s="1" t="s">
        <v>4713</v>
      </c>
      <c r="RK160" s="1">
        <v>0</v>
      </c>
      <c r="RL160" s="1">
        <v>7</v>
      </c>
      <c r="RM160" s="1" t="s">
        <v>4718</v>
      </c>
      <c r="RN160" s="1">
        <v>0</v>
      </c>
      <c r="RO160" s="1">
        <v>0</v>
      </c>
      <c r="RP160" s="1" t="str">
        <f t="shared" si="15"/>
        <v>regression</v>
      </c>
      <c r="RQ160" s="1" t="str">
        <f t="shared" si="16"/>
        <v>regression</v>
      </c>
      <c r="RR160" s="1" t="str">
        <f t="shared" si="17"/>
        <v>stagnation</v>
      </c>
      <c r="RS160" s="1" t="str">
        <f t="shared" si="18"/>
        <v>regression</v>
      </c>
      <c r="RT160" s="1" t="str">
        <f t="shared" si="19"/>
        <v>regression</v>
      </c>
      <c r="RU160" s="1" t="str">
        <f t="shared" si="20"/>
        <v>regression</v>
      </c>
    </row>
    <row r="161" spans="1:489" ht="14.25" customHeight="1" x14ac:dyDescent="0.3">
      <c r="A161" s="1" t="s">
        <v>2443</v>
      </c>
      <c r="B161" s="1" t="s">
        <v>2444</v>
      </c>
      <c r="C161" s="1">
        <v>44964</v>
      </c>
      <c r="D161" s="1" t="s">
        <v>459</v>
      </c>
      <c r="E161" s="1" t="s">
        <v>460</v>
      </c>
      <c r="F161" s="1" t="s">
        <v>460</v>
      </c>
      <c r="G161" s="1" t="s">
        <v>461</v>
      </c>
      <c r="H161" s="1" t="s">
        <v>1380</v>
      </c>
      <c r="I161" s="1" t="s">
        <v>1381</v>
      </c>
      <c r="J161" s="1" t="s">
        <v>464</v>
      </c>
      <c r="K161" s="1" t="s">
        <v>2446</v>
      </c>
      <c r="L161" s="1" t="s">
        <v>2445</v>
      </c>
      <c r="M161" s="1" t="str" cm="1">
        <f t="array" ref="M161">SUBSTITUTE(L161,LEFT(L161,MIN(IFERROR(FIND({0;1;2;3;4;5;6;7;8;9},L161),""))-1),"")</f>
        <v>70</v>
      </c>
      <c r="N161" s="1" t="str">
        <f t="shared" si="14"/>
        <v>mwand_70</v>
      </c>
      <c r="O161" s="1" t="s">
        <v>467</v>
      </c>
      <c r="P161" s="1">
        <v>35</v>
      </c>
      <c r="Q161" s="1">
        <v>0</v>
      </c>
      <c r="R161" s="1" t="s">
        <v>614</v>
      </c>
      <c r="S161" s="1" t="s">
        <v>472</v>
      </c>
      <c r="T161" s="1" t="s">
        <v>542</v>
      </c>
      <c r="V161" s="1" t="s">
        <v>510</v>
      </c>
      <c r="W161" s="1" t="s">
        <v>510</v>
      </c>
      <c r="Y161" s="1" t="s">
        <v>1144</v>
      </c>
      <c r="AA161" s="1" t="s">
        <v>596</v>
      </c>
      <c r="AB161" s="1">
        <v>1</v>
      </c>
      <c r="AC161" s="1">
        <v>0</v>
      </c>
      <c r="AD161" s="1">
        <v>1</v>
      </c>
      <c r="AE161" s="1">
        <v>0</v>
      </c>
      <c r="AF161" s="1">
        <v>0</v>
      </c>
      <c r="AG161" s="1">
        <v>0</v>
      </c>
      <c r="AH161" s="1">
        <v>1</v>
      </c>
      <c r="AI161" s="1">
        <v>0</v>
      </c>
      <c r="AJ161" s="1">
        <v>1</v>
      </c>
      <c r="AK161" s="1">
        <v>1</v>
      </c>
      <c r="AL161" s="1">
        <v>0</v>
      </c>
      <c r="AM161" s="1">
        <v>0</v>
      </c>
      <c r="AN161" s="1">
        <v>0</v>
      </c>
      <c r="AO161" s="1">
        <v>0</v>
      </c>
      <c r="AP161" s="1">
        <v>1</v>
      </c>
      <c r="AQ161" s="1">
        <v>0</v>
      </c>
      <c r="AR161" s="1">
        <v>6</v>
      </c>
      <c r="AS161" s="1" t="s">
        <v>464</v>
      </c>
      <c r="AT161" s="1">
        <v>0</v>
      </c>
      <c r="AU161" s="1">
        <v>0</v>
      </c>
      <c r="AV161" s="1">
        <v>0</v>
      </c>
      <c r="AW161" s="1">
        <v>0</v>
      </c>
      <c r="AX161" s="1">
        <v>1</v>
      </c>
      <c r="AY161" s="1">
        <v>0</v>
      </c>
      <c r="AZ161" s="1">
        <v>0</v>
      </c>
      <c r="BA161" s="1">
        <v>0</v>
      </c>
      <c r="BB161" s="1">
        <v>0</v>
      </c>
      <c r="BC161" s="1">
        <v>0</v>
      </c>
      <c r="BD161" s="1">
        <v>0</v>
      </c>
      <c r="BE161" s="1">
        <v>0</v>
      </c>
      <c r="BF161" s="1" t="s">
        <v>464</v>
      </c>
      <c r="BG161" s="1">
        <v>0</v>
      </c>
      <c r="BH161" s="1">
        <v>0</v>
      </c>
      <c r="BI161" s="1">
        <v>0</v>
      </c>
      <c r="BJ161" s="1">
        <v>0</v>
      </c>
      <c r="BK161" s="1">
        <v>0</v>
      </c>
      <c r="BL161" s="1">
        <v>0</v>
      </c>
      <c r="BM161" s="1">
        <v>1</v>
      </c>
      <c r="BN161" s="1">
        <v>0</v>
      </c>
      <c r="BO161" s="1">
        <v>0</v>
      </c>
      <c r="BP161" s="1">
        <v>0</v>
      </c>
      <c r="BQ161" s="1">
        <v>0</v>
      </c>
      <c r="BS161" s="1" t="s">
        <v>464</v>
      </c>
      <c r="BT161" s="1">
        <v>0</v>
      </c>
      <c r="BU161" s="1">
        <v>0</v>
      </c>
      <c r="BV161" s="1">
        <v>0</v>
      </c>
      <c r="BW161" s="1">
        <v>1</v>
      </c>
      <c r="BX161" s="1">
        <v>1</v>
      </c>
      <c r="BY161" s="1">
        <v>0</v>
      </c>
      <c r="BZ161" s="1">
        <v>0</v>
      </c>
      <c r="CA161" s="1">
        <v>0</v>
      </c>
      <c r="CB161" s="1">
        <v>1</v>
      </c>
      <c r="CC161" s="1">
        <v>0</v>
      </c>
      <c r="CD161" s="1">
        <v>0</v>
      </c>
      <c r="CF161" s="1" t="s">
        <v>473</v>
      </c>
      <c r="CG161" s="1" t="s">
        <v>896</v>
      </c>
      <c r="CL161" s="1" t="s">
        <v>473</v>
      </c>
      <c r="CM161" s="1" t="s">
        <v>5133</v>
      </c>
      <c r="CO161" s="1" t="s">
        <v>464</v>
      </c>
      <c r="CW161" s="1" t="s">
        <v>554</v>
      </c>
      <c r="CX161" s="1">
        <v>3</v>
      </c>
      <c r="CY161" s="1">
        <v>10</v>
      </c>
      <c r="CZ161" s="1">
        <v>3</v>
      </c>
      <c r="DA161" s="9">
        <v>16</v>
      </c>
      <c r="DE161" s="1" t="s">
        <v>464</v>
      </c>
      <c r="DF161" s="1" t="s">
        <v>5100</v>
      </c>
      <c r="EH161" s="1">
        <v>7</v>
      </c>
      <c r="EI161" s="1">
        <v>3</v>
      </c>
      <c r="EJ161" s="1">
        <v>420</v>
      </c>
      <c r="EM161" s="1">
        <v>0</v>
      </c>
      <c r="EN161" s="6">
        <v>10</v>
      </c>
      <c r="EO161" s="1" t="s">
        <v>464</v>
      </c>
      <c r="EP161" s="1">
        <v>1</v>
      </c>
      <c r="EQ161" s="1">
        <v>0</v>
      </c>
      <c r="ER161" s="1">
        <v>0</v>
      </c>
      <c r="ES161" s="1">
        <v>0</v>
      </c>
      <c r="ET161" s="1">
        <v>0</v>
      </c>
      <c r="EU161" s="1">
        <v>0</v>
      </c>
      <c r="EV161" s="1">
        <v>0</v>
      </c>
      <c r="EW161" s="1">
        <v>0</v>
      </c>
      <c r="EX161" s="1">
        <v>0</v>
      </c>
      <c r="EZ161" s="1" t="s">
        <v>476</v>
      </c>
      <c r="FA161" s="1">
        <v>0</v>
      </c>
      <c r="FB161" s="1">
        <v>0</v>
      </c>
      <c r="FC161" s="1">
        <v>0</v>
      </c>
      <c r="FD161" s="1">
        <v>0</v>
      </c>
      <c r="FE161" s="1">
        <v>1</v>
      </c>
      <c r="FF161" s="1">
        <v>0</v>
      </c>
      <c r="FG161" s="1">
        <v>0</v>
      </c>
      <c r="FI161" s="1" t="s">
        <v>464</v>
      </c>
      <c r="FJ161" s="1" t="s">
        <v>598</v>
      </c>
      <c r="FM161" s="1">
        <v>500</v>
      </c>
      <c r="GE161" s="1" t="s">
        <v>464</v>
      </c>
      <c r="GF161" s="1" t="s">
        <v>2447</v>
      </c>
      <c r="GG161" s="1" t="s">
        <v>472</v>
      </c>
      <c r="HP161" s="1" t="s">
        <v>464</v>
      </c>
      <c r="HQ161" s="1">
        <v>0</v>
      </c>
      <c r="HR161" s="1">
        <v>0</v>
      </c>
      <c r="HS161" s="1">
        <v>0</v>
      </c>
      <c r="HT161" s="1">
        <v>0</v>
      </c>
      <c r="HU161" s="1">
        <v>0</v>
      </c>
      <c r="HV161" s="1">
        <v>0</v>
      </c>
      <c r="HW161" s="1">
        <v>1</v>
      </c>
      <c r="HX161" s="1">
        <v>0</v>
      </c>
      <c r="HY161" s="1">
        <v>0</v>
      </c>
      <c r="HZ161" s="1">
        <v>0</v>
      </c>
      <c r="IF161" s="1">
        <v>0</v>
      </c>
      <c r="IG161" s="1">
        <v>0</v>
      </c>
      <c r="IH161" s="1">
        <v>0</v>
      </c>
      <c r="II161" s="1">
        <v>1</v>
      </c>
      <c r="IJ161" s="1">
        <v>0</v>
      </c>
      <c r="IS161" s="1" t="s">
        <v>5183</v>
      </c>
      <c r="IT161" s="1" t="s">
        <v>472</v>
      </c>
      <c r="IU161" s="1" t="s">
        <v>5102</v>
      </c>
      <c r="IV161" s="1" t="s">
        <v>472</v>
      </c>
      <c r="IX161" s="1" t="s">
        <v>472</v>
      </c>
      <c r="IY161" s="1" t="s">
        <v>464</v>
      </c>
      <c r="IZ161" s="1">
        <v>0</v>
      </c>
      <c r="JA161" s="1">
        <v>1</v>
      </c>
      <c r="JB161" s="1">
        <v>0</v>
      </c>
      <c r="JC161" s="1">
        <v>0</v>
      </c>
      <c r="JD161" s="1">
        <v>0</v>
      </c>
      <c r="JE161" s="1">
        <v>1</v>
      </c>
      <c r="JF161" s="1">
        <v>0</v>
      </c>
      <c r="JG161" s="1">
        <v>1</v>
      </c>
      <c r="JH161" s="1">
        <v>0</v>
      </c>
      <c r="JI161" s="1">
        <v>0</v>
      </c>
      <c r="JK161" s="1" t="s">
        <v>472</v>
      </c>
      <c r="KA161" s="1" t="s">
        <v>464</v>
      </c>
      <c r="KB161" s="1">
        <v>1</v>
      </c>
      <c r="KC161" s="1">
        <v>0</v>
      </c>
      <c r="KD161" s="1">
        <v>1</v>
      </c>
      <c r="KE161" s="1">
        <v>2</v>
      </c>
      <c r="KF161" s="1">
        <v>0</v>
      </c>
      <c r="KG161" s="1">
        <v>0</v>
      </c>
      <c r="KH161" s="1">
        <v>0</v>
      </c>
      <c r="KJ161" s="1">
        <v>1</v>
      </c>
      <c r="KK161" s="1">
        <v>1</v>
      </c>
      <c r="KL161" s="1">
        <v>1</v>
      </c>
      <c r="KM161" s="1">
        <v>3</v>
      </c>
      <c r="KN161" s="1">
        <v>5</v>
      </c>
      <c r="KO161" s="1" t="s">
        <v>5185</v>
      </c>
      <c r="KP161" s="1">
        <v>0</v>
      </c>
      <c r="KQ161" s="1">
        <v>0</v>
      </c>
      <c r="KR161" s="1">
        <v>0</v>
      </c>
      <c r="KT161" s="1">
        <v>0</v>
      </c>
      <c r="KU161" s="1">
        <v>0</v>
      </c>
      <c r="KV161" s="1">
        <v>0</v>
      </c>
      <c r="KW161" s="1">
        <v>0</v>
      </c>
      <c r="KX161" s="1">
        <v>1</v>
      </c>
      <c r="KY161" s="1">
        <v>0</v>
      </c>
      <c r="KZ161" s="1" t="s">
        <v>2448</v>
      </c>
      <c r="LA161" s="1" t="s">
        <v>464</v>
      </c>
      <c r="LB161" s="1" t="s">
        <v>2449</v>
      </c>
      <c r="LC161" s="1">
        <v>0</v>
      </c>
      <c r="LD161" s="1">
        <v>1</v>
      </c>
      <c r="LE161" s="1">
        <v>0</v>
      </c>
      <c r="LF161" s="1">
        <v>0</v>
      </c>
      <c r="LH161" s="1">
        <v>0</v>
      </c>
      <c r="LI161" s="1">
        <v>0</v>
      </c>
      <c r="LJ161" s="1">
        <v>0</v>
      </c>
      <c r="LK161" s="1">
        <v>0</v>
      </c>
      <c r="LL161" s="1">
        <v>0</v>
      </c>
      <c r="LM161" s="1">
        <v>0</v>
      </c>
      <c r="LN161" s="1">
        <v>1</v>
      </c>
      <c r="LO161" s="1">
        <v>0</v>
      </c>
      <c r="LP161" s="1" t="s">
        <v>2450</v>
      </c>
      <c r="LQ161" s="1" t="s">
        <v>464</v>
      </c>
      <c r="LR161" s="1" t="s">
        <v>2451</v>
      </c>
      <c r="LS161" s="1">
        <v>0</v>
      </c>
      <c r="LT161" s="1">
        <v>1</v>
      </c>
      <c r="LU161" s="1">
        <v>1</v>
      </c>
      <c r="LV161" s="1">
        <v>1</v>
      </c>
      <c r="LW161" s="1">
        <v>0</v>
      </c>
      <c r="LX161" s="1">
        <v>0</v>
      </c>
      <c r="LY161" s="1" t="s">
        <v>1580</v>
      </c>
      <c r="LZ161" s="1" t="s">
        <v>472</v>
      </c>
      <c r="MA161" s="1" t="s">
        <v>472</v>
      </c>
      <c r="MQ161" s="1">
        <v>0</v>
      </c>
      <c r="MT161" s="1">
        <v>7</v>
      </c>
      <c r="MU161" s="1" t="s">
        <v>5187</v>
      </c>
      <c r="MV161" s="1">
        <v>1</v>
      </c>
      <c r="MW161" s="1">
        <v>0</v>
      </c>
      <c r="MX161" s="1">
        <v>0</v>
      </c>
      <c r="MY161" s="1">
        <v>0</v>
      </c>
      <c r="MZ161" s="1">
        <v>0</v>
      </c>
      <c r="NA161" s="1">
        <v>1</v>
      </c>
      <c r="NB161" s="1">
        <v>1</v>
      </c>
      <c r="NC161" s="1" t="s">
        <v>5190</v>
      </c>
      <c r="ND161" s="1">
        <v>0</v>
      </c>
      <c r="NE161" s="1">
        <v>0</v>
      </c>
      <c r="NF161" s="1">
        <v>0</v>
      </c>
      <c r="NH161" s="1" t="s">
        <v>464</v>
      </c>
      <c r="NI161" s="1" t="s">
        <v>464</v>
      </c>
      <c r="NJ161" s="1" t="s">
        <v>741</v>
      </c>
      <c r="OD161" s="1" t="s">
        <v>2452</v>
      </c>
      <c r="OE161" s="1">
        <v>0</v>
      </c>
      <c r="OF161" s="1">
        <v>0</v>
      </c>
      <c r="OG161" s="1">
        <v>0</v>
      </c>
      <c r="OH161" s="1">
        <v>0</v>
      </c>
      <c r="OI161" s="1">
        <v>0</v>
      </c>
      <c r="OJ161" s="1">
        <v>0</v>
      </c>
      <c r="OK161" s="1">
        <v>0</v>
      </c>
      <c r="OL161" s="1">
        <v>0</v>
      </c>
      <c r="OM161" s="1">
        <v>1</v>
      </c>
      <c r="ON161" s="1">
        <v>0</v>
      </c>
      <c r="OO161" s="1" t="s">
        <v>562</v>
      </c>
      <c r="OP161" s="1">
        <v>0</v>
      </c>
      <c r="OQ161" s="1">
        <v>0</v>
      </c>
      <c r="OR161" s="1">
        <v>1</v>
      </c>
      <c r="OS161" s="1">
        <v>0</v>
      </c>
      <c r="OT161" s="1">
        <v>0</v>
      </c>
      <c r="OU161" s="1">
        <v>0</v>
      </c>
      <c r="OW161" s="1" t="s">
        <v>482</v>
      </c>
      <c r="OY161" s="1" t="s">
        <v>533</v>
      </c>
      <c r="OZ161" s="1" t="s">
        <v>464</v>
      </c>
      <c r="PA161" s="1" t="s">
        <v>464</v>
      </c>
      <c r="PB161" s="1" t="s">
        <v>533</v>
      </c>
      <c r="PC161" s="1" t="s">
        <v>472</v>
      </c>
      <c r="PI161" s="1" t="s">
        <v>503</v>
      </c>
      <c r="PJ161" s="1" t="s">
        <v>565</v>
      </c>
      <c r="PK161" s="1">
        <v>0</v>
      </c>
      <c r="PL161" s="1">
        <v>0</v>
      </c>
      <c r="PM161" s="1">
        <v>1</v>
      </c>
      <c r="PN161" s="1">
        <v>0</v>
      </c>
      <c r="PO161" s="1">
        <v>1</v>
      </c>
      <c r="PP161" s="1">
        <v>1</v>
      </c>
      <c r="PQ161" s="1">
        <v>0</v>
      </c>
      <c r="PR161" s="1">
        <v>0</v>
      </c>
      <c r="PS161" s="1">
        <v>0</v>
      </c>
      <c r="PT161" s="1">
        <v>0</v>
      </c>
      <c r="PU161" s="1">
        <v>0</v>
      </c>
      <c r="PV161" s="1">
        <v>0</v>
      </c>
      <c r="PX161" s="1" t="s">
        <v>2453</v>
      </c>
      <c r="PY161" s="1" t="s">
        <v>489</v>
      </c>
      <c r="PZ161" s="1" t="s">
        <v>2454</v>
      </c>
      <c r="QA161" s="1" t="s">
        <v>487</v>
      </c>
      <c r="QB161" s="1" t="s">
        <v>2455</v>
      </c>
      <c r="QC161" s="1" t="s">
        <v>2456</v>
      </c>
      <c r="QD161" s="1" t="s">
        <v>472</v>
      </c>
      <c r="QG161" s="1">
        <v>-2.2257927</v>
      </c>
      <c r="QH161" s="1">
        <v>28.8390378</v>
      </c>
      <c r="QI161" s="1">
        <v>1581.2</v>
      </c>
      <c r="QJ161" s="1">
        <v>4</v>
      </c>
      <c r="QK161" s="1">
        <v>6</v>
      </c>
      <c r="QL161" s="1">
        <v>44964.509293981479</v>
      </c>
      <c r="QM161" s="1">
        <v>44964.493807870371</v>
      </c>
      <c r="QN161" s="1" t="s">
        <v>568</v>
      </c>
      <c r="QO161" s="1">
        <v>44964.550902777781</v>
      </c>
      <c r="QP161" s="7" t="s">
        <v>2457</v>
      </c>
      <c r="QQ161" s="1" t="s">
        <v>568</v>
      </c>
      <c r="QR161" s="1" t="s">
        <v>4707</v>
      </c>
      <c r="QS161" s="1" t="s">
        <v>4716</v>
      </c>
      <c r="QT161" s="1">
        <v>10</v>
      </c>
      <c r="QU161" s="1" t="s">
        <v>4725</v>
      </c>
      <c r="QV161" s="1">
        <v>1</v>
      </c>
      <c r="QW161" s="1">
        <v>1</v>
      </c>
      <c r="QX161" s="1">
        <v>1</v>
      </c>
      <c r="QY161" s="9">
        <v>3</v>
      </c>
      <c r="QZ161" s="1" t="s">
        <v>5100</v>
      </c>
      <c r="RA161" s="1">
        <v>16</v>
      </c>
      <c r="RB161" s="1" t="s">
        <v>4710</v>
      </c>
      <c r="RC161" s="1" t="s">
        <v>4734</v>
      </c>
      <c r="RD161" s="1" t="s">
        <v>4717</v>
      </c>
      <c r="RE161" s="1" t="s">
        <v>5101</v>
      </c>
      <c r="RF161" s="1" t="s">
        <v>4742</v>
      </c>
      <c r="RG161" s="1">
        <v>2</v>
      </c>
      <c r="RH161" s="1">
        <v>2</v>
      </c>
      <c r="RI161" s="1">
        <v>4</v>
      </c>
      <c r="RJ161" s="1" t="s">
        <v>4713</v>
      </c>
      <c r="RK161" s="1">
        <v>0</v>
      </c>
      <c r="RL161" s="1">
        <v>5</v>
      </c>
      <c r="RM161" s="1" t="s">
        <v>4714</v>
      </c>
      <c r="RN161" s="1">
        <v>0</v>
      </c>
      <c r="RO161" s="1">
        <v>0</v>
      </c>
      <c r="RP161" s="1" t="str">
        <f t="shared" si="15"/>
        <v>regression</v>
      </c>
      <c r="RQ161" s="1" t="str">
        <f t="shared" si="16"/>
        <v>stagnation</v>
      </c>
      <c r="RR161" s="1" t="str">
        <f t="shared" si="17"/>
        <v>regression</v>
      </c>
      <c r="RS161" s="1" t="str">
        <f t="shared" si="18"/>
        <v>croissance</v>
      </c>
      <c r="RT161" s="1" t="str">
        <f t="shared" si="19"/>
        <v>regression</v>
      </c>
      <c r="RU161" s="1" t="str">
        <f t="shared" si="20"/>
        <v>croissance</v>
      </c>
    </row>
    <row r="162" spans="1:489" ht="14.25" customHeight="1" x14ac:dyDescent="0.3">
      <c r="A162" s="1" t="s">
        <v>2458</v>
      </c>
      <c r="B162" s="1" t="s">
        <v>2459</v>
      </c>
      <c r="C162" s="1">
        <v>44964</v>
      </c>
      <c r="D162" s="1" t="s">
        <v>459</v>
      </c>
      <c r="E162" s="1" t="s">
        <v>460</v>
      </c>
      <c r="F162" s="1" t="s">
        <v>460</v>
      </c>
      <c r="G162" s="1" t="s">
        <v>461</v>
      </c>
      <c r="H162" s="1" t="s">
        <v>1380</v>
      </c>
      <c r="I162" s="1" t="s">
        <v>1381</v>
      </c>
      <c r="J162" s="1" t="s">
        <v>464</v>
      </c>
      <c r="K162" s="1" t="s">
        <v>2461</v>
      </c>
      <c r="L162" s="1" t="s">
        <v>2460</v>
      </c>
      <c r="M162" s="1" t="str" cm="1">
        <f t="array" ref="M162">SUBSTITUTE(L162,LEFT(L162,MIN(IFERROR(FIND({0;1;2;3;4;5;6;7;8;9},L162),""))-1),"")</f>
        <v>46</v>
      </c>
      <c r="N162" s="1" t="str">
        <f t="shared" si="14"/>
        <v>mwand_46</v>
      </c>
      <c r="O162" s="1" t="s">
        <v>510</v>
      </c>
      <c r="P162" s="1">
        <v>29</v>
      </c>
      <c r="Q162" s="1">
        <v>977754636</v>
      </c>
      <c r="R162" s="1" t="s">
        <v>511</v>
      </c>
      <c r="S162" s="1" t="s">
        <v>464</v>
      </c>
      <c r="W162" s="1" t="s">
        <v>510</v>
      </c>
      <c r="X162" s="1" t="s">
        <v>2462</v>
      </c>
      <c r="Y162" s="1" t="s">
        <v>513</v>
      </c>
      <c r="AA162" s="1" t="s">
        <v>471</v>
      </c>
      <c r="AB162" s="1">
        <v>0</v>
      </c>
      <c r="AC162" s="1">
        <v>1</v>
      </c>
      <c r="AD162" s="1">
        <v>1</v>
      </c>
      <c r="AE162" s="1">
        <v>0</v>
      </c>
      <c r="AF162" s="1">
        <v>1</v>
      </c>
      <c r="AG162" s="1">
        <v>0</v>
      </c>
      <c r="AH162" s="1">
        <v>0</v>
      </c>
      <c r="AI162" s="1">
        <v>0</v>
      </c>
      <c r="AJ162" s="1">
        <v>2</v>
      </c>
      <c r="AK162" s="1">
        <v>0</v>
      </c>
      <c r="AL162" s="1">
        <v>0</v>
      </c>
      <c r="AM162" s="1">
        <v>0</v>
      </c>
      <c r="AN162" s="1">
        <v>0</v>
      </c>
      <c r="AO162" s="1">
        <v>1</v>
      </c>
      <c r="AP162" s="1">
        <v>0</v>
      </c>
      <c r="AQ162" s="1">
        <v>0</v>
      </c>
      <c r="AR162" s="1">
        <v>6</v>
      </c>
      <c r="AS162" s="1" t="s">
        <v>472</v>
      </c>
      <c r="AT162" s="1">
        <v>0</v>
      </c>
      <c r="AU162" s="1">
        <v>0</v>
      </c>
      <c r="AV162" s="1">
        <v>0</v>
      </c>
      <c r="AW162" s="1">
        <v>0</v>
      </c>
      <c r="AX162" s="1">
        <v>0</v>
      </c>
      <c r="AY162" s="1">
        <v>0</v>
      </c>
      <c r="AZ162" s="1">
        <v>0</v>
      </c>
      <c r="BA162" s="1">
        <v>0</v>
      </c>
      <c r="BB162" s="1">
        <v>0</v>
      </c>
      <c r="BC162" s="1">
        <v>0</v>
      </c>
      <c r="BD162" s="1">
        <v>0</v>
      </c>
      <c r="BE162" s="1">
        <v>0</v>
      </c>
      <c r="BF162" s="1" t="s">
        <v>472</v>
      </c>
      <c r="BS162" s="1" t="s">
        <v>464</v>
      </c>
      <c r="BT162" s="1">
        <v>0</v>
      </c>
      <c r="BU162" s="1">
        <v>0</v>
      </c>
      <c r="BV162" s="1">
        <v>1</v>
      </c>
      <c r="BW162" s="1">
        <v>0</v>
      </c>
      <c r="BX162" s="1">
        <v>1</v>
      </c>
      <c r="BY162" s="1">
        <v>0</v>
      </c>
      <c r="BZ162" s="1">
        <v>0</v>
      </c>
      <c r="CA162" s="1">
        <v>0</v>
      </c>
      <c r="CB162" s="1">
        <v>0</v>
      </c>
      <c r="CC162" s="1">
        <v>0</v>
      </c>
      <c r="CD162" s="1">
        <v>0</v>
      </c>
      <c r="CF162" s="1" t="s">
        <v>473</v>
      </c>
      <c r="CG162" s="1" t="s">
        <v>474</v>
      </c>
      <c r="CL162" s="1" t="s">
        <v>473</v>
      </c>
      <c r="CM162" s="1" t="s">
        <v>5133</v>
      </c>
      <c r="CO162" s="1" t="s">
        <v>464</v>
      </c>
      <c r="CW162" s="1" t="s">
        <v>554</v>
      </c>
      <c r="CX162" s="1">
        <v>1</v>
      </c>
      <c r="CY162" s="1">
        <v>1</v>
      </c>
      <c r="CZ162" s="1">
        <v>1</v>
      </c>
      <c r="DA162" s="9">
        <v>3</v>
      </c>
      <c r="DE162" s="1" t="s">
        <v>464</v>
      </c>
      <c r="DF162" s="1" t="s">
        <v>5100</v>
      </c>
      <c r="EH162" s="1">
        <v>7</v>
      </c>
      <c r="EI162" s="1">
        <v>2</v>
      </c>
      <c r="EJ162" s="1">
        <v>280</v>
      </c>
      <c r="EM162" s="1">
        <v>0</v>
      </c>
      <c r="EN162" s="6">
        <v>6.6666666666666661</v>
      </c>
      <c r="EO162" s="1" t="s">
        <v>472</v>
      </c>
      <c r="EZ162" s="1" t="s">
        <v>476</v>
      </c>
      <c r="FA162" s="1">
        <v>0</v>
      </c>
      <c r="FB162" s="1">
        <v>0</v>
      </c>
      <c r="FC162" s="1">
        <v>0</v>
      </c>
      <c r="FD162" s="1">
        <v>0</v>
      </c>
      <c r="FE162" s="1">
        <v>1</v>
      </c>
      <c r="FF162" s="1">
        <v>0</v>
      </c>
      <c r="FG162" s="1">
        <v>0</v>
      </c>
      <c r="FI162" s="1" t="s">
        <v>464</v>
      </c>
      <c r="FJ162" s="1" t="s">
        <v>598</v>
      </c>
      <c r="FM162" s="1">
        <v>500</v>
      </c>
      <c r="GE162" s="1" t="s">
        <v>472</v>
      </c>
      <c r="GF162" s="1" t="s">
        <v>2103</v>
      </c>
      <c r="GG162" s="1" t="s">
        <v>472</v>
      </c>
      <c r="HP162" s="1" t="s">
        <v>464</v>
      </c>
      <c r="HQ162" s="1">
        <v>0</v>
      </c>
      <c r="HR162" s="1">
        <v>0</v>
      </c>
      <c r="HS162" s="1">
        <v>0</v>
      </c>
      <c r="HT162" s="1">
        <v>0</v>
      </c>
      <c r="HU162" s="1">
        <v>0</v>
      </c>
      <c r="HV162" s="1">
        <v>0</v>
      </c>
      <c r="HW162" s="1">
        <v>1</v>
      </c>
      <c r="HX162" s="1">
        <v>0</v>
      </c>
      <c r="HY162" s="1">
        <v>0</v>
      </c>
      <c r="HZ162" s="1">
        <v>0</v>
      </c>
      <c r="IF162" s="1">
        <v>0</v>
      </c>
      <c r="IG162" s="1">
        <v>0</v>
      </c>
      <c r="IH162" s="1">
        <v>0</v>
      </c>
      <c r="II162" s="1">
        <v>1</v>
      </c>
      <c r="IJ162" s="1">
        <v>0</v>
      </c>
      <c r="IS162" s="1" t="s">
        <v>5183</v>
      </c>
      <c r="IT162" s="1" t="s">
        <v>472</v>
      </c>
      <c r="IU162" s="1" t="s">
        <v>5102</v>
      </c>
      <c r="IV162" s="1" t="s">
        <v>472</v>
      </c>
      <c r="IX162" s="1" t="s">
        <v>472</v>
      </c>
      <c r="IY162" s="1" t="s">
        <v>472</v>
      </c>
      <c r="KA162" s="1" t="s">
        <v>464</v>
      </c>
      <c r="KB162" s="1">
        <v>1</v>
      </c>
      <c r="KC162" s="1">
        <v>0</v>
      </c>
      <c r="KD162" s="1">
        <v>0</v>
      </c>
      <c r="KE162" s="1">
        <v>1</v>
      </c>
      <c r="KF162" s="1">
        <v>0</v>
      </c>
      <c r="KG162" s="1">
        <v>0</v>
      </c>
      <c r="KH162" s="1">
        <v>0</v>
      </c>
      <c r="KJ162" s="1">
        <v>0</v>
      </c>
      <c r="KK162" s="1">
        <v>1</v>
      </c>
      <c r="KL162" s="1">
        <v>1</v>
      </c>
      <c r="KM162" s="1">
        <v>2</v>
      </c>
      <c r="KN162" s="1">
        <v>3</v>
      </c>
      <c r="KO162" s="1" t="s">
        <v>5185</v>
      </c>
      <c r="KP162" s="1">
        <v>0</v>
      </c>
      <c r="KQ162" s="1">
        <v>0</v>
      </c>
      <c r="KR162" s="1">
        <v>0</v>
      </c>
      <c r="KT162" s="1">
        <v>1</v>
      </c>
      <c r="KU162" s="1">
        <v>0</v>
      </c>
      <c r="KV162" s="1">
        <v>0</v>
      </c>
      <c r="KW162" s="1">
        <v>0</v>
      </c>
      <c r="KX162" s="1">
        <v>0</v>
      </c>
      <c r="KY162" s="1">
        <v>0</v>
      </c>
      <c r="LA162" s="1" t="s">
        <v>472</v>
      </c>
      <c r="LB162" s="1" t="s">
        <v>2463</v>
      </c>
      <c r="LC162" s="1">
        <v>1</v>
      </c>
      <c r="LD162" s="1">
        <v>1</v>
      </c>
      <c r="LE162" s="1">
        <v>0</v>
      </c>
      <c r="LF162" s="1">
        <v>0</v>
      </c>
      <c r="LH162" s="1">
        <v>0</v>
      </c>
      <c r="LI162" s="1">
        <v>1</v>
      </c>
      <c r="LJ162" s="1">
        <v>0</v>
      </c>
      <c r="LK162" s="1">
        <v>0</v>
      </c>
      <c r="LL162" s="1">
        <v>0</v>
      </c>
      <c r="LM162" s="1">
        <v>0</v>
      </c>
      <c r="LN162" s="1">
        <v>0</v>
      </c>
      <c r="LO162" s="1">
        <v>0</v>
      </c>
      <c r="LQ162" s="1" t="s">
        <v>472</v>
      </c>
      <c r="LZ162" s="1" t="s">
        <v>472</v>
      </c>
      <c r="MA162" s="1" t="s">
        <v>472</v>
      </c>
      <c r="MQ162" s="1">
        <v>0</v>
      </c>
      <c r="MT162" s="1">
        <v>8</v>
      </c>
      <c r="MU162" s="1" t="s">
        <v>5187</v>
      </c>
      <c r="MV162" s="1">
        <v>1</v>
      </c>
      <c r="MW162" s="1">
        <v>0</v>
      </c>
      <c r="MX162" s="1">
        <v>0</v>
      </c>
      <c r="MY162" s="1">
        <v>0</v>
      </c>
      <c r="MZ162" s="1">
        <v>0</v>
      </c>
      <c r="NA162" s="1">
        <v>1</v>
      </c>
      <c r="NB162" s="1">
        <v>1</v>
      </c>
      <c r="NC162" s="1" t="s">
        <v>5190</v>
      </c>
      <c r="ND162" s="1">
        <v>0</v>
      </c>
      <c r="NE162" s="1">
        <v>0</v>
      </c>
      <c r="NF162" s="1">
        <v>0</v>
      </c>
      <c r="NH162" s="1" t="s">
        <v>464</v>
      </c>
      <c r="NI162" s="1" t="s">
        <v>480</v>
      </c>
      <c r="OD162" s="1" t="s">
        <v>1342</v>
      </c>
      <c r="OE162" s="1">
        <v>0</v>
      </c>
      <c r="OF162" s="1">
        <v>1</v>
      </c>
      <c r="OG162" s="1">
        <v>1</v>
      </c>
      <c r="OH162" s="1">
        <v>0</v>
      </c>
      <c r="OI162" s="1">
        <v>0</v>
      </c>
      <c r="OJ162" s="1">
        <v>0</v>
      </c>
      <c r="OK162" s="1">
        <v>1</v>
      </c>
      <c r="OL162" s="1">
        <v>0</v>
      </c>
      <c r="OM162" s="1">
        <v>0</v>
      </c>
      <c r="ON162" s="1">
        <v>0</v>
      </c>
      <c r="OP162" s="1">
        <v>0</v>
      </c>
      <c r="OQ162" s="1">
        <v>0</v>
      </c>
      <c r="OR162" s="1">
        <v>0</v>
      </c>
      <c r="OS162" s="1">
        <v>1</v>
      </c>
      <c r="OT162" s="1">
        <v>0</v>
      </c>
      <c r="OU162" s="1">
        <v>0</v>
      </c>
      <c r="OW162" s="1" t="s">
        <v>482</v>
      </c>
      <c r="OY162" s="1" t="s">
        <v>533</v>
      </c>
      <c r="OZ162" s="1" t="s">
        <v>464</v>
      </c>
      <c r="PA162" s="1" t="s">
        <v>464</v>
      </c>
      <c r="PB162" s="1" t="s">
        <v>533</v>
      </c>
      <c r="PC162" s="1" t="s">
        <v>464</v>
      </c>
      <c r="PD162" s="1" t="s">
        <v>472</v>
      </c>
      <c r="PF162" s="1" t="s">
        <v>484</v>
      </c>
      <c r="PH162" s="1" t="s">
        <v>485</v>
      </c>
      <c r="PI162" s="1" t="s">
        <v>534</v>
      </c>
      <c r="PJ162" s="1" t="s">
        <v>472</v>
      </c>
      <c r="PZ162" s="1" t="s">
        <v>488</v>
      </c>
      <c r="QA162" s="1" t="s">
        <v>472</v>
      </c>
      <c r="QB162" s="1" t="s">
        <v>2464</v>
      </c>
      <c r="QC162" s="1" t="s">
        <v>2465</v>
      </c>
      <c r="QD162" s="1" t="s">
        <v>472</v>
      </c>
      <c r="QG162" s="1">
        <v>-2.2256890999999999</v>
      </c>
      <c r="QH162" s="1">
        <v>28.8324687</v>
      </c>
      <c r="QI162" s="1">
        <v>1595.5</v>
      </c>
      <c r="QJ162" s="1">
        <v>3</v>
      </c>
      <c r="QK162" s="1">
        <v>6</v>
      </c>
      <c r="QL162" s="1">
        <v>44964.572210648148</v>
      </c>
      <c r="QM162" s="1">
        <v>44964.467939814807</v>
      </c>
      <c r="QN162" s="1" t="s">
        <v>492</v>
      </c>
      <c r="QO162" s="1">
        <v>44964.589814814812</v>
      </c>
      <c r="QP162" s="7" t="s">
        <v>2466</v>
      </c>
      <c r="QQ162" s="1" t="s">
        <v>492</v>
      </c>
      <c r="QR162" s="1" t="s">
        <v>4707</v>
      </c>
      <c r="QS162" s="1" t="s">
        <v>4716</v>
      </c>
      <c r="QT162" s="1">
        <v>2</v>
      </c>
      <c r="QU162" s="1" t="s">
        <v>4725</v>
      </c>
      <c r="QV162" s="1">
        <v>3</v>
      </c>
      <c r="QW162" s="1">
        <v>10</v>
      </c>
      <c r="QX162" s="1">
        <v>4</v>
      </c>
      <c r="QY162" s="9">
        <v>17</v>
      </c>
      <c r="QZ162" s="1" t="s">
        <v>5100</v>
      </c>
      <c r="RA162" s="1">
        <v>25.714285714285715</v>
      </c>
      <c r="RB162" s="1" t="s">
        <v>4710</v>
      </c>
      <c r="RC162" s="1" t="s">
        <v>4711</v>
      </c>
      <c r="RD162" s="1" t="s">
        <v>4712</v>
      </c>
      <c r="RE162" s="1" t="s">
        <v>5102</v>
      </c>
      <c r="RF162" s="1">
        <v>0</v>
      </c>
      <c r="RG162" s="1">
        <v>1</v>
      </c>
      <c r="RH162" s="1">
        <v>0</v>
      </c>
      <c r="RI162" s="1">
        <v>1</v>
      </c>
      <c r="RJ162" s="1" t="s">
        <v>4721</v>
      </c>
      <c r="RK162" s="1">
        <v>0</v>
      </c>
      <c r="RL162" s="1">
        <v>4</v>
      </c>
      <c r="RM162" s="1" t="s">
        <v>4722</v>
      </c>
      <c r="RN162" s="1">
        <v>0</v>
      </c>
      <c r="RO162" s="1">
        <v>0</v>
      </c>
      <c r="RP162" s="1" t="str">
        <f t="shared" si="15"/>
        <v>croissance</v>
      </c>
      <c r="RQ162" s="1" t="str">
        <f t="shared" si="16"/>
        <v>stagnation</v>
      </c>
      <c r="RR162" s="1" t="str">
        <f t="shared" si="17"/>
        <v>stagnation</v>
      </c>
      <c r="RS162" s="1" t="str">
        <f t="shared" si="18"/>
        <v>croissance</v>
      </c>
      <c r="RT162" s="1" t="str">
        <f t="shared" si="19"/>
        <v>regression</v>
      </c>
      <c r="RU162" s="1" t="str">
        <f t="shared" si="20"/>
        <v>croissance</v>
      </c>
    </row>
    <row r="163" spans="1:489" ht="14.25" customHeight="1" x14ac:dyDescent="0.3">
      <c r="A163" s="1" t="s">
        <v>2467</v>
      </c>
      <c r="B163" s="1" t="s">
        <v>2468</v>
      </c>
      <c r="C163" s="1">
        <v>44964</v>
      </c>
      <c r="D163" s="1" t="s">
        <v>459</v>
      </c>
      <c r="E163" s="1" t="s">
        <v>460</v>
      </c>
      <c r="F163" s="1" t="s">
        <v>460</v>
      </c>
      <c r="G163" s="1" t="s">
        <v>461</v>
      </c>
      <c r="H163" s="1" t="s">
        <v>462</v>
      </c>
      <c r="I163" s="1" t="s">
        <v>732</v>
      </c>
      <c r="J163" s="1" t="s">
        <v>464</v>
      </c>
      <c r="K163" s="1" t="s">
        <v>2470</v>
      </c>
      <c r="L163" s="1" t="s">
        <v>2469</v>
      </c>
      <c r="M163" s="1" t="str" cm="1">
        <f t="array" ref="M163">SUBSTITUTE(L163,LEFT(L163,MIN(IFERROR(FIND({0;1;2;3;4;5;6;7;8;9},L163),""))-1),"")</f>
        <v>45</v>
      </c>
      <c r="N163" s="1" t="str">
        <f t="shared" si="14"/>
        <v>nyama_45</v>
      </c>
      <c r="O163" s="1" t="s">
        <v>467</v>
      </c>
      <c r="P163" s="1">
        <v>56</v>
      </c>
      <c r="Q163" s="1">
        <v>0</v>
      </c>
      <c r="R163" s="1" t="s">
        <v>553</v>
      </c>
      <c r="S163" s="1" t="s">
        <v>472</v>
      </c>
      <c r="T163" s="1" t="s">
        <v>542</v>
      </c>
      <c r="V163" s="1" t="s">
        <v>510</v>
      </c>
      <c r="W163" s="1" t="s">
        <v>510</v>
      </c>
      <c r="Y163" s="1" t="s">
        <v>831</v>
      </c>
      <c r="AA163" s="1" t="s">
        <v>596</v>
      </c>
      <c r="AB163" s="1">
        <v>2</v>
      </c>
      <c r="AC163" s="1">
        <v>0</v>
      </c>
      <c r="AD163" s="1">
        <v>0</v>
      </c>
      <c r="AE163" s="1">
        <v>0</v>
      </c>
      <c r="AF163" s="1">
        <v>0</v>
      </c>
      <c r="AG163" s="1">
        <v>0</v>
      </c>
      <c r="AH163" s="1">
        <v>0</v>
      </c>
      <c r="AI163" s="1">
        <v>1</v>
      </c>
      <c r="AJ163" s="1">
        <v>1</v>
      </c>
      <c r="AK163" s="1">
        <v>1</v>
      </c>
      <c r="AL163" s="1">
        <v>1</v>
      </c>
      <c r="AM163" s="1">
        <v>1</v>
      </c>
      <c r="AN163" s="1">
        <v>1</v>
      </c>
      <c r="AO163" s="1">
        <v>0</v>
      </c>
      <c r="AP163" s="1">
        <v>0</v>
      </c>
      <c r="AQ163" s="1">
        <v>1</v>
      </c>
      <c r="AR163" s="1">
        <v>9</v>
      </c>
      <c r="AS163" s="1" t="s">
        <v>472</v>
      </c>
      <c r="AT163" s="1">
        <v>0</v>
      </c>
      <c r="AU163" s="1">
        <v>0</v>
      </c>
      <c r="AV163" s="1">
        <v>0</v>
      </c>
      <c r="AW163" s="1">
        <v>0</v>
      </c>
      <c r="AX163" s="1">
        <v>0</v>
      </c>
      <c r="AY163" s="1">
        <v>0</v>
      </c>
      <c r="AZ163" s="1">
        <v>0</v>
      </c>
      <c r="BA163" s="1">
        <v>0</v>
      </c>
      <c r="BB163" s="1">
        <v>0</v>
      </c>
      <c r="BC163" s="1">
        <v>0</v>
      </c>
      <c r="BD163" s="1">
        <v>0</v>
      </c>
      <c r="BE163" s="1">
        <v>0</v>
      </c>
      <c r="BF163" s="1" t="s">
        <v>464</v>
      </c>
      <c r="BG163" s="1">
        <v>1</v>
      </c>
      <c r="BH163" s="1">
        <v>0</v>
      </c>
      <c r="BI163" s="1">
        <v>0</v>
      </c>
      <c r="BJ163" s="1">
        <v>1</v>
      </c>
      <c r="BK163" s="1">
        <v>1</v>
      </c>
      <c r="BL163" s="1">
        <v>0</v>
      </c>
      <c r="BM163" s="1">
        <v>0</v>
      </c>
      <c r="BN163" s="1">
        <v>0</v>
      </c>
      <c r="BO163" s="1">
        <v>0</v>
      </c>
      <c r="BP163" s="1">
        <v>0</v>
      </c>
      <c r="BQ163" s="1">
        <v>0</v>
      </c>
      <c r="BS163" s="1" t="s">
        <v>464</v>
      </c>
      <c r="BT163" s="1">
        <v>0</v>
      </c>
      <c r="BU163" s="1">
        <v>1</v>
      </c>
      <c r="BV163" s="1">
        <v>1</v>
      </c>
      <c r="BW163" s="1">
        <v>1</v>
      </c>
      <c r="BX163" s="1">
        <v>1</v>
      </c>
      <c r="BY163" s="1">
        <v>0</v>
      </c>
      <c r="BZ163" s="1">
        <v>0</v>
      </c>
      <c r="CA163" s="1">
        <v>0</v>
      </c>
      <c r="CB163" s="1">
        <v>0</v>
      </c>
      <c r="CC163" s="1">
        <v>0</v>
      </c>
      <c r="CD163" s="1">
        <v>0</v>
      </c>
      <c r="CF163" s="1" t="s">
        <v>473</v>
      </c>
      <c r="CG163" s="1" t="s">
        <v>474</v>
      </c>
      <c r="CL163" s="1" t="s">
        <v>473</v>
      </c>
      <c r="CM163" s="1" t="s">
        <v>5133</v>
      </c>
      <c r="CO163" s="1" t="s">
        <v>464</v>
      </c>
      <c r="CW163" s="1" t="s">
        <v>475</v>
      </c>
      <c r="CX163" s="1">
        <v>40</v>
      </c>
      <c r="CY163" s="1">
        <v>10</v>
      </c>
      <c r="CZ163" s="1">
        <v>45</v>
      </c>
      <c r="DA163" s="9">
        <v>95</v>
      </c>
      <c r="DE163" s="1" t="s">
        <v>472</v>
      </c>
      <c r="DF163" s="1" t="s">
        <v>5102</v>
      </c>
      <c r="DG163" s="1">
        <v>0</v>
      </c>
      <c r="DH163" s="1">
        <v>0</v>
      </c>
      <c r="DI163" s="1">
        <v>0</v>
      </c>
      <c r="DJ163" s="1">
        <v>0</v>
      </c>
      <c r="DK163" s="1">
        <v>1</v>
      </c>
      <c r="DL163" s="1">
        <v>1</v>
      </c>
      <c r="DM163" s="1">
        <v>0</v>
      </c>
      <c r="DN163" s="1">
        <v>0</v>
      </c>
      <c r="DO163" s="1">
        <v>1</v>
      </c>
      <c r="DP163" s="1">
        <v>1</v>
      </c>
      <c r="DQ163" s="1">
        <v>1</v>
      </c>
      <c r="DR163" s="1">
        <v>1</v>
      </c>
      <c r="DS163" s="1">
        <v>0</v>
      </c>
      <c r="EH163" s="1">
        <v>7</v>
      </c>
      <c r="EI163" s="1">
        <v>3</v>
      </c>
      <c r="EJ163" s="1">
        <v>420</v>
      </c>
      <c r="EM163" s="1">
        <v>0</v>
      </c>
      <c r="EN163" s="6">
        <v>6.6666666666666661</v>
      </c>
      <c r="EO163" s="1" t="s">
        <v>472</v>
      </c>
      <c r="EZ163" s="1" t="s">
        <v>476</v>
      </c>
      <c r="FA163" s="1">
        <v>0</v>
      </c>
      <c r="FB163" s="1">
        <v>0</v>
      </c>
      <c r="FC163" s="1">
        <v>0</v>
      </c>
      <c r="FD163" s="1">
        <v>0</v>
      </c>
      <c r="FE163" s="1">
        <v>1</v>
      </c>
      <c r="FF163" s="1">
        <v>0</v>
      </c>
      <c r="FG163" s="1">
        <v>0</v>
      </c>
      <c r="FI163" s="1" t="s">
        <v>464</v>
      </c>
      <c r="FJ163" s="1" t="s">
        <v>598</v>
      </c>
      <c r="FM163" s="1">
        <v>1000</v>
      </c>
      <c r="GE163" s="1" t="s">
        <v>464</v>
      </c>
      <c r="GF163" s="1" t="s">
        <v>2471</v>
      </c>
      <c r="GG163" s="1" t="s">
        <v>472</v>
      </c>
      <c r="HP163" s="1" t="s">
        <v>464</v>
      </c>
      <c r="HQ163" s="1">
        <v>0</v>
      </c>
      <c r="HR163" s="1">
        <v>1</v>
      </c>
      <c r="HS163" s="1">
        <v>0</v>
      </c>
      <c r="HT163" s="1">
        <v>0</v>
      </c>
      <c r="HU163" s="1">
        <v>0</v>
      </c>
      <c r="HV163" s="1">
        <v>0</v>
      </c>
      <c r="HW163" s="1">
        <v>0</v>
      </c>
      <c r="HX163" s="1">
        <v>0</v>
      </c>
      <c r="HY163" s="1">
        <v>0</v>
      </c>
      <c r="HZ163" s="1">
        <v>0</v>
      </c>
      <c r="ID163" s="1" t="s">
        <v>1148</v>
      </c>
      <c r="IF163" s="1">
        <v>0</v>
      </c>
      <c r="IG163" s="1">
        <v>0</v>
      </c>
      <c r="IH163" s="1">
        <v>0</v>
      </c>
      <c r="II163" s="1">
        <v>1</v>
      </c>
      <c r="IJ163" s="1">
        <v>0</v>
      </c>
      <c r="IS163" s="1" t="s">
        <v>5184</v>
      </c>
      <c r="IT163" s="1" t="s">
        <v>472</v>
      </c>
      <c r="IU163" s="1" t="s">
        <v>5100</v>
      </c>
      <c r="IV163" s="1" t="s">
        <v>472</v>
      </c>
      <c r="IX163" s="1" t="s">
        <v>472</v>
      </c>
      <c r="IY163" s="1" t="s">
        <v>472</v>
      </c>
      <c r="KA163" s="1" t="s">
        <v>472</v>
      </c>
      <c r="KE163" s="1">
        <v>0</v>
      </c>
      <c r="KM163" s="1">
        <v>0</v>
      </c>
      <c r="KN163" s="1">
        <v>0</v>
      </c>
      <c r="KO163" s="1" t="s">
        <v>5186</v>
      </c>
      <c r="KT163" s="1">
        <v>1</v>
      </c>
      <c r="KU163" s="1">
        <v>1</v>
      </c>
      <c r="KV163" s="1">
        <v>0</v>
      </c>
      <c r="KW163" s="1">
        <v>0</v>
      </c>
      <c r="KX163" s="1">
        <v>0</v>
      </c>
      <c r="KY163" s="1">
        <v>0</v>
      </c>
      <c r="LA163" s="1" t="s">
        <v>472</v>
      </c>
      <c r="LB163" s="1" t="s">
        <v>834</v>
      </c>
      <c r="LC163" s="1">
        <v>1</v>
      </c>
      <c r="LD163" s="1">
        <v>1</v>
      </c>
      <c r="LE163" s="1">
        <v>0</v>
      </c>
      <c r="LF163" s="1">
        <v>0</v>
      </c>
      <c r="LH163" s="1">
        <v>0</v>
      </c>
      <c r="LI163" s="1">
        <v>0</v>
      </c>
      <c r="LJ163" s="1">
        <v>0</v>
      </c>
      <c r="LK163" s="1">
        <v>0</v>
      </c>
      <c r="LL163" s="1">
        <v>0</v>
      </c>
      <c r="LM163" s="1">
        <v>0</v>
      </c>
      <c r="LN163" s="1">
        <v>1</v>
      </c>
      <c r="LO163" s="1">
        <v>0</v>
      </c>
      <c r="LP163" s="1" t="s">
        <v>2472</v>
      </c>
      <c r="LQ163" s="1" t="s">
        <v>464</v>
      </c>
      <c r="LR163" s="1" t="s">
        <v>2473</v>
      </c>
      <c r="LS163" s="1">
        <v>0</v>
      </c>
      <c r="LT163" s="1">
        <v>1</v>
      </c>
      <c r="LU163" s="1">
        <v>0</v>
      </c>
      <c r="LV163" s="1">
        <v>1</v>
      </c>
      <c r="LW163" s="1">
        <v>0</v>
      </c>
      <c r="LX163" s="1">
        <v>0</v>
      </c>
      <c r="LY163" s="1" t="s">
        <v>1184</v>
      </c>
      <c r="LZ163" s="1" t="s">
        <v>472</v>
      </c>
      <c r="MA163" s="1" t="s">
        <v>472</v>
      </c>
      <c r="MQ163" s="1">
        <v>0</v>
      </c>
      <c r="MT163" s="1">
        <v>3</v>
      </c>
      <c r="MU163" s="1" t="s">
        <v>5188</v>
      </c>
      <c r="MV163" s="1">
        <v>1</v>
      </c>
      <c r="MW163" s="1">
        <v>1</v>
      </c>
      <c r="MX163" s="1">
        <v>1</v>
      </c>
      <c r="MY163" s="1">
        <v>0</v>
      </c>
      <c r="MZ163" s="1">
        <v>0</v>
      </c>
      <c r="NA163" s="1">
        <v>3</v>
      </c>
      <c r="NB163" s="1">
        <v>3</v>
      </c>
      <c r="NC163" s="1" t="s">
        <v>5190</v>
      </c>
      <c r="ND163" s="1">
        <v>0</v>
      </c>
      <c r="NE163" s="1">
        <v>0</v>
      </c>
      <c r="NF163" s="1">
        <v>0</v>
      </c>
      <c r="NH163" s="1" t="s">
        <v>464</v>
      </c>
      <c r="NI163" s="1" t="s">
        <v>480</v>
      </c>
      <c r="OD163" s="1" t="s">
        <v>2474</v>
      </c>
      <c r="OE163" s="1">
        <v>1</v>
      </c>
      <c r="OF163" s="1">
        <v>0</v>
      </c>
      <c r="OG163" s="1">
        <v>0</v>
      </c>
      <c r="OH163" s="1">
        <v>0</v>
      </c>
      <c r="OI163" s="1">
        <v>0</v>
      </c>
      <c r="OJ163" s="1">
        <v>1</v>
      </c>
      <c r="OK163" s="1">
        <v>0</v>
      </c>
      <c r="OL163" s="1">
        <v>1</v>
      </c>
      <c r="OM163" s="1">
        <v>0</v>
      </c>
      <c r="ON163" s="1">
        <v>0</v>
      </c>
      <c r="OP163" s="1">
        <v>0</v>
      </c>
      <c r="OQ163" s="1">
        <v>1</v>
      </c>
      <c r="OR163" s="1">
        <v>0</v>
      </c>
      <c r="OS163" s="1">
        <v>0</v>
      </c>
      <c r="OT163" s="1">
        <v>0</v>
      </c>
      <c r="OU163" s="1">
        <v>0</v>
      </c>
      <c r="OW163" s="1" t="s">
        <v>546</v>
      </c>
      <c r="OY163" s="1" t="s">
        <v>518</v>
      </c>
      <c r="OZ163" s="1" t="s">
        <v>464</v>
      </c>
      <c r="PA163" s="1" t="s">
        <v>464</v>
      </c>
      <c r="PB163" s="1" t="s">
        <v>518</v>
      </c>
      <c r="PC163" s="1" t="s">
        <v>464</v>
      </c>
      <c r="PD163" s="1" t="s">
        <v>472</v>
      </c>
      <c r="PF163" s="1" t="s">
        <v>484</v>
      </c>
      <c r="PH163" s="1" t="s">
        <v>485</v>
      </c>
      <c r="PI163" s="1" t="s">
        <v>605</v>
      </c>
      <c r="PJ163" s="1" t="s">
        <v>472</v>
      </c>
      <c r="PZ163" s="1" t="s">
        <v>1184</v>
      </c>
      <c r="QA163" s="1" t="s">
        <v>472</v>
      </c>
      <c r="QB163" s="1" t="s">
        <v>2475</v>
      </c>
      <c r="QC163" s="1" t="s">
        <v>2476</v>
      </c>
      <c r="QD163" s="1" t="s">
        <v>472</v>
      </c>
      <c r="QG163" s="1">
        <v>-2.2733062999999998</v>
      </c>
      <c r="QH163" s="1">
        <v>28.817544399999999</v>
      </c>
      <c r="QI163" s="1">
        <v>1734.9</v>
      </c>
      <c r="QJ163" s="1">
        <v>4.8099999999999996</v>
      </c>
      <c r="QK163" s="1">
        <v>9</v>
      </c>
      <c r="QL163" s="1">
        <v>44964.540381944447</v>
      </c>
      <c r="QM163" s="1">
        <v>44964.522465277783</v>
      </c>
      <c r="QN163" s="1" t="s">
        <v>1159</v>
      </c>
      <c r="QO163" s="1">
        <v>44964.590196759258</v>
      </c>
      <c r="QP163" s="7" t="s">
        <v>2477</v>
      </c>
      <c r="QQ163" s="1" t="s">
        <v>1159</v>
      </c>
      <c r="QR163" s="1" t="s">
        <v>4707</v>
      </c>
      <c r="QS163" s="1" t="s">
        <v>4708</v>
      </c>
      <c r="QT163" s="1">
        <v>6</v>
      </c>
      <c r="QU163" s="1" t="s">
        <v>4725</v>
      </c>
      <c r="QV163" s="1">
        <v>10</v>
      </c>
      <c r="QW163" s="1">
        <v>2</v>
      </c>
      <c r="QX163" s="1">
        <v>12</v>
      </c>
      <c r="QY163" s="9">
        <v>24</v>
      </c>
      <c r="QZ163" s="1" t="s">
        <v>5100</v>
      </c>
      <c r="RA163" s="1">
        <v>20</v>
      </c>
      <c r="RB163" s="1" t="s">
        <v>4710</v>
      </c>
      <c r="RC163" s="1" t="s">
        <v>4734</v>
      </c>
      <c r="RD163" s="1" t="s">
        <v>4712</v>
      </c>
      <c r="RE163" s="1" t="s">
        <v>5100</v>
      </c>
      <c r="RF163" s="1">
        <v>0</v>
      </c>
      <c r="RG163" s="1">
        <v>3</v>
      </c>
      <c r="RH163" s="1">
        <v>3</v>
      </c>
      <c r="RI163" s="1">
        <v>6</v>
      </c>
      <c r="RJ163" s="1" t="s">
        <v>4748</v>
      </c>
      <c r="RK163" s="1">
        <v>0</v>
      </c>
      <c r="RL163" s="1">
        <v>1</v>
      </c>
      <c r="RM163" s="1" t="s">
        <v>4722</v>
      </c>
      <c r="RN163" s="1">
        <v>0</v>
      </c>
      <c r="RO163" s="1">
        <v>0</v>
      </c>
      <c r="RP163" s="1" t="str">
        <f t="shared" si="15"/>
        <v>regression</v>
      </c>
      <c r="RQ163" s="1" t="str">
        <f t="shared" si="16"/>
        <v>regression</v>
      </c>
      <c r="RR163" s="1" t="str">
        <f t="shared" si="17"/>
        <v>stagnation</v>
      </c>
      <c r="RS163" s="1" t="str">
        <f t="shared" si="18"/>
        <v>croissance</v>
      </c>
      <c r="RT163" s="1" t="str">
        <f t="shared" si="19"/>
        <v>regression</v>
      </c>
      <c r="RU163" s="1" t="str">
        <f t="shared" si="20"/>
        <v>croissance</v>
      </c>
    </row>
    <row r="164" spans="1:489" ht="14.25" customHeight="1" x14ac:dyDescent="0.3">
      <c r="A164" s="1" t="s">
        <v>2478</v>
      </c>
      <c r="B164" s="1" t="s">
        <v>2479</v>
      </c>
      <c r="C164" s="1">
        <v>44964</v>
      </c>
      <c r="D164" s="1" t="s">
        <v>459</v>
      </c>
      <c r="E164" s="1" t="s">
        <v>460</v>
      </c>
      <c r="F164" s="1" t="s">
        <v>460</v>
      </c>
      <c r="G164" s="1" t="s">
        <v>461</v>
      </c>
      <c r="H164" s="1" t="s">
        <v>1380</v>
      </c>
      <c r="I164" s="1" t="s">
        <v>1381</v>
      </c>
      <c r="J164" s="1" t="s">
        <v>464</v>
      </c>
      <c r="K164" s="1" t="s">
        <v>2481</v>
      </c>
      <c r="L164" s="1" t="s">
        <v>2480</v>
      </c>
      <c r="M164" s="1" t="str" cm="1">
        <f t="array" ref="M164">SUBSTITUTE(L164,LEFT(L164,MIN(IFERROR(FIND({0;1;2;3;4;5;6;7;8;9},L164),""))-1),"")</f>
        <v>69</v>
      </c>
      <c r="N164" s="1" t="str">
        <f t="shared" si="14"/>
        <v>mwand_69</v>
      </c>
      <c r="O164" s="1" t="s">
        <v>467</v>
      </c>
      <c r="P164" s="1">
        <v>26</v>
      </c>
      <c r="Q164" s="1">
        <v>973233513</v>
      </c>
      <c r="R164" s="1" t="s">
        <v>693</v>
      </c>
      <c r="S164" s="1" t="s">
        <v>464</v>
      </c>
      <c r="W164" s="1" t="s">
        <v>467</v>
      </c>
      <c r="X164" s="1" t="s">
        <v>2482</v>
      </c>
      <c r="Y164" s="1" t="s">
        <v>528</v>
      </c>
      <c r="AA164" s="1" t="s">
        <v>596</v>
      </c>
      <c r="AB164" s="1">
        <v>2</v>
      </c>
      <c r="AC164" s="1">
        <v>0</v>
      </c>
      <c r="AD164" s="1">
        <v>2</v>
      </c>
      <c r="AE164" s="1">
        <v>0</v>
      </c>
      <c r="AF164" s="1">
        <v>1</v>
      </c>
      <c r="AG164" s="1">
        <v>1</v>
      </c>
      <c r="AH164" s="1">
        <v>0</v>
      </c>
      <c r="AI164" s="1">
        <v>0</v>
      </c>
      <c r="AJ164" s="1">
        <v>0</v>
      </c>
      <c r="AK164" s="1">
        <v>1</v>
      </c>
      <c r="AL164" s="1">
        <v>1</v>
      </c>
      <c r="AM164" s="1">
        <v>0</v>
      </c>
      <c r="AN164" s="1">
        <v>0</v>
      </c>
      <c r="AO164" s="1">
        <v>1</v>
      </c>
      <c r="AP164" s="1">
        <v>0</v>
      </c>
      <c r="AQ164" s="1">
        <v>0</v>
      </c>
      <c r="AR164" s="1">
        <v>9</v>
      </c>
      <c r="AS164" s="1" t="s">
        <v>472</v>
      </c>
      <c r="AT164" s="1">
        <v>0</v>
      </c>
      <c r="AU164" s="1">
        <v>0</v>
      </c>
      <c r="AV164" s="1">
        <v>0</v>
      </c>
      <c r="AW164" s="1">
        <v>0</v>
      </c>
      <c r="AX164" s="1">
        <v>0</v>
      </c>
      <c r="AY164" s="1">
        <v>0</v>
      </c>
      <c r="AZ164" s="1">
        <v>0</v>
      </c>
      <c r="BA164" s="1">
        <v>0</v>
      </c>
      <c r="BB164" s="1">
        <v>0</v>
      </c>
      <c r="BC164" s="1">
        <v>0</v>
      </c>
      <c r="BD164" s="1">
        <v>0</v>
      </c>
      <c r="BE164" s="1">
        <v>0</v>
      </c>
      <c r="BF164" s="1" t="s">
        <v>472</v>
      </c>
      <c r="BS164" s="1" t="s">
        <v>464</v>
      </c>
      <c r="BT164" s="1">
        <v>0</v>
      </c>
      <c r="BU164" s="1">
        <v>0</v>
      </c>
      <c r="BV164" s="1">
        <v>0</v>
      </c>
      <c r="BW164" s="1">
        <v>1</v>
      </c>
      <c r="BX164" s="1">
        <v>0</v>
      </c>
      <c r="BY164" s="1">
        <v>0</v>
      </c>
      <c r="BZ164" s="1">
        <v>0</v>
      </c>
      <c r="CA164" s="1">
        <v>1</v>
      </c>
      <c r="CB164" s="1">
        <v>0</v>
      </c>
      <c r="CC164" s="1">
        <v>0</v>
      </c>
      <c r="CD164" s="1">
        <v>0</v>
      </c>
      <c r="CF164" s="1" t="s">
        <v>473</v>
      </c>
      <c r="CG164" s="1" t="s">
        <v>474</v>
      </c>
      <c r="CL164" s="1" t="s">
        <v>473</v>
      </c>
      <c r="CM164" s="1" t="s">
        <v>5133</v>
      </c>
      <c r="CO164" s="1" t="s">
        <v>464</v>
      </c>
      <c r="CW164" s="1" t="s">
        <v>475</v>
      </c>
      <c r="CX164" s="1">
        <v>5</v>
      </c>
      <c r="CY164" s="1">
        <v>7</v>
      </c>
      <c r="CZ164" s="1">
        <v>7</v>
      </c>
      <c r="DA164" s="9">
        <v>19</v>
      </c>
      <c r="DE164" s="1" t="s">
        <v>464</v>
      </c>
      <c r="DF164" s="1" t="s">
        <v>5100</v>
      </c>
      <c r="EH164" s="1">
        <v>7</v>
      </c>
      <c r="EI164" s="1">
        <v>3</v>
      </c>
      <c r="EJ164" s="1">
        <v>420</v>
      </c>
      <c r="EM164" s="1">
        <v>0</v>
      </c>
      <c r="EN164" s="6">
        <v>6.6666666666666661</v>
      </c>
      <c r="EO164" s="1" t="s">
        <v>472</v>
      </c>
      <c r="EZ164" s="1" t="s">
        <v>1076</v>
      </c>
      <c r="FA164" s="1">
        <v>0</v>
      </c>
      <c r="FB164" s="1">
        <v>0</v>
      </c>
      <c r="FC164" s="1">
        <v>0</v>
      </c>
      <c r="FD164" s="1">
        <v>1</v>
      </c>
      <c r="FE164" s="1">
        <v>0</v>
      </c>
      <c r="FF164" s="1">
        <v>0</v>
      </c>
      <c r="FG164" s="1">
        <v>0</v>
      </c>
      <c r="FI164" s="1" t="s">
        <v>464</v>
      </c>
      <c r="FJ164" s="1" t="s">
        <v>598</v>
      </c>
      <c r="FM164" s="1">
        <v>500</v>
      </c>
      <c r="GE164" s="1" t="s">
        <v>464</v>
      </c>
      <c r="GF164" s="1" t="s">
        <v>2483</v>
      </c>
      <c r="GG164" s="1" t="s">
        <v>472</v>
      </c>
      <c r="HP164" s="1" t="s">
        <v>464</v>
      </c>
      <c r="HQ164" s="1">
        <v>0</v>
      </c>
      <c r="HR164" s="1">
        <v>0</v>
      </c>
      <c r="HS164" s="1">
        <v>1</v>
      </c>
      <c r="HT164" s="1">
        <v>0</v>
      </c>
      <c r="HU164" s="1">
        <v>0</v>
      </c>
      <c r="HV164" s="1">
        <v>0</v>
      </c>
      <c r="HW164" s="1">
        <v>0</v>
      </c>
      <c r="HX164" s="1">
        <v>0</v>
      </c>
      <c r="HY164" s="1">
        <v>0</v>
      </c>
      <c r="HZ164" s="1">
        <v>0</v>
      </c>
      <c r="IC164" s="1" t="s">
        <v>737</v>
      </c>
      <c r="IF164" s="1">
        <v>0</v>
      </c>
      <c r="IG164" s="1">
        <v>0</v>
      </c>
      <c r="IH164" s="1">
        <v>0</v>
      </c>
      <c r="II164" s="1">
        <v>1</v>
      </c>
      <c r="IJ164" s="1">
        <v>0</v>
      </c>
      <c r="IL164" s="1">
        <v>0</v>
      </c>
      <c r="IM164" s="1">
        <v>1</v>
      </c>
      <c r="IN164" s="1">
        <v>0</v>
      </c>
      <c r="IS164" s="1" t="s">
        <v>5183</v>
      </c>
      <c r="IT164" s="1" t="s">
        <v>472</v>
      </c>
      <c r="IU164" s="1" t="s">
        <v>5102</v>
      </c>
      <c r="IV164" s="1" t="s">
        <v>472</v>
      </c>
      <c r="IX164" s="1" t="s">
        <v>472</v>
      </c>
      <c r="IY164" s="1" t="s">
        <v>472</v>
      </c>
      <c r="KA164" s="1" t="s">
        <v>464</v>
      </c>
      <c r="KB164" s="1">
        <v>1</v>
      </c>
      <c r="KC164" s="1">
        <v>1</v>
      </c>
      <c r="KD164" s="1">
        <v>1</v>
      </c>
      <c r="KE164" s="1">
        <v>3</v>
      </c>
      <c r="KF164" s="1">
        <v>0</v>
      </c>
      <c r="KG164" s="1">
        <v>0</v>
      </c>
      <c r="KH164" s="1">
        <v>0</v>
      </c>
      <c r="KJ164" s="1">
        <v>1</v>
      </c>
      <c r="KK164" s="1">
        <v>1</v>
      </c>
      <c r="KL164" s="1">
        <v>1</v>
      </c>
      <c r="KM164" s="1">
        <v>3</v>
      </c>
      <c r="KN164" s="1">
        <v>6</v>
      </c>
      <c r="KO164" s="1" t="s">
        <v>5185</v>
      </c>
      <c r="KP164" s="1">
        <v>0</v>
      </c>
      <c r="KQ164" s="1">
        <v>0</v>
      </c>
      <c r="KR164" s="1">
        <v>0</v>
      </c>
      <c r="KT164" s="1">
        <v>0</v>
      </c>
      <c r="KU164" s="1">
        <v>0</v>
      </c>
      <c r="KV164" s="1">
        <v>0</v>
      </c>
      <c r="KW164" s="1">
        <v>0</v>
      </c>
      <c r="KX164" s="1">
        <v>1</v>
      </c>
      <c r="KY164" s="1">
        <v>0</v>
      </c>
      <c r="KZ164" s="1" t="s">
        <v>951</v>
      </c>
      <c r="LA164" s="1" t="s">
        <v>472</v>
      </c>
      <c r="LB164" s="1" t="s">
        <v>2484</v>
      </c>
      <c r="LC164" s="1">
        <v>1</v>
      </c>
      <c r="LD164" s="1">
        <v>1</v>
      </c>
      <c r="LE164" s="1">
        <v>0</v>
      </c>
      <c r="LF164" s="1">
        <v>0</v>
      </c>
      <c r="LH164" s="1">
        <v>0</v>
      </c>
      <c r="LI164" s="1">
        <v>0</v>
      </c>
      <c r="LJ164" s="1">
        <v>0</v>
      </c>
      <c r="LK164" s="1">
        <v>0</v>
      </c>
      <c r="LL164" s="1">
        <v>1</v>
      </c>
      <c r="LM164" s="1">
        <v>0</v>
      </c>
      <c r="LN164" s="1">
        <v>0</v>
      </c>
      <c r="LO164" s="1">
        <v>0</v>
      </c>
      <c r="LQ164" s="1" t="s">
        <v>472</v>
      </c>
      <c r="LZ164" s="1" t="s">
        <v>472</v>
      </c>
      <c r="MA164" s="1" t="s">
        <v>472</v>
      </c>
      <c r="MQ164" s="1">
        <v>0</v>
      </c>
      <c r="MT164" s="1">
        <v>1</v>
      </c>
      <c r="MU164" s="1" t="s">
        <v>5188</v>
      </c>
      <c r="MV164" s="1">
        <v>0</v>
      </c>
      <c r="MW164" s="1">
        <v>0</v>
      </c>
      <c r="MX164" s="1">
        <v>0</v>
      </c>
      <c r="MY164" s="1">
        <v>0</v>
      </c>
      <c r="MZ164" s="1">
        <v>0</v>
      </c>
      <c r="NA164" s="1">
        <v>0</v>
      </c>
      <c r="NB164" s="1">
        <v>0</v>
      </c>
      <c r="NC164" s="1" t="s">
        <v>1580</v>
      </c>
      <c r="ND164" s="1">
        <v>1</v>
      </c>
      <c r="NE164" s="1">
        <v>0</v>
      </c>
      <c r="NF164" s="1">
        <v>0</v>
      </c>
      <c r="NH164" s="1" t="s">
        <v>464</v>
      </c>
      <c r="NI164" s="1" t="s">
        <v>480</v>
      </c>
      <c r="OD164" s="1" t="s">
        <v>2485</v>
      </c>
      <c r="OE164" s="1">
        <v>0</v>
      </c>
      <c r="OF164" s="1">
        <v>0</v>
      </c>
      <c r="OG164" s="1">
        <v>0</v>
      </c>
      <c r="OH164" s="1">
        <v>0</v>
      </c>
      <c r="OI164" s="1">
        <v>0</v>
      </c>
      <c r="OJ164" s="1">
        <v>1</v>
      </c>
      <c r="OK164" s="1">
        <v>0</v>
      </c>
      <c r="OL164" s="1">
        <v>1</v>
      </c>
      <c r="OM164" s="1">
        <v>0</v>
      </c>
      <c r="ON164" s="1">
        <v>0</v>
      </c>
      <c r="OP164" s="1">
        <v>0</v>
      </c>
      <c r="OQ164" s="1">
        <v>0</v>
      </c>
      <c r="OR164" s="1">
        <v>0</v>
      </c>
      <c r="OS164" s="1">
        <v>0</v>
      </c>
      <c r="OT164" s="1">
        <v>1</v>
      </c>
      <c r="OU164" s="1">
        <v>0</v>
      </c>
      <c r="OV164" s="1" t="s">
        <v>2486</v>
      </c>
      <c r="OW164" s="1" t="s">
        <v>702</v>
      </c>
      <c r="OY164" s="1" t="s">
        <v>502</v>
      </c>
      <c r="OZ164" s="1" t="s">
        <v>472</v>
      </c>
      <c r="PA164" s="1" t="s">
        <v>472</v>
      </c>
      <c r="PB164" s="1" t="s">
        <v>502</v>
      </c>
      <c r="PC164" s="1" t="s">
        <v>472</v>
      </c>
      <c r="PI164" s="1" t="s">
        <v>534</v>
      </c>
      <c r="PJ164" s="1" t="s">
        <v>472</v>
      </c>
      <c r="PZ164" s="1" t="s">
        <v>2487</v>
      </c>
      <c r="QA164" s="1" t="s">
        <v>472</v>
      </c>
      <c r="QB164" s="1" t="s">
        <v>490</v>
      </c>
      <c r="QC164" s="1" t="s">
        <v>2488</v>
      </c>
      <c r="QD164" s="1" t="s">
        <v>472</v>
      </c>
      <c r="QG164" s="1">
        <v>-2.2257099</v>
      </c>
      <c r="QH164" s="1">
        <v>28.839771200000001</v>
      </c>
      <c r="QI164" s="1">
        <v>1510.9</v>
      </c>
      <c r="QJ164" s="1">
        <v>6.75</v>
      </c>
      <c r="QK164" s="1">
        <v>9</v>
      </c>
      <c r="QL164" s="1">
        <v>44964.36347222222</v>
      </c>
      <c r="QM164" s="1">
        <v>44964.339571759258</v>
      </c>
      <c r="QN164" s="1" t="s">
        <v>747</v>
      </c>
      <c r="QO164" s="1">
        <v>44964.593032407407</v>
      </c>
      <c r="QP164" s="7" t="s">
        <v>2489</v>
      </c>
      <c r="QQ164" s="1" t="s">
        <v>747</v>
      </c>
      <c r="QR164" s="1" t="s">
        <v>4707</v>
      </c>
      <c r="QS164" s="1" t="s">
        <v>4716</v>
      </c>
      <c r="QT164" s="1">
        <v>5</v>
      </c>
      <c r="QU164" s="1" t="s">
        <v>4709</v>
      </c>
      <c r="QV164" s="1">
        <v>5</v>
      </c>
      <c r="QW164" s="1">
        <v>10</v>
      </c>
      <c r="QX164" s="1">
        <v>5</v>
      </c>
      <c r="QY164" s="9">
        <v>20</v>
      </c>
      <c r="QZ164" s="1" t="s">
        <v>5102</v>
      </c>
      <c r="RA164" s="1">
        <v>16</v>
      </c>
      <c r="RB164" s="1" t="s">
        <v>4710</v>
      </c>
      <c r="RC164" s="1" t="s">
        <v>4711</v>
      </c>
      <c r="RD164" s="1" t="s">
        <v>4712</v>
      </c>
      <c r="RE164" s="1" t="s">
        <v>5102</v>
      </c>
      <c r="RF164" s="1">
        <v>0</v>
      </c>
      <c r="RG164" s="1">
        <v>1</v>
      </c>
      <c r="RH164" s="1">
        <v>1</v>
      </c>
      <c r="RI164" s="1">
        <v>2</v>
      </c>
      <c r="RJ164" s="1" t="s">
        <v>4721</v>
      </c>
      <c r="RK164" s="1">
        <v>0</v>
      </c>
      <c r="RL164" s="1">
        <v>7</v>
      </c>
      <c r="RM164" s="1" t="s">
        <v>4718</v>
      </c>
      <c r="RN164" s="1">
        <v>0</v>
      </c>
      <c r="RO164" s="1">
        <v>0</v>
      </c>
      <c r="RP164" s="1" t="str">
        <f t="shared" si="15"/>
        <v>croissance</v>
      </c>
      <c r="RQ164" s="1" t="str">
        <f t="shared" si="16"/>
        <v>croissance</v>
      </c>
      <c r="RR164" s="1" t="str">
        <f t="shared" si="17"/>
        <v>stagnation</v>
      </c>
      <c r="RS164" s="1" t="str">
        <f t="shared" si="18"/>
        <v>croissance</v>
      </c>
      <c r="RT164" s="1" t="str">
        <f t="shared" si="19"/>
        <v>regression</v>
      </c>
      <c r="RU164" s="1" t="str">
        <f t="shared" si="20"/>
        <v>regression</v>
      </c>
    </row>
    <row r="165" spans="1:489" ht="14.25" customHeight="1" x14ac:dyDescent="0.3">
      <c r="A165" s="1" t="s">
        <v>2490</v>
      </c>
      <c r="B165" s="1" t="s">
        <v>2491</v>
      </c>
      <c r="C165" s="1">
        <v>44964</v>
      </c>
      <c r="D165" s="1" t="s">
        <v>459</v>
      </c>
      <c r="E165" s="1" t="s">
        <v>460</v>
      </c>
      <c r="F165" s="1" t="s">
        <v>460</v>
      </c>
      <c r="G165" s="1" t="s">
        <v>461</v>
      </c>
      <c r="H165" s="1" t="s">
        <v>1380</v>
      </c>
      <c r="I165" s="1" t="s">
        <v>1381</v>
      </c>
      <c r="J165" s="1" t="s">
        <v>464</v>
      </c>
      <c r="K165" s="1" t="s">
        <v>2493</v>
      </c>
      <c r="L165" s="1" t="s">
        <v>2492</v>
      </c>
      <c r="M165" s="1" t="str" cm="1">
        <f t="array" ref="M165">SUBSTITUTE(L165,LEFT(L165,MIN(IFERROR(FIND({0;1;2;3;4;5;6;7;8;9},L165),""))-1),"")</f>
        <v>48</v>
      </c>
      <c r="N165" s="1" t="str">
        <f t="shared" si="14"/>
        <v>mwand_48</v>
      </c>
      <c r="O165" s="1" t="s">
        <v>510</v>
      </c>
      <c r="P165" s="1">
        <v>30</v>
      </c>
      <c r="Q165" s="1">
        <v>993481751</v>
      </c>
      <c r="R165" s="1" t="s">
        <v>1655</v>
      </c>
      <c r="S165" s="1" t="s">
        <v>464</v>
      </c>
      <c r="W165" s="1" t="s">
        <v>510</v>
      </c>
      <c r="X165" s="1">
        <v>0</v>
      </c>
      <c r="Y165" s="1" t="s">
        <v>2180</v>
      </c>
      <c r="AA165" s="1" t="s">
        <v>471</v>
      </c>
      <c r="AB165" s="1">
        <v>0</v>
      </c>
      <c r="AC165" s="1">
        <v>0</v>
      </c>
      <c r="AD165" s="1">
        <v>0</v>
      </c>
      <c r="AE165" s="1">
        <v>0</v>
      </c>
      <c r="AF165" s="1">
        <v>0</v>
      </c>
      <c r="AG165" s="1">
        <v>0</v>
      </c>
      <c r="AH165" s="1">
        <v>0</v>
      </c>
      <c r="AI165" s="1">
        <v>0</v>
      </c>
      <c r="AJ165" s="1">
        <v>0</v>
      </c>
      <c r="AK165" s="1">
        <v>0</v>
      </c>
      <c r="AL165" s="1">
        <v>0</v>
      </c>
      <c r="AM165" s="1">
        <v>0</v>
      </c>
      <c r="AN165" s="1">
        <v>0</v>
      </c>
      <c r="AO165" s="1">
        <v>1</v>
      </c>
      <c r="AP165" s="1">
        <v>0</v>
      </c>
      <c r="AQ165" s="1">
        <v>0</v>
      </c>
      <c r="AR165" s="1">
        <v>1</v>
      </c>
      <c r="AS165" s="1" t="s">
        <v>464</v>
      </c>
      <c r="AT165" s="1">
        <v>0</v>
      </c>
      <c r="AU165" s="1">
        <v>0</v>
      </c>
      <c r="AV165" s="1">
        <v>0</v>
      </c>
      <c r="AW165" s="1">
        <v>0</v>
      </c>
      <c r="AX165" s="1">
        <v>1</v>
      </c>
      <c r="AY165" s="1">
        <v>0</v>
      </c>
      <c r="AZ165" s="1">
        <v>0</v>
      </c>
      <c r="BA165" s="1">
        <v>0</v>
      </c>
      <c r="BB165" s="1">
        <v>0</v>
      </c>
      <c r="BC165" s="1">
        <v>0</v>
      </c>
      <c r="BD165" s="1">
        <v>0</v>
      </c>
      <c r="BE165" s="1">
        <v>0</v>
      </c>
      <c r="BF165" s="1" t="s">
        <v>464</v>
      </c>
      <c r="BG165" s="1">
        <v>0</v>
      </c>
      <c r="BH165" s="1">
        <v>0</v>
      </c>
      <c r="BI165" s="1">
        <v>1</v>
      </c>
      <c r="BJ165" s="1">
        <v>0</v>
      </c>
      <c r="BK165" s="1">
        <v>0</v>
      </c>
      <c r="BL165" s="1">
        <v>0</v>
      </c>
      <c r="BM165" s="1">
        <v>0</v>
      </c>
      <c r="BN165" s="1">
        <v>0</v>
      </c>
      <c r="BO165" s="1">
        <v>0</v>
      </c>
      <c r="BP165" s="1">
        <v>0</v>
      </c>
      <c r="BQ165" s="1">
        <v>0</v>
      </c>
      <c r="BS165" s="1" t="s">
        <v>464</v>
      </c>
      <c r="BT165" s="1">
        <v>1</v>
      </c>
      <c r="BU165" s="1">
        <v>0</v>
      </c>
      <c r="BV165" s="1">
        <v>0</v>
      </c>
      <c r="BW165" s="1">
        <v>0</v>
      </c>
      <c r="BX165" s="1">
        <v>0</v>
      </c>
      <c r="BY165" s="1">
        <v>0</v>
      </c>
      <c r="BZ165" s="1">
        <v>0</v>
      </c>
      <c r="CA165" s="1">
        <v>0</v>
      </c>
      <c r="CB165" s="1">
        <v>0</v>
      </c>
      <c r="CC165" s="1">
        <v>0</v>
      </c>
      <c r="CD165" s="1">
        <v>0</v>
      </c>
      <c r="CF165" s="1" t="s">
        <v>473</v>
      </c>
      <c r="CG165" s="1" t="s">
        <v>896</v>
      </c>
      <c r="CL165" s="1" t="s">
        <v>473</v>
      </c>
      <c r="CM165" s="1" t="s">
        <v>5133</v>
      </c>
      <c r="CO165" s="1" t="s">
        <v>464</v>
      </c>
      <c r="CW165" s="1" t="s">
        <v>554</v>
      </c>
      <c r="CX165" s="1">
        <v>1</v>
      </c>
      <c r="CY165" s="1">
        <v>2</v>
      </c>
      <c r="CZ165" s="1">
        <v>2</v>
      </c>
      <c r="DA165" s="9">
        <v>5</v>
      </c>
      <c r="DE165" s="1" t="s">
        <v>464</v>
      </c>
      <c r="DF165" s="1" t="s">
        <v>5100</v>
      </c>
      <c r="EH165" s="1">
        <v>7</v>
      </c>
      <c r="EI165" s="1">
        <v>1</v>
      </c>
      <c r="EJ165" s="1">
        <v>140</v>
      </c>
      <c r="EM165" s="1">
        <v>0</v>
      </c>
      <c r="EN165" s="6">
        <v>20</v>
      </c>
      <c r="EO165" s="1" t="s">
        <v>472</v>
      </c>
      <c r="EZ165" s="1" t="s">
        <v>500</v>
      </c>
      <c r="FA165" s="1">
        <v>0</v>
      </c>
      <c r="FB165" s="1">
        <v>0</v>
      </c>
      <c r="FC165" s="1">
        <v>0</v>
      </c>
      <c r="FD165" s="1">
        <v>1</v>
      </c>
      <c r="FE165" s="1">
        <v>0</v>
      </c>
      <c r="FF165" s="1">
        <v>0</v>
      </c>
      <c r="FG165" s="1">
        <v>0</v>
      </c>
      <c r="FI165" s="1" t="s">
        <v>464</v>
      </c>
      <c r="FJ165" s="1" t="s">
        <v>598</v>
      </c>
      <c r="FM165" s="1">
        <v>1000</v>
      </c>
      <c r="GE165" s="1" t="s">
        <v>464</v>
      </c>
      <c r="GF165" s="1" t="s">
        <v>2494</v>
      </c>
      <c r="GG165" s="1" t="s">
        <v>472</v>
      </c>
      <c r="HP165" s="1" t="s">
        <v>464</v>
      </c>
      <c r="HQ165" s="1">
        <v>0</v>
      </c>
      <c r="HR165" s="1">
        <v>0</v>
      </c>
      <c r="HS165" s="1">
        <v>0</v>
      </c>
      <c r="HT165" s="1">
        <v>0</v>
      </c>
      <c r="HU165" s="1">
        <v>1</v>
      </c>
      <c r="HV165" s="1">
        <v>0</v>
      </c>
      <c r="HW165" s="1">
        <v>0</v>
      </c>
      <c r="HX165" s="1">
        <v>0</v>
      </c>
      <c r="HY165" s="1">
        <v>0</v>
      </c>
      <c r="HZ165" s="1">
        <v>0</v>
      </c>
      <c r="IF165" s="1">
        <v>0</v>
      </c>
      <c r="IG165" s="1">
        <v>0</v>
      </c>
      <c r="IH165" s="1">
        <v>0</v>
      </c>
      <c r="II165" s="1">
        <v>1</v>
      </c>
      <c r="IJ165" s="1">
        <v>0</v>
      </c>
      <c r="IS165" s="1" t="s">
        <v>5183</v>
      </c>
      <c r="IT165" s="1" t="s">
        <v>472</v>
      </c>
      <c r="IU165" s="1" t="s">
        <v>5102</v>
      </c>
      <c r="IV165" s="1" t="s">
        <v>464</v>
      </c>
      <c r="IW165" s="1" t="s">
        <v>1207</v>
      </c>
      <c r="IX165" s="1" t="s">
        <v>472</v>
      </c>
      <c r="IY165" s="1" t="s">
        <v>464</v>
      </c>
      <c r="IZ165" s="1">
        <v>1</v>
      </c>
      <c r="JA165" s="1">
        <v>0</v>
      </c>
      <c r="JB165" s="1">
        <v>0</v>
      </c>
      <c r="JC165" s="1">
        <v>0</v>
      </c>
      <c r="JD165" s="1">
        <v>0</v>
      </c>
      <c r="JE165" s="1">
        <v>1</v>
      </c>
      <c r="JF165" s="1">
        <v>0</v>
      </c>
      <c r="JG165" s="1">
        <v>0</v>
      </c>
      <c r="JH165" s="1">
        <v>0</v>
      </c>
      <c r="JI165" s="1">
        <v>0</v>
      </c>
      <c r="JK165" s="1" t="s">
        <v>472</v>
      </c>
      <c r="KA165" s="1" t="s">
        <v>464</v>
      </c>
      <c r="KB165" s="1">
        <v>1</v>
      </c>
      <c r="KC165" s="1">
        <v>1</v>
      </c>
      <c r="KD165" s="1">
        <v>1</v>
      </c>
      <c r="KE165" s="1">
        <v>3</v>
      </c>
      <c r="KF165" s="1">
        <v>0</v>
      </c>
      <c r="KG165" s="1">
        <v>0</v>
      </c>
      <c r="KH165" s="1">
        <v>0</v>
      </c>
      <c r="KJ165" s="1">
        <v>1</v>
      </c>
      <c r="KK165" s="1">
        <v>1</v>
      </c>
      <c r="KL165" s="1">
        <v>1</v>
      </c>
      <c r="KM165" s="1">
        <v>3</v>
      </c>
      <c r="KN165" s="1">
        <v>6</v>
      </c>
      <c r="KO165" s="1" t="s">
        <v>5185</v>
      </c>
      <c r="KP165" s="1">
        <v>0</v>
      </c>
      <c r="KQ165" s="1">
        <v>0</v>
      </c>
      <c r="KR165" s="1">
        <v>0</v>
      </c>
      <c r="KT165" s="1">
        <v>0</v>
      </c>
      <c r="KU165" s="1">
        <v>0</v>
      </c>
      <c r="KV165" s="1">
        <v>0</v>
      </c>
      <c r="KW165" s="1">
        <v>0</v>
      </c>
      <c r="KX165" s="1">
        <v>1</v>
      </c>
      <c r="KY165" s="1">
        <v>0</v>
      </c>
      <c r="KZ165" s="1" t="s">
        <v>2495</v>
      </c>
      <c r="LA165" s="1" t="s">
        <v>472</v>
      </c>
      <c r="LB165" s="1" t="s">
        <v>2496</v>
      </c>
      <c r="LC165" s="1">
        <v>1</v>
      </c>
      <c r="LD165" s="1">
        <v>1</v>
      </c>
      <c r="LE165" s="1">
        <v>0</v>
      </c>
      <c r="LF165" s="1">
        <v>0</v>
      </c>
      <c r="LH165" s="1">
        <v>0</v>
      </c>
      <c r="LI165" s="1">
        <v>0</v>
      </c>
      <c r="LJ165" s="1">
        <v>1</v>
      </c>
      <c r="LK165" s="1">
        <v>0</v>
      </c>
      <c r="LL165" s="1">
        <v>0</v>
      </c>
      <c r="LM165" s="1">
        <v>0</v>
      </c>
      <c r="LN165" s="1">
        <v>0</v>
      </c>
      <c r="LO165" s="1">
        <v>0</v>
      </c>
      <c r="LQ165" s="1" t="s">
        <v>464</v>
      </c>
      <c r="LR165" s="1" t="s">
        <v>2497</v>
      </c>
      <c r="LS165" s="1">
        <v>0</v>
      </c>
      <c r="LT165" s="1">
        <v>0</v>
      </c>
      <c r="LU165" s="1">
        <v>0</v>
      </c>
      <c r="LV165" s="1">
        <v>0</v>
      </c>
      <c r="LW165" s="1">
        <v>1</v>
      </c>
      <c r="LX165" s="1">
        <v>0</v>
      </c>
      <c r="LY165" s="1" t="s">
        <v>2498</v>
      </c>
      <c r="LZ165" s="1" t="s">
        <v>472</v>
      </c>
      <c r="MA165" s="1" t="s">
        <v>472</v>
      </c>
      <c r="MQ165" s="1">
        <v>0</v>
      </c>
      <c r="MT165" s="1">
        <v>5</v>
      </c>
      <c r="MU165" s="1" t="s">
        <v>5189</v>
      </c>
      <c r="MV165" s="1">
        <v>1</v>
      </c>
      <c r="MW165" s="1">
        <v>0</v>
      </c>
      <c r="MX165" s="1">
        <v>0</v>
      </c>
      <c r="MY165" s="1">
        <v>0</v>
      </c>
      <c r="MZ165" s="1">
        <v>0</v>
      </c>
      <c r="NA165" s="1">
        <v>1</v>
      </c>
      <c r="NB165" s="1">
        <v>1</v>
      </c>
      <c r="NC165" s="1" t="s">
        <v>5190</v>
      </c>
      <c r="ND165" s="1">
        <v>0</v>
      </c>
      <c r="NE165" s="1">
        <v>0</v>
      </c>
      <c r="NF165" s="1">
        <v>0</v>
      </c>
      <c r="NH165" s="1" t="s">
        <v>464</v>
      </c>
      <c r="NI165" s="1" t="s">
        <v>480</v>
      </c>
      <c r="OD165" s="1" t="s">
        <v>2499</v>
      </c>
      <c r="OE165" s="1">
        <v>0</v>
      </c>
      <c r="OF165" s="1">
        <v>0</v>
      </c>
      <c r="OG165" s="1">
        <v>0</v>
      </c>
      <c r="OH165" s="1">
        <v>0</v>
      </c>
      <c r="OI165" s="1">
        <v>0</v>
      </c>
      <c r="OJ165" s="1">
        <v>1</v>
      </c>
      <c r="OK165" s="1">
        <v>1</v>
      </c>
      <c r="OL165" s="1">
        <v>0</v>
      </c>
      <c r="OM165" s="1">
        <v>0</v>
      </c>
      <c r="ON165" s="1">
        <v>0</v>
      </c>
      <c r="OP165" s="1">
        <v>0</v>
      </c>
      <c r="OQ165" s="1">
        <v>0</v>
      </c>
      <c r="OR165" s="1">
        <v>0</v>
      </c>
      <c r="OS165" s="1">
        <v>0</v>
      </c>
      <c r="OT165" s="1">
        <v>1</v>
      </c>
      <c r="OU165" s="1">
        <v>0</v>
      </c>
      <c r="OV165" s="1" t="s">
        <v>2500</v>
      </c>
      <c r="OW165" s="1" t="s">
        <v>546</v>
      </c>
      <c r="OY165" s="1" t="s">
        <v>533</v>
      </c>
      <c r="OZ165" s="1" t="s">
        <v>472</v>
      </c>
      <c r="PA165" s="1" t="s">
        <v>472</v>
      </c>
      <c r="PB165" s="1" t="s">
        <v>533</v>
      </c>
      <c r="PC165" s="1" t="s">
        <v>464</v>
      </c>
      <c r="PD165" s="1" t="s">
        <v>472</v>
      </c>
      <c r="PF165" s="1" t="s">
        <v>2259</v>
      </c>
      <c r="PG165" s="1" t="s">
        <v>2501</v>
      </c>
      <c r="PH165" s="1" t="s">
        <v>586</v>
      </c>
      <c r="PI165" s="1" t="s">
        <v>534</v>
      </c>
      <c r="PJ165" s="1" t="s">
        <v>472</v>
      </c>
      <c r="PZ165" s="1" t="s">
        <v>763</v>
      </c>
      <c r="QA165" s="1" t="s">
        <v>472</v>
      </c>
      <c r="QB165" s="1" t="s">
        <v>2502</v>
      </c>
      <c r="QC165" s="1" t="s">
        <v>2503</v>
      </c>
      <c r="QD165" s="1" t="s">
        <v>472</v>
      </c>
      <c r="QG165" s="1">
        <v>-2.2259262</v>
      </c>
      <c r="QH165" s="1">
        <v>28.840943500000002</v>
      </c>
      <c r="QI165" s="1">
        <v>1567.6</v>
      </c>
      <c r="QJ165" s="1">
        <v>6.95</v>
      </c>
      <c r="QK165" s="1">
        <v>1</v>
      </c>
      <c r="QL165" s="1">
        <v>44964.405312499999</v>
      </c>
      <c r="QM165" s="1">
        <v>44964.37222222222</v>
      </c>
      <c r="QN165" s="1" t="s">
        <v>747</v>
      </c>
      <c r="QO165" s="1">
        <v>44964.593043981477</v>
      </c>
      <c r="QP165" s="7" t="s">
        <v>2504</v>
      </c>
      <c r="QQ165" s="1" t="s">
        <v>747</v>
      </c>
      <c r="QR165" s="1" t="s">
        <v>4707</v>
      </c>
      <c r="QS165" s="1" t="s">
        <v>4716</v>
      </c>
      <c r="QT165" s="1">
        <v>8</v>
      </c>
      <c r="QU165" s="1" t="s">
        <v>4725</v>
      </c>
      <c r="QV165" s="1">
        <v>1</v>
      </c>
      <c r="QW165" s="1">
        <v>1</v>
      </c>
      <c r="QX165" s="1">
        <v>1</v>
      </c>
      <c r="QY165" s="9">
        <v>3</v>
      </c>
      <c r="QZ165" s="1" t="s">
        <v>5100</v>
      </c>
      <c r="RA165" s="1">
        <v>5</v>
      </c>
      <c r="RB165" s="1" t="s">
        <v>4710</v>
      </c>
      <c r="RC165" s="1" t="s">
        <v>4711</v>
      </c>
      <c r="RD165" s="1" t="s">
        <v>4712</v>
      </c>
      <c r="RE165" s="1" t="s">
        <v>5102</v>
      </c>
      <c r="RF165" s="1">
        <v>0</v>
      </c>
      <c r="RG165" s="1">
        <v>1</v>
      </c>
      <c r="RH165" s="1">
        <v>1</v>
      </c>
      <c r="RI165" s="1">
        <v>2</v>
      </c>
      <c r="RJ165" s="1" t="s">
        <v>4721</v>
      </c>
      <c r="RK165" s="1">
        <v>0</v>
      </c>
      <c r="RL165" s="1">
        <v>8</v>
      </c>
      <c r="RM165" s="1" t="s">
        <v>4718</v>
      </c>
      <c r="RN165" s="1">
        <v>0</v>
      </c>
      <c r="RO165" s="1">
        <v>0</v>
      </c>
      <c r="RP165" s="1" t="str">
        <f t="shared" si="15"/>
        <v>regression</v>
      </c>
      <c r="RQ165" s="1" t="str">
        <f t="shared" si="16"/>
        <v>stagnation</v>
      </c>
      <c r="RR165" s="1" t="str">
        <f t="shared" si="17"/>
        <v>stagnation</v>
      </c>
      <c r="RS165" s="1" t="str">
        <f t="shared" si="18"/>
        <v>regression</v>
      </c>
      <c r="RT165" s="1" t="str">
        <f t="shared" si="19"/>
        <v>regression</v>
      </c>
      <c r="RU165" s="1" t="str">
        <f t="shared" si="20"/>
        <v>regression</v>
      </c>
    </row>
    <row r="166" spans="1:489" ht="14.25" customHeight="1" x14ac:dyDescent="0.3">
      <c r="A166" s="1" t="s">
        <v>2505</v>
      </c>
      <c r="B166" s="1" t="s">
        <v>2506</v>
      </c>
      <c r="C166" s="1">
        <v>44964</v>
      </c>
      <c r="D166" s="1" t="s">
        <v>459</v>
      </c>
      <c r="E166" s="1" t="s">
        <v>460</v>
      </c>
      <c r="F166" s="1" t="s">
        <v>460</v>
      </c>
      <c r="G166" s="1" t="s">
        <v>461</v>
      </c>
      <c r="H166" s="1" t="s">
        <v>1380</v>
      </c>
      <c r="I166" s="1" t="s">
        <v>1381</v>
      </c>
      <c r="J166" s="1" t="s">
        <v>464</v>
      </c>
      <c r="K166" s="1" t="s">
        <v>2508</v>
      </c>
      <c r="L166" s="1" t="s">
        <v>2507</v>
      </c>
      <c r="M166" s="1" t="str" cm="1">
        <f t="array" ref="M166">SUBSTITUTE(L166,LEFT(L166,MIN(IFERROR(FIND({0;1;2;3;4;5;6;7;8;9},L166),""))-1),"")</f>
        <v>39</v>
      </c>
      <c r="N166" s="1" t="str">
        <f t="shared" si="14"/>
        <v>mwand_39</v>
      </c>
      <c r="O166" s="1" t="s">
        <v>467</v>
      </c>
      <c r="P166" s="1">
        <v>43</v>
      </c>
      <c r="Q166" s="1">
        <v>978659237</v>
      </c>
      <c r="R166" s="1" t="s">
        <v>693</v>
      </c>
      <c r="S166" s="1" t="s">
        <v>464</v>
      </c>
      <c r="W166" s="1" t="s">
        <v>467</v>
      </c>
      <c r="X166" s="1">
        <v>0</v>
      </c>
      <c r="Y166" s="1" t="s">
        <v>470</v>
      </c>
      <c r="AA166" s="1" t="s">
        <v>471</v>
      </c>
      <c r="AB166" s="1">
        <v>0</v>
      </c>
      <c r="AC166" s="1">
        <v>0</v>
      </c>
      <c r="AD166" s="1">
        <v>0</v>
      </c>
      <c r="AE166" s="1">
        <v>1</v>
      </c>
      <c r="AF166" s="1">
        <v>0</v>
      </c>
      <c r="AG166" s="1">
        <v>0</v>
      </c>
      <c r="AH166" s="1">
        <v>1</v>
      </c>
      <c r="AI166" s="1">
        <v>0</v>
      </c>
      <c r="AJ166" s="1">
        <v>0</v>
      </c>
      <c r="AK166" s="1">
        <v>0</v>
      </c>
      <c r="AL166" s="1">
        <v>0</v>
      </c>
      <c r="AM166" s="1">
        <v>1</v>
      </c>
      <c r="AN166" s="1">
        <v>0</v>
      </c>
      <c r="AO166" s="1">
        <v>0</v>
      </c>
      <c r="AP166" s="1">
        <v>0</v>
      </c>
      <c r="AQ166" s="1">
        <v>0</v>
      </c>
      <c r="AR166" s="1">
        <v>3</v>
      </c>
      <c r="AS166" s="1" t="s">
        <v>464</v>
      </c>
      <c r="AT166" s="1">
        <v>0</v>
      </c>
      <c r="AU166" s="1">
        <v>0</v>
      </c>
      <c r="AV166" s="1">
        <v>0</v>
      </c>
      <c r="AW166" s="1">
        <v>0</v>
      </c>
      <c r="AX166" s="1">
        <v>1</v>
      </c>
      <c r="AY166" s="1">
        <v>0</v>
      </c>
      <c r="AZ166" s="1">
        <v>0</v>
      </c>
      <c r="BA166" s="1">
        <v>0</v>
      </c>
      <c r="BB166" s="1">
        <v>0</v>
      </c>
      <c r="BC166" s="1">
        <v>0</v>
      </c>
      <c r="BD166" s="1">
        <v>0</v>
      </c>
      <c r="BE166" s="1">
        <v>0</v>
      </c>
      <c r="BF166" s="1" t="s">
        <v>464</v>
      </c>
      <c r="BG166" s="1">
        <v>1</v>
      </c>
      <c r="BH166" s="1">
        <v>0</v>
      </c>
      <c r="BI166" s="1">
        <v>0</v>
      </c>
      <c r="BJ166" s="1">
        <v>0</v>
      </c>
      <c r="BK166" s="1">
        <v>0</v>
      </c>
      <c r="BL166" s="1">
        <v>0</v>
      </c>
      <c r="BM166" s="1">
        <v>0</v>
      </c>
      <c r="BN166" s="1">
        <v>0</v>
      </c>
      <c r="BO166" s="1">
        <v>0</v>
      </c>
      <c r="BP166" s="1">
        <v>0</v>
      </c>
      <c r="BQ166" s="1">
        <v>0</v>
      </c>
      <c r="BS166" s="1" t="s">
        <v>464</v>
      </c>
      <c r="BT166" s="1">
        <v>0</v>
      </c>
      <c r="BU166" s="1">
        <v>0</v>
      </c>
      <c r="BV166" s="1">
        <v>0</v>
      </c>
      <c r="BW166" s="1">
        <v>1</v>
      </c>
      <c r="BX166" s="1">
        <v>0</v>
      </c>
      <c r="BY166" s="1">
        <v>0</v>
      </c>
      <c r="BZ166" s="1">
        <v>0</v>
      </c>
      <c r="CA166" s="1">
        <v>0</v>
      </c>
      <c r="CB166" s="1">
        <v>0</v>
      </c>
      <c r="CC166" s="1">
        <v>0</v>
      </c>
      <c r="CD166" s="1">
        <v>0</v>
      </c>
      <c r="CF166" s="1" t="s">
        <v>473</v>
      </c>
      <c r="CG166" s="1" t="s">
        <v>474</v>
      </c>
      <c r="CL166" s="1" t="s">
        <v>473</v>
      </c>
      <c r="CM166" s="1" t="s">
        <v>5133</v>
      </c>
      <c r="CO166" s="1" t="s">
        <v>464</v>
      </c>
      <c r="CW166" s="1" t="s">
        <v>475</v>
      </c>
      <c r="CX166" s="1">
        <v>2</v>
      </c>
      <c r="CY166" s="1">
        <v>3</v>
      </c>
      <c r="CZ166" s="1">
        <v>3</v>
      </c>
      <c r="DA166" s="9">
        <v>8</v>
      </c>
      <c r="DE166" s="1" t="s">
        <v>464</v>
      </c>
      <c r="DF166" s="1" t="s">
        <v>5100</v>
      </c>
      <c r="EH166" s="1">
        <v>7</v>
      </c>
      <c r="EI166" s="1">
        <v>2</v>
      </c>
      <c r="EJ166" s="1">
        <v>280</v>
      </c>
      <c r="EM166" s="1">
        <v>0</v>
      </c>
      <c r="EN166" s="6">
        <v>13.333333333333332</v>
      </c>
      <c r="EO166" s="1" t="s">
        <v>472</v>
      </c>
      <c r="EZ166" s="1" t="s">
        <v>529</v>
      </c>
      <c r="FA166" s="1">
        <v>0</v>
      </c>
      <c r="FB166" s="1">
        <v>0</v>
      </c>
      <c r="FC166" s="1">
        <v>0</v>
      </c>
      <c r="FD166" s="1">
        <v>1</v>
      </c>
      <c r="FE166" s="1">
        <v>0</v>
      </c>
      <c r="FF166" s="1">
        <v>0</v>
      </c>
      <c r="FG166" s="1">
        <v>0</v>
      </c>
      <c r="FI166" s="1" t="s">
        <v>464</v>
      </c>
      <c r="FJ166" s="1" t="s">
        <v>598</v>
      </c>
      <c r="FM166" s="1">
        <v>500</v>
      </c>
      <c r="GE166" s="1" t="s">
        <v>472</v>
      </c>
      <c r="GF166" s="1" t="s">
        <v>2509</v>
      </c>
      <c r="GG166" s="1" t="s">
        <v>472</v>
      </c>
      <c r="HP166" s="1" t="s">
        <v>464</v>
      </c>
      <c r="HQ166" s="1">
        <v>0</v>
      </c>
      <c r="HR166" s="1">
        <v>0</v>
      </c>
      <c r="HS166" s="1">
        <v>1</v>
      </c>
      <c r="HT166" s="1">
        <v>0</v>
      </c>
      <c r="HU166" s="1">
        <v>0</v>
      </c>
      <c r="HV166" s="1">
        <v>0</v>
      </c>
      <c r="HW166" s="1">
        <v>0</v>
      </c>
      <c r="HX166" s="1">
        <v>0</v>
      </c>
      <c r="HY166" s="1">
        <v>0</v>
      </c>
      <c r="HZ166" s="1">
        <v>0</v>
      </c>
      <c r="IC166" s="1" t="s">
        <v>737</v>
      </c>
      <c r="IF166" s="1">
        <v>0</v>
      </c>
      <c r="IG166" s="1">
        <v>0</v>
      </c>
      <c r="IH166" s="1">
        <v>0</v>
      </c>
      <c r="II166" s="1">
        <v>1</v>
      </c>
      <c r="IJ166" s="1">
        <v>0</v>
      </c>
      <c r="IL166" s="1">
        <v>0</v>
      </c>
      <c r="IM166" s="1">
        <v>1</v>
      </c>
      <c r="IN166" s="1">
        <v>0</v>
      </c>
      <c r="IS166" s="1" t="s">
        <v>5183</v>
      </c>
      <c r="IT166" s="1" t="s">
        <v>472</v>
      </c>
      <c r="IU166" s="1" t="s">
        <v>5102</v>
      </c>
      <c r="IV166" s="1" t="s">
        <v>472</v>
      </c>
      <c r="IX166" s="1" t="s">
        <v>472</v>
      </c>
      <c r="IY166" s="1" t="s">
        <v>472</v>
      </c>
      <c r="KA166" s="1" t="s">
        <v>464</v>
      </c>
      <c r="KB166" s="1">
        <v>1</v>
      </c>
      <c r="KC166" s="1">
        <v>1</v>
      </c>
      <c r="KD166" s="1">
        <v>1</v>
      </c>
      <c r="KE166" s="1">
        <v>3</v>
      </c>
      <c r="KF166" s="1">
        <v>0</v>
      </c>
      <c r="KG166" s="1">
        <v>0</v>
      </c>
      <c r="KH166" s="1">
        <v>0</v>
      </c>
      <c r="KJ166" s="1">
        <v>1</v>
      </c>
      <c r="KK166" s="1">
        <v>1</v>
      </c>
      <c r="KL166" s="1">
        <v>1</v>
      </c>
      <c r="KM166" s="1">
        <v>3</v>
      </c>
      <c r="KN166" s="1">
        <v>6</v>
      </c>
      <c r="KO166" s="1" t="s">
        <v>5185</v>
      </c>
      <c r="KP166" s="1">
        <v>0</v>
      </c>
      <c r="KQ166" s="1">
        <v>0</v>
      </c>
      <c r="KR166" s="1">
        <v>0</v>
      </c>
      <c r="KT166" s="1">
        <v>1</v>
      </c>
      <c r="KU166" s="1">
        <v>1</v>
      </c>
      <c r="KV166" s="1">
        <v>0</v>
      </c>
      <c r="KW166" s="1">
        <v>0</v>
      </c>
      <c r="KX166" s="1">
        <v>0</v>
      </c>
      <c r="KY166" s="1">
        <v>0</v>
      </c>
      <c r="LA166" s="1" t="s">
        <v>472</v>
      </c>
      <c r="LB166" s="1" t="s">
        <v>490</v>
      </c>
      <c r="LC166" s="1">
        <v>1</v>
      </c>
      <c r="LD166" s="1">
        <v>1</v>
      </c>
      <c r="LE166" s="1">
        <v>0</v>
      </c>
      <c r="LF166" s="1">
        <v>0</v>
      </c>
      <c r="LH166" s="1">
        <v>0</v>
      </c>
      <c r="LI166" s="1">
        <v>0</v>
      </c>
      <c r="LJ166" s="1">
        <v>1</v>
      </c>
      <c r="LK166" s="1">
        <v>0</v>
      </c>
      <c r="LL166" s="1">
        <v>0</v>
      </c>
      <c r="LM166" s="1">
        <v>0</v>
      </c>
      <c r="LN166" s="1">
        <v>0</v>
      </c>
      <c r="LO166" s="1">
        <v>0</v>
      </c>
      <c r="LQ166" s="1" t="s">
        <v>464</v>
      </c>
      <c r="LR166" s="1" t="s">
        <v>2510</v>
      </c>
      <c r="LS166" s="1">
        <v>0</v>
      </c>
      <c r="LT166" s="1">
        <v>1</v>
      </c>
      <c r="LU166" s="1">
        <v>0</v>
      </c>
      <c r="LV166" s="1">
        <v>0</v>
      </c>
      <c r="LW166" s="1">
        <v>0</v>
      </c>
      <c r="LX166" s="1">
        <v>0</v>
      </c>
      <c r="LY166" s="1" t="s">
        <v>2511</v>
      </c>
      <c r="LZ166" s="1" t="s">
        <v>472</v>
      </c>
      <c r="MA166" s="1" t="s">
        <v>472</v>
      </c>
      <c r="MQ166" s="1">
        <v>0</v>
      </c>
      <c r="MT166" s="1">
        <v>5</v>
      </c>
      <c r="MU166" s="1" t="s">
        <v>5189</v>
      </c>
      <c r="MV166" s="1">
        <v>1</v>
      </c>
      <c r="MW166" s="1">
        <v>0</v>
      </c>
      <c r="MX166" s="1">
        <v>0</v>
      </c>
      <c r="MY166" s="1">
        <v>0</v>
      </c>
      <c r="MZ166" s="1">
        <v>0</v>
      </c>
      <c r="NA166" s="1">
        <v>1</v>
      </c>
      <c r="NB166" s="1">
        <v>1</v>
      </c>
      <c r="NC166" s="1" t="s">
        <v>5190</v>
      </c>
      <c r="ND166" s="1">
        <v>0</v>
      </c>
      <c r="NE166" s="1">
        <v>0</v>
      </c>
      <c r="NF166" s="1">
        <v>0</v>
      </c>
      <c r="NH166" s="1" t="s">
        <v>472</v>
      </c>
      <c r="NI166" s="1" t="s">
        <v>480</v>
      </c>
      <c r="OD166" s="1" t="s">
        <v>742</v>
      </c>
      <c r="OE166" s="1">
        <v>0</v>
      </c>
      <c r="OF166" s="1">
        <v>0</v>
      </c>
      <c r="OG166" s="1">
        <v>0</v>
      </c>
      <c r="OH166" s="1">
        <v>0</v>
      </c>
      <c r="OI166" s="1">
        <v>0</v>
      </c>
      <c r="OJ166" s="1">
        <v>1</v>
      </c>
      <c r="OK166" s="1">
        <v>1</v>
      </c>
      <c r="OL166" s="1">
        <v>0</v>
      </c>
      <c r="OM166" s="1">
        <v>0</v>
      </c>
      <c r="ON166" s="1">
        <v>0</v>
      </c>
      <c r="OP166" s="1">
        <v>0</v>
      </c>
      <c r="OQ166" s="1">
        <v>0</v>
      </c>
      <c r="OR166" s="1">
        <v>0</v>
      </c>
      <c r="OS166" s="1">
        <v>0</v>
      </c>
      <c r="OT166" s="1">
        <v>1</v>
      </c>
      <c r="OU166" s="1">
        <v>0</v>
      </c>
      <c r="OV166" s="1" t="s">
        <v>2512</v>
      </c>
      <c r="OW166" s="1" t="s">
        <v>546</v>
      </c>
      <c r="OY166" s="1" t="s">
        <v>533</v>
      </c>
      <c r="OZ166" s="1" t="s">
        <v>464</v>
      </c>
      <c r="PA166" s="1" t="s">
        <v>464</v>
      </c>
      <c r="PB166" s="1" t="s">
        <v>533</v>
      </c>
      <c r="PC166" s="1" t="s">
        <v>464</v>
      </c>
      <c r="PD166" s="1" t="s">
        <v>472</v>
      </c>
      <c r="PF166" s="1" t="s">
        <v>484</v>
      </c>
      <c r="PH166" s="1" t="s">
        <v>485</v>
      </c>
      <c r="PI166" s="1" t="s">
        <v>534</v>
      </c>
      <c r="PJ166" s="1" t="s">
        <v>472</v>
      </c>
      <c r="PZ166" s="1" t="s">
        <v>762</v>
      </c>
      <c r="QA166" s="1" t="s">
        <v>472</v>
      </c>
      <c r="QB166" s="1" t="s">
        <v>2513</v>
      </c>
      <c r="QC166" s="1" t="s">
        <v>2514</v>
      </c>
      <c r="QD166" s="1" t="s">
        <v>472</v>
      </c>
      <c r="QG166" s="1">
        <v>-2.2234082000000002</v>
      </c>
      <c r="QH166" s="1">
        <v>28.8402718</v>
      </c>
      <c r="QI166" s="1">
        <v>1518.9</v>
      </c>
      <c r="QJ166" s="1">
        <v>4.82</v>
      </c>
      <c r="QK166" s="1">
        <v>3</v>
      </c>
      <c r="QL166" s="1">
        <v>44964.417812500003</v>
      </c>
      <c r="QM166" s="1">
        <v>44964.405636574083</v>
      </c>
      <c r="QN166" s="1" t="s">
        <v>747</v>
      </c>
      <c r="QO166" s="1">
        <v>44964.593055555553</v>
      </c>
      <c r="QP166" s="7" t="s">
        <v>2515</v>
      </c>
      <c r="QQ166" s="1" t="s">
        <v>747</v>
      </c>
      <c r="QR166" s="1" t="s">
        <v>4707</v>
      </c>
      <c r="QS166" s="1" t="s">
        <v>4716</v>
      </c>
      <c r="QT166" s="1">
        <v>10</v>
      </c>
      <c r="QU166" s="1" t="s">
        <v>4725</v>
      </c>
      <c r="QV166" s="1">
        <v>15</v>
      </c>
      <c r="QW166" s="1">
        <v>8</v>
      </c>
      <c r="QX166" s="1">
        <v>15</v>
      </c>
      <c r="QY166" s="9">
        <v>38</v>
      </c>
      <c r="QZ166" s="1" t="s">
        <v>5101</v>
      </c>
      <c r="RA166" s="1">
        <v>16</v>
      </c>
      <c r="RB166" s="1" t="s">
        <v>4710</v>
      </c>
      <c r="RC166" s="1" t="s">
        <v>4711</v>
      </c>
      <c r="RD166" s="1" t="s">
        <v>4712</v>
      </c>
      <c r="RE166" s="1" t="s">
        <v>5102</v>
      </c>
      <c r="RF166" s="1">
        <v>0</v>
      </c>
      <c r="RG166" s="1">
        <v>1</v>
      </c>
      <c r="RH166" s="1">
        <v>1</v>
      </c>
      <c r="RI166" s="1">
        <v>2</v>
      </c>
      <c r="RJ166" s="1" t="s">
        <v>4721</v>
      </c>
      <c r="RK166" s="1">
        <v>0</v>
      </c>
      <c r="RL166" s="1">
        <v>8</v>
      </c>
      <c r="RM166" s="1" t="s">
        <v>4718</v>
      </c>
      <c r="RN166" s="1">
        <v>0</v>
      </c>
      <c r="RO166" s="1">
        <v>0</v>
      </c>
      <c r="RP166" s="1" t="str">
        <f t="shared" si="15"/>
        <v>croissance</v>
      </c>
      <c r="RQ166" s="1" t="str">
        <f t="shared" si="16"/>
        <v>croissance</v>
      </c>
      <c r="RR166" s="1" t="str">
        <f t="shared" si="17"/>
        <v>stagnation</v>
      </c>
      <c r="RS166" s="1" t="str">
        <f t="shared" si="18"/>
        <v>croissance</v>
      </c>
      <c r="RT166" s="1" t="str">
        <f t="shared" si="19"/>
        <v>regression</v>
      </c>
      <c r="RU166" s="1" t="str">
        <f t="shared" si="20"/>
        <v>regression</v>
      </c>
    </row>
    <row r="167" spans="1:489" ht="14.25" customHeight="1" x14ac:dyDescent="0.3">
      <c r="A167" s="1" t="s">
        <v>2516</v>
      </c>
      <c r="B167" s="1" t="s">
        <v>2517</v>
      </c>
      <c r="C167" s="1">
        <v>44964</v>
      </c>
      <c r="D167" s="1" t="s">
        <v>459</v>
      </c>
      <c r="E167" s="1" t="s">
        <v>460</v>
      </c>
      <c r="F167" s="1" t="s">
        <v>460</v>
      </c>
      <c r="G167" s="1" t="s">
        <v>461</v>
      </c>
      <c r="H167" s="1" t="s">
        <v>1380</v>
      </c>
      <c r="I167" s="1" t="s">
        <v>1381</v>
      </c>
      <c r="J167" s="1" t="s">
        <v>464</v>
      </c>
      <c r="K167" s="1" t="s">
        <v>2519</v>
      </c>
      <c r="L167" s="1" t="s">
        <v>2518</v>
      </c>
      <c r="M167" s="1" t="str" cm="1">
        <f t="array" ref="M167">SUBSTITUTE(L167,LEFT(L167,MIN(IFERROR(FIND({0;1;2;3;4;5;6;7;8;9},L167),""))-1),"")</f>
        <v>30</v>
      </c>
      <c r="N167" s="1" t="str">
        <f t="shared" si="14"/>
        <v>mwand_30</v>
      </c>
      <c r="O167" s="1" t="s">
        <v>467</v>
      </c>
      <c r="P167" s="1">
        <v>34</v>
      </c>
      <c r="Q167" s="1">
        <v>817025267</v>
      </c>
      <c r="R167" s="1" t="s">
        <v>693</v>
      </c>
      <c r="S167" s="1" t="s">
        <v>472</v>
      </c>
      <c r="T167" s="1" t="s">
        <v>542</v>
      </c>
      <c r="V167" s="1" t="s">
        <v>510</v>
      </c>
      <c r="W167" s="1" t="s">
        <v>510</v>
      </c>
      <c r="Y167" s="1" t="s">
        <v>1008</v>
      </c>
      <c r="AA167" s="1" t="s">
        <v>596</v>
      </c>
      <c r="AB167" s="1">
        <v>2</v>
      </c>
      <c r="AC167" s="1">
        <v>1</v>
      </c>
      <c r="AD167" s="1">
        <v>1</v>
      </c>
      <c r="AE167" s="1">
        <v>0</v>
      </c>
      <c r="AF167" s="1">
        <v>0</v>
      </c>
      <c r="AG167" s="1">
        <v>1</v>
      </c>
      <c r="AH167" s="1">
        <v>0</v>
      </c>
      <c r="AI167" s="1">
        <v>0</v>
      </c>
      <c r="AJ167" s="1">
        <v>0</v>
      </c>
      <c r="AK167" s="1">
        <v>0</v>
      </c>
      <c r="AL167" s="1">
        <v>0</v>
      </c>
      <c r="AM167" s="1">
        <v>1</v>
      </c>
      <c r="AN167" s="1">
        <v>0</v>
      </c>
      <c r="AO167" s="1">
        <v>0</v>
      </c>
      <c r="AP167" s="1">
        <v>0</v>
      </c>
      <c r="AQ167" s="1">
        <v>1</v>
      </c>
      <c r="AR167" s="1">
        <v>7</v>
      </c>
      <c r="AS167" s="1" t="s">
        <v>464</v>
      </c>
      <c r="AT167" s="1">
        <v>0</v>
      </c>
      <c r="AU167" s="1">
        <v>0</v>
      </c>
      <c r="AV167" s="1">
        <v>0</v>
      </c>
      <c r="AW167" s="1">
        <v>0</v>
      </c>
      <c r="AX167" s="1">
        <v>1</v>
      </c>
      <c r="AY167" s="1">
        <v>0</v>
      </c>
      <c r="AZ167" s="1">
        <v>0</v>
      </c>
      <c r="BA167" s="1">
        <v>0</v>
      </c>
      <c r="BB167" s="1">
        <v>0</v>
      </c>
      <c r="BC167" s="1">
        <v>1</v>
      </c>
      <c r="BD167" s="1">
        <v>0</v>
      </c>
      <c r="BE167" s="1" t="s">
        <v>2520</v>
      </c>
      <c r="BF167" s="1" t="s">
        <v>464</v>
      </c>
      <c r="BG167" s="1">
        <v>1</v>
      </c>
      <c r="BH167" s="1">
        <v>0</v>
      </c>
      <c r="BI167" s="1">
        <v>1</v>
      </c>
      <c r="BJ167" s="1">
        <v>0</v>
      </c>
      <c r="BK167" s="1">
        <v>0</v>
      </c>
      <c r="BL167" s="1">
        <v>0</v>
      </c>
      <c r="BM167" s="1">
        <v>0</v>
      </c>
      <c r="BN167" s="1">
        <v>0</v>
      </c>
      <c r="BO167" s="1">
        <v>0</v>
      </c>
      <c r="BP167" s="1">
        <v>1</v>
      </c>
      <c r="BQ167" s="1">
        <v>0</v>
      </c>
      <c r="BR167" s="1" t="s">
        <v>2521</v>
      </c>
      <c r="BS167" s="1" t="s">
        <v>464</v>
      </c>
      <c r="BT167" s="1">
        <v>1</v>
      </c>
      <c r="BU167" s="1">
        <v>0</v>
      </c>
      <c r="BV167" s="1">
        <v>0</v>
      </c>
      <c r="BW167" s="1">
        <v>1</v>
      </c>
      <c r="BX167" s="1">
        <v>0</v>
      </c>
      <c r="BY167" s="1">
        <v>0</v>
      </c>
      <c r="BZ167" s="1">
        <v>0</v>
      </c>
      <c r="CA167" s="1">
        <v>0</v>
      </c>
      <c r="CB167" s="1">
        <v>0</v>
      </c>
      <c r="CC167" s="1">
        <v>1</v>
      </c>
      <c r="CD167" s="1">
        <v>0</v>
      </c>
      <c r="CE167" s="1" t="s">
        <v>2520</v>
      </c>
      <c r="CF167" s="1" t="s">
        <v>650</v>
      </c>
      <c r="CI167" s="1" t="s">
        <v>651</v>
      </c>
      <c r="CL167" s="1" t="s">
        <v>651</v>
      </c>
      <c r="CM167" s="1" t="s">
        <v>5133</v>
      </c>
      <c r="CO167" s="1" t="s">
        <v>464</v>
      </c>
      <c r="CW167" s="1" t="s">
        <v>475</v>
      </c>
      <c r="CX167" s="1">
        <v>5</v>
      </c>
      <c r="CY167" s="1">
        <v>7</v>
      </c>
      <c r="CZ167" s="1">
        <v>7</v>
      </c>
      <c r="DA167" s="9">
        <v>19</v>
      </c>
      <c r="DE167" s="1" t="s">
        <v>464</v>
      </c>
      <c r="DF167" s="1" t="s">
        <v>5100</v>
      </c>
      <c r="EH167" s="1">
        <v>7</v>
      </c>
      <c r="EI167" s="1">
        <v>4</v>
      </c>
      <c r="EJ167" s="1">
        <v>560</v>
      </c>
      <c r="EM167" s="1">
        <v>0</v>
      </c>
      <c r="EN167" s="6">
        <v>11.428571428571429</v>
      </c>
      <c r="EO167" s="1" t="s">
        <v>472</v>
      </c>
      <c r="EZ167" s="1" t="s">
        <v>529</v>
      </c>
      <c r="FA167" s="1">
        <v>0</v>
      </c>
      <c r="FB167" s="1">
        <v>0</v>
      </c>
      <c r="FC167" s="1">
        <v>0</v>
      </c>
      <c r="FD167" s="1">
        <v>1</v>
      </c>
      <c r="FE167" s="1">
        <v>0</v>
      </c>
      <c r="FF167" s="1">
        <v>0</v>
      </c>
      <c r="FG167" s="1">
        <v>0</v>
      </c>
      <c r="FI167" s="1" t="s">
        <v>464</v>
      </c>
      <c r="FJ167" s="1" t="s">
        <v>598</v>
      </c>
      <c r="FM167" s="1">
        <v>500</v>
      </c>
      <c r="GE167" s="1" t="s">
        <v>472</v>
      </c>
      <c r="GF167" s="1" t="s">
        <v>2522</v>
      </c>
      <c r="GG167" s="1" t="s">
        <v>472</v>
      </c>
      <c r="HP167" s="1" t="s">
        <v>464</v>
      </c>
      <c r="HQ167" s="1">
        <v>0</v>
      </c>
      <c r="HR167" s="1">
        <v>0</v>
      </c>
      <c r="HS167" s="1">
        <v>1</v>
      </c>
      <c r="HT167" s="1">
        <v>0</v>
      </c>
      <c r="HU167" s="1">
        <v>0</v>
      </c>
      <c r="HV167" s="1">
        <v>0</v>
      </c>
      <c r="HW167" s="1">
        <v>0</v>
      </c>
      <c r="HX167" s="1">
        <v>0</v>
      </c>
      <c r="HY167" s="1">
        <v>0</v>
      </c>
      <c r="HZ167" s="1">
        <v>0</v>
      </c>
      <c r="IC167" s="1" t="s">
        <v>737</v>
      </c>
      <c r="IF167" s="1">
        <v>1</v>
      </c>
      <c r="IG167" s="1">
        <v>0</v>
      </c>
      <c r="IH167" s="1">
        <v>0</v>
      </c>
      <c r="II167" s="1">
        <v>0</v>
      </c>
      <c r="IJ167" s="1">
        <v>0</v>
      </c>
      <c r="IK167" s="1">
        <v>3</v>
      </c>
      <c r="IL167" s="1">
        <v>1</v>
      </c>
      <c r="IM167" s="1">
        <v>0</v>
      </c>
      <c r="IN167" s="1">
        <v>0</v>
      </c>
      <c r="IO167" s="1" t="s">
        <v>2523</v>
      </c>
      <c r="IQ167" s="1" t="s">
        <v>757</v>
      </c>
      <c r="IS167" s="1" t="s">
        <v>5183</v>
      </c>
      <c r="IT167" s="1" t="s">
        <v>464</v>
      </c>
      <c r="IU167" s="1" t="s">
        <v>5102</v>
      </c>
      <c r="IV167" s="1" t="s">
        <v>472</v>
      </c>
      <c r="IX167" s="1" t="s">
        <v>472</v>
      </c>
      <c r="IY167" s="1" t="s">
        <v>472</v>
      </c>
      <c r="KA167" s="1" t="s">
        <v>472</v>
      </c>
      <c r="KE167" s="1">
        <v>0</v>
      </c>
      <c r="KM167" s="1">
        <v>0</v>
      </c>
      <c r="KN167" s="1">
        <v>0</v>
      </c>
      <c r="KO167" s="1" t="s">
        <v>5186</v>
      </c>
      <c r="KT167" s="1">
        <v>1</v>
      </c>
      <c r="KU167" s="1">
        <v>0</v>
      </c>
      <c r="KV167" s="1">
        <v>0</v>
      </c>
      <c r="KW167" s="1">
        <v>0</v>
      </c>
      <c r="KX167" s="1">
        <v>0</v>
      </c>
      <c r="KY167" s="1">
        <v>0</v>
      </c>
      <c r="LA167" s="1" t="s">
        <v>472</v>
      </c>
      <c r="LC167" s="1">
        <v>1</v>
      </c>
      <c r="LD167" s="1">
        <v>1</v>
      </c>
      <c r="LE167" s="1">
        <v>0</v>
      </c>
      <c r="LF167" s="1">
        <v>0</v>
      </c>
      <c r="LH167" s="1">
        <v>0</v>
      </c>
      <c r="LI167" s="1">
        <v>0</v>
      </c>
      <c r="LJ167" s="1">
        <v>1</v>
      </c>
      <c r="LK167" s="1">
        <v>0</v>
      </c>
      <c r="LL167" s="1">
        <v>0</v>
      </c>
      <c r="LM167" s="1">
        <v>0</v>
      </c>
      <c r="LN167" s="1">
        <v>0</v>
      </c>
      <c r="LO167" s="1">
        <v>0</v>
      </c>
      <c r="LQ167" s="1" t="s">
        <v>464</v>
      </c>
      <c r="LR167" s="1" t="s">
        <v>787</v>
      </c>
      <c r="LS167" s="1">
        <v>0</v>
      </c>
      <c r="LT167" s="1">
        <v>1</v>
      </c>
      <c r="LU167" s="1">
        <v>0</v>
      </c>
      <c r="LV167" s="1">
        <v>0</v>
      </c>
      <c r="LW167" s="1">
        <v>0</v>
      </c>
      <c r="LX167" s="1">
        <v>0</v>
      </c>
      <c r="LY167" s="1" t="s">
        <v>2524</v>
      </c>
      <c r="LZ167" s="1" t="s">
        <v>472</v>
      </c>
      <c r="MA167" s="1" t="s">
        <v>472</v>
      </c>
      <c r="MQ167" s="1">
        <v>0</v>
      </c>
      <c r="MT167" s="1">
        <v>5</v>
      </c>
      <c r="MU167" s="1" t="s">
        <v>5189</v>
      </c>
      <c r="MV167" s="1">
        <v>1</v>
      </c>
      <c r="MW167" s="1">
        <v>0</v>
      </c>
      <c r="MX167" s="1">
        <v>0</v>
      </c>
      <c r="MY167" s="1">
        <v>0</v>
      </c>
      <c r="MZ167" s="1">
        <v>0</v>
      </c>
      <c r="NA167" s="1">
        <v>1</v>
      </c>
      <c r="NB167" s="1">
        <v>1</v>
      </c>
      <c r="NC167" s="1" t="s">
        <v>5190</v>
      </c>
      <c r="ND167" s="1">
        <v>0</v>
      </c>
      <c r="NE167" s="1">
        <v>0</v>
      </c>
      <c r="NF167" s="1">
        <v>0</v>
      </c>
      <c r="NH167" s="1" t="s">
        <v>472</v>
      </c>
      <c r="NI167" s="1" t="s">
        <v>480</v>
      </c>
      <c r="OD167" s="1" t="s">
        <v>760</v>
      </c>
      <c r="OE167" s="1">
        <v>0</v>
      </c>
      <c r="OF167" s="1">
        <v>0</v>
      </c>
      <c r="OG167" s="1">
        <v>0</v>
      </c>
      <c r="OH167" s="1">
        <v>0</v>
      </c>
      <c r="OI167" s="1">
        <v>0</v>
      </c>
      <c r="OJ167" s="1">
        <v>1</v>
      </c>
      <c r="OK167" s="1">
        <v>1</v>
      </c>
      <c r="OL167" s="1">
        <v>0</v>
      </c>
      <c r="OM167" s="1">
        <v>0</v>
      </c>
      <c r="ON167" s="1">
        <v>0</v>
      </c>
      <c r="OP167" s="1">
        <v>0</v>
      </c>
      <c r="OQ167" s="1">
        <v>0</v>
      </c>
      <c r="OR167" s="1">
        <v>0</v>
      </c>
      <c r="OS167" s="1">
        <v>0</v>
      </c>
      <c r="OT167" s="1">
        <v>1</v>
      </c>
      <c r="OU167" s="1">
        <v>0</v>
      </c>
      <c r="OV167" s="1" t="s">
        <v>2525</v>
      </c>
      <c r="OW167" s="1" t="s">
        <v>546</v>
      </c>
      <c r="OY167" s="1" t="s">
        <v>502</v>
      </c>
      <c r="OZ167" s="1" t="s">
        <v>464</v>
      </c>
      <c r="PA167" s="1" t="s">
        <v>464</v>
      </c>
      <c r="PB167" s="1" t="s">
        <v>502</v>
      </c>
      <c r="PC167" s="1" t="s">
        <v>464</v>
      </c>
      <c r="PD167" s="1" t="s">
        <v>472</v>
      </c>
      <c r="PF167" s="1" t="s">
        <v>484</v>
      </c>
      <c r="PH167" s="1" t="s">
        <v>485</v>
      </c>
      <c r="PI167" s="1" t="s">
        <v>534</v>
      </c>
      <c r="PJ167" s="1" t="s">
        <v>472</v>
      </c>
      <c r="PZ167" s="1" t="s">
        <v>2526</v>
      </c>
      <c r="QA167" s="1" t="s">
        <v>487</v>
      </c>
      <c r="QB167" s="1" t="s">
        <v>2527</v>
      </c>
      <c r="QC167" s="1" t="s">
        <v>2528</v>
      </c>
      <c r="QD167" s="1" t="s">
        <v>472</v>
      </c>
      <c r="QG167" s="1">
        <v>-2.2889414000000001</v>
      </c>
      <c r="QH167" s="1">
        <v>28.803262700000001</v>
      </c>
      <c r="QI167" s="1">
        <v>1784.5</v>
      </c>
      <c r="QJ167" s="1">
        <v>4.88</v>
      </c>
      <c r="QK167" s="1">
        <v>7</v>
      </c>
      <c r="QL167" s="1">
        <v>44964.588993055557</v>
      </c>
      <c r="QM167" s="1">
        <v>44964.419675925928</v>
      </c>
      <c r="QN167" s="1" t="s">
        <v>747</v>
      </c>
      <c r="QO167" s="1">
        <v>44964.59306712963</v>
      </c>
      <c r="QP167" s="7" t="s">
        <v>2529</v>
      </c>
      <c r="QQ167" s="1" t="s">
        <v>747</v>
      </c>
      <c r="QR167" s="1" t="s">
        <v>4707</v>
      </c>
      <c r="QS167" s="1" t="s">
        <v>4716</v>
      </c>
      <c r="QT167" s="1">
        <v>13</v>
      </c>
      <c r="QU167" s="1" t="s">
        <v>4709</v>
      </c>
      <c r="QV167" s="1">
        <v>5</v>
      </c>
      <c r="QW167" s="1">
        <v>10</v>
      </c>
      <c r="QX167" s="1">
        <v>5</v>
      </c>
      <c r="QY167" s="9">
        <v>20</v>
      </c>
      <c r="QZ167" s="1" t="s">
        <v>5102</v>
      </c>
      <c r="RA167" s="1">
        <v>4.615384615384615</v>
      </c>
      <c r="RB167" s="1" t="s">
        <v>4710</v>
      </c>
      <c r="RC167" s="1" t="s">
        <v>4711</v>
      </c>
      <c r="RD167" s="1" t="s">
        <v>4712</v>
      </c>
      <c r="RE167" s="1" t="s">
        <v>5102</v>
      </c>
      <c r="RF167" s="1">
        <v>0</v>
      </c>
      <c r="RG167" s="1">
        <v>1</v>
      </c>
      <c r="RH167" s="1">
        <v>1</v>
      </c>
      <c r="RI167" s="1">
        <v>3</v>
      </c>
      <c r="RJ167" s="1" t="s">
        <v>4713</v>
      </c>
      <c r="RK167" s="1">
        <v>1</v>
      </c>
      <c r="RL167" s="1">
        <v>8</v>
      </c>
      <c r="RM167" s="1" t="s">
        <v>4718</v>
      </c>
      <c r="RN167" s="1">
        <v>1</v>
      </c>
      <c r="RO167" s="1">
        <v>1</v>
      </c>
      <c r="RP167" s="1" t="str">
        <f t="shared" si="15"/>
        <v>croissance</v>
      </c>
      <c r="RQ167" s="1" t="str">
        <f t="shared" si="16"/>
        <v>croissance</v>
      </c>
      <c r="RR167" s="1" t="str">
        <f t="shared" si="17"/>
        <v>stagnation</v>
      </c>
      <c r="RS167" s="1" t="str">
        <f t="shared" si="18"/>
        <v>regression</v>
      </c>
      <c r="RT167" s="1" t="str">
        <f t="shared" si="19"/>
        <v>regression</v>
      </c>
      <c r="RU167" s="1" t="str">
        <f t="shared" si="20"/>
        <v>regression</v>
      </c>
    </row>
    <row r="168" spans="1:489" ht="14.25" customHeight="1" x14ac:dyDescent="0.3">
      <c r="A168" s="1" t="s">
        <v>2530</v>
      </c>
      <c r="B168" s="1" t="s">
        <v>2531</v>
      </c>
      <c r="C168" s="1">
        <v>44964</v>
      </c>
      <c r="D168" s="1" t="s">
        <v>459</v>
      </c>
      <c r="E168" s="1" t="s">
        <v>460</v>
      </c>
      <c r="F168" s="1" t="s">
        <v>460</v>
      </c>
      <c r="G168" s="1" t="s">
        <v>461</v>
      </c>
      <c r="H168" s="1" t="s">
        <v>1380</v>
      </c>
      <c r="I168" s="1" t="s">
        <v>2532</v>
      </c>
      <c r="J168" s="1" t="s">
        <v>464</v>
      </c>
      <c r="K168" s="1" t="s">
        <v>2534</v>
      </c>
      <c r="L168" s="1" t="s">
        <v>2533</v>
      </c>
      <c r="M168" s="1" t="str" cm="1">
        <f t="array" ref="M168">SUBSTITUTE(L168,LEFT(L168,MIN(IFERROR(FIND({0;1;2;3;4;5;6;7;8;9},L168),""))-1),"")</f>
        <v>15</v>
      </c>
      <c r="N168" s="1" t="str">
        <f t="shared" si="14"/>
        <v>kabam_15</v>
      </c>
      <c r="O168" s="1" t="s">
        <v>510</v>
      </c>
      <c r="P168" s="1">
        <v>19</v>
      </c>
      <c r="Q168" s="1">
        <v>971937945</v>
      </c>
      <c r="R168" s="1" t="s">
        <v>614</v>
      </c>
      <c r="S168" s="1" t="s">
        <v>472</v>
      </c>
      <c r="T168" s="1" t="s">
        <v>875</v>
      </c>
      <c r="V168" s="1" t="s">
        <v>510</v>
      </c>
      <c r="W168" s="1" t="s">
        <v>510</v>
      </c>
      <c r="X168" s="1" t="s">
        <v>2535</v>
      </c>
      <c r="Y168" s="1" t="s">
        <v>831</v>
      </c>
      <c r="AA168" s="1" t="s">
        <v>596</v>
      </c>
      <c r="AB168" s="1">
        <v>2</v>
      </c>
      <c r="AC168" s="1">
        <v>3</v>
      </c>
      <c r="AD168" s="1">
        <v>1</v>
      </c>
      <c r="AE168" s="1">
        <v>0</v>
      </c>
      <c r="AF168" s="1">
        <v>0</v>
      </c>
      <c r="AG168" s="1">
        <v>0</v>
      </c>
      <c r="AH168" s="1">
        <v>0</v>
      </c>
      <c r="AI168" s="1">
        <v>1</v>
      </c>
      <c r="AJ168" s="1">
        <v>0</v>
      </c>
      <c r="AK168" s="1">
        <v>0</v>
      </c>
      <c r="AL168" s="1">
        <v>1</v>
      </c>
      <c r="AM168" s="1">
        <v>2</v>
      </c>
      <c r="AN168" s="1">
        <v>0</v>
      </c>
      <c r="AO168" s="1">
        <v>2</v>
      </c>
      <c r="AP168" s="1">
        <v>0</v>
      </c>
      <c r="AQ168" s="1">
        <v>0</v>
      </c>
      <c r="AR168" s="1">
        <v>12</v>
      </c>
      <c r="AS168" s="1" t="s">
        <v>464</v>
      </c>
      <c r="AT168" s="1">
        <v>0</v>
      </c>
      <c r="AU168" s="1">
        <v>0</v>
      </c>
      <c r="AV168" s="1">
        <v>0</v>
      </c>
      <c r="AW168" s="1">
        <v>0</v>
      </c>
      <c r="AX168" s="1">
        <v>0</v>
      </c>
      <c r="AY168" s="1">
        <v>0</v>
      </c>
      <c r="AZ168" s="1">
        <v>0</v>
      </c>
      <c r="BA168" s="1">
        <v>0</v>
      </c>
      <c r="BB168" s="1">
        <v>0</v>
      </c>
      <c r="BC168" s="1">
        <v>1</v>
      </c>
      <c r="BD168" s="1">
        <v>0</v>
      </c>
      <c r="BE168" s="1" t="s">
        <v>2536</v>
      </c>
      <c r="BF168" s="1" t="s">
        <v>472</v>
      </c>
      <c r="BS168" s="1" t="s">
        <v>464</v>
      </c>
      <c r="BT168" s="1">
        <v>0</v>
      </c>
      <c r="BU168" s="1">
        <v>0</v>
      </c>
      <c r="BV168" s="1">
        <v>0</v>
      </c>
      <c r="BW168" s="1">
        <v>0</v>
      </c>
      <c r="BX168" s="1">
        <v>0</v>
      </c>
      <c r="BY168" s="1">
        <v>0</v>
      </c>
      <c r="BZ168" s="1">
        <v>0</v>
      </c>
      <c r="CA168" s="1">
        <v>0</v>
      </c>
      <c r="CB168" s="1">
        <v>0</v>
      </c>
      <c r="CC168" s="1">
        <v>1</v>
      </c>
      <c r="CD168" s="1">
        <v>0</v>
      </c>
      <c r="CE168" s="1" t="s">
        <v>2537</v>
      </c>
      <c r="CF168" s="1" t="s">
        <v>473</v>
      </c>
      <c r="CG168" s="1" t="s">
        <v>810</v>
      </c>
      <c r="CL168" s="1" t="s">
        <v>473</v>
      </c>
      <c r="CM168" s="1" t="s">
        <v>5133</v>
      </c>
      <c r="CO168" s="1" t="s">
        <v>464</v>
      </c>
      <c r="CW168" s="1" t="s">
        <v>554</v>
      </c>
      <c r="CX168" s="1">
        <v>0</v>
      </c>
      <c r="CY168" s="1">
        <v>1</v>
      </c>
      <c r="CZ168" s="1">
        <v>0</v>
      </c>
      <c r="DA168" s="9">
        <v>1</v>
      </c>
      <c r="DE168" s="1" t="s">
        <v>472</v>
      </c>
      <c r="DF168" s="1" t="s">
        <v>5102</v>
      </c>
      <c r="DG168" s="1">
        <v>0</v>
      </c>
      <c r="DH168" s="1">
        <v>0</v>
      </c>
      <c r="DI168" s="1">
        <v>0</v>
      </c>
      <c r="DJ168" s="1">
        <v>0</v>
      </c>
      <c r="DK168" s="1">
        <v>0</v>
      </c>
      <c r="DL168" s="1">
        <v>1</v>
      </c>
      <c r="DM168" s="1">
        <v>1</v>
      </c>
      <c r="DN168" s="1">
        <v>1</v>
      </c>
      <c r="DO168" s="1">
        <v>0</v>
      </c>
      <c r="DP168" s="1">
        <v>0</v>
      </c>
      <c r="DQ168" s="1">
        <v>0</v>
      </c>
      <c r="DR168" s="1">
        <v>0</v>
      </c>
      <c r="DS168" s="1">
        <v>0</v>
      </c>
      <c r="EH168" s="1">
        <v>7</v>
      </c>
      <c r="EI168" s="1">
        <v>9</v>
      </c>
      <c r="EJ168" s="1">
        <v>1260</v>
      </c>
      <c r="EM168" s="1">
        <v>0</v>
      </c>
      <c r="EN168" s="6">
        <v>15</v>
      </c>
      <c r="EO168" s="1" t="s">
        <v>464</v>
      </c>
      <c r="EP168" s="1">
        <v>1</v>
      </c>
      <c r="EQ168" s="1">
        <v>0</v>
      </c>
      <c r="ER168" s="1">
        <v>0</v>
      </c>
      <c r="ES168" s="1">
        <v>0</v>
      </c>
      <c r="ET168" s="1">
        <v>0</v>
      </c>
      <c r="EU168" s="1">
        <v>0</v>
      </c>
      <c r="EV168" s="1">
        <v>0</v>
      </c>
      <c r="EW168" s="1">
        <v>0</v>
      </c>
      <c r="EX168" s="1">
        <v>0</v>
      </c>
      <c r="EZ168" s="1" t="s">
        <v>597</v>
      </c>
      <c r="FA168" s="1">
        <v>0</v>
      </c>
      <c r="FB168" s="1">
        <v>0</v>
      </c>
      <c r="FC168" s="1">
        <v>0</v>
      </c>
      <c r="FD168" s="1">
        <v>0</v>
      </c>
      <c r="FE168" s="1">
        <v>1</v>
      </c>
      <c r="FF168" s="1">
        <v>0</v>
      </c>
      <c r="FG168" s="1">
        <v>0</v>
      </c>
      <c r="FI168" s="1" t="s">
        <v>464</v>
      </c>
      <c r="FJ168" s="1" t="s">
        <v>598</v>
      </c>
      <c r="FM168" s="1">
        <v>10000</v>
      </c>
      <c r="GE168" s="1" t="s">
        <v>472</v>
      </c>
      <c r="GF168" s="1" t="s">
        <v>2538</v>
      </c>
      <c r="GG168" s="1" t="s">
        <v>472</v>
      </c>
      <c r="HP168" s="1" t="s">
        <v>464</v>
      </c>
      <c r="HQ168" s="1">
        <v>0</v>
      </c>
      <c r="HR168" s="1">
        <v>0</v>
      </c>
      <c r="HS168" s="1">
        <v>0</v>
      </c>
      <c r="HT168" s="1">
        <v>0</v>
      </c>
      <c r="HU168" s="1">
        <v>0</v>
      </c>
      <c r="HV168" s="1">
        <v>0</v>
      </c>
      <c r="HW168" s="1">
        <v>1</v>
      </c>
      <c r="HX168" s="1">
        <v>0</v>
      </c>
      <c r="HY168" s="1">
        <v>0</v>
      </c>
      <c r="HZ168" s="1">
        <v>0</v>
      </c>
      <c r="IF168" s="1">
        <v>1</v>
      </c>
      <c r="IG168" s="1">
        <v>0</v>
      </c>
      <c r="IH168" s="1">
        <v>0</v>
      </c>
      <c r="II168" s="1">
        <v>0</v>
      </c>
      <c r="IJ168" s="1">
        <v>0</v>
      </c>
      <c r="IK168" s="1">
        <v>1</v>
      </c>
      <c r="IS168" s="1" t="s">
        <v>5183</v>
      </c>
      <c r="IT168" s="1" t="s">
        <v>464</v>
      </c>
      <c r="IU168" s="1" t="s">
        <v>5102</v>
      </c>
      <c r="IV168" s="1" t="s">
        <v>472</v>
      </c>
      <c r="IX168" s="1" t="s">
        <v>472</v>
      </c>
      <c r="IY168" s="1" t="s">
        <v>472</v>
      </c>
      <c r="KA168" s="1" t="s">
        <v>464</v>
      </c>
      <c r="KB168" s="1">
        <v>1</v>
      </c>
      <c r="KC168" s="1">
        <v>0</v>
      </c>
      <c r="KD168" s="1">
        <v>0</v>
      </c>
      <c r="KE168" s="1">
        <v>1</v>
      </c>
      <c r="KF168" s="1">
        <v>0</v>
      </c>
      <c r="KG168" s="1">
        <v>0</v>
      </c>
      <c r="KH168" s="1">
        <v>0</v>
      </c>
      <c r="KJ168" s="1">
        <v>0</v>
      </c>
      <c r="KK168" s="1">
        <v>1</v>
      </c>
      <c r="KL168" s="1">
        <v>0</v>
      </c>
      <c r="KM168" s="1">
        <v>1</v>
      </c>
      <c r="KN168" s="1">
        <v>2</v>
      </c>
      <c r="KO168" s="1" t="s">
        <v>5186</v>
      </c>
      <c r="KP168" s="1">
        <v>0</v>
      </c>
      <c r="KQ168" s="1">
        <v>0</v>
      </c>
      <c r="KR168" s="1">
        <v>0</v>
      </c>
      <c r="KT168" s="1">
        <v>1</v>
      </c>
      <c r="KU168" s="1">
        <v>0</v>
      </c>
      <c r="KV168" s="1">
        <v>0</v>
      </c>
      <c r="KW168" s="1">
        <v>0</v>
      </c>
      <c r="KX168" s="1">
        <v>0</v>
      </c>
      <c r="KY168" s="1">
        <v>0</v>
      </c>
      <c r="LA168" s="1" t="s">
        <v>472</v>
      </c>
      <c r="LB168" s="1" t="s">
        <v>2539</v>
      </c>
      <c r="LC168" s="1">
        <v>0</v>
      </c>
      <c r="LD168" s="1">
        <v>1</v>
      </c>
      <c r="LE168" s="1">
        <v>0</v>
      </c>
      <c r="LF168" s="1">
        <v>0</v>
      </c>
      <c r="LH168" s="1">
        <v>0</v>
      </c>
      <c r="LI168" s="1">
        <v>1</v>
      </c>
      <c r="LJ168" s="1">
        <v>0</v>
      </c>
      <c r="LK168" s="1">
        <v>0</v>
      </c>
      <c r="LL168" s="1">
        <v>0</v>
      </c>
      <c r="LM168" s="1">
        <v>0</v>
      </c>
      <c r="LN168" s="1">
        <v>0</v>
      </c>
      <c r="LO168" s="1">
        <v>0</v>
      </c>
      <c r="LQ168" s="1" t="s">
        <v>464</v>
      </c>
      <c r="LR168" s="1" t="s">
        <v>1340</v>
      </c>
      <c r="LS168" s="1">
        <v>0</v>
      </c>
      <c r="LT168" s="1">
        <v>0</v>
      </c>
      <c r="LU168" s="1">
        <v>0</v>
      </c>
      <c r="LV168" s="1">
        <v>1</v>
      </c>
      <c r="LW168" s="1">
        <v>0</v>
      </c>
      <c r="LX168" s="1">
        <v>0</v>
      </c>
      <c r="LY168" s="1" t="s">
        <v>881</v>
      </c>
      <c r="LZ168" s="1" t="s">
        <v>472</v>
      </c>
      <c r="MA168" s="1" t="s">
        <v>472</v>
      </c>
      <c r="MQ168" s="1">
        <v>0</v>
      </c>
      <c r="MT168" s="1">
        <v>7</v>
      </c>
      <c r="MU168" s="1" t="s">
        <v>5187</v>
      </c>
      <c r="MV168" s="1">
        <v>1</v>
      </c>
      <c r="MW168" s="1">
        <v>0</v>
      </c>
      <c r="MX168" s="1">
        <v>0</v>
      </c>
      <c r="MY168" s="1">
        <v>0</v>
      </c>
      <c r="MZ168" s="1">
        <v>0</v>
      </c>
      <c r="NA168" s="1">
        <v>1</v>
      </c>
      <c r="NB168" s="1">
        <v>1</v>
      </c>
      <c r="NC168" s="1" t="s">
        <v>5190</v>
      </c>
      <c r="ND168" s="1">
        <v>0</v>
      </c>
      <c r="NE168" s="1">
        <v>0</v>
      </c>
      <c r="NF168" s="1">
        <v>0</v>
      </c>
      <c r="NH168" s="1" t="s">
        <v>464</v>
      </c>
      <c r="NI168" s="1" t="s">
        <v>480</v>
      </c>
      <c r="OD168" s="1" t="s">
        <v>1818</v>
      </c>
      <c r="OE168" s="1">
        <v>0</v>
      </c>
      <c r="OF168" s="1">
        <v>0</v>
      </c>
      <c r="OG168" s="1">
        <v>0</v>
      </c>
      <c r="OH168" s="1">
        <v>0</v>
      </c>
      <c r="OI168" s="1">
        <v>0</v>
      </c>
      <c r="OJ168" s="1">
        <v>0</v>
      </c>
      <c r="OK168" s="1">
        <v>0</v>
      </c>
      <c r="OL168" s="1">
        <v>0</v>
      </c>
      <c r="OM168" s="1">
        <v>1</v>
      </c>
      <c r="ON168" s="1">
        <v>0</v>
      </c>
      <c r="OO168" s="1" t="s">
        <v>2540</v>
      </c>
      <c r="OP168" s="1">
        <v>0</v>
      </c>
      <c r="OQ168" s="1">
        <v>0</v>
      </c>
      <c r="OR168" s="1">
        <v>0</v>
      </c>
      <c r="OS168" s="1">
        <v>0</v>
      </c>
      <c r="OT168" s="1">
        <v>1</v>
      </c>
      <c r="OU168" s="1">
        <v>0</v>
      </c>
      <c r="OV168" s="1" t="s">
        <v>2541</v>
      </c>
      <c r="OW168" s="1" t="s">
        <v>546</v>
      </c>
      <c r="OY168" s="1" t="s">
        <v>533</v>
      </c>
      <c r="OZ168" s="1" t="s">
        <v>464</v>
      </c>
      <c r="PA168" s="1" t="s">
        <v>464</v>
      </c>
      <c r="PB168" s="1" t="s">
        <v>533</v>
      </c>
      <c r="PC168" s="1" t="s">
        <v>464</v>
      </c>
      <c r="PD168" s="1" t="s">
        <v>472</v>
      </c>
      <c r="PF168" s="1" t="s">
        <v>484</v>
      </c>
      <c r="PH168" s="1" t="s">
        <v>485</v>
      </c>
      <c r="PI168" s="1" t="s">
        <v>605</v>
      </c>
      <c r="PJ168" s="1" t="s">
        <v>472</v>
      </c>
      <c r="PZ168" s="1" t="s">
        <v>886</v>
      </c>
      <c r="QA168" s="1" t="s">
        <v>472</v>
      </c>
      <c r="QB168" s="1" t="s">
        <v>2542</v>
      </c>
      <c r="QC168" s="1" t="s">
        <v>1580</v>
      </c>
      <c r="QD168" s="1" t="s">
        <v>472</v>
      </c>
      <c r="QG168" s="1">
        <v>-2.1949516999999998</v>
      </c>
      <c r="QH168" s="1">
        <v>28.855268299999999</v>
      </c>
      <c r="QI168" s="1">
        <v>1597</v>
      </c>
      <c r="QJ168" s="1">
        <v>3.9</v>
      </c>
      <c r="QK168" s="1">
        <v>12</v>
      </c>
      <c r="QL168" s="1">
        <v>44964.393865740742</v>
      </c>
      <c r="QM168" s="1">
        <v>44964.375879629632</v>
      </c>
      <c r="QN168" s="1" t="s">
        <v>890</v>
      </c>
      <c r="QO168" s="1">
        <v>44964.593900462962</v>
      </c>
      <c r="QP168" s="7" t="s">
        <v>2543</v>
      </c>
      <c r="QQ168" s="1" t="s">
        <v>890</v>
      </c>
      <c r="QR168" s="1" t="s">
        <v>4707</v>
      </c>
      <c r="QS168" s="1" t="s">
        <v>4716</v>
      </c>
      <c r="QT168" s="1">
        <v>9</v>
      </c>
      <c r="QU168" s="1" t="s">
        <v>4725</v>
      </c>
      <c r="QV168" s="1">
        <v>6</v>
      </c>
      <c r="QW168" s="1">
        <v>8</v>
      </c>
      <c r="QX168" s="1">
        <v>10</v>
      </c>
      <c r="QY168" s="9">
        <v>24</v>
      </c>
      <c r="QZ168" s="1" t="s">
        <v>5102</v>
      </c>
      <c r="RA168" s="1">
        <v>6.666666666666667</v>
      </c>
      <c r="RB168" s="1" t="s">
        <v>4720</v>
      </c>
      <c r="RC168" s="1" t="s">
        <v>4711</v>
      </c>
      <c r="RD168" s="1" t="s">
        <v>4712</v>
      </c>
      <c r="RE168" s="1" t="s">
        <v>5102</v>
      </c>
      <c r="RF168" s="1" t="s">
        <v>4895</v>
      </c>
      <c r="RG168" s="1">
        <v>1</v>
      </c>
      <c r="RH168" s="1">
        <v>1</v>
      </c>
      <c r="RI168" s="1">
        <v>2</v>
      </c>
      <c r="RJ168" s="1" t="s">
        <v>4721</v>
      </c>
      <c r="RK168" s="1">
        <v>0</v>
      </c>
      <c r="RL168" s="1">
        <v>4</v>
      </c>
      <c r="RM168" s="1" t="s">
        <v>4722</v>
      </c>
      <c r="RN168" s="1">
        <v>0</v>
      </c>
      <c r="RO168" s="1">
        <v>0</v>
      </c>
      <c r="RP168" s="1" t="str">
        <f t="shared" si="15"/>
        <v>croissance</v>
      </c>
      <c r="RQ168" s="1" t="str">
        <f t="shared" si="16"/>
        <v>stagnation</v>
      </c>
      <c r="RR168" s="1" t="str">
        <f t="shared" si="17"/>
        <v>stagnation</v>
      </c>
      <c r="RS168" s="1" t="str">
        <f t="shared" si="18"/>
        <v>regression</v>
      </c>
      <c r="RT168" s="1" t="str">
        <f t="shared" si="19"/>
        <v>stagnation</v>
      </c>
      <c r="RU168" s="1" t="str">
        <f t="shared" si="20"/>
        <v>croissance</v>
      </c>
    </row>
    <row r="169" spans="1:489" ht="14.25" customHeight="1" x14ac:dyDescent="0.3">
      <c r="A169" s="1" t="s">
        <v>2544</v>
      </c>
      <c r="B169" s="1" t="s">
        <v>2545</v>
      </c>
      <c r="C169" s="1">
        <v>44964</v>
      </c>
      <c r="D169" s="1" t="s">
        <v>459</v>
      </c>
      <c r="E169" s="1" t="s">
        <v>460</v>
      </c>
      <c r="F169" s="1" t="s">
        <v>460</v>
      </c>
      <c r="G169" s="1" t="s">
        <v>461</v>
      </c>
      <c r="H169" s="1" t="s">
        <v>1380</v>
      </c>
      <c r="I169" s="1" t="s">
        <v>2532</v>
      </c>
      <c r="J169" s="1" t="s">
        <v>464</v>
      </c>
      <c r="K169" s="1" t="s">
        <v>2547</v>
      </c>
      <c r="L169" s="1" t="s">
        <v>2546</v>
      </c>
      <c r="M169" s="1" t="str" cm="1">
        <f t="array" ref="M169">SUBSTITUTE(L169,LEFT(L169,MIN(IFERROR(FIND({0;1;2;3;4;5;6;7;8;9},L169),""))-1),"")</f>
        <v>5</v>
      </c>
      <c r="N169" s="1" t="str">
        <f t="shared" si="14"/>
        <v>kabam_5</v>
      </c>
      <c r="O169" s="1" t="s">
        <v>510</v>
      </c>
      <c r="P169" s="1">
        <v>29</v>
      </c>
      <c r="Q169" s="1">
        <v>992971270</v>
      </c>
      <c r="R169" s="1" t="s">
        <v>693</v>
      </c>
      <c r="S169" s="1" t="s">
        <v>464</v>
      </c>
      <c r="W169" s="1" t="s">
        <v>510</v>
      </c>
      <c r="X169" s="1" t="s">
        <v>2548</v>
      </c>
      <c r="Y169" s="1" t="s">
        <v>577</v>
      </c>
      <c r="Z169" s="1" t="s">
        <v>1887</v>
      </c>
      <c r="AA169" s="1" t="s">
        <v>596</v>
      </c>
      <c r="AB169" s="1">
        <v>2</v>
      </c>
      <c r="AC169" s="1">
        <v>0</v>
      </c>
      <c r="AD169" s="1">
        <v>0</v>
      </c>
      <c r="AE169" s="1">
        <v>0</v>
      </c>
      <c r="AF169" s="1">
        <v>1</v>
      </c>
      <c r="AG169" s="1">
        <v>0</v>
      </c>
      <c r="AH169" s="1">
        <v>0</v>
      </c>
      <c r="AI169" s="1">
        <v>0</v>
      </c>
      <c r="AJ169" s="1">
        <v>2</v>
      </c>
      <c r="AK169" s="1">
        <v>0</v>
      </c>
      <c r="AL169" s="1">
        <v>0</v>
      </c>
      <c r="AM169" s="1">
        <v>0</v>
      </c>
      <c r="AN169" s="1">
        <v>0</v>
      </c>
      <c r="AO169" s="1">
        <v>1</v>
      </c>
      <c r="AP169" s="1">
        <v>0</v>
      </c>
      <c r="AQ169" s="1">
        <v>0</v>
      </c>
      <c r="AR169" s="1">
        <v>6</v>
      </c>
      <c r="AS169" s="1" t="s">
        <v>472</v>
      </c>
      <c r="AT169" s="1">
        <v>0</v>
      </c>
      <c r="AU169" s="1">
        <v>0</v>
      </c>
      <c r="AV169" s="1">
        <v>0</v>
      </c>
      <c r="AW169" s="1">
        <v>0</v>
      </c>
      <c r="AX169" s="1">
        <v>0</v>
      </c>
      <c r="AY169" s="1">
        <v>0</v>
      </c>
      <c r="AZ169" s="1">
        <v>0</v>
      </c>
      <c r="BA169" s="1">
        <v>0</v>
      </c>
      <c r="BB169" s="1">
        <v>0</v>
      </c>
      <c r="BC169" s="1">
        <v>0</v>
      </c>
      <c r="BD169" s="1">
        <v>0</v>
      </c>
      <c r="BE169" s="1">
        <v>0</v>
      </c>
      <c r="BF169" s="1" t="s">
        <v>472</v>
      </c>
      <c r="BS169" s="1" t="s">
        <v>464</v>
      </c>
      <c r="BT169" s="1">
        <v>1</v>
      </c>
      <c r="BU169" s="1">
        <v>0</v>
      </c>
      <c r="BV169" s="1">
        <v>0</v>
      </c>
      <c r="BW169" s="1">
        <v>0</v>
      </c>
      <c r="BX169" s="1">
        <v>0</v>
      </c>
      <c r="BY169" s="1">
        <v>0</v>
      </c>
      <c r="BZ169" s="1">
        <v>0</v>
      </c>
      <c r="CA169" s="1">
        <v>0</v>
      </c>
      <c r="CB169" s="1">
        <v>0</v>
      </c>
      <c r="CC169" s="1">
        <v>0</v>
      </c>
      <c r="CD169" s="1">
        <v>0</v>
      </c>
      <c r="CF169" s="1" t="s">
        <v>473</v>
      </c>
      <c r="CG169" s="1" t="s">
        <v>474</v>
      </c>
      <c r="CL169" s="1" t="s">
        <v>473</v>
      </c>
      <c r="CM169" s="1" t="s">
        <v>5133</v>
      </c>
      <c r="CO169" s="1" t="s">
        <v>464</v>
      </c>
      <c r="CW169" s="1" t="s">
        <v>475</v>
      </c>
      <c r="CX169" s="1">
        <v>2</v>
      </c>
      <c r="CY169" s="1">
        <v>120</v>
      </c>
      <c r="CZ169" s="1">
        <v>2</v>
      </c>
      <c r="DA169" s="9">
        <v>124</v>
      </c>
      <c r="DE169" s="1" t="s">
        <v>472</v>
      </c>
      <c r="DF169" s="1" t="s">
        <v>5102</v>
      </c>
      <c r="DG169" s="1">
        <v>0</v>
      </c>
      <c r="DH169" s="1">
        <v>0</v>
      </c>
      <c r="DI169" s="1">
        <v>0</v>
      </c>
      <c r="DJ169" s="1">
        <v>0</v>
      </c>
      <c r="DK169" s="1">
        <v>0</v>
      </c>
      <c r="DL169" s="1">
        <v>1</v>
      </c>
      <c r="DM169" s="1">
        <v>1</v>
      </c>
      <c r="DN169" s="1">
        <v>1</v>
      </c>
      <c r="DO169" s="1">
        <v>0</v>
      </c>
      <c r="DP169" s="1">
        <v>0</v>
      </c>
      <c r="DQ169" s="1">
        <v>0</v>
      </c>
      <c r="DR169" s="1">
        <v>0</v>
      </c>
      <c r="DS169" s="1">
        <v>0</v>
      </c>
      <c r="EH169" s="1">
        <v>7</v>
      </c>
      <c r="EI169" s="1">
        <v>6</v>
      </c>
      <c r="EJ169" s="1">
        <v>840</v>
      </c>
      <c r="EM169" s="1">
        <v>0</v>
      </c>
      <c r="EN169" s="6">
        <v>20</v>
      </c>
      <c r="EO169" s="1" t="s">
        <v>472</v>
      </c>
      <c r="EZ169" s="1" t="s">
        <v>555</v>
      </c>
      <c r="FA169" s="1">
        <v>1</v>
      </c>
      <c r="FB169" s="1">
        <v>0</v>
      </c>
      <c r="FC169" s="1">
        <v>0</v>
      </c>
      <c r="FD169" s="1">
        <v>0</v>
      </c>
      <c r="FE169" s="1">
        <v>0</v>
      </c>
      <c r="FF169" s="1">
        <v>0</v>
      </c>
      <c r="FG169" s="1">
        <v>0</v>
      </c>
      <c r="FI169" s="1" t="s">
        <v>464</v>
      </c>
      <c r="FJ169" s="1" t="s">
        <v>598</v>
      </c>
      <c r="FM169" s="1">
        <v>1000</v>
      </c>
      <c r="GE169" s="1" t="s">
        <v>464</v>
      </c>
      <c r="GF169" s="1" t="s">
        <v>2549</v>
      </c>
      <c r="GG169" s="1" t="s">
        <v>472</v>
      </c>
      <c r="HP169" s="1" t="s">
        <v>472</v>
      </c>
      <c r="IS169" s="1" t="s">
        <v>5183</v>
      </c>
      <c r="IT169" s="1" t="s">
        <v>472</v>
      </c>
      <c r="IU169" s="1" t="s">
        <v>5102</v>
      </c>
      <c r="IV169" s="1" t="s">
        <v>472</v>
      </c>
      <c r="IX169" s="1" t="s">
        <v>472</v>
      </c>
      <c r="IY169" s="1" t="s">
        <v>472</v>
      </c>
      <c r="KA169" s="1" t="s">
        <v>464</v>
      </c>
      <c r="KB169" s="1">
        <v>1</v>
      </c>
      <c r="KC169" s="1">
        <v>0</v>
      </c>
      <c r="KD169" s="1">
        <v>0</v>
      </c>
      <c r="KE169" s="1">
        <v>1</v>
      </c>
      <c r="KF169" s="1">
        <v>0</v>
      </c>
      <c r="KG169" s="1">
        <v>0</v>
      </c>
      <c r="KH169" s="1">
        <v>0</v>
      </c>
      <c r="KJ169" s="1">
        <v>1</v>
      </c>
      <c r="KK169" s="1">
        <v>0</v>
      </c>
      <c r="KL169" s="1">
        <v>0</v>
      </c>
      <c r="KM169" s="1">
        <v>1</v>
      </c>
      <c r="KN169" s="1">
        <v>2</v>
      </c>
      <c r="KO169" s="1" t="s">
        <v>5186</v>
      </c>
      <c r="KP169" s="1">
        <v>0</v>
      </c>
      <c r="KQ169" s="1">
        <v>0</v>
      </c>
      <c r="KR169" s="1">
        <v>0</v>
      </c>
      <c r="KT169" s="1">
        <v>1</v>
      </c>
      <c r="KU169" s="1">
        <v>0</v>
      </c>
      <c r="KV169" s="1">
        <v>0</v>
      </c>
      <c r="KW169" s="1">
        <v>0</v>
      </c>
      <c r="KX169" s="1">
        <v>0</v>
      </c>
      <c r="KY169" s="1">
        <v>0</v>
      </c>
      <c r="LA169" s="1" t="s">
        <v>472</v>
      </c>
      <c r="LB169" s="1" t="s">
        <v>2550</v>
      </c>
      <c r="LC169" s="1">
        <v>1</v>
      </c>
      <c r="LD169" s="1">
        <v>1</v>
      </c>
      <c r="LE169" s="1">
        <v>0</v>
      </c>
      <c r="LF169" s="1">
        <v>0</v>
      </c>
      <c r="LH169" s="1">
        <v>0</v>
      </c>
      <c r="LI169" s="1">
        <v>1</v>
      </c>
      <c r="LJ169" s="1">
        <v>0</v>
      </c>
      <c r="LK169" s="1">
        <v>0</v>
      </c>
      <c r="LL169" s="1">
        <v>0</v>
      </c>
      <c r="LM169" s="1">
        <v>0</v>
      </c>
      <c r="LN169" s="1">
        <v>0</v>
      </c>
      <c r="LO169" s="1">
        <v>0</v>
      </c>
      <c r="LQ169" s="1" t="s">
        <v>464</v>
      </c>
      <c r="LR169" s="1" t="s">
        <v>1340</v>
      </c>
      <c r="LS169" s="1">
        <v>0</v>
      </c>
      <c r="LT169" s="1">
        <v>0</v>
      </c>
      <c r="LU169" s="1">
        <v>0</v>
      </c>
      <c r="LV169" s="1">
        <v>1</v>
      </c>
      <c r="LW169" s="1">
        <v>0</v>
      </c>
      <c r="LX169" s="1">
        <v>0</v>
      </c>
      <c r="LY169" s="1" t="s">
        <v>1341</v>
      </c>
      <c r="LZ169" s="1" t="s">
        <v>472</v>
      </c>
      <c r="MA169" s="1" t="s">
        <v>472</v>
      </c>
      <c r="MQ169" s="1">
        <v>0</v>
      </c>
      <c r="MT169" s="1">
        <v>5</v>
      </c>
      <c r="MU169" s="1" t="s">
        <v>5189</v>
      </c>
      <c r="MV169" s="1">
        <v>1</v>
      </c>
      <c r="MW169" s="1">
        <v>0</v>
      </c>
      <c r="MX169" s="1">
        <v>0</v>
      </c>
      <c r="MY169" s="1">
        <v>0</v>
      </c>
      <c r="MZ169" s="1">
        <v>0</v>
      </c>
      <c r="NA169" s="1">
        <v>1</v>
      </c>
      <c r="NB169" s="1">
        <v>1</v>
      </c>
      <c r="NC169" s="1" t="s">
        <v>5190</v>
      </c>
      <c r="ND169" s="1">
        <v>0</v>
      </c>
      <c r="NE169" s="1">
        <v>0</v>
      </c>
      <c r="NF169" s="1">
        <v>0</v>
      </c>
      <c r="NH169" s="1" t="s">
        <v>464</v>
      </c>
      <c r="NI169" s="1" t="s">
        <v>480</v>
      </c>
      <c r="OD169" s="1" t="s">
        <v>1366</v>
      </c>
      <c r="OE169" s="1">
        <v>0</v>
      </c>
      <c r="OF169" s="1">
        <v>0</v>
      </c>
      <c r="OG169" s="1">
        <v>0</v>
      </c>
      <c r="OH169" s="1">
        <v>0</v>
      </c>
      <c r="OI169" s="1">
        <v>0</v>
      </c>
      <c r="OJ169" s="1">
        <v>0</v>
      </c>
      <c r="OK169" s="1">
        <v>0</v>
      </c>
      <c r="OL169" s="1">
        <v>0</v>
      </c>
      <c r="OM169" s="1">
        <v>1</v>
      </c>
      <c r="ON169" s="1">
        <v>0</v>
      </c>
      <c r="OO169" s="1" t="s">
        <v>2047</v>
      </c>
      <c r="OP169" s="1">
        <v>0</v>
      </c>
      <c r="OQ169" s="1">
        <v>0</v>
      </c>
      <c r="OR169" s="1">
        <v>0</v>
      </c>
      <c r="OS169" s="1">
        <v>0</v>
      </c>
      <c r="OT169" s="1">
        <v>1</v>
      </c>
      <c r="OU169" s="1">
        <v>0</v>
      </c>
      <c r="OV169" s="1" t="s">
        <v>2058</v>
      </c>
      <c r="OW169" s="1" t="s">
        <v>546</v>
      </c>
      <c r="OY169" s="1" t="s">
        <v>518</v>
      </c>
      <c r="OZ169" s="1" t="s">
        <v>472</v>
      </c>
      <c r="PA169" s="1" t="s">
        <v>472</v>
      </c>
      <c r="PB169" s="1" t="s">
        <v>502</v>
      </c>
      <c r="PC169" s="1" t="s">
        <v>472</v>
      </c>
      <c r="PI169" s="1" t="s">
        <v>534</v>
      </c>
      <c r="PJ169" s="1" t="s">
        <v>472</v>
      </c>
      <c r="PZ169" s="1" t="s">
        <v>1341</v>
      </c>
      <c r="QA169" s="1" t="s">
        <v>472</v>
      </c>
      <c r="QB169" s="1" t="s">
        <v>2551</v>
      </c>
      <c r="QC169" s="1" t="s">
        <v>2552</v>
      </c>
      <c r="QD169" s="1" t="s">
        <v>472</v>
      </c>
      <c r="QG169" s="1">
        <v>-2.1959292000000001</v>
      </c>
      <c r="QH169" s="1">
        <v>28.855994800000001</v>
      </c>
      <c r="QI169" s="1">
        <v>1583.2</v>
      </c>
      <c r="QJ169" s="1">
        <v>3.36</v>
      </c>
      <c r="QK169" s="1">
        <v>6</v>
      </c>
      <c r="QL169" s="1">
        <v>44964.420578703714</v>
      </c>
      <c r="QM169" s="1">
        <v>44964.402870370373</v>
      </c>
      <c r="QN169" s="1" t="s">
        <v>890</v>
      </c>
      <c r="QO169" s="1">
        <v>44964.593912037039</v>
      </c>
      <c r="QP169" s="7" t="s">
        <v>2553</v>
      </c>
      <c r="QQ169" s="1" t="s">
        <v>890</v>
      </c>
      <c r="QR169" s="1" t="s">
        <v>4752</v>
      </c>
      <c r="QS169" s="1" t="s">
        <v>4752</v>
      </c>
      <c r="QT169" s="1" t="s">
        <v>4752</v>
      </c>
      <c r="QU169" s="1" t="s">
        <v>4752</v>
      </c>
      <c r="QV169" s="1" t="s">
        <v>4752</v>
      </c>
      <c r="QW169" s="1" t="s">
        <v>4752</v>
      </c>
      <c r="QX169" s="1" t="s">
        <v>4752</v>
      </c>
      <c r="QY169" s="9" t="s">
        <v>4752</v>
      </c>
      <c r="QZ169" s="1" t="s">
        <v>4752</v>
      </c>
      <c r="RA169" s="1" t="s">
        <v>4752</v>
      </c>
      <c r="RB169" s="1" t="s">
        <v>4752</v>
      </c>
      <c r="RC169" s="1" t="s">
        <v>4752</v>
      </c>
      <c r="RD169" s="1" t="s">
        <v>4752</v>
      </c>
      <c r="RE169" s="1" t="s">
        <v>4752</v>
      </c>
      <c r="RF169" s="1" t="s">
        <v>4752</v>
      </c>
      <c r="RG169" s="1" t="s">
        <v>4752</v>
      </c>
      <c r="RH169" s="1" t="s">
        <v>4752</v>
      </c>
      <c r="RI169" s="1" t="s">
        <v>4752</v>
      </c>
      <c r="RJ169" s="1" t="s">
        <v>4752</v>
      </c>
      <c r="RK169" s="1" t="s">
        <v>4752</v>
      </c>
      <c r="RL169" s="1" t="s">
        <v>4752</v>
      </c>
      <c r="RM169" s="1" t="s">
        <v>4752</v>
      </c>
      <c r="RN169" s="1" t="s">
        <v>4752</v>
      </c>
      <c r="RO169" s="1" t="s">
        <v>4752</v>
      </c>
      <c r="RP169" s="1" t="str">
        <f t="shared" si="15"/>
        <v/>
      </c>
      <c r="RQ169" s="1" t="str">
        <f t="shared" si="16"/>
        <v/>
      </c>
      <c r="RR169" s="1" t="str">
        <f t="shared" si="17"/>
        <v/>
      </c>
      <c r="RS169" s="1" t="str">
        <f t="shared" si="18"/>
        <v/>
      </c>
      <c r="RT169" s="1" t="str">
        <f t="shared" si="19"/>
        <v/>
      </c>
      <c r="RU169" s="1" t="str">
        <f t="shared" si="20"/>
        <v/>
      </c>
    </row>
    <row r="170" spans="1:489" ht="14.25" customHeight="1" x14ac:dyDescent="0.3">
      <c r="A170" s="1" t="s">
        <v>2554</v>
      </c>
      <c r="B170" s="1" t="s">
        <v>2555</v>
      </c>
      <c r="C170" s="1">
        <v>44964</v>
      </c>
      <c r="D170" s="1" t="s">
        <v>459</v>
      </c>
      <c r="E170" s="1" t="s">
        <v>460</v>
      </c>
      <c r="F170" s="1" t="s">
        <v>460</v>
      </c>
      <c r="G170" s="1" t="s">
        <v>461</v>
      </c>
      <c r="H170" s="1" t="s">
        <v>1380</v>
      </c>
      <c r="I170" s="1" t="s">
        <v>2532</v>
      </c>
      <c r="J170" s="1" t="s">
        <v>464</v>
      </c>
      <c r="K170" s="1" t="s">
        <v>2557</v>
      </c>
      <c r="L170" s="1" t="s">
        <v>2556</v>
      </c>
      <c r="M170" s="1" t="str" cm="1">
        <f t="array" ref="M170">SUBSTITUTE(L170,LEFT(L170,MIN(IFERROR(FIND({0;1;2;3;4;5;6;7;8;9},L170),""))-1),"")</f>
        <v>7</v>
      </c>
      <c r="N170" s="1" t="str">
        <f t="shared" si="14"/>
        <v>kabam_7</v>
      </c>
      <c r="O170" s="1" t="s">
        <v>510</v>
      </c>
      <c r="P170" s="1">
        <v>59</v>
      </c>
      <c r="Q170" s="1">
        <v>995175815</v>
      </c>
      <c r="R170" s="1" t="s">
        <v>693</v>
      </c>
      <c r="S170" s="1" t="s">
        <v>464</v>
      </c>
      <c r="W170" s="1" t="s">
        <v>510</v>
      </c>
      <c r="X170" s="1" t="s">
        <v>2558</v>
      </c>
      <c r="Y170" s="1" t="s">
        <v>575</v>
      </c>
      <c r="AA170" s="1" t="s">
        <v>596</v>
      </c>
      <c r="AB170" s="1">
        <v>0</v>
      </c>
      <c r="AC170" s="1">
        <v>2</v>
      </c>
      <c r="AD170" s="1">
        <v>0</v>
      </c>
      <c r="AE170" s="1">
        <v>2</v>
      </c>
      <c r="AF170" s="1">
        <v>0</v>
      </c>
      <c r="AG170" s="1">
        <v>0</v>
      </c>
      <c r="AH170" s="1">
        <v>0</v>
      </c>
      <c r="AI170" s="1">
        <v>2</v>
      </c>
      <c r="AJ170" s="1">
        <v>0</v>
      </c>
      <c r="AK170" s="1">
        <v>0</v>
      </c>
      <c r="AL170" s="1">
        <v>1</v>
      </c>
      <c r="AM170" s="1">
        <v>0</v>
      </c>
      <c r="AN170" s="1">
        <v>0</v>
      </c>
      <c r="AO170" s="1">
        <v>0</v>
      </c>
      <c r="AP170" s="1">
        <v>0</v>
      </c>
      <c r="AQ170" s="1">
        <v>1</v>
      </c>
      <c r="AR170" s="1">
        <v>8</v>
      </c>
      <c r="AS170" s="1" t="s">
        <v>464</v>
      </c>
      <c r="AT170" s="1">
        <v>0</v>
      </c>
      <c r="AU170" s="1">
        <v>0</v>
      </c>
      <c r="AV170" s="1">
        <v>0</v>
      </c>
      <c r="AW170" s="1">
        <v>0</v>
      </c>
      <c r="AX170" s="1">
        <v>1</v>
      </c>
      <c r="AY170" s="1">
        <v>0</v>
      </c>
      <c r="AZ170" s="1">
        <v>0</v>
      </c>
      <c r="BA170" s="1">
        <v>0</v>
      </c>
      <c r="BB170" s="1">
        <v>0</v>
      </c>
      <c r="BC170" s="1">
        <v>0</v>
      </c>
      <c r="BD170" s="1">
        <v>0</v>
      </c>
      <c r="BE170" s="1">
        <v>0</v>
      </c>
      <c r="BF170" s="1" t="s">
        <v>464</v>
      </c>
      <c r="BG170" s="1">
        <v>1</v>
      </c>
      <c r="BH170" s="1">
        <v>0</v>
      </c>
      <c r="BI170" s="1">
        <v>0</v>
      </c>
      <c r="BJ170" s="1">
        <v>0</v>
      </c>
      <c r="BK170" s="1">
        <v>0</v>
      </c>
      <c r="BL170" s="1">
        <v>0</v>
      </c>
      <c r="BM170" s="1">
        <v>0</v>
      </c>
      <c r="BN170" s="1">
        <v>0</v>
      </c>
      <c r="BO170" s="1">
        <v>0</v>
      </c>
      <c r="BP170" s="1">
        <v>0</v>
      </c>
      <c r="BQ170" s="1">
        <v>0</v>
      </c>
      <c r="BS170" s="1" t="s">
        <v>464</v>
      </c>
      <c r="BT170" s="1">
        <v>0</v>
      </c>
      <c r="BU170" s="1">
        <v>0</v>
      </c>
      <c r="BV170" s="1">
        <v>0</v>
      </c>
      <c r="BW170" s="1">
        <v>1</v>
      </c>
      <c r="BX170" s="1">
        <v>0</v>
      </c>
      <c r="BY170" s="1">
        <v>0</v>
      </c>
      <c r="BZ170" s="1">
        <v>0</v>
      </c>
      <c r="CA170" s="1">
        <v>0</v>
      </c>
      <c r="CB170" s="1">
        <v>0</v>
      </c>
      <c r="CC170" s="1">
        <v>0</v>
      </c>
      <c r="CD170" s="1">
        <v>0</v>
      </c>
      <c r="CF170" s="1" t="s">
        <v>473</v>
      </c>
      <c r="CG170" s="1" t="s">
        <v>474</v>
      </c>
      <c r="CL170" s="1" t="s">
        <v>473</v>
      </c>
      <c r="CM170" s="1" t="s">
        <v>5133</v>
      </c>
      <c r="CO170" s="1" t="s">
        <v>464</v>
      </c>
      <c r="CW170" s="1" t="s">
        <v>475</v>
      </c>
      <c r="CX170" s="1">
        <v>5</v>
      </c>
      <c r="CY170" s="1">
        <v>5</v>
      </c>
      <c r="CZ170" s="1">
        <v>5</v>
      </c>
      <c r="DA170" s="9">
        <v>15</v>
      </c>
      <c r="DE170" s="1" t="s">
        <v>464</v>
      </c>
      <c r="DF170" s="1" t="s">
        <v>5100</v>
      </c>
      <c r="EH170" s="1">
        <v>7</v>
      </c>
      <c r="EI170" s="1">
        <v>10</v>
      </c>
      <c r="EJ170" s="1">
        <v>1400</v>
      </c>
      <c r="EM170" s="1">
        <v>0</v>
      </c>
      <c r="EN170" s="6">
        <v>25</v>
      </c>
      <c r="EO170" s="1" t="s">
        <v>472</v>
      </c>
      <c r="EZ170" s="1" t="s">
        <v>529</v>
      </c>
      <c r="FA170" s="1">
        <v>0</v>
      </c>
      <c r="FB170" s="1">
        <v>0</v>
      </c>
      <c r="FC170" s="1">
        <v>0</v>
      </c>
      <c r="FD170" s="1">
        <v>0</v>
      </c>
      <c r="FE170" s="1">
        <v>1</v>
      </c>
      <c r="FF170" s="1">
        <v>0</v>
      </c>
      <c r="FG170" s="1">
        <v>0</v>
      </c>
      <c r="FI170" s="1" t="s">
        <v>464</v>
      </c>
      <c r="FJ170" s="1" t="s">
        <v>598</v>
      </c>
      <c r="FM170" s="1">
        <v>500</v>
      </c>
      <c r="GE170" s="1" t="s">
        <v>464</v>
      </c>
      <c r="GF170" s="1" t="s">
        <v>1816</v>
      </c>
      <c r="GG170" s="1" t="s">
        <v>472</v>
      </c>
      <c r="HP170" s="1" t="s">
        <v>464</v>
      </c>
      <c r="HQ170" s="1">
        <v>0</v>
      </c>
      <c r="HR170" s="1">
        <v>0</v>
      </c>
      <c r="HS170" s="1">
        <v>0</v>
      </c>
      <c r="HT170" s="1">
        <v>0</v>
      </c>
      <c r="HU170" s="1">
        <v>0</v>
      </c>
      <c r="HV170" s="1">
        <v>0</v>
      </c>
      <c r="HW170" s="1">
        <v>1</v>
      </c>
      <c r="HX170" s="1">
        <v>0</v>
      </c>
      <c r="HY170" s="1">
        <v>0</v>
      </c>
      <c r="HZ170" s="1">
        <v>0</v>
      </c>
      <c r="IF170" s="1">
        <v>0</v>
      </c>
      <c r="IG170" s="1">
        <v>0</v>
      </c>
      <c r="IH170" s="1">
        <v>0</v>
      </c>
      <c r="II170" s="1">
        <v>1</v>
      </c>
      <c r="IJ170" s="1">
        <v>0</v>
      </c>
      <c r="IS170" s="1" t="s">
        <v>5183</v>
      </c>
      <c r="IT170" s="1" t="s">
        <v>472</v>
      </c>
      <c r="IU170" s="1" t="s">
        <v>5102</v>
      </c>
      <c r="IV170" s="1" t="s">
        <v>464</v>
      </c>
      <c r="IW170" s="1" t="s">
        <v>1543</v>
      </c>
      <c r="IX170" s="1" t="s">
        <v>464</v>
      </c>
      <c r="IY170" s="1" t="s">
        <v>464</v>
      </c>
      <c r="IZ170" s="1">
        <v>0</v>
      </c>
      <c r="JA170" s="1">
        <v>1</v>
      </c>
      <c r="JB170" s="1">
        <v>0</v>
      </c>
      <c r="JC170" s="1">
        <v>0</v>
      </c>
      <c r="JD170" s="1">
        <v>0</v>
      </c>
      <c r="JE170" s="1">
        <v>1</v>
      </c>
      <c r="JF170" s="1">
        <v>0</v>
      </c>
      <c r="JG170" s="1">
        <v>0</v>
      </c>
      <c r="JH170" s="1">
        <v>0</v>
      </c>
      <c r="JI170" s="1">
        <v>0</v>
      </c>
      <c r="JK170" s="1" t="s">
        <v>472</v>
      </c>
      <c r="KA170" s="1" t="s">
        <v>464</v>
      </c>
      <c r="KB170" s="1">
        <v>1</v>
      </c>
      <c r="KC170" s="1">
        <v>0</v>
      </c>
      <c r="KD170" s="1">
        <v>0</v>
      </c>
      <c r="KE170" s="1">
        <v>1</v>
      </c>
      <c r="KF170" s="1">
        <v>0</v>
      </c>
      <c r="KG170" s="1">
        <v>0</v>
      </c>
      <c r="KH170" s="1">
        <v>0</v>
      </c>
      <c r="KJ170" s="1">
        <v>1</v>
      </c>
      <c r="KK170" s="1">
        <v>0</v>
      </c>
      <c r="KL170" s="1">
        <v>0</v>
      </c>
      <c r="KM170" s="1">
        <v>1</v>
      </c>
      <c r="KN170" s="1">
        <v>2</v>
      </c>
      <c r="KO170" s="1" t="s">
        <v>5186</v>
      </c>
      <c r="KP170" s="1">
        <v>0</v>
      </c>
      <c r="KQ170" s="1">
        <v>0</v>
      </c>
      <c r="KR170" s="1">
        <v>0</v>
      </c>
      <c r="KT170" s="1">
        <v>1</v>
      </c>
      <c r="KU170" s="1">
        <v>0</v>
      </c>
      <c r="KV170" s="1">
        <v>0</v>
      </c>
      <c r="KW170" s="1">
        <v>0</v>
      </c>
      <c r="KX170" s="1">
        <v>0</v>
      </c>
      <c r="KY170" s="1">
        <v>0</v>
      </c>
      <c r="LA170" s="1" t="s">
        <v>472</v>
      </c>
      <c r="LB170" s="1" t="s">
        <v>2559</v>
      </c>
      <c r="LC170" s="1">
        <v>0</v>
      </c>
      <c r="LD170" s="1">
        <v>1</v>
      </c>
      <c r="LE170" s="1">
        <v>0</v>
      </c>
      <c r="LF170" s="1">
        <v>0</v>
      </c>
      <c r="LH170" s="1">
        <v>1</v>
      </c>
      <c r="LI170" s="1">
        <v>0</v>
      </c>
      <c r="LJ170" s="1">
        <v>0</v>
      </c>
      <c r="LK170" s="1">
        <v>0</v>
      </c>
      <c r="LL170" s="1">
        <v>0</v>
      </c>
      <c r="LM170" s="1">
        <v>0</v>
      </c>
      <c r="LN170" s="1">
        <v>0</v>
      </c>
      <c r="LO170" s="1">
        <v>0</v>
      </c>
      <c r="LQ170" s="1" t="s">
        <v>464</v>
      </c>
      <c r="LR170" s="1" t="s">
        <v>1340</v>
      </c>
      <c r="LS170" s="1">
        <v>0</v>
      </c>
      <c r="LT170" s="1">
        <v>0</v>
      </c>
      <c r="LU170" s="1">
        <v>0</v>
      </c>
      <c r="LV170" s="1">
        <v>1</v>
      </c>
      <c r="LW170" s="1">
        <v>0</v>
      </c>
      <c r="LX170" s="1">
        <v>0</v>
      </c>
      <c r="LY170" s="1" t="s">
        <v>1341</v>
      </c>
      <c r="LZ170" s="1" t="s">
        <v>472</v>
      </c>
      <c r="MA170" s="1" t="s">
        <v>472</v>
      </c>
      <c r="MQ170" s="1">
        <v>0</v>
      </c>
      <c r="MT170" s="1">
        <v>8</v>
      </c>
      <c r="MU170" s="1" t="s">
        <v>5187</v>
      </c>
      <c r="MV170" s="1">
        <v>1</v>
      </c>
      <c r="MW170" s="1">
        <v>0</v>
      </c>
      <c r="MX170" s="1">
        <v>0</v>
      </c>
      <c r="MY170" s="1">
        <v>0</v>
      </c>
      <c r="MZ170" s="1">
        <v>0</v>
      </c>
      <c r="NA170" s="1">
        <v>1</v>
      </c>
      <c r="NB170" s="1">
        <v>1</v>
      </c>
      <c r="NC170" s="1" t="s">
        <v>5190</v>
      </c>
      <c r="ND170" s="1">
        <v>0</v>
      </c>
      <c r="NE170" s="1">
        <v>0</v>
      </c>
      <c r="NF170" s="1">
        <v>0</v>
      </c>
      <c r="NH170" s="1" t="s">
        <v>464</v>
      </c>
      <c r="NI170" s="1" t="s">
        <v>480</v>
      </c>
      <c r="OD170" s="1" t="s">
        <v>1818</v>
      </c>
      <c r="OE170" s="1">
        <v>0</v>
      </c>
      <c r="OF170" s="1">
        <v>0</v>
      </c>
      <c r="OG170" s="1">
        <v>0</v>
      </c>
      <c r="OH170" s="1">
        <v>0</v>
      </c>
      <c r="OI170" s="1">
        <v>0</v>
      </c>
      <c r="OJ170" s="1">
        <v>0</v>
      </c>
      <c r="OK170" s="1">
        <v>0</v>
      </c>
      <c r="OL170" s="1">
        <v>0</v>
      </c>
      <c r="OM170" s="1">
        <v>1</v>
      </c>
      <c r="ON170" s="1">
        <v>0</v>
      </c>
      <c r="OO170" s="1" t="s">
        <v>2560</v>
      </c>
      <c r="OP170" s="1">
        <v>0</v>
      </c>
      <c r="OQ170" s="1">
        <v>0</v>
      </c>
      <c r="OR170" s="1">
        <v>0</v>
      </c>
      <c r="OS170" s="1">
        <v>0</v>
      </c>
      <c r="OT170" s="1">
        <v>1</v>
      </c>
      <c r="OU170" s="1">
        <v>0</v>
      </c>
      <c r="OV170" s="1" t="s">
        <v>2090</v>
      </c>
      <c r="OW170" s="1" t="s">
        <v>546</v>
      </c>
      <c r="OY170" s="1" t="s">
        <v>533</v>
      </c>
      <c r="OZ170" s="1" t="s">
        <v>464</v>
      </c>
      <c r="PA170" s="1" t="s">
        <v>464</v>
      </c>
      <c r="PB170" s="1" t="s">
        <v>533</v>
      </c>
      <c r="PC170" s="1" t="s">
        <v>464</v>
      </c>
      <c r="PD170" s="1" t="s">
        <v>472</v>
      </c>
      <c r="PF170" s="1" t="s">
        <v>484</v>
      </c>
      <c r="PH170" s="1" t="s">
        <v>485</v>
      </c>
      <c r="PI170" s="1" t="s">
        <v>605</v>
      </c>
      <c r="PJ170" s="1" t="s">
        <v>472</v>
      </c>
      <c r="PZ170" s="1" t="s">
        <v>1341</v>
      </c>
      <c r="QA170" s="1" t="s">
        <v>472</v>
      </c>
      <c r="QB170" s="1" t="s">
        <v>943</v>
      </c>
      <c r="QC170" s="1" t="s">
        <v>2561</v>
      </c>
      <c r="QD170" s="1" t="s">
        <v>464</v>
      </c>
      <c r="QE170" s="1" t="s">
        <v>2562</v>
      </c>
      <c r="QF170" s="1" t="s">
        <v>472</v>
      </c>
      <c r="QG170" s="1">
        <v>-2.1971072</v>
      </c>
      <c r="QH170" s="1">
        <v>28.8565945</v>
      </c>
      <c r="QI170" s="1">
        <v>1601.6</v>
      </c>
      <c r="QJ170" s="1">
        <v>4</v>
      </c>
      <c r="QK170" s="1">
        <v>8</v>
      </c>
      <c r="QL170" s="1">
        <v>44964.454039351847</v>
      </c>
      <c r="QM170" s="1">
        <v>44964.428541666668</v>
      </c>
      <c r="QN170" s="1" t="s">
        <v>890</v>
      </c>
      <c r="QO170" s="1">
        <v>44964.593923611108</v>
      </c>
      <c r="QP170" s="7" t="s">
        <v>2563</v>
      </c>
      <c r="QQ170" s="1" t="s">
        <v>890</v>
      </c>
      <c r="QR170" s="1" t="s">
        <v>4707</v>
      </c>
      <c r="QS170" s="1" t="s">
        <v>4716</v>
      </c>
      <c r="QT170" s="1">
        <v>9</v>
      </c>
      <c r="QU170" s="1">
        <v>0</v>
      </c>
      <c r="QV170" s="1">
        <v>6</v>
      </c>
      <c r="QW170" s="1">
        <v>6</v>
      </c>
      <c r="QX170" s="1">
        <v>10</v>
      </c>
      <c r="QY170" s="9">
        <v>22</v>
      </c>
      <c r="QZ170" s="1" t="s">
        <v>5102</v>
      </c>
      <c r="RA170" s="1">
        <v>6.666666666666667</v>
      </c>
      <c r="RB170" s="1" t="s">
        <v>4710</v>
      </c>
      <c r="RC170" s="1" t="s">
        <v>4711</v>
      </c>
      <c r="RD170" s="1" t="s">
        <v>4712</v>
      </c>
      <c r="RE170" s="1" t="s">
        <v>5102</v>
      </c>
      <c r="RF170" s="1">
        <v>0</v>
      </c>
      <c r="RG170" s="1">
        <v>1</v>
      </c>
      <c r="RH170" s="1">
        <v>1</v>
      </c>
      <c r="RI170" s="1">
        <v>3</v>
      </c>
      <c r="RJ170" s="1" t="s">
        <v>4713</v>
      </c>
      <c r="RK170" s="1">
        <v>1</v>
      </c>
      <c r="RL170" s="1">
        <v>5</v>
      </c>
      <c r="RM170" s="1" t="s">
        <v>4714</v>
      </c>
      <c r="RN170" s="1">
        <v>1</v>
      </c>
      <c r="RO170" s="1">
        <v>1</v>
      </c>
      <c r="RP170" s="1" t="str">
        <f t="shared" si="15"/>
        <v>croissance</v>
      </c>
      <c r="RQ170" s="1" t="str">
        <f t="shared" si="16"/>
        <v>croissance</v>
      </c>
      <c r="RR170" s="1" t="str">
        <f t="shared" si="17"/>
        <v>stagnation</v>
      </c>
      <c r="RS170" s="1" t="str">
        <f t="shared" si="18"/>
        <v>regression</v>
      </c>
      <c r="RT170" s="1" t="str">
        <f t="shared" si="19"/>
        <v>regression</v>
      </c>
      <c r="RU170" s="1" t="str">
        <f t="shared" si="20"/>
        <v>croissance</v>
      </c>
    </row>
    <row r="171" spans="1:489" ht="14.25" customHeight="1" x14ac:dyDescent="0.3">
      <c r="A171" s="1" t="s">
        <v>2564</v>
      </c>
      <c r="B171" s="1" t="s">
        <v>2565</v>
      </c>
      <c r="C171" s="1">
        <v>44964</v>
      </c>
      <c r="D171" s="1" t="s">
        <v>459</v>
      </c>
      <c r="E171" s="1" t="s">
        <v>460</v>
      </c>
      <c r="F171" s="1" t="s">
        <v>460</v>
      </c>
      <c r="G171" s="1" t="s">
        <v>461</v>
      </c>
      <c r="H171" s="1" t="s">
        <v>1380</v>
      </c>
      <c r="I171" s="1" t="s">
        <v>2532</v>
      </c>
      <c r="J171" s="1" t="s">
        <v>464</v>
      </c>
      <c r="K171" s="1" t="s">
        <v>2567</v>
      </c>
      <c r="L171" s="1" t="s">
        <v>2566</v>
      </c>
      <c r="M171" s="1" t="str" cm="1">
        <f t="array" ref="M171">SUBSTITUTE(L171,LEFT(L171,MIN(IFERROR(FIND({0;1;2;3;4;5;6;7;8;9},L171),""))-1),"")</f>
        <v>2</v>
      </c>
      <c r="N171" s="1" t="str">
        <f t="shared" si="14"/>
        <v>kabam_2</v>
      </c>
      <c r="O171" s="1" t="s">
        <v>467</v>
      </c>
      <c r="P171" s="1">
        <v>50</v>
      </c>
      <c r="Q171" s="1">
        <v>0</v>
      </c>
      <c r="R171" s="1" t="s">
        <v>553</v>
      </c>
      <c r="S171" s="1" t="s">
        <v>464</v>
      </c>
      <c r="W171" s="1" t="s">
        <v>467</v>
      </c>
      <c r="X171" s="1" t="s">
        <v>2568</v>
      </c>
      <c r="Y171" s="1" t="s">
        <v>577</v>
      </c>
      <c r="Z171" s="1" t="s">
        <v>1887</v>
      </c>
      <c r="AA171" s="1" t="s">
        <v>471</v>
      </c>
      <c r="AB171" s="1">
        <v>0</v>
      </c>
      <c r="AC171" s="1">
        <v>0</v>
      </c>
      <c r="AD171" s="1">
        <v>0</v>
      </c>
      <c r="AE171" s="1">
        <v>1</v>
      </c>
      <c r="AF171" s="1">
        <v>0</v>
      </c>
      <c r="AG171" s="1">
        <v>0</v>
      </c>
      <c r="AH171" s="1">
        <v>0</v>
      </c>
      <c r="AI171" s="1">
        <v>1</v>
      </c>
      <c r="AJ171" s="1">
        <v>0</v>
      </c>
      <c r="AK171" s="1">
        <v>0</v>
      </c>
      <c r="AL171" s="1">
        <v>0</v>
      </c>
      <c r="AM171" s="1">
        <v>0</v>
      </c>
      <c r="AN171" s="1">
        <v>0</v>
      </c>
      <c r="AO171" s="1">
        <v>0</v>
      </c>
      <c r="AP171" s="1">
        <v>0</v>
      </c>
      <c r="AQ171" s="1">
        <v>0</v>
      </c>
      <c r="AR171" s="1">
        <v>2</v>
      </c>
      <c r="AS171" s="1" t="s">
        <v>464</v>
      </c>
      <c r="AT171" s="1">
        <v>0</v>
      </c>
      <c r="AU171" s="1">
        <v>0</v>
      </c>
      <c r="AV171" s="1">
        <v>0</v>
      </c>
      <c r="AW171" s="1">
        <v>0</v>
      </c>
      <c r="AX171" s="1">
        <v>1</v>
      </c>
      <c r="AY171" s="1">
        <v>0</v>
      </c>
      <c r="AZ171" s="1">
        <v>0</v>
      </c>
      <c r="BA171" s="1">
        <v>0</v>
      </c>
      <c r="BB171" s="1">
        <v>0</v>
      </c>
      <c r="BC171" s="1">
        <v>0</v>
      </c>
      <c r="BD171" s="1">
        <v>0</v>
      </c>
      <c r="BE171" s="1">
        <v>0</v>
      </c>
      <c r="BF171" s="1" t="s">
        <v>472</v>
      </c>
      <c r="BS171" s="1" t="s">
        <v>464</v>
      </c>
      <c r="BT171" s="1">
        <v>0</v>
      </c>
      <c r="BU171" s="1">
        <v>0</v>
      </c>
      <c r="BV171" s="1">
        <v>0</v>
      </c>
      <c r="BW171" s="1">
        <v>1</v>
      </c>
      <c r="BX171" s="1">
        <v>0</v>
      </c>
      <c r="BY171" s="1">
        <v>0</v>
      </c>
      <c r="BZ171" s="1">
        <v>0</v>
      </c>
      <c r="CA171" s="1">
        <v>0</v>
      </c>
      <c r="CB171" s="1">
        <v>0</v>
      </c>
      <c r="CC171" s="1">
        <v>0</v>
      </c>
      <c r="CD171" s="1">
        <v>0</v>
      </c>
      <c r="CF171" s="1" t="s">
        <v>473</v>
      </c>
      <c r="CG171" s="1" t="s">
        <v>474</v>
      </c>
      <c r="CL171" s="1" t="s">
        <v>473</v>
      </c>
      <c r="CM171" s="1" t="s">
        <v>5133</v>
      </c>
      <c r="CO171" s="1" t="s">
        <v>464</v>
      </c>
      <c r="CW171" s="1" t="s">
        <v>475</v>
      </c>
      <c r="CX171" s="1">
        <v>3</v>
      </c>
      <c r="CY171" s="1">
        <v>30</v>
      </c>
      <c r="CZ171" s="1">
        <v>3</v>
      </c>
      <c r="DA171" s="9">
        <v>36</v>
      </c>
      <c r="DE171" s="1" t="s">
        <v>472</v>
      </c>
      <c r="DF171" s="1" t="s">
        <v>5102</v>
      </c>
      <c r="DG171" s="1">
        <v>1</v>
      </c>
      <c r="DH171" s="1">
        <v>1</v>
      </c>
      <c r="DI171" s="1">
        <v>0</v>
      </c>
      <c r="DJ171" s="1">
        <v>0</v>
      </c>
      <c r="DK171" s="1">
        <v>0</v>
      </c>
      <c r="DL171" s="1">
        <v>1</v>
      </c>
      <c r="DM171" s="1">
        <v>1</v>
      </c>
      <c r="DN171" s="1">
        <v>1</v>
      </c>
      <c r="DO171" s="1">
        <v>0</v>
      </c>
      <c r="DP171" s="1">
        <v>0</v>
      </c>
      <c r="DQ171" s="1">
        <v>0</v>
      </c>
      <c r="DR171" s="1">
        <v>0</v>
      </c>
      <c r="DS171" s="1">
        <v>0</v>
      </c>
      <c r="EH171" s="1">
        <v>7</v>
      </c>
      <c r="EI171" s="1">
        <v>2</v>
      </c>
      <c r="EJ171" s="1">
        <v>280</v>
      </c>
      <c r="EM171" s="1">
        <v>0</v>
      </c>
      <c r="EN171" s="6">
        <v>20</v>
      </c>
      <c r="EO171" s="1" t="s">
        <v>472</v>
      </c>
      <c r="EZ171" s="1" t="s">
        <v>529</v>
      </c>
      <c r="FA171" s="1">
        <v>0</v>
      </c>
      <c r="FB171" s="1">
        <v>0</v>
      </c>
      <c r="FC171" s="1">
        <v>0</v>
      </c>
      <c r="FD171" s="1">
        <v>0</v>
      </c>
      <c r="FE171" s="1">
        <v>1</v>
      </c>
      <c r="FF171" s="1">
        <v>0</v>
      </c>
      <c r="FG171" s="1">
        <v>0</v>
      </c>
      <c r="FI171" s="1" t="s">
        <v>464</v>
      </c>
      <c r="FJ171" s="1" t="s">
        <v>598</v>
      </c>
      <c r="FM171" s="1">
        <v>500</v>
      </c>
      <c r="GE171" s="1" t="s">
        <v>464</v>
      </c>
      <c r="GF171" s="1" t="s">
        <v>1326</v>
      </c>
      <c r="GG171" s="1" t="s">
        <v>472</v>
      </c>
      <c r="HP171" s="1" t="s">
        <v>464</v>
      </c>
      <c r="HQ171" s="1">
        <v>0</v>
      </c>
      <c r="HR171" s="1">
        <v>0</v>
      </c>
      <c r="HS171" s="1">
        <v>0</v>
      </c>
      <c r="HT171" s="1">
        <v>0</v>
      </c>
      <c r="HU171" s="1">
        <v>0</v>
      </c>
      <c r="HV171" s="1">
        <v>0</v>
      </c>
      <c r="HW171" s="1">
        <v>1</v>
      </c>
      <c r="HX171" s="1">
        <v>0</v>
      </c>
      <c r="HY171" s="1">
        <v>0</v>
      </c>
      <c r="HZ171" s="1">
        <v>0</v>
      </c>
      <c r="IF171" s="1">
        <v>0</v>
      </c>
      <c r="IG171" s="1">
        <v>0</v>
      </c>
      <c r="IH171" s="1">
        <v>0</v>
      </c>
      <c r="II171" s="1">
        <v>1</v>
      </c>
      <c r="IJ171" s="1">
        <v>0</v>
      </c>
      <c r="IS171" s="1" t="s">
        <v>5183</v>
      </c>
      <c r="IT171" s="1" t="s">
        <v>472</v>
      </c>
      <c r="IU171" s="1" t="s">
        <v>5102</v>
      </c>
      <c r="IV171" s="1" t="s">
        <v>472</v>
      </c>
      <c r="IX171" s="1" t="s">
        <v>472</v>
      </c>
      <c r="IY171" s="1" t="s">
        <v>472</v>
      </c>
      <c r="KA171" s="1" t="s">
        <v>464</v>
      </c>
      <c r="KB171" s="1">
        <v>1</v>
      </c>
      <c r="KC171" s="1">
        <v>0</v>
      </c>
      <c r="KD171" s="1">
        <v>0</v>
      </c>
      <c r="KE171" s="1">
        <v>1</v>
      </c>
      <c r="KF171" s="1">
        <v>0</v>
      </c>
      <c r="KG171" s="1">
        <v>0</v>
      </c>
      <c r="KH171" s="1">
        <v>0</v>
      </c>
      <c r="KJ171" s="1">
        <v>0</v>
      </c>
      <c r="KK171" s="1">
        <v>1</v>
      </c>
      <c r="KL171" s="1">
        <v>0</v>
      </c>
      <c r="KM171" s="1">
        <v>1</v>
      </c>
      <c r="KN171" s="1">
        <v>2</v>
      </c>
      <c r="KO171" s="1" t="s">
        <v>5186</v>
      </c>
      <c r="KP171" s="1">
        <v>0</v>
      </c>
      <c r="KQ171" s="1">
        <v>0</v>
      </c>
      <c r="KR171" s="1">
        <v>0</v>
      </c>
      <c r="KT171" s="1">
        <v>1</v>
      </c>
      <c r="KU171" s="1">
        <v>0</v>
      </c>
      <c r="KV171" s="1">
        <v>0</v>
      </c>
      <c r="KW171" s="1">
        <v>0</v>
      </c>
      <c r="KX171" s="1">
        <v>0</v>
      </c>
      <c r="KY171" s="1">
        <v>0</v>
      </c>
      <c r="LA171" s="1" t="s">
        <v>472</v>
      </c>
      <c r="LB171" s="1" t="s">
        <v>2569</v>
      </c>
      <c r="LC171" s="1">
        <v>1</v>
      </c>
      <c r="LD171" s="1">
        <v>1</v>
      </c>
      <c r="LE171" s="1">
        <v>0</v>
      </c>
      <c r="LF171" s="1">
        <v>0</v>
      </c>
      <c r="LH171" s="1">
        <v>1</v>
      </c>
      <c r="LI171" s="1">
        <v>0</v>
      </c>
      <c r="LJ171" s="1">
        <v>0</v>
      </c>
      <c r="LK171" s="1">
        <v>0</v>
      </c>
      <c r="LL171" s="1">
        <v>0</v>
      </c>
      <c r="LM171" s="1">
        <v>0</v>
      </c>
      <c r="LN171" s="1">
        <v>0</v>
      </c>
      <c r="LO171" s="1">
        <v>0</v>
      </c>
      <c r="LQ171" s="1" t="s">
        <v>464</v>
      </c>
      <c r="LR171" s="1" t="s">
        <v>1340</v>
      </c>
      <c r="LS171" s="1">
        <v>0</v>
      </c>
      <c r="LT171" s="1">
        <v>0</v>
      </c>
      <c r="LU171" s="1">
        <v>0</v>
      </c>
      <c r="LV171" s="1">
        <v>1</v>
      </c>
      <c r="LW171" s="1">
        <v>0</v>
      </c>
      <c r="LX171" s="1">
        <v>0</v>
      </c>
      <c r="LY171" s="1" t="s">
        <v>1341</v>
      </c>
      <c r="LZ171" s="1" t="s">
        <v>472</v>
      </c>
      <c r="MA171" s="1" t="s">
        <v>472</v>
      </c>
      <c r="MQ171" s="1">
        <v>0</v>
      </c>
      <c r="MT171" s="1">
        <v>7</v>
      </c>
      <c r="MU171" s="1" t="s">
        <v>5187</v>
      </c>
      <c r="MV171" s="1">
        <v>1</v>
      </c>
      <c r="MW171" s="1">
        <v>0</v>
      </c>
      <c r="MX171" s="1">
        <v>0</v>
      </c>
      <c r="MY171" s="1">
        <v>0</v>
      </c>
      <c r="MZ171" s="1">
        <v>0</v>
      </c>
      <c r="NA171" s="1">
        <v>1</v>
      </c>
      <c r="NB171" s="1">
        <v>1</v>
      </c>
      <c r="NC171" s="1" t="s">
        <v>5190</v>
      </c>
      <c r="ND171" s="1">
        <v>0</v>
      </c>
      <c r="NE171" s="1">
        <v>0</v>
      </c>
      <c r="NF171" s="1">
        <v>0</v>
      </c>
      <c r="NH171" s="1" t="s">
        <v>472</v>
      </c>
      <c r="NI171" s="1" t="s">
        <v>480</v>
      </c>
      <c r="OD171" s="1" t="s">
        <v>1818</v>
      </c>
      <c r="OE171" s="1">
        <v>0</v>
      </c>
      <c r="OF171" s="1">
        <v>0</v>
      </c>
      <c r="OG171" s="1">
        <v>0</v>
      </c>
      <c r="OH171" s="1">
        <v>0</v>
      </c>
      <c r="OI171" s="1">
        <v>0</v>
      </c>
      <c r="OJ171" s="1">
        <v>0</v>
      </c>
      <c r="OK171" s="1">
        <v>0</v>
      </c>
      <c r="OL171" s="1">
        <v>1</v>
      </c>
      <c r="OM171" s="1">
        <v>1</v>
      </c>
      <c r="ON171" s="1">
        <v>0</v>
      </c>
      <c r="OO171" s="1" t="s">
        <v>2570</v>
      </c>
      <c r="OP171" s="1">
        <v>0</v>
      </c>
      <c r="OQ171" s="1">
        <v>0</v>
      </c>
      <c r="OR171" s="1">
        <v>0</v>
      </c>
      <c r="OS171" s="1">
        <v>0</v>
      </c>
      <c r="OT171" s="1">
        <v>1</v>
      </c>
      <c r="OU171" s="1">
        <v>0</v>
      </c>
      <c r="OV171" s="1" t="s">
        <v>2058</v>
      </c>
      <c r="OW171" s="1" t="s">
        <v>546</v>
      </c>
      <c r="OY171" s="1" t="s">
        <v>502</v>
      </c>
      <c r="OZ171" s="1" t="s">
        <v>464</v>
      </c>
      <c r="PA171" s="1" t="s">
        <v>464</v>
      </c>
      <c r="PB171" s="1" t="s">
        <v>533</v>
      </c>
      <c r="PC171" s="1" t="s">
        <v>464</v>
      </c>
      <c r="PD171" s="1" t="s">
        <v>472</v>
      </c>
      <c r="PF171" s="1" t="s">
        <v>484</v>
      </c>
      <c r="PH171" s="1" t="s">
        <v>485</v>
      </c>
      <c r="PI171" s="1" t="s">
        <v>534</v>
      </c>
      <c r="PJ171" s="1" t="s">
        <v>472</v>
      </c>
      <c r="PZ171" s="1" t="s">
        <v>1341</v>
      </c>
      <c r="QA171" s="1" t="s">
        <v>472</v>
      </c>
      <c r="QB171" s="1" t="s">
        <v>2571</v>
      </c>
      <c r="QC171" s="1" t="s">
        <v>2572</v>
      </c>
      <c r="QD171" s="1" t="s">
        <v>464</v>
      </c>
      <c r="QE171" s="1" t="s">
        <v>2573</v>
      </c>
      <c r="QF171" s="1" t="s">
        <v>464</v>
      </c>
      <c r="QG171" s="1">
        <v>-2.1910759999999998</v>
      </c>
      <c r="QH171" s="1">
        <v>28.855572899999999</v>
      </c>
      <c r="QI171" s="1">
        <v>1578.7</v>
      </c>
      <c r="QJ171" s="1">
        <v>4.71</v>
      </c>
      <c r="QK171" s="1">
        <v>2</v>
      </c>
      <c r="QL171" s="1">
        <v>44964.510347222233</v>
      </c>
      <c r="QM171" s="1">
        <v>44964.494386574072</v>
      </c>
      <c r="QN171" s="1" t="s">
        <v>890</v>
      </c>
      <c r="QO171" s="1">
        <v>44964.593935185178</v>
      </c>
      <c r="QP171" s="7" t="s">
        <v>2574</v>
      </c>
      <c r="QQ171" s="1" t="s">
        <v>890</v>
      </c>
      <c r="QR171" s="1" t="s">
        <v>4751</v>
      </c>
      <c r="QS171" s="1" t="s">
        <v>4716</v>
      </c>
      <c r="QT171" s="1">
        <v>13</v>
      </c>
      <c r="QU171" s="1" t="s">
        <v>4709</v>
      </c>
      <c r="QV171" s="1">
        <v>5</v>
      </c>
      <c r="QW171" s="1">
        <v>3</v>
      </c>
      <c r="QX171" s="1">
        <v>3</v>
      </c>
      <c r="QY171" s="9">
        <v>11</v>
      </c>
      <c r="QZ171" s="1" t="s">
        <v>5102</v>
      </c>
      <c r="RA171" s="1">
        <v>10.76923076923077</v>
      </c>
      <c r="RB171" s="1" t="s">
        <v>4710</v>
      </c>
      <c r="RC171" s="1" t="s">
        <v>4711</v>
      </c>
      <c r="RD171" s="1" t="s">
        <v>4712</v>
      </c>
      <c r="RE171" s="1" t="s">
        <v>5102</v>
      </c>
      <c r="RF171" s="1">
        <v>0</v>
      </c>
      <c r="RG171" s="1">
        <v>0</v>
      </c>
      <c r="RH171" s="1">
        <v>0</v>
      </c>
      <c r="RI171" s="1">
        <v>0</v>
      </c>
      <c r="RJ171" s="1" t="s">
        <v>4721</v>
      </c>
      <c r="RK171" s="1">
        <v>1</v>
      </c>
      <c r="RL171" s="1">
        <v>5</v>
      </c>
      <c r="RM171" s="1" t="s">
        <v>4714</v>
      </c>
      <c r="RN171" s="1">
        <v>1</v>
      </c>
      <c r="RO171" s="1">
        <v>1</v>
      </c>
      <c r="RP171" s="1" t="str">
        <f t="shared" si="15"/>
        <v>regression</v>
      </c>
      <c r="RQ171" s="1" t="str">
        <f t="shared" si="16"/>
        <v>stagnation</v>
      </c>
      <c r="RR171" s="1" t="str">
        <f t="shared" si="17"/>
        <v>stagnation</v>
      </c>
      <c r="RS171" s="1" t="str">
        <f t="shared" si="18"/>
        <v>regression</v>
      </c>
      <c r="RT171" s="1" t="str">
        <f t="shared" si="19"/>
        <v>croissance</v>
      </c>
      <c r="RU171" s="1" t="str">
        <f t="shared" si="20"/>
        <v>croissance</v>
      </c>
    </row>
    <row r="172" spans="1:489" ht="14.25" customHeight="1" x14ac:dyDescent="0.3">
      <c r="A172" s="1" t="s">
        <v>2575</v>
      </c>
      <c r="B172" s="1" t="s">
        <v>2576</v>
      </c>
      <c r="C172" s="1">
        <v>44964</v>
      </c>
      <c r="D172" s="1" t="s">
        <v>459</v>
      </c>
      <c r="E172" s="1" t="s">
        <v>460</v>
      </c>
      <c r="F172" s="1" t="s">
        <v>460</v>
      </c>
      <c r="G172" s="1" t="s">
        <v>461</v>
      </c>
      <c r="H172" s="1" t="s">
        <v>1380</v>
      </c>
      <c r="I172" s="1" t="s">
        <v>2532</v>
      </c>
      <c r="J172" s="1" t="s">
        <v>464</v>
      </c>
      <c r="K172" s="1" t="s">
        <v>2578</v>
      </c>
      <c r="L172" s="1" t="s">
        <v>2577</v>
      </c>
      <c r="M172" s="1" t="str" cm="1">
        <f t="array" ref="M172">SUBSTITUTE(L172,LEFT(L172,MIN(IFERROR(FIND({0;1;2;3;4;5;6;7;8;9},L172),""))-1),"")</f>
        <v>13</v>
      </c>
      <c r="N172" s="1" t="str">
        <f t="shared" si="14"/>
        <v>kabam_13</v>
      </c>
      <c r="O172" s="1" t="s">
        <v>510</v>
      </c>
      <c r="P172" s="1">
        <v>39</v>
      </c>
      <c r="Q172" s="1">
        <v>974663826</v>
      </c>
      <c r="R172" s="1" t="s">
        <v>511</v>
      </c>
      <c r="S172" s="1" t="s">
        <v>464</v>
      </c>
      <c r="W172" s="1" t="s">
        <v>510</v>
      </c>
      <c r="X172" s="1" t="s">
        <v>2579</v>
      </c>
      <c r="Y172" s="1" t="s">
        <v>575</v>
      </c>
      <c r="AA172" s="1" t="s">
        <v>471</v>
      </c>
      <c r="AB172" s="1">
        <v>2</v>
      </c>
      <c r="AC172" s="1">
        <v>1</v>
      </c>
      <c r="AD172" s="1">
        <v>0</v>
      </c>
      <c r="AE172" s="1">
        <v>0</v>
      </c>
      <c r="AF172" s="1">
        <v>1</v>
      </c>
      <c r="AG172" s="1">
        <v>0</v>
      </c>
      <c r="AH172" s="1">
        <v>0</v>
      </c>
      <c r="AI172" s="1">
        <v>0</v>
      </c>
      <c r="AJ172" s="1">
        <v>2</v>
      </c>
      <c r="AK172" s="1">
        <v>0</v>
      </c>
      <c r="AL172" s="1">
        <v>1</v>
      </c>
      <c r="AM172" s="1">
        <v>0</v>
      </c>
      <c r="AN172" s="1">
        <v>0</v>
      </c>
      <c r="AO172" s="1">
        <v>0</v>
      </c>
      <c r="AP172" s="1">
        <v>1</v>
      </c>
      <c r="AQ172" s="1">
        <v>0</v>
      </c>
      <c r="AR172" s="1">
        <v>8</v>
      </c>
      <c r="AS172" s="1" t="s">
        <v>472</v>
      </c>
      <c r="AT172" s="1">
        <v>0</v>
      </c>
      <c r="AU172" s="1">
        <v>0</v>
      </c>
      <c r="AV172" s="1">
        <v>0</v>
      </c>
      <c r="AW172" s="1">
        <v>0</v>
      </c>
      <c r="AX172" s="1">
        <v>0</v>
      </c>
      <c r="AY172" s="1">
        <v>0</v>
      </c>
      <c r="AZ172" s="1">
        <v>0</v>
      </c>
      <c r="BA172" s="1">
        <v>0</v>
      </c>
      <c r="BB172" s="1">
        <v>0</v>
      </c>
      <c r="BC172" s="1">
        <v>0</v>
      </c>
      <c r="BD172" s="1">
        <v>0</v>
      </c>
      <c r="BE172" s="1">
        <v>0</v>
      </c>
      <c r="BF172" s="1" t="s">
        <v>464</v>
      </c>
      <c r="BG172" s="1">
        <v>1</v>
      </c>
      <c r="BH172" s="1">
        <v>0</v>
      </c>
      <c r="BI172" s="1">
        <v>0</v>
      </c>
      <c r="BJ172" s="1">
        <v>0</v>
      </c>
      <c r="BK172" s="1">
        <v>0</v>
      </c>
      <c r="BL172" s="1">
        <v>0</v>
      </c>
      <c r="BM172" s="1">
        <v>0</v>
      </c>
      <c r="BN172" s="1">
        <v>0</v>
      </c>
      <c r="BO172" s="1">
        <v>0</v>
      </c>
      <c r="BP172" s="1">
        <v>0</v>
      </c>
      <c r="BQ172" s="1">
        <v>0</v>
      </c>
      <c r="BS172" s="1" t="s">
        <v>464</v>
      </c>
      <c r="BT172" s="1">
        <v>0</v>
      </c>
      <c r="BU172" s="1">
        <v>0</v>
      </c>
      <c r="BV172" s="1">
        <v>0</v>
      </c>
      <c r="BW172" s="1">
        <v>0</v>
      </c>
      <c r="BX172" s="1">
        <v>0</v>
      </c>
      <c r="BY172" s="1">
        <v>1</v>
      </c>
      <c r="BZ172" s="1">
        <v>0</v>
      </c>
      <c r="CA172" s="1">
        <v>0</v>
      </c>
      <c r="CB172" s="1">
        <v>0</v>
      </c>
      <c r="CC172" s="1">
        <v>0</v>
      </c>
      <c r="CD172" s="1">
        <v>0</v>
      </c>
      <c r="CF172" s="1" t="s">
        <v>473</v>
      </c>
      <c r="CG172" s="1" t="s">
        <v>474</v>
      </c>
      <c r="CL172" s="1" t="s">
        <v>473</v>
      </c>
      <c r="CM172" s="1" t="s">
        <v>5133</v>
      </c>
      <c r="CO172" s="1" t="s">
        <v>464</v>
      </c>
      <c r="CW172" s="1" t="s">
        <v>475</v>
      </c>
      <c r="CX172" s="1">
        <v>3</v>
      </c>
      <c r="CY172" s="1">
        <v>240</v>
      </c>
      <c r="CZ172" s="1">
        <v>3</v>
      </c>
      <c r="DA172" s="9">
        <v>246</v>
      </c>
      <c r="DE172" s="1" t="s">
        <v>472</v>
      </c>
      <c r="DF172" s="1" t="s">
        <v>5102</v>
      </c>
      <c r="DG172" s="1">
        <v>0</v>
      </c>
      <c r="DH172" s="1">
        <v>1</v>
      </c>
      <c r="DI172" s="1">
        <v>0</v>
      </c>
      <c r="DJ172" s="1">
        <v>0</v>
      </c>
      <c r="DK172" s="1">
        <v>0</v>
      </c>
      <c r="DL172" s="1">
        <v>1</v>
      </c>
      <c r="DM172" s="1">
        <v>1</v>
      </c>
      <c r="DN172" s="1">
        <v>1</v>
      </c>
      <c r="DO172" s="1">
        <v>0</v>
      </c>
      <c r="DP172" s="1">
        <v>0</v>
      </c>
      <c r="DQ172" s="1">
        <v>0</v>
      </c>
      <c r="DR172" s="1">
        <v>0</v>
      </c>
      <c r="DS172" s="1">
        <v>0</v>
      </c>
      <c r="EH172" s="1">
        <v>7</v>
      </c>
      <c r="EI172" s="1">
        <v>5</v>
      </c>
      <c r="EJ172" s="1">
        <v>700</v>
      </c>
      <c r="EM172" s="1">
        <v>0</v>
      </c>
      <c r="EN172" s="6">
        <v>12.5</v>
      </c>
      <c r="EO172" s="1" t="s">
        <v>472</v>
      </c>
      <c r="EZ172" s="1" t="s">
        <v>555</v>
      </c>
      <c r="FA172" s="1">
        <v>0</v>
      </c>
      <c r="FB172" s="1">
        <v>0</v>
      </c>
      <c r="FC172" s="1">
        <v>0</v>
      </c>
      <c r="FD172" s="1">
        <v>0</v>
      </c>
      <c r="FE172" s="1">
        <v>1</v>
      </c>
      <c r="FF172" s="1">
        <v>0</v>
      </c>
      <c r="FG172" s="1">
        <v>0</v>
      </c>
      <c r="FI172" s="1" t="s">
        <v>464</v>
      </c>
      <c r="FJ172" s="1" t="s">
        <v>598</v>
      </c>
      <c r="FM172" s="1">
        <v>500</v>
      </c>
      <c r="GE172" s="1" t="s">
        <v>464</v>
      </c>
      <c r="GF172" s="1" t="s">
        <v>2580</v>
      </c>
      <c r="GG172" s="1" t="s">
        <v>472</v>
      </c>
      <c r="HP172" s="1" t="s">
        <v>464</v>
      </c>
      <c r="HQ172" s="1">
        <v>0</v>
      </c>
      <c r="HR172" s="1">
        <v>0</v>
      </c>
      <c r="HS172" s="1">
        <v>0</v>
      </c>
      <c r="HT172" s="1">
        <v>0</v>
      </c>
      <c r="HU172" s="1">
        <v>0</v>
      </c>
      <c r="HV172" s="1">
        <v>0</v>
      </c>
      <c r="HW172" s="1">
        <v>1</v>
      </c>
      <c r="HX172" s="1">
        <v>0</v>
      </c>
      <c r="HY172" s="1">
        <v>0</v>
      </c>
      <c r="HZ172" s="1">
        <v>0</v>
      </c>
      <c r="IF172" s="1">
        <v>0</v>
      </c>
      <c r="IG172" s="1">
        <v>0</v>
      </c>
      <c r="IH172" s="1">
        <v>0</v>
      </c>
      <c r="II172" s="1">
        <v>1</v>
      </c>
      <c r="IJ172" s="1">
        <v>0</v>
      </c>
      <c r="IS172" s="1" t="s">
        <v>5183</v>
      </c>
      <c r="IT172" s="1" t="s">
        <v>472</v>
      </c>
      <c r="IU172" s="1" t="s">
        <v>5102</v>
      </c>
      <c r="IV172" s="1" t="s">
        <v>472</v>
      </c>
      <c r="IX172" s="1" t="s">
        <v>472</v>
      </c>
      <c r="IY172" s="1" t="s">
        <v>472</v>
      </c>
      <c r="KA172" s="1" t="s">
        <v>464</v>
      </c>
      <c r="KB172" s="1">
        <v>1</v>
      </c>
      <c r="KC172" s="1">
        <v>0</v>
      </c>
      <c r="KD172" s="1">
        <v>0</v>
      </c>
      <c r="KE172" s="1">
        <v>1</v>
      </c>
      <c r="KF172" s="1">
        <v>0</v>
      </c>
      <c r="KG172" s="1">
        <v>0</v>
      </c>
      <c r="KH172" s="1">
        <v>0</v>
      </c>
      <c r="KJ172" s="1">
        <v>1</v>
      </c>
      <c r="KK172" s="1">
        <v>0</v>
      </c>
      <c r="KL172" s="1">
        <v>0</v>
      </c>
      <c r="KM172" s="1">
        <v>1</v>
      </c>
      <c r="KN172" s="1">
        <v>2</v>
      </c>
      <c r="KO172" s="1" t="s">
        <v>5186</v>
      </c>
      <c r="KP172" s="1">
        <v>0</v>
      </c>
      <c r="KQ172" s="1">
        <v>0</v>
      </c>
      <c r="KR172" s="1">
        <v>0</v>
      </c>
      <c r="KT172" s="1">
        <v>1</v>
      </c>
      <c r="KU172" s="1">
        <v>0</v>
      </c>
      <c r="KV172" s="1">
        <v>0</v>
      </c>
      <c r="KW172" s="1">
        <v>0</v>
      </c>
      <c r="KX172" s="1">
        <v>0</v>
      </c>
      <c r="KY172" s="1">
        <v>0</v>
      </c>
      <c r="LA172" s="1" t="s">
        <v>472</v>
      </c>
      <c r="LB172" s="1" t="s">
        <v>2581</v>
      </c>
      <c r="LC172" s="1">
        <v>0</v>
      </c>
      <c r="LD172" s="1">
        <v>1</v>
      </c>
      <c r="LE172" s="1">
        <v>0</v>
      </c>
      <c r="LF172" s="1">
        <v>0</v>
      </c>
      <c r="LH172" s="1">
        <v>1</v>
      </c>
      <c r="LI172" s="1">
        <v>0</v>
      </c>
      <c r="LJ172" s="1">
        <v>0</v>
      </c>
      <c r="LK172" s="1">
        <v>0</v>
      </c>
      <c r="LL172" s="1">
        <v>0</v>
      </c>
      <c r="LM172" s="1">
        <v>0</v>
      </c>
      <c r="LN172" s="1">
        <v>0</v>
      </c>
      <c r="LO172" s="1">
        <v>0</v>
      </c>
      <c r="LQ172" s="1" t="s">
        <v>464</v>
      </c>
      <c r="LR172" s="1" t="s">
        <v>1340</v>
      </c>
      <c r="LS172" s="1">
        <v>0</v>
      </c>
      <c r="LT172" s="1">
        <v>0</v>
      </c>
      <c r="LU172" s="1">
        <v>0</v>
      </c>
      <c r="LV172" s="1">
        <v>1</v>
      </c>
      <c r="LW172" s="1">
        <v>0</v>
      </c>
      <c r="LX172" s="1">
        <v>0</v>
      </c>
      <c r="LY172" s="1" t="s">
        <v>1341</v>
      </c>
      <c r="LZ172" s="1" t="s">
        <v>464</v>
      </c>
      <c r="MA172" s="1" t="s">
        <v>472</v>
      </c>
      <c r="MB172" s="1">
        <v>0</v>
      </c>
      <c r="MC172" s="1">
        <v>0</v>
      </c>
      <c r="MD172" s="1">
        <v>0</v>
      </c>
      <c r="ME172" s="1">
        <v>1</v>
      </c>
      <c r="MF172" s="1">
        <v>0</v>
      </c>
      <c r="MG172" s="1" t="s">
        <v>2582</v>
      </c>
      <c r="MH172" s="1">
        <v>0</v>
      </c>
      <c r="MI172" s="1">
        <v>0</v>
      </c>
      <c r="MJ172" s="1">
        <v>0</v>
      </c>
      <c r="MK172" s="1">
        <v>0</v>
      </c>
      <c r="ML172" s="1">
        <v>0</v>
      </c>
      <c r="MM172" s="1">
        <v>0</v>
      </c>
      <c r="MN172" s="1">
        <v>1</v>
      </c>
      <c r="MO172" s="1">
        <v>0</v>
      </c>
      <c r="MP172" s="1" t="s">
        <v>2583</v>
      </c>
      <c r="MQ172" s="1">
        <v>0</v>
      </c>
      <c r="MT172" s="1">
        <v>0</v>
      </c>
      <c r="MU172" s="1" t="s">
        <v>5188</v>
      </c>
      <c r="MV172" s="1">
        <v>1</v>
      </c>
      <c r="MW172" s="1">
        <v>0</v>
      </c>
      <c r="MX172" s="1">
        <v>0</v>
      </c>
      <c r="MY172" s="1">
        <v>0</v>
      </c>
      <c r="MZ172" s="1">
        <v>0</v>
      </c>
      <c r="NA172" s="1">
        <v>1</v>
      </c>
      <c r="NB172" s="1">
        <v>1</v>
      </c>
      <c r="NC172" s="1" t="s">
        <v>5190</v>
      </c>
      <c r="ND172" s="1">
        <v>0</v>
      </c>
      <c r="NE172" s="1">
        <v>1</v>
      </c>
      <c r="NF172" s="1">
        <v>0</v>
      </c>
      <c r="NG172" s="1" t="s">
        <v>886</v>
      </c>
      <c r="NH172" s="1" t="s">
        <v>464</v>
      </c>
      <c r="NI172" s="1" t="s">
        <v>480</v>
      </c>
      <c r="OD172" s="1" t="s">
        <v>2584</v>
      </c>
      <c r="OE172" s="1">
        <v>0</v>
      </c>
      <c r="OF172" s="1">
        <v>0</v>
      </c>
      <c r="OG172" s="1">
        <v>0</v>
      </c>
      <c r="OH172" s="1">
        <v>0</v>
      </c>
      <c r="OI172" s="1">
        <v>0</v>
      </c>
      <c r="OJ172" s="1">
        <v>0</v>
      </c>
      <c r="OK172" s="1">
        <v>0</v>
      </c>
      <c r="OL172" s="1">
        <v>0</v>
      </c>
      <c r="OM172" s="1">
        <v>1</v>
      </c>
      <c r="ON172" s="1">
        <v>0</v>
      </c>
      <c r="OO172" s="1" t="s">
        <v>562</v>
      </c>
      <c r="OP172" s="1">
        <v>0</v>
      </c>
      <c r="OQ172" s="1">
        <v>0</v>
      </c>
      <c r="OR172" s="1">
        <v>0</v>
      </c>
      <c r="OS172" s="1">
        <v>0</v>
      </c>
      <c r="OT172" s="1">
        <v>1</v>
      </c>
      <c r="OU172" s="1">
        <v>0</v>
      </c>
      <c r="OV172" s="1" t="s">
        <v>2058</v>
      </c>
      <c r="OW172" s="1" t="s">
        <v>546</v>
      </c>
      <c r="OY172" s="1" t="s">
        <v>776</v>
      </c>
      <c r="OZ172" s="1" t="s">
        <v>464</v>
      </c>
      <c r="PA172" s="1" t="s">
        <v>464</v>
      </c>
      <c r="PB172" s="1" t="s">
        <v>776</v>
      </c>
      <c r="PC172" s="1" t="s">
        <v>464</v>
      </c>
      <c r="PD172" s="1" t="s">
        <v>472</v>
      </c>
      <c r="PF172" s="1" t="s">
        <v>484</v>
      </c>
      <c r="PH172" s="1" t="s">
        <v>485</v>
      </c>
      <c r="PI172" s="1" t="s">
        <v>534</v>
      </c>
      <c r="PJ172" s="1" t="s">
        <v>472</v>
      </c>
      <c r="PZ172" s="1" t="s">
        <v>1341</v>
      </c>
      <c r="QA172" s="1" t="s">
        <v>472</v>
      </c>
      <c r="QB172" s="1" t="s">
        <v>2585</v>
      </c>
      <c r="QC172" s="1" t="s">
        <v>2586</v>
      </c>
      <c r="QD172" s="1" t="s">
        <v>464</v>
      </c>
      <c r="QE172" s="1" t="s">
        <v>2587</v>
      </c>
      <c r="QF172" s="1" t="s">
        <v>472</v>
      </c>
      <c r="QG172" s="1">
        <v>-2.1945350000000001</v>
      </c>
      <c r="QH172" s="1">
        <v>28.854374100000001</v>
      </c>
      <c r="QI172" s="1">
        <v>1581.7</v>
      </c>
      <c r="QJ172" s="1">
        <v>4.25</v>
      </c>
      <c r="QK172" s="1">
        <v>8</v>
      </c>
      <c r="QL172" s="1">
        <v>44964.546446759261</v>
      </c>
      <c r="QM172" s="1">
        <v>44964.524236111109</v>
      </c>
      <c r="QN172" s="1" t="s">
        <v>890</v>
      </c>
      <c r="QO172" s="1">
        <v>44964.593981481477</v>
      </c>
      <c r="QP172" s="7" t="s">
        <v>2588</v>
      </c>
      <c r="QQ172" s="1" t="s">
        <v>890</v>
      </c>
      <c r="QR172" s="1" t="s">
        <v>4751</v>
      </c>
      <c r="QS172" s="1" t="s">
        <v>4716</v>
      </c>
      <c r="QT172" s="1">
        <v>3</v>
      </c>
      <c r="QU172" s="1" t="s">
        <v>4709</v>
      </c>
      <c r="QV172" s="1">
        <v>3</v>
      </c>
      <c r="QW172" s="1">
        <v>3</v>
      </c>
      <c r="QX172" s="1">
        <v>5</v>
      </c>
      <c r="QY172" s="9">
        <v>11</v>
      </c>
      <c r="QZ172" s="1" t="s">
        <v>5102</v>
      </c>
      <c r="RA172" s="1">
        <v>5.7142857142857144</v>
      </c>
      <c r="RB172" s="1" t="s">
        <v>4720</v>
      </c>
      <c r="RC172" s="1" t="s">
        <v>4711</v>
      </c>
      <c r="RD172" s="1" t="s">
        <v>4712</v>
      </c>
      <c r="RE172" s="1" t="s">
        <v>5102</v>
      </c>
      <c r="RF172" s="1">
        <v>0</v>
      </c>
      <c r="RG172" s="1">
        <v>0</v>
      </c>
      <c r="RH172" s="1">
        <v>0</v>
      </c>
      <c r="RI172" s="1">
        <v>0</v>
      </c>
      <c r="RJ172" s="1" t="s">
        <v>4721</v>
      </c>
      <c r="RK172" s="1">
        <v>0</v>
      </c>
      <c r="RL172" s="1">
        <v>5</v>
      </c>
      <c r="RM172" s="1" t="s">
        <v>4714</v>
      </c>
      <c r="RN172" s="1">
        <v>0</v>
      </c>
      <c r="RO172" s="1">
        <v>0</v>
      </c>
      <c r="RP172" s="1" t="str">
        <f t="shared" si="15"/>
        <v>regression</v>
      </c>
      <c r="RQ172" s="1" t="str">
        <f t="shared" si="16"/>
        <v>stagnation</v>
      </c>
      <c r="RR172" s="1" t="str">
        <f t="shared" si="17"/>
        <v>stagnation</v>
      </c>
      <c r="RS172" s="1" t="str">
        <f t="shared" si="18"/>
        <v>regression</v>
      </c>
      <c r="RT172" s="1" t="str">
        <f t="shared" si="19"/>
        <v>croissance</v>
      </c>
      <c r="RU172" s="1" t="str">
        <f t="shared" si="20"/>
        <v>regression</v>
      </c>
    </row>
    <row r="173" spans="1:489" ht="14.25" customHeight="1" x14ac:dyDescent="0.3">
      <c r="A173" s="1" t="s">
        <v>2589</v>
      </c>
      <c r="B173" s="1" t="s">
        <v>2590</v>
      </c>
      <c r="C173" s="1">
        <v>44965</v>
      </c>
      <c r="D173" s="1" t="s">
        <v>459</v>
      </c>
      <c r="E173" s="1" t="s">
        <v>460</v>
      </c>
      <c r="F173" s="1" t="s">
        <v>460</v>
      </c>
      <c r="G173" s="1" t="s">
        <v>461</v>
      </c>
      <c r="H173" s="1" t="s">
        <v>1380</v>
      </c>
      <c r="I173" s="1" t="s">
        <v>2290</v>
      </c>
      <c r="J173" s="1" t="s">
        <v>464</v>
      </c>
      <c r="K173" s="1" t="s">
        <v>2592</v>
      </c>
      <c r="L173" s="1" t="s">
        <v>2591</v>
      </c>
      <c r="M173" s="1" t="str" cm="1">
        <f t="array" ref="M173">SUBSTITUTE(L173,LEFT(L173,MIN(IFERROR(FIND({0;1;2;3;4;5;6;7;8;9},L173),""))-1),"")</f>
        <v>6</v>
      </c>
      <c r="N173" s="1" t="str">
        <f t="shared" si="14"/>
        <v>kadju_6</v>
      </c>
      <c r="O173" s="1" t="s">
        <v>467</v>
      </c>
      <c r="P173" s="1">
        <v>70</v>
      </c>
      <c r="Q173" s="1">
        <v>0</v>
      </c>
      <c r="R173" s="1" t="s">
        <v>553</v>
      </c>
      <c r="S173" s="1" t="s">
        <v>464</v>
      </c>
      <c r="W173" s="1" t="s">
        <v>467</v>
      </c>
      <c r="X173" s="1" t="s">
        <v>1603</v>
      </c>
      <c r="Y173" s="1" t="s">
        <v>575</v>
      </c>
      <c r="AA173" s="1" t="s">
        <v>471</v>
      </c>
      <c r="AB173" s="1">
        <v>0</v>
      </c>
      <c r="AC173" s="1">
        <v>0</v>
      </c>
      <c r="AD173" s="1">
        <v>0</v>
      </c>
      <c r="AE173" s="1">
        <v>0</v>
      </c>
      <c r="AF173" s="1">
        <v>0</v>
      </c>
      <c r="AG173" s="1">
        <v>0</v>
      </c>
      <c r="AH173" s="1">
        <v>0</v>
      </c>
      <c r="AI173" s="1">
        <v>1</v>
      </c>
      <c r="AJ173" s="1">
        <v>0</v>
      </c>
      <c r="AK173" s="1">
        <v>0</v>
      </c>
      <c r="AL173" s="1">
        <v>0</v>
      </c>
      <c r="AM173" s="1">
        <v>0</v>
      </c>
      <c r="AN173" s="1">
        <v>0</v>
      </c>
      <c r="AO173" s="1">
        <v>0</v>
      </c>
      <c r="AP173" s="1">
        <v>0</v>
      </c>
      <c r="AQ173" s="1">
        <v>0</v>
      </c>
      <c r="AR173" s="1">
        <v>1</v>
      </c>
      <c r="AS173" s="1" t="s">
        <v>464</v>
      </c>
      <c r="AT173" s="1">
        <v>1</v>
      </c>
      <c r="AU173" s="1">
        <v>0</v>
      </c>
      <c r="AV173" s="1">
        <v>0</v>
      </c>
      <c r="AW173" s="1">
        <v>0</v>
      </c>
      <c r="AX173" s="1">
        <v>0</v>
      </c>
      <c r="AY173" s="1">
        <v>0</v>
      </c>
      <c r="AZ173" s="1">
        <v>0</v>
      </c>
      <c r="BA173" s="1">
        <v>0</v>
      </c>
      <c r="BB173" s="1">
        <v>0</v>
      </c>
      <c r="BC173" s="1">
        <v>0</v>
      </c>
      <c r="BD173" s="1">
        <v>0</v>
      </c>
      <c r="BE173" s="1">
        <v>0</v>
      </c>
      <c r="BF173" s="1" t="s">
        <v>464</v>
      </c>
      <c r="BG173" s="1">
        <v>0</v>
      </c>
      <c r="BH173" s="1">
        <v>0</v>
      </c>
      <c r="BI173" s="1">
        <v>0</v>
      </c>
      <c r="BJ173" s="1">
        <v>0</v>
      </c>
      <c r="BK173" s="1">
        <v>0</v>
      </c>
      <c r="BL173" s="1">
        <v>0</v>
      </c>
      <c r="BM173" s="1">
        <v>1</v>
      </c>
      <c r="BN173" s="1">
        <v>0</v>
      </c>
      <c r="BO173" s="1">
        <v>0</v>
      </c>
      <c r="BP173" s="1">
        <v>0</v>
      </c>
      <c r="BQ173" s="1">
        <v>0</v>
      </c>
      <c r="BS173" s="1" t="s">
        <v>464</v>
      </c>
      <c r="BT173" s="1">
        <v>0</v>
      </c>
      <c r="BU173" s="1">
        <v>0</v>
      </c>
      <c r="BV173" s="1">
        <v>0</v>
      </c>
      <c r="BW173" s="1">
        <v>0</v>
      </c>
      <c r="BX173" s="1">
        <v>1</v>
      </c>
      <c r="BY173" s="1">
        <v>0</v>
      </c>
      <c r="BZ173" s="1">
        <v>0</v>
      </c>
      <c r="CA173" s="1">
        <v>0</v>
      </c>
      <c r="CB173" s="1">
        <v>0</v>
      </c>
      <c r="CC173" s="1">
        <v>0</v>
      </c>
      <c r="CD173" s="1">
        <v>0</v>
      </c>
      <c r="CF173" s="1" t="s">
        <v>473</v>
      </c>
      <c r="CG173" s="1" t="s">
        <v>474</v>
      </c>
      <c r="CL173" s="1" t="s">
        <v>473</v>
      </c>
      <c r="CM173" s="1" t="s">
        <v>5133</v>
      </c>
      <c r="CO173" s="1" t="s">
        <v>464</v>
      </c>
      <c r="CW173" s="1" t="s">
        <v>475</v>
      </c>
      <c r="CX173" s="1">
        <v>15</v>
      </c>
      <c r="CY173" s="1">
        <v>30</v>
      </c>
      <c r="CZ173" s="1">
        <v>15</v>
      </c>
      <c r="DA173" s="9">
        <v>60</v>
      </c>
      <c r="DE173" s="1" t="s">
        <v>464</v>
      </c>
      <c r="DF173" s="1" t="s">
        <v>5101</v>
      </c>
      <c r="EH173" s="1">
        <v>7</v>
      </c>
      <c r="EI173" s="1">
        <v>2</v>
      </c>
      <c r="EJ173" s="1">
        <v>280</v>
      </c>
      <c r="EM173" s="1">
        <v>0</v>
      </c>
      <c r="EN173" s="6">
        <v>40</v>
      </c>
      <c r="EO173" s="1" t="s">
        <v>472</v>
      </c>
      <c r="EZ173" s="1" t="s">
        <v>1674</v>
      </c>
      <c r="FA173" s="1">
        <v>0</v>
      </c>
      <c r="FB173" s="1">
        <v>0</v>
      </c>
      <c r="FC173" s="1">
        <v>0</v>
      </c>
      <c r="FD173" s="1">
        <v>0</v>
      </c>
      <c r="FE173" s="1">
        <v>1</v>
      </c>
      <c r="FF173" s="1">
        <v>0</v>
      </c>
      <c r="FG173" s="1">
        <v>0</v>
      </c>
      <c r="FI173" s="1" t="s">
        <v>472</v>
      </c>
      <c r="GE173" s="1" t="s">
        <v>464</v>
      </c>
      <c r="GF173" s="1" t="s">
        <v>2593</v>
      </c>
      <c r="GG173" s="1" t="s">
        <v>472</v>
      </c>
      <c r="HP173" s="1" t="s">
        <v>464</v>
      </c>
      <c r="HQ173" s="1">
        <v>0</v>
      </c>
      <c r="HR173" s="1">
        <v>0</v>
      </c>
      <c r="HS173" s="1">
        <v>0</v>
      </c>
      <c r="HT173" s="1">
        <v>0</v>
      </c>
      <c r="HU173" s="1">
        <v>0</v>
      </c>
      <c r="HV173" s="1">
        <v>0</v>
      </c>
      <c r="HW173" s="1">
        <v>1</v>
      </c>
      <c r="HX173" s="1">
        <v>0</v>
      </c>
      <c r="HY173" s="1">
        <v>0</v>
      </c>
      <c r="HZ173" s="1">
        <v>0</v>
      </c>
      <c r="IF173" s="1">
        <v>0</v>
      </c>
      <c r="IG173" s="1">
        <v>0</v>
      </c>
      <c r="IH173" s="1">
        <v>0</v>
      </c>
      <c r="II173" s="1">
        <v>1</v>
      </c>
      <c r="IJ173" s="1">
        <v>0</v>
      </c>
      <c r="IS173" s="1" t="s">
        <v>5183</v>
      </c>
      <c r="IT173" s="1" t="s">
        <v>472</v>
      </c>
      <c r="IU173" s="1" t="s">
        <v>5102</v>
      </c>
      <c r="IV173" s="1" t="s">
        <v>472</v>
      </c>
      <c r="IX173" s="1" t="s">
        <v>472</v>
      </c>
      <c r="IY173" s="1" t="s">
        <v>472</v>
      </c>
      <c r="KA173" s="1" t="s">
        <v>464</v>
      </c>
      <c r="KB173" s="1">
        <v>1</v>
      </c>
      <c r="KC173" s="1">
        <v>0</v>
      </c>
      <c r="KD173" s="1">
        <v>0</v>
      </c>
      <c r="KE173" s="1">
        <v>1</v>
      </c>
      <c r="KF173" s="1">
        <v>0</v>
      </c>
      <c r="KG173" s="1">
        <v>0</v>
      </c>
      <c r="KH173" s="1">
        <v>0</v>
      </c>
      <c r="KJ173" s="1">
        <v>1</v>
      </c>
      <c r="KK173" s="1">
        <v>0</v>
      </c>
      <c r="KL173" s="1">
        <v>0</v>
      </c>
      <c r="KM173" s="1">
        <v>1</v>
      </c>
      <c r="KN173" s="1">
        <v>2</v>
      </c>
      <c r="KO173" s="1" t="s">
        <v>5186</v>
      </c>
      <c r="KP173" s="1">
        <v>0</v>
      </c>
      <c r="KQ173" s="1">
        <v>0</v>
      </c>
      <c r="KR173" s="1">
        <v>0</v>
      </c>
      <c r="KT173" s="1">
        <v>0</v>
      </c>
      <c r="KU173" s="1">
        <v>1</v>
      </c>
      <c r="KV173" s="1">
        <v>0</v>
      </c>
      <c r="KW173" s="1">
        <v>0</v>
      </c>
      <c r="KX173" s="1">
        <v>1</v>
      </c>
      <c r="KY173" s="1">
        <v>0</v>
      </c>
      <c r="KZ173" s="1" t="s">
        <v>2594</v>
      </c>
      <c r="LA173" s="1" t="s">
        <v>472</v>
      </c>
      <c r="LB173" s="1" t="s">
        <v>636</v>
      </c>
      <c r="LC173" s="1">
        <v>0</v>
      </c>
      <c r="LD173" s="1">
        <v>1</v>
      </c>
      <c r="LE173" s="1">
        <v>0</v>
      </c>
      <c r="LF173" s="1">
        <v>0</v>
      </c>
      <c r="LH173" s="1">
        <v>0</v>
      </c>
      <c r="LI173" s="1">
        <v>0</v>
      </c>
      <c r="LJ173" s="1">
        <v>0</v>
      </c>
      <c r="LK173" s="1">
        <v>0</v>
      </c>
      <c r="LL173" s="1">
        <v>0</v>
      </c>
      <c r="LM173" s="1">
        <v>0</v>
      </c>
      <c r="LN173" s="1">
        <v>1</v>
      </c>
      <c r="LO173" s="1">
        <v>0</v>
      </c>
      <c r="LP173" s="1" t="s">
        <v>2595</v>
      </c>
      <c r="LQ173" s="1" t="s">
        <v>472</v>
      </c>
      <c r="LZ173" s="1" t="s">
        <v>472</v>
      </c>
      <c r="MA173" s="1" t="s">
        <v>472</v>
      </c>
      <c r="MQ173" s="1">
        <v>0</v>
      </c>
      <c r="MT173" s="1">
        <v>8</v>
      </c>
      <c r="MU173" s="1" t="s">
        <v>5187</v>
      </c>
      <c r="MV173" s="1">
        <v>1</v>
      </c>
      <c r="MW173" s="1">
        <v>0</v>
      </c>
      <c r="MX173" s="1">
        <v>0</v>
      </c>
      <c r="MY173" s="1">
        <v>0</v>
      </c>
      <c r="MZ173" s="1">
        <v>0</v>
      </c>
      <c r="NA173" s="1">
        <v>1</v>
      </c>
      <c r="NB173" s="1">
        <v>1</v>
      </c>
      <c r="NC173" s="1" t="s">
        <v>5190</v>
      </c>
      <c r="ND173" s="1">
        <v>0</v>
      </c>
      <c r="NE173" s="1">
        <v>0</v>
      </c>
      <c r="NF173" s="1">
        <v>0</v>
      </c>
      <c r="NH173" s="1" t="s">
        <v>472</v>
      </c>
      <c r="NI173" s="1" t="s">
        <v>480</v>
      </c>
      <c r="OD173" s="1" t="s">
        <v>2596</v>
      </c>
      <c r="OE173" s="1">
        <v>0</v>
      </c>
      <c r="OF173" s="1">
        <v>0</v>
      </c>
      <c r="OG173" s="1">
        <v>0</v>
      </c>
      <c r="OH173" s="1">
        <v>0</v>
      </c>
      <c r="OI173" s="1">
        <v>0</v>
      </c>
      <c r="OJ173" s="1">
        <v>0</v>
      </c>
      <c r="OK173" s="1">
        <v>0</v>
      </c>
      <c r="OL173" s="1">
        <v>0</v>
      </c>
      <c r="OM173" s="1">
        <v>1</v>
      </c>
      <c r="ON173" s="1">
        <v>0</v>
      </c>
      <c r="OO173" s="1" t="s">
        <v>2597</v>
      </c>
      <c r="OP173" s="1">
        <v>0</v>
      </c>
      <c r="OQ173" s="1">
        <v>0</v>
      </c>
      <c r="OR173" s="1">
        <v>0</v>
      </c>
      <c r="OS173" s="1">
        <v>0</v>
      </c>
      <c r="OT173" s="1">
        <v>1</v>
      </c>
      <c r="OU173" s="1">
        <v>0</v>
      </c>
      <c r="OV173" s="1" t="s">
        <v>2598</v>
      </c>
      <c r="OW173" s="1" t="s">
        <v>482</v>
      </c>
      <c r="OY173" s="1" t="s">
        <v>533</v>
      </c>
      <c r="OZ173" s="1" t="s">
        <v>472</v>
      </c>
      <c r="PA173" s="1" t="s">
        <v>472</v>
      </c>
      <c r="PB173" s="1" t="s">
        <v>518</v>
      </c>
      <c r="PC173" s="1" t="s">
        <v>472</v>
      </c>
      <c r="PI173" s="1" t="s">
        <v>534</v>
      </c>
      <c r="PJ173" s="1" t="s">
        <v>472</v>
      </c>
      <c r="PZ173" s="1" t="s">
        <v>2599</v>
      </c>
      <c r="QA173" s="1" t="s">
        <v>472</v>
      </c>
      <c r="QB173" s="1" t="s">
        <v>2600</v>
      </c>
      <c r="QC173" s="1" t="s">
        <v>2601</v>
      </c>
      <c r="QD173" s="1" t="s">
        <v>472</v>
      </c>
      <c r="QG173" s="1">
        <v>-2.1581467000000001</v>
      </c>
      <c r="QH173" s="1">
        <v>28.883880000000001</v>
      </c>
      <c r="QI173" s="1">
        <v>1640.8</v>
      </c>
      <c r="QJ173" s="1">
        <v>4.7</v>
      </c>
      <c r="QK173" s="1">
        <v>1</v>
      </c>
      <c r="QL173" s="1">
        <v>44965.376817129632</v>
      </c>
      <c r="QM173" s="1">
        <v>44965.359513888892</v>
      </c>
      <c r="QN173" s="1" t="s">
        <v>568</v>
      </c>
      <c r="QO173" s="1">
        <v>44965.377199074072</v>
      </c>
      <c r="QP173" s="7" t="s">
        <v>2602</v>
      </c>
      <c r="QQ173" s="1" t="s">
        <v>568</v>
      </c>
      <c r="QR173" s="1" t="s">
        <v>4707</v>
      </c>
      <c r="QS173" s="1" t="s">
        <v>4716</v>
      </c>
      <c r="QT173" s="1">
        <v>9</v>
      </c>
      <c r="QU173" s="1" t="s">
        <v>4725</v>
      </c>
      <c r="QV173" s="1">
        <v>25</v>
      </c>
      <c r="QW173" s="1">
        <v>1</v>
      </c>
      <c r="QX173" s="1">
        <v>30</v>
      </c>
      <c r="QY173" s="9">
        <v>56</v>
      </c>
      <c r="QZ173" s="1" t="s">
        <v>5101</v>
      </c>
      <c r="RA173" s="1">
        <v>11.111111111111111</v>
      </c>
      <c r="RB173" s="1" t="s">
        <v>4710</v>
      </c>
      <c r="RC173" s="1" t="s">
        <v>4711</v>
      </c>
      <c r="RD173" s="1">
        <v>0</v>
      </c>
      <c r="RE173" s="1" t="s">
        <v>5102</v>
      </c>
      <c r="RF173" s="1">
        <v>0</v>
      </c>
      <c r="RG173" s="1">
        <v>1</v>
      </c>
      <c r="RH173" s="1">
        <v>2</v>
      </c>
      <c r="RI173" s="1">
        <v>3</v>
      </c>
      <c r="RJ173" s="1" t="s">
        <v>4713</v>
      </c>
      <c r="RK173" s="1">
        <v>1</v>
      </c>
      <c r="RL173" s="1">
        <v>6</v>
      </c>
      <c r="RM173" s="1" t="s">
        <v>4718</v>
      </c>
      <c r="RN173" s="1">
        <v>1</v>
      </c>
      <c r="RO173" s="1">
        <v>1</v>
      </c>
      <c r="RP173" s="1" t="str">
        <f t="shared" si="15"/>
        <v>regression</v>
      </c>
      <c r="RQ173" s="1" t="str">
        <f t="shared" si="16"/>
        <v>stagnation</v>
      </c>
      <c r="RR173" s="1" t="str">
        <f t="shared" si="17"/>
        <v>stagnation</v>
      </c>
      <c r="RS173" s="1" t="str">
        <f t="shared" si="18"/>
        <v>regression</v>
      </c>
      <c r="RT173" s="1" t="str">
        <f t="shared" si="19"/>
        <v>regression</v>
      </c>
      <c r="RU173" s="1" t="str">
        <f t="shared" si="20"/>
        <v>croissance</v>
      </c>
    </row>
    <row r="174" spans="1:489" ht="14.25" customHeight="1" x14ac:dyDescent="0.3">
      <c r="A174" s="1" t="s">
        <v>2603</v>
      </c>
      <c r="B174" s="1" t="s">
        <v>2604</v>
      </c>
      <c r="C174" s="1">
        <v>44965</v>
      </c>
      <c r="D174" s="1" t="s">
        <v>459</v>
      </c>
      <c r="E174" s="1" t="s">
        <v>460</v>
      </c>
      <c r="F174" s="1" t="s">
        <v>460</v>
      </c>
      <c r="G174" s="1" t="s">
        <v>461</v>
      </c>
      <c r="H174" s="1" t="s">
        <v>1380</v>
      </c>
      <c r="I174" s="1" t="s">
        <v>2290</v>
      </c>
      <c r="J174" s="1" t="s">
        <v>472</v>
      </c>
      <c r="K174" s="1" t="s">
        <v>2606</v>
      </c>
      <c r="L174" s="1" t="s">
        <v>2605</v>
      </c>
      <c r="M174" s="1" t="str" cm="1">
        <f t="array" ref="M174">SUBSTITUTE(L174,LEFT(L174,MIN(IFERROR(FIND({0;1;2;3;4;5;6;7;8;9},L174),""))-1),"")</f>
        <v>14</v>
      </c>
      <c r="N174" s="1" t="str">
        <f t="shared" si="14"/>
        <v>kadju_14</v>
      </c>
      <c r="O174" s="1" t="s">
        <v>467</v>
      </c>
      <c r="P174" s="1">
        <v>60</v>
      </c>
      <c r="Q174" s="1">
        <v>999999999</v>
      </c>
      <c r="R174" s="1" t="s">
        <v>553</v>
      </c>
      <c r="S174" s="1" t="s">
        <v>464</v>
      </c>
      <c r="W174" s="1" t="s">
        <v>467</v>
      </c>
      <c r="X174" s="1" t="s">
        <v>2320</v>
      </c>
      <c r="Y174" s="1" t="s">
        <v>575</v>
      </c>
      <c r="AA174" s="1" t="s">
        <v>471</v>
      </c>
      <c r="AB174" s="1">
        <v>0</v>
      </c>
      <c r="AC174" s="1">
        <v>1</v>
      </c>
      <c r="AD174" s="1">
        <v>2</v>
      </c>
      <c r="AE174" s="1">
        <v>0</v>
      </c>
      <c r="AF174" s="1">
        <v>0</v>
      </c>
      <c r="AG174" s="1">
        <v>0</v>
      </c>
      <c r="AH174" s="1">
        <v>0</v>
      </c>
      <c r="AI174" s="1">
        <v>1</v>
      </c>
      <c r="AJ174" s="1">
        <v>0</v>
      </c>
      <c r="AK174" s="1">
        <v>0</v>
      </c>
      <c r="AL174" s="1">
        <v>0</v>
      </c>
      <c r="AM174" s="1">
        <v>1</v>
      </c>
      <c r="AN174" s="1">
        <v>0</v>
      </c>
      <c r="AO174" s="1">
        <v>0</v>
      </c>
      <c r="AP174" s="1">
        <v>0</v>
      </c>
      <c r="AQ174" s="1">
        <v>0</v>
      </c>
      <c r="AR174" s="1">
        <v>5</v>
      </c>
      <c r="AS174" s="1" t="s">
        <v>472</v>
      </c>
      <c r="AT174" s="1">
        <v>0</v>
      </c>
      <c r="AU174" s="1">
        <v>0</v>
      </c>
      <c r="AV174" s="1">
        <v>0</v>
      </c>
      <c r="AW174" s="1">
        <v>0</v>
      </c>
      <c r="AX174" s="1">
        <v>0</v>
      </c>
      <c r="AY174" s="1">
        <v>0</v>
      </c>
      <c r="AZ174" s="1">
        <v>0</v>
      </c>
      <c r="BA174" s="1">
        <v>0</v>
      </c>
      <c r="BB174" s="1">
        <v>0</v>
      </c>
      <c r="BC174" s="1">
        <v>0</v>
      </c>
      <c r="BD174" s="1">
        <v>0</v>
      </c>
      <c r="BE174" s="1">
        <v>0</v>
      </c>
      <c r="BF174" s="1" t="s">
        <v>472</v>
      </c>
      <c r="BS174" s="1" t="s">
        <v>472</v>
      </c>
      <c r="CF174" s="1" t="s">
        <v>2607</v>
      </c>
      <c r="CL174" s="1" t="s">
        <v>2607</v>
      </c>
      <c r="CM174" s="1" t="s">
        <v>5133</v>
      </c>
      <c r="CO174" s="1" t="s">
        <v>464</v>
      </c>
      <c r="CW174" s="1" t="s">
        <v>475</v>
      </c>
      <c r="CX174" s="1">
        <v>30</v>
      </c>
      <c r="CY174" s="1">
        <v>10</v>
      </c>
      <c r="CZ174" s="1">
        <v>30</v>
      </c>
      <c r="DA174" s="9">
        <v>70</v>
      </c>
      <c r="DE174" s="1" t="s">
        <v>464</v>
      </c>
      <c r="DF174" s="1" t="s">
        <v>5101</v>
      </c>
      <c r="EH174" s="1">
        <v>7</v>
      </c>
      <c r="EI174" s="1">
        <v>3</v>
      </c>
      <c r="EJ174" s="1">
        <v>420</v>
      </c>
      <c r="EM174" s="1">
        <v>0</v>
      </c>
      <c r="EN174" s="6">
        <v>12</v>
      </c>
      <c r="EO174" s="1" t="s">
        <v>472</v>
      </c>
      <c r="EZ174" s="1" t="s">
        <v>476</v>
      </c>
      <c r="FA174" s="1">
        <v>0</v>
      </c>
      <c r="FB174" s="1">
        <v>0</v>
      </c>
      <c r="FC174" s="1">
        <v>0</v>
      </c>
      <c r="FD174" s="1">
        <v>0</v>
      </c>
      <c r="FE174" s="1">
        <v>1</v>
      </c>
      <c r="FF174" s="1">
        <v>0</v>
      </c>
      <c r="FG174" s="1">
        <v>0</v>
      </c>
      <c r="FI174" s="1" t="s">
        <v>472</v>
      </c>
      <c r="GE174" s="1" t="s">
        <v>472</v>
      </c>
      <c r="GF174" s="1" t="s">
        <v>2608</v>
      </c>
      <c r="GG174" s="1" t="s">
        <v>472</v>
      </c>
      <c r="HP174" s="1" t="s">
        <v>464</v>
      </c>
      <c r="HQ174" s="1">
        <v>0</v>
      </c>
      <c r="HR174" s="1">
        <v>0</v>
      </c>
      <c r="HS174" s="1">
        <v>1</v>
      </c>
      <c r="HT174" s="1">
        <v>0</v>
      </c>
      <c r="HU174" s="1">
        <v>0</v>
      </c>
      <c r="HV174" s="1">
        <v>0</v>
      </c>
      <c r="HW174" s="1">
        <v>0</v>
      </c>
      <c r="HX174" s="1">
        <v>0</v>
      </c>
      <c r="HY174" s="1">
        <v>0</v>
      </c>
      <c r="HZ174" s="1">
        <v>0</v>
      </c>
      <c r="IC174" s="1" t="s">
        <v>1932</v>
      </c>
      <c r="IF174" s="1">
        <v>0</v>
      </c>
      <c r="IG174" s="1">
        <v>0</v>
      </c>
      <c r="IH174" s="1">
        <v>0</v>
      </c>
      <c r="II174" s="1">
        <v>1</v>
      </c>
      <c r="IJ174" s="1">
        <v>0</v>
      </c>
      <c r="IL174" s="1">
        <v>0</v>
      </c>
      <c r="IM174" s="1">
        <v>1</v>
      </c>
      <c r="IN174" s="1">
        <v>0</v>
      </c>
      <c r="IS174" s="1" t="s">
        <v>5183</v>
      </c>
      <c r="IT174" s="1" t="s">
        <v>472</v>
      </c>
      <c r="IU174" s="1" t="s">
        <v>5102</v>
      </c>
      <c r="IV174" s="1" t="s">
        <v>472</v>
      </c>
      <c r="IX174" s="1" t="s">
        <v>472</v>
      </c>
      <c r="IY174" s="1" t="s">
        <v>472</v>
      </c>
      <c r="KA174" s="1" t="s">
        <v>472</v>
      </c>
      <c r="KE174" s="1">
        <v>0</v>
      </c>
      <c r="KM174" s="1">
        <v>0</v>
      </c>
      <c r="KN174" s="1">
        <v>0</v>
      </c>
      <c r="KO174" s="1" t="s">
        <v>5186</v>
      </c>
      <c r="KT174" s="1">
        <v>0</v>
      </c>
      <c r="KU174" s="1">
        <v>0</v>
      </c>
      <c r="KV174" s="1">
        <v>0</v>
      </c>
      <c r="KW174" s="1">
        <v>0</v>
      </c>
      <c r="KX174" s="1">
        <v>1</v>
      </c>
      <c r="KY174" s="1">
        <v>0</v>
      </c>
      <c r="KZ174" s="1" t="s">
        <v>2609</v>
      </c>
      <c r="LA174" s="1" t="s">
        <v>472</v>
      </c>
      <c r="LC174" s="1">
        <v>0</v>
      </c>
      <c r="LD174" s="1">
        <v>1</v>
      </c>
      <c r="LE174" s="1">
        <v>0</v>
      </c>
      <c r="LF174" s="1">
        <v>0</v>
      </c>
      <c r="LH174" s="1">
        <v>0</v>
      </c>
      <c r="LI174" s="1">
        <v>0</v>
      </c>
      <c r="LJ174" s="1">
        <v>0</v>
      </c>
      <c r="LK174" s="1">
        <v>0</v>
      </c>
      <c r="LL174" s="1">
        <v>1</v>
      </c>
      <c r="LM174" s="1">
        <v>0</v>
      </c>
      <c r="LN174" s="1">
        <v>0</v>
      </c>
      <c r="LO174" s="1">
        <v>0</v>
      </c>
      <c r="LQ174" s="1" t="s">
        <v>472</v>
      </c>
      <c r="LZ174" s="1" t="s">
        <v>472</v>
      </c>
      <c r="MA174" s="1" t="s">
        <v>472</v>
      </c>
      <c r="MQ174" s="1">
        <v>0</v>
      </c>
      <c r="MT174" s="1">
        <v>0</v>
      </c>
      <c r="MU174" s="1" t="s">
        <v>5188</v>
      </c>
      <c r="MV174" s="1">
        <v>0</v>
      </c>
      <c r="MW174" s="1">
        <v>0</v>
      </c>
      <c r="MX174" s="1">
        <v>0</v>
      </c>
      <c r="MY174" s="1">
        <v>0</v>
      </c>
      <c r="MZ174" s="1">
        <v>0</v>
      </c>
      <c r="NA174" s="1">
        <v>0</v>
      </c>
      <c r="NB174" s="1">
        <v>0</v>
      </c>
      <c r="NC174" s="1" t="s">
        <v>1580</v>
      </c>
      <c r="ND174" s="1">
        <v>1</v>
      </c>
      <c r="NE174" s="1">
        <v>0</v>
      </c>
      <c r="NF174" s="1">
        <v>0</v>
      </c>
      <c r="NH174" s="1" t="s">
        <v>472</v>
      </c>
      <c r="NI174" s="1" t="s">
        <v>480</v>
      </c>
      <c r="OD174" s="1" t="s">
        <v>760</v>
      </c>
      <c r="OE174" s="1">
        <v>1</v>
      </c>
      <c r="OF174" s="1">
        <v>0</v>
      </c>
      <c r="OG174" s="1">
        <v>0</v>
      </c>
      <c r="OH174" s="1">
        <v>0</v>
      </c>
      <c r="OI174" s="1">
        <v>0</v>
      </c>
      <c r="OJ174" s="1">
        <v>0</v>
      </c>
      <c r="OK174" s="1">
        <v>0</v>
      </c>
      <c r="OL174" s="1">
        <v>0</v>
      </c>
      <c r="OM174" s="1">
        <v>0</v>
      </c>
      <c r="ON174" s="1">
        <v>0</v>
      </c>
      <c r="OP174" s="1">
        <v>0</v>
      </c>
      <c r="OQ174" s="1">
        <v>0</v>
      </c>
      <c r="OR174" s="1">
        <v>0</v>
      </c>
      <c r="OS174" s="1">
        <v>0</v>
      </c>
      <c r="OT174" s="1">
        <v>1</v>
      </c>
      <c r="OU174" s="1">
        <v>0</v>
      </c>
      <c r="OV174" s="1" t="s">
        <v>2610</v>
      </c>
      <c r="OW174" s="1" t="s">
        <v>702</v>
      </c>
      <c r="OY174" s="1" t="s">
        <v>518</v>
      </c>
      <c r="OZ174" s="1" t="s">
        <v>472</v>
      </c>
      <c r="PA174" s="1" t="s">
        <v>472</v>
      </c>
      <c r="PB174" s="1" t="s">
        <v>518</v>
      </c>
      <c r="PC174" s="1" t="s">
        <v>472</v>
      </c>
      <c r="PI174" s="1" t="s">
        <v>605</v>
      </c>
      <c r="PJ174" s="1" t="s">
        <v>472</v>
      </c>
      <c r="PZ174" s="1" t="s">
        <v>837</v>
      </c>
      <c r="QA174" s="1" t="s">
        <v>489</v>
      </c>
      <c r="QB174" s="1" t="s">
        <v>2611</v>
      </c>
      <c r="QC174" s="1" t="s">
        <v>1423</v>
      </c>
      <c r="QD174" s="1" t="s">
        <v>472</v>
      </c>
      <c r="QG174" s="1">
        <v>-2.1662911</v>
      </c>
      <c r="QH174" s="1">
        <v>28.885422299999998</v>
      </c>
      <c r="QI174" s="1">
        <v>1560.3</v>
      </c>
      <c r="QJ174" s="1">
        <v>5.13</v>
      </c>
      <c r="QK174" s="1">
        <v>5</v>
      </c>
      <c r="QL174" s="1">
        <v>44965.387928240743</v>
      </c>
      <c r="QM174" s="1">
        <v>44965.37804398148</v>
      </c>
      <c r="QN174" s="1" t="s">
        <v>840</v>
      </c>
      <c r="QO174" s="1">
        <v>44965.388090277767</v>
      </c>
      <c r="QP174" s="7" t="s">
        <v>2612</v>
      </c>
      <c r="QQ174" s="1" t="s">
        <v>840</v>
      </c>
      <c r="QR174" s="1" t="s">
        <v>4752</v>
      </c>
      <c r="QS174" s="1" t="s">
        <v>4752</v>
      </c>
      <c r="QT174" s="1" t="s">
        <v>4752</v>
      </c>
      <c r="QU174" s="1" t="s">
        <v>4752</v>
      </c>
      <c r="QV174" s="1" t="s">
        <v>4752</v>
      </c>
      <c r="QW174" s="1" t="s">
        <v>4752</v>
      </c>
      <c r="QX174" s="1" t="s">
        <v>4752</v>
      </c>
      <c r="QY174" s="9" t="s">
        <v>4752</v>
      </c>
      <c r="QZ174" s="1" t="s">
        <v>4752</v>
      </c>
      <c r="RA174" s="1" t="s">
        <v>4752</v>
      </c>
      <c r="RB174" s="1" t="s">
        <v>4752</v>
      </c>
      <c r="RC174" s="1" t="s">
        <v>4752</v>
      </c>
      <c r="RD174" s="1" t="s">
        <v>4752</v>
      </c>
      <c r="RE174" s="1" t="s">
        <v>4752</v>
      </c>
      <c r="RF174" s="1" t="s">
        <v>4752</v>
      </c>
      <c r="RG174" s="1" t="s">
        <v>4752</v>
      </c>
      <c r="RH174" s="1" t="s">
        <v>4752</v>
      </c>
      <c r="RI174" s="1" t="s">
        <v>4752</v>
      </c>
      <c r="RJ174" s="1" t="s">
        <v>4752</v>
      </c>
      <c r="RK174" s="1" t="s">
        <v>4752</v>
      </c>
      <c r="RL174" s="1" t="s">
        <v>4752</v>
      </c>
      <c r="RM174" s="1" t="s">
        <v>4752</v>
      </c>
      <c r="RN174" s="1" t="s">
        <v>4752</v>
      </c>
      <c r="RO174" s="1" t="s">
        <v>4752</v>
      </c>
      <c r="RP174" s="1" t="str">
        <f t="shared" si="15"/>
        <v/>
      </c>
      <c r="RQ174" s="1" t="str">
        <f t="shared" si="16"/>
        <v/>
      </c>
      <c r="RR174" s="1" t="str">
        <f t="shared" si="17"/>
        <v/>
      </c>
      <c r="RS174" s="1" t="str">
        <f t="shared" si="18"/>
        <v/>
      </c>
      <c r="RT174" s="1" t="str">
        <f t="shared" si="19"/>
        <v/>
      </c>
      <c r="RU174" s="1" t="str">
        <f t="shared" si="20"/>
        <v/>
      </c>
    </row>
    <row r="175" spans="1:489" ht="14.25" customHeight="1" x14ac:dyDescent="0.3">
      <c r="A175" s="1" t="s">
        <v>2613</v>
      </c>
      <c r="B175" s="1" t="s">
        <v>2614</v>
      </c>
      <c r="C175" s="1">
        <v>44965</v>
      </c>
      <c r="D175" s="1" t="s">
        <v>459</v>
      </c>
      <c r="E175" s="1" t="s">
        <v>460</v>
      </c>
      <c r="F175" s="1" t="s">
        <v>460</v>
      </c>
      <c r="G175" s="1" t="s">
        <v>461</v>
      </c>
      <c r="H175" s="1" t="s">
        <v>1380</v>
      </c>
      <c r="I175" s="1" t="s">
        <v>2290</v>
      </c>
      <c r="J175" s="1" t="s">
        <v>472</v>
      </c>
      <c r="K175" s="1" t="s">
        <v>2616</v>
      </c>
      <c r="L175" s="1" t="s">
        <v>2615</v>
      </c>
      <c r="M175" s="1" t="str" cm="1">
        <f t="array" ref="M175">SUBSTITUTE(L175,LEFT(L175,MIN(IFERROR(FIND({0;1;2;3;4;5;6;7;8;9},L175),""))-1),"")</f>
        <v>15</v>
      </c>
      <c r="N175" s="1" t="str">
        <f t="shared" si="14"/>
        <v>kadju_15</v>
      </c>
      <c r="O175" s="1" t="s">
        <v>510</v>
      </c>
      <c r="P175" s="1">
        <v>19</v>
      </c>
      <c r="Q175" s="1">
        <v>0</v>
      </c>
      <c r="R175" s="1" t="s">
        <v>693</v>
      </c>
      <c r="S175" s="1" t="s">
        <v>472</v>
      </c>
      <c r="T175" s="1" t="s">
        <v>526</v>
      </c>
      <c r="V175" s="1" t="s">
        <v>510</v>
      </c>
      <c r="W175" s="1" t="s">
        <v>510</v>
      </c>
      <c r="X175" s="1" t="s">
        <v>2617</v>
      </c>
      <c r="Y175" s="1" t="s">
        <v>575</v>
      </c>
      <c r="AA175" s="1" t="s">
        <v>596</v>
      </c>
      <c r="AB175" s="1">
        <v>0</v>
      </c>
      <c r="AC175" s="1">
        <v>0</v>
      </c>
      <c r="AD175" s="1">
        <v>1</v>
      </c>
      <c r="AE175" s="1">
        <v>0</v>
      </c>
      <c r="AF175" s="1">
        <v>0</v>
      </c>
      <c r="AG175" s="1">
        <v>0</v>
      </c>
      <c r="AH175" s="1">
        <v>0</v>
      </c>
      <c r="AI175" s="1">
        <v>2</v>
      </c>
      <c r="AJ175" s="1">
        <v>0</v>
      </c>
      <c r="AK175" s="1">
        <v>0</v>
      </c>
      <c r="AL175" s="1">
        <v>0</v>
      </c>
      <c r="AM175" s="1">
        <v>2</v>
      </c>
      <c r="AN175" s="1">
        <v>0</v>
      </c>
      <c r="AO175" s="1">
        <v>0</v>
      </c>
      <c r="AP175" s="1">
        <v>0</v>
      </c>
      <c r="AQ175" s="1">
        <v>1</v>
      </c>
      <c r="AR175" s="1">
        <v>6</v>
      </c>
      <c r="AS175" s="1" t="s">
        <v>464</v>
      </c>
      <c r="AT175" s="1">
        <v>0</v>
      </c>
      <c r="AU175" s="1">
        <v>0</v>
      </c>
      <c r="AV175" s="1">
        <v>0</v>
      </c>
      <c r="AW175" s="1">
        <v>0</v>
      </c>
      <c r="AX175" s="1">
        <v>1</v>
      </c>
      <c r="AY175" s="1">
        <v>0</v>
      </c>
      <c r="AZ175" s="1">
        <v>0</v>
      </c>
      <c r="BA175" s="1">
        <v>0</v>
      </c>
      <c r="BB175" s="1">
        <v>0</v>
      </c>
      <c r="BC175" s="1">
        <v>0</v>
      </c>
      <c r="BD175" s="1">
        <v>0</v>
      </c>
      <c r="BE175" s="1">
        <v>0</v>
      </c>
      <c r="BF175" s="1" t="s">
        <v>464</v>
      </c>
      <c r="BG175" s="1">
        <v>0</v>
      </c>
      <c r="BH175" s="1">
        <v>0</v>
      </c>
      <c r="BI175" s="1">
        <v>0</v>
      </c>
      <c r="BJ175" s="1">
        <v>0</v>
      </c>
      <c r="BK175" s="1">
        <v>0</v>
      </c>
      <c r="BL175" s="1">
        <v>0</v>
      </c>
      <c r="BM175" s="1">
        <v>0</v>
      </c>
      <c r="BN175" s="1">
        <v>0</v>
      </c>
      <c r="BO175" s="1">
        <v>0</v>
      </c>
      <c r="BP175" s="1">
        <v>1</v>
      </c>
      <c r="BQ175" s="1">
        <v>0</v>
      </c>
      <c r="BR175" s="1" t="s">
        <v>2618</v>
      </c>
      <c r="BS175" s="1" t="s">
        <v>464</v>
      </c>
      <c r="BT175" s="1">
        <v>1</v>
      </c>
      <c r="BU175" s="1">
        <v>0</v>
      </c>
      <c r="BV175" s="1">
        <v>0</v>
      </c>
      <c r="BW175" s="1">
        <v>0</v>
      </c>
      <c r="BX175" s="1">
        <v>0</v>
      </c>
      <c r="BY175" s="1">
        <v>1</v>
      </c>
      <c r="BZ175" s="1">
        <v>0</v>
      </c>
      <c r="CA175" s="1">
        <v>0</v>
      </c>
      <c r="CB175" s="1">
        <v>0</v>
      </c>
      <c r="CC175" s="1">
        <v>0</v>
      </c>
      <c r="CD175" s="1">
        <v>0</v>
      </c>
      <c r="CF175" s="1" t="s">
        <v>473</v>
      </c>
      <c r="CG175" s="1" t="s">
        <v>474</v>
      </c>
      <c r="CL175" s="1" t="s">
        <v>473</v>
      </c>
      <c r="CM175" s="1" t="s">
        <v>5133</v>
      </c>
      <c r="CO175" s="1" t="s">
        <v>464</v>
      </c>
      <c r="CW175" s="1" t="s">
        <v>475</v>
      </c>
      <c r="CX175" s="1">
        <v>10</v>
      </c>
      <c r="CY175" s="1">
        <v>120</v>
      </c>
      <c r="CZ175" s="1">
        <v>10</v>
      </c>
      <c r="DA175" s="9">
        <v>140</v>
      </c>
      <c r="DE175" s="1" t="s">
        <v>472</v>
      </c>
      <c r="DF175" s="1" t="s">
        <v>5102</v>
      </c>
      <c r="DG175" s="1">
        <v>0</v>
      </c>
      <c r="DH175" s="1">
        <v>0</v>
      </c>
      <c r="DI175" s="1">
        <v>1</v>
      </c>
      <c r="DJ175" s="1">
        <v>1</v>
      </c>
      <c r="DK175" s="1">
        <v>0</v>
      </c>
      <c r="DL175" s="1">
        <v>0</v>
      </c>
      <c r="DM175" s="1">
        <v>0</v>
      </c>
      <c r="DN175" s="1">
        <v>0</v>
      </c>
      <c r="DO175" s="1">
        <v>0</v>
      </c>
      <c r="DP175" s="1">
        <v>1</v>
      </c>
      <c r="DQ175" s="1">
        <v>0</v>
      </c>
      <c r="DR175" s="1">
        <v>0</v>
      </c>
      <c r="DS175" s="1">
        <v>0</v>
      </c>
      <c r="EH175" s="1">
        <v>7</v>
      </c>
      <c r="EI175" s="1">
        <v>2</v>
      </c>
      <c r="EJ175" s="1">
        <v>280</v>
      </c>
      <c r="EM175" s="1">
        <v>0</v>
      </c>
      <c r="EN175" s="6">
        <v>6.6666666666666661</v>
      </c>
      <c r="EO175" s="1" t="s">
        <v>472</v>
      </c>
      <c r="EZ175" s="1" t="s">
        <v>476</v>
      </c>
      <c r="FA175" s="1">
        <v>0</v>
      </c>
      <c r="FB175" s="1">
        <v>0</v>
      </c>
      <c r="FC175" s="1">
        <v>0</v>
      </c>
      <c r="FD175" s="1">
        <v>0</v>
      </c>
      <c r="FE175" s="1">
        <v>1</v>
      </c>
      <c r="FF175" s="1">
        <v>0</v>
      </c>
      <c r="FG175" s="1">
        <v>0</v>
      </c>
      <c r="FI175" s="1" t="s">
        <v>472</v>
      </c>
      <c r="GE175" s="1" t="s">
        <v>464</v>
      </c>
      <c r="GF175" s="1" t="s">
        <v>2619</v>
      </c>
      <c r="GG175" s="1" t="s">
        <v>472</v>
      </c>
      <c r="HP175" s="1" t="s">
        <v>464</v>
      </c>
      <c r="HQ175" s="1">
        <v>0</v>
      </c>
      <c r="HR175" s="1">
        <v>0</v>
      </c>
      <c r="HS175" s="1">
        <v>0</v>
      </c>
      <c r="HT175" s="1">
        <v>0</v>
      </c>
      <c r="HU175" s="1">
        <v>0</v>
      </c>
      <c r="HV175" s="1">
        <v>0</v>
      </c>
      <c r="HW175" s="1">
        <v>1</v>
      </c>
      <c r="HX175" s="1">
        <v>0</v>
      </c>
      <c r="HY175" s="1">
        <v>0</v>
      </c>
      <c r="HZ175" s="1">
        <v>0</v>
      </c>
      <c r="IF175" s="1">
        <v>0</v>
      </c>
      <c r="IG175" s="1">
        <v>0</v>
      </c>
      <c r="IH175" s="1">
        <v>0</v>
      </c>
      <c r="II175" s="1">
        <v>1</v>
      </c>
      <c r="IJ175" s="1">
        <v>0</v>
      </c>
      <c r="IS175" s="1" t="s">
        <v>5183</v>
      </c>
      <c r="IT175" s="1" t="s">
        <v>472</v>
      </c>
      <c r="IU175" s="1" t="s">
        <v>5102</v>
      </c>
      <c r="IV175" s="1" t="s">
        <v>472</v>
      </c>
      <c r="IX175" s="1" t="s">
        <v>472</v>
      </c>
      <c r="IY175" s="1" t="s">
        <v>472</v>
      </c>
      <c r="KA175" s="1" t="s">
        <v>464</v>
      </c>
      <c r="KB175" s="1">
        <v>1</v>
      </c>
      <c r="KC175" s="1">
        <v>0</v>
      </c>
      <c r="KD175" s="1">
        <v>0</v>
      </c>
      <c r="KE175" s="1">
        <v>1</v>
      </c>
      <c r="KF175" s="1">
        <v>0</v>
      </c>
      <c r="KG175" s="1">
        <v>0</v>
      </c>
      <c r="KH175" s="1">
        <v>0</v>
      </c>
      <c r="KJ175" s="1">
        <v>0</v>
      </c>
      <c r="KK175" s="1">
        <v>1</v>
      </c>
      <c r="KL175" s="1">
        <v>0</v>
      </c>
      <c r="KM175" s="1">
        <v>1</v>
      </c>
      <c r="KN175" s="1">
        <v>2</v>
      </c>
      <c r="KO175" s="1" t="s">
        <v>5186</v>
      </c>
      <c r="KP175" s="1">
        <v>0</v>
      </c>
      <c r="KQ175" s="1">
        <v>0</v>
      </c>
      <c r="KR175" s="1">
        <v>0</v>
      </c>
      <c r="KT175" s="1">
        <v>0</v>
      </c>
      <c r="KU175" s="1">
        <v>0</v>
      </c>
      <c r="KV175" s="1">
        <v>0</v>
      </c>
      <c r="KW175" s="1">
        <v>0</v>
      </c>
      <c r="KX175" s="1">
        <v>1</v>
      </c>
      <c r="KY175" s="1">
        <v>0</v>
      </c>
      <c r="KZ175" s="1" t="s">
        <v>1960</v>
      </c>
      <c r="LA175" s="1" t="s">
        <v>472</v>
      </c>
      <c r="LB175" s="1" t="s">
        <v>2620</v>
      </c>
      <c r="LC175" s="1">
        <v>0</v>
      </c>
      <c r="LD175" s="1">
        <v>1</v>
      </c>
      <c r="LE175" s="1">
        <v>0</v>
      </c>
      <c r="LF175" s="1">
        <v>0</v>
      </c>
      <c r="LH175" s="1">
        <v>0</v>
      </c>
      <c r="LI175" s="1">
        <v>0</v>
      </c>
      <c r="LJ175" s="1">
        <v>0</v>
      </c>
      <c r="LK175" s="1">
        <v>0</v>
      </c>
      <c r="LL175" s="1">
        <v>0</v>
      </c>
      <c r="LM175" s="1">
        <v>0</v>
      </c>
      <c r="LN175" s="1">
        <v>1</v>
      </c>
      <c r="LO175" s="1">
        <v>0</v>
      </c>
      <c r="LP175" s="1" t="s">
        <v>2621</v>
      </c>
      <c r="LQ175" s="1" t="s">
        <v>464</v>
      </c>
      <c r="LR175" s="1" t="s">
        <v>2622</v>
      </c>
      <c r="LS175" s="1">
        <v>0</v>
      </c>
      <c r="LT175" s="1">
        <v>1</v>
      </c>
      <c r="LU175" s="1">
        <v>0</v>
      </c>
      <c r="LV175" s="1">
        <v>0</v>
      </c>
      <c r="LW175" s="1">
        <v>0</v>
      </c>
      <c r="LX175" s="1">
        <v>0</v>
      </c>
      <c r="LY175" s="1" t="s">
        <v>1014</v>
      </c>
      <c r="LZ175" s="1" t="s">
        <v>472</v>
      </c>
      <c r="MA175" s="1" t="s">
        <v>472</v>
      </c>
      <c r="MQ175" s="1">
        <v>0</v>
      </c>
      <c r="MT175" s="1">
        <v>5</v>
      </c>
      <c r="MU175" s="1" t="s">
        <v>5189</v>
      </c>
      <c r="MV175" s="1">
        <v>1</v>
      </c>
      <c r="MW175" s="1">
        <v>0</v>
      </c>
      <c r="MX175" s="1">
        <v>0</v>
      </c>
      <c r="MY175" s="1">
        <v>0</v>
      </c>
      <c r="MZ175" s="1">
        <v>0</v>
      </c>
      <c r="NA175" s="1">
        <v>1</v>
      </c>
      <c r="NB175" s="1">
        <v>1</v>
      </c>
      <c r="NC175" s="1" t="s">
        <v>5190</v>
      </c>
      <c r="ND175" s="1">
        <v>0</v>
      </c>
      <c r="NE175" s="1">
        <v>0</v>
      </c>
      <c r="NF175" s="1">
        <v>0</v>
      </c>
      <c r="NH175" s="1" t="s">
        <v>464</v>
      </c>
      <c r="NI175" s="1" t="s">
        <v>464</v>
      </c>
      <c r="NJ175" s="1" t="s">
        <v>741</v>
      </c>
      <c r="OD175" s="1" t="s">
        <v>2623</v>
      </c>
      <c r="OE175" s="1">
        <v>1</v>
      </c>
      <c r="OF175" s="1">
        <v>0</v>
      </c>
      <c r="OG175" s="1">
        <v>0</v>
      </c>
      <c r="OH175" s="1">
        <v>0</v>
      </c>
      <c r="OI175" s="1">
        <v>0</v>
      </c>
      <c r="OJ175" s="1">
        <v>0</v>
      </c>
      <c r="OK175" s="1">
        <v>0</v>
      </c>
      <c r="OL175" s="1">
        <v>0</v>
      </c>
      <c r="OM175" s="1">
        <v>1</v>
      </c>
      <c r="ON175" s="1">
        <v>0</v>
      </c>
      <c r="OO175" s="1" t="s">
        <v>2624</v>
      </c>
      <c r="OP175" s="1">
        <v>0</v>
      </c>
      <c r="OQ175" s="1">
        <v>0</v>
      </c>
      <c r="OR175" s="1">
        <v>0</v>
      </c>
      <c r="OS175" s="1">
        <v>0</v>
      </c>
      <c r="OT175" s="1">
        <v>1</v>
      </c>
      <c r="OU175" s="1">
        <v>0</v>
      </c>
      <c r="OV175" s="1" t="s">
        <v>2625</v>
      </c>
      <c r="OW175" s="1" t="s">
        <v>546</v>
      </c>
      <c r="OY175" s="1" t="s">
        <v>518</v>
      </c>
      <c r="OZ175" s="1" t="s">
        <v>472</v>
      </c>
      <c r="PA175" s="1" t="s">
        <v>472</v>
      </c>
      <c r="PB175" s="1" t="s">
        <v>533</v>
      </c>
      <c r="PC175" s="1" t="s">
        <v>472</v>
      </c>
      <c r="PI175" s="1" t="s">
        <v>534</v>
      </c>
      <c r="PJ175" s="1" t="s">
        <v>472</v>
      </c>
      <c r="PZ175" s="1" t="s">
        <v>1580</v>
      </c>
      <c r="QA175" s="1" t="s">
        <v>472</v>
      </c>
      <c r="QB175" s="1" t="s">
        <v>2626</v>
      </c>
      <c r="QC175" s="1" t="s">
        <v>2627</v>
      </c>
      <c r="QD175" s="1" t="s">
        <v>472</v>
      </c>
      <c r="QG175" s="1">
        <v>-2.1587893999999999</v>
      </c>
      <c r="QH175" s="1">
        <v>28.884868000000001</v>
      </c>
      <c r="QI175" s="1">
        <v>1643.4</v>
      </c>
      <c r="QJ175" s="1">
        <v>4.3</v>
      </c>
      <c r="QK175" s="1">
        <v>6</v>
      </c>
      <c r="QL175" s="1">
        <v>44965.401319444441</v>
      </c>
      <c r="QM175" s="1">
        <v>44965.382951388892</v>
      </c>
      <c r="QN175" s="1" t="s">
        <v>568</v>
      </c>
      <c r="QO175" s="1">
        <v>44965.401701388888</v>
      </c>
      <c r="QP175" s="7" t="s">
        <v>2628</v>
      </c>
      <c r="QQ175" s="1" t="s">
        <v>568</v>
      </c>
      <c r="QR175" s="1" t="s">
        <v>4752</v>
      </c>
      <c r="QS175" s="1" t="s">
        <v>4752</v>
      </c>
      <c r="QT175" s="1" t="s">
        <v>4752</v>
      </c>
      <c r="QU175" s="1" t="s">
        <v>4752</v>
      </c>
      <c r="QV175" s="1" t="s">
        <v>4752</v>
      </c>
      <c r="QW175" s="1" t="s">
        <v>4752</v>
      </c>
      <c r="QX175" s="1" t="s">
        <v>4752</v>
      </c>
      <c r="QY175" s="9" t="s">
        <v>4752</v>
      </c>
      <c r="QZ175" s="1" t="s">
        <v>4752</v>
      </c>
      <c r="RA175" s="1" t="s">
        <v>4752</v>
      </c>
      <c r="RB175" s="1" t="s">
        <v>4752</v>
      </c>
      <c r="RC175" s="1" t="s">
        <v>4752</v>
      </c>
      <c r="RD175" s="1" t="s">
        <v>4752</v>
      </c>
      <c r="RE175" s="1" t="s">
        <v>4752</v>
      </c>
      <c r="RF175" s="1" t="s">
        <v>4752</v>
      </c>
      <c r="RG175" s="1" t="s">
        <v>4752</v>
      </c>
      <c r="RH175" s="1" t="s">
        <v>4752</v>
      </c>
      <c r="RI175" s="1" t="s">
        <v>4752</v>
      </c>
      <c r="RJ175" s="1" t="s">
        <v>4752</v>
      </c>
      <c r="RK175" s="1" t="s">
        <v>4752</v>
      </c>
      <c r="RL175" s="1" t="s">
        <v>4752</v>
      </c>
      <c r="RM175" s="1" t="s">
        <v>4752</v>
      </c>
      <c r="RN175" s="1" t="s">
        <v>4752</v>
      </c>
      <c r="RO175" s="1" t="s">
        <v>4752</v>
      </c>
      <c r="RP175" s="1" t="str">
        <f t="shared" si="15"/>
        <v/>
      </c>
      <c r="RQ175" s="1" t="str">
        <f t="shared" si="16"/>
        <v/>
      </c>
      <c r="RR175" s="1" t="str">
        <f t="shared" si="17"/>
        <v/>
      </c>
      <c r="RS175" s="1" t="str">
        <f t="shared" si="18"/>
        <v/>
      </c>
      <c r="RT175" s="1" t="str">
        <f t="shared" si="19"/>
        <v/>
      </c>
      <c r="RU175" s="1" t="str">
        <f t="shared" si="20"/>
        <v/>
      </c>
    </row>
    <row r="176" spans="1:489" ht="14.25" customHeight="1" x14ac:dyDescent="0.3">
      <c r="A176" s="1" t="s">
        <v>2629</v>
      </c>
      <c r="B176" s="1" t="s">
        <v>2630</v>
      </c>
      <c r="C176" s="1">
        <v>44965</v>
      </c>
      <c r="D176" s="1" t="s">
        <v>459</v>
      </c>
      <c r="E176" s="1" t="s">
        <v>460</v>
      </c>
      <c r="F176" s="1" t="s">
        <v>460</v>
      </c>
      <c r="G176" s="1" t="s">
        <v>461</v>
      </c>
      <c r="H176" s="1" t="s">
        <v>1380</v>
      </c>
      <c r="I176" s="1" t="s">
        <v>2290</v>
      </c>
      <c r="J176" s="1" t="s">
        <v>464</v>
      </c>
      <c r="K176" s="1" t="s">
        <v>2632</v>
      </c>
      <c r="L176" s="1" t="s">
        <v>2631</v>
      </c>
      <c r="M176" s="1" t="str" cm="1">
        <f t="array" ref="M176">SUBSTITUTE(L176,LEFT(L176,MIN(IFERROR(FIND({0;1;2;3;4;5;6;7;8;9},L176),""))-1),"")</f>
        <v>18</v>
      </c>
      <c r="N176" s="1" t="str">
        <f t="shared" si="14"/>
        <v>kadju_18</v>
      </c>
      <c r="O176" s="1" t="s">
        <v>510</v>
      </c>
      <c r="P176" s="1">
        <v>63</v>
      </c>
      <c r="Q176" s="1">
        <v>999999999</v>
      </c>
      <c r="R176" s="1" t="s">
        <v>511</v>
      </c>
      <c r="S176" s="1" t="s">
        <v>464</v>
      </c>
      <c r="W176" s="1" t="s">
        <v>510</v>
      </c>
      <c r="X176" s="1" t="s">
        <v>2633</v>
      </c>
      <c r="Y176" s="1" t="s">
        <v>575</v>
      </c>
      <c r="AA176" s="1" t="s">
        <v>471</v>
      </c>
      <c r="AB176" s="1">
        <v>1</v>
      </c>
      <c r="AC176" s="1">
        <v>1</v>
      </c>
      <c r="AD176" s="1">
        <v>0</v>
      </c>
      <c r="AE176" s="1">
        <v>1</v>
      </c>
      <c r="AF176" s="1">
        <v>0</v>
      </c>
      <c r="AG176" s="1">
        <v>0</v>
      </c>
      <c r="AH176" s="1">
        <v>1</v>
      </c>
      <c r="AI176" s="1">
        <v>0</v>
      </c>
      <c r="AJ176" s="1">
        <v>0</v>
      </c>
      <c r="AK176" s="1">
        <v>2</v>
      </c>
      <c r="AL176" s="1">
        <v>1</v>
      </c>
      <c r="AM176" s="1">
        <v>1</v>
      </c>
      <c r="AN176" s="1">
        <v>0</v>
      </c>
      <c r="AO176" s="1">
        <v>0</v>
      </c>
      <c r="AP176" s="1">
        <v>0</v>
      </c>
      <c r="AQ176" s="1">
        <v>1</v>
      </c>
      <c r="AR176" s="1">
        <v>9</v>
      </c>
      <c r="AS176" s="1" t="s">
        <v>472</v>
      </c>
      <c r="AT176" s="1">
        <v>0</v>
      </c>
      <c r="AU176" s="1">
        <v>0</v>
      </c>
      <c r="AV176" s="1">
        <v>0</v>
      </c>
      <c r="AW176" s="1">
        <v>0</v>
      </c>
      <c r="AX176" s="1">
        <v>0</v>
      </c>
      <c r="AY176" s="1">
        <v>0</v>
      </c>
      <c r="AZ176" s="1">
        <v>0</v>
      </c>
      <c r="BA176" s="1">
        <v>0</v>
      </c>
      <c r="BB176" s="1">
        <v>0</v>
      </c>
      <c r="BC176" s="1">
        <v>0</v>
      </c>
      <c r="BD176" s="1">
        <v>0</v>
      </c>
      <c r="BE176" s="1">
        <v>0</v>
      </c>
      <c r="BF176" s="1" t="s">
        <v>472</v>
      </c>
      <c r="BS176" s="1" t="s">
        <v>472</v>
      </c>
      <c r="CF176" s="1" t="s">
        <v>650</v>
      </c>
      <c r="CI176" s="1" t="s">
        <v>651</v>
      </c>
      <c r="CL176" s="1" t="s">
        <v>651</v>
      </c>
      <c r="CM176" s="1" t="s">
        <v>5133</v>
      </c>
      <c r="CO176" s="1" t="s">
        <v>464</v>
      </c>
      <c r="CW176" s="1" t="s">
        <v>475</v>
      </c>
      <c r="CX176" s="1">
        <v>3</v>
      </c>
      <c r="CY176" s="1">
        <v>20</v>
      </c>
      <c r="CZ176" s="1">
        <v>10</v>
      </c>
      <c r="DA176" s="9">
        <v>33</v>
      </c>
      <c r="DE176" s="1" t="s">
        <v>464</v>
      </c>
      <c r="DF176" s="1" t="s">
        <v>5101</v>
      </c>
      <c r="EH176" s="1">
        <v>7</v>
      </c>
      <c r="EI176" s="1">
        <v>4</v>
      </c>
      <c r="EJ176" s="1">
        <v>560</v>
      </c>
      <c r="EM176" s="1">
        <v>0</v>
      </c>
      <c r="EN176" s="6">
        <v>8.8888888888888893</v>
      </c>
      <c r="EO176" s="1" t="s">
        <v>472</v>
      </c>
      <c r="EZ176" s="1" t="s">
        <v>476</v>
      </c>
      <c r="FA176" s="1">
        <v>0</v>
      </c>
      <c r="FB176" s="1">
        <v>0</v>
      </c>
      <c r="FC176" s="1">
        <v>0</v>
      </c>
      <c r="FD176" s="1">
        <v>0</v>
      </c>
      <c r="FE176" s="1">
        <v>1</v>
      </c>
      <c r="FF176" s="1">
        <v>0</v>
      </c>
      <c r="FG176" s="1">
        <v>0</v>
      </c>
      <c r="FI176" s="1" t="s">
        <v>472</v>
      </c>
      <c r="GE176" s="1" t="s">
        <v>464</v>
      </c>
      <c r="GF176" s="1" t="s">
        <v>2634</v>
      </c>
      <c r="GG176" s="1" t="s">
        <v>472</v>
      </c>
      <c r="HP176" s="1" t="s">
        <v>464</v>
      </c>
      <c r="HQ176" s="1">
        <v>0</v>
      </c>
      <c r="HR176" s="1">
        <v>0</v>
      </c>
      <c r="HS176" s="1">
        <v>1</v>
      </c>
      <c r="HT176" s="1">
        <v>0</v>
      </c>
      <c r="HU176" s="1">
        <v>0</v>
      </c>
      <c r="HV176" s="1">
        <v>0</v>
      </c>
      <c r="HW176" s="1">
        <v>0</v>
      </c>
      <c r="HX176" s="1">
        <v>0</v>
      </c>
      <c r="HY176" s="1">
        <v>0</v>
      </c>
      <c r="HZ176" s="1">
        <v>0</v>
      </c>
      <c r="IC176" s="1" t="s">
        <v>1932</v>
      </c>
      <c r="IF176" s="1">
        <v>0</v>
      </c>
      <c r="IG176" s="1">
        <v>0</v>
      </c>
      <c r="IH176" s="1">
        <v>0</v>
      </c>
      <c r="II176" s="1">
        <v>1</v>
      </c>
      <c r="IJ176" s="1">
        <v>0</v>
      </c>
      <c r="IL176" s="1">
        <v>0</v>
      </c>
      <c r="IM176" s="1">
        <v>1</v>
      </c>
      <c r="IN176" s="1">
        <v>0</v>
      </c>
      <c r="IS176" s="1" t="s">
        <v>5183</v>
      </c>
      <c r="IT176" s="1" t="s">
        <v>472</v>
      </c>
      <c r="IU176" s="1" t="s">
        <v>5102</v>
      </c>
      <c r="IV176" s="1" t="s">
        <v>472</v>
      </c>
      <c r="IX176" s="1" t="s">
        <v>472</v>
      </c>
      <c r="IY176" s="1" t="s">
        <v>472</v>
      </c>
      <c r="KA176" s="1" t="s">
        <v>464</v>
      </c>
      <c r="KB176" s="1">
        <v>1</v>
      </c>
      <c r="KC176" s="1">
        <v>0</v>
      </c>
      <c r="KD176" s="1">
        <v>0</v>
      </c>
      <c r="KE176" s="1">
        <v>1</v>
      </c>
      <c r="KF176" s="1">
        <v>0</v>
      </c>
      <c r="KG176" s="1">
        <v>0</v>
      </c>
      <c r="KH176" s="1">
        <v>0</v>
      </c>
      <c r="KJ176" s="1">
        <v>0</v>
      </c>
      <c r="KK176" s="1">
        <v>1</v>
      </c>
      <c r="KL176" s="1">
        <v>0</v>
      </c>
      <c r="KM176" s="1">
        <v>1</v>
      </c>
      <c r="KN176" s="1">
        <v>2</v>
      </c>
      <c r="KO176" s="1" t="s">
        <v>5186</v>
      </c>
      <c r="KP176" s="1">
        <v>0</v>
      </c>
      <c r="KQ176" s="1">
        <v>0</v>
      </c>
      <c r="KR176" s="1">
        <v>0</v>
      </c>
      <c r="KT176" s="1">
        <v>0</v>
      </c>
      <c r="KU176" s="1">
        <v>0</v>
      </c>
      <c r="KV176" s="1">
        <v>0</v>
      </c>
      <c r="KW176" s="1">
        <v>0</v>
      </c>
      <c r="KX176" s="1">
        <v>1</v>
      </c>
      <c r="KY176" s="1">
        <v>0</v>
      </c>
      <c r="KZ176" s="1" t="s">
        <v>2340</v>
      </c>
      <c r="LA176" s="1" t="s">
        <v>464</v>
      </c>
      <c r="LC176" s="1">
        <v>0</v>
      </c>
      <c r="LD176" s="1">
        <v>1</v>
      </c>
      <c r="LE176" s="1">
        <v>0</v>
      </c>
      <c r="LF176" s="1">
        <v>0</v>
      </c>
      <c r="LH176" s="1">
        <v>0</v>
      </c>
      <c r="LI176" s="1">
        <v>0</v>
      </c>
      <c r="LJ176" s="1">
        <v>0</v>
      </c>
      <c r="LK176" s="1">
        <v>0</v>
      </c>
      <c r="LL176" s="1">
        <v>1</v>
      </c>
      <c r="LM176" s="1">
        <v>0</v>
      </c>
      <c r="LN176" s="1">
        <v>0</v>
      </c>
      <c r="LO176" s="1">
        <v>0</v>
      </c>
      <c r="LQ176" s="1" t="s">
        <v>464</v>
      </c>
      <c r="LR176" s="1" t="s">
        <v>2635</v>
      </c>
      <c r="LS176" s="1">
        <v>0</v>
      </c>
      <c r="LT176" s="1">
        <v>1</v>
      </c>
      <c r="LU176" s="1">
        <v>0</v>
      </c>
      <c r="LV176" s="1">
        <v>0</v>
      </c>
      <c r="LW176" s="1">
        <v>0</v>
      </c>
      <c r="LX176" s="1">
        <v>0</v>
      </c>
      <c r="LY176" s="1" t="s">
        <v>1423</v>
      </c>
      <c r="LZ176" s="1" t="s">
        <v>472</v>
      </c>
      <c r="MA176" s="1" t="s">
        <v>472</v>
      </c>
      <c r="MQ176" s="1">
        <v>0</v>
      </c>
      <c r="MT176" s="1">
        <v>2</v>
      </c>
      <c r="MU176" s="1" t="s">
        <v>5188</v>
      </c>
      <c r="MV176" s="1">
        <v>1</v>
      </c>
      <c r="MW176" s="1">
        <v>0</v>
      </c>
      <c r="MX176" s="1">
        <v>0</v>
      </c>
      <c r="MY176" s="1">
        <v>0</v>
      </c>
      <c r="MZ176" s="1">
        <v>0</v>
      </c>
      <c r="NA176" s="1">
        <v>1</v>
      </c>
      <c r="NB176" s="1">
        <v>1</v>
      </c>
      <c r="NC176" s="1" t="s">
        <v>5190</v>
      </c>
      <c r="ND176" s="1">
        <v>0</v>
      </c>
      <c r="NE176" s="1">
        <v>0</v>
      </c>
      <c r="NF176" s="1">
        <v>0</v>
      </c>
      <c r="NH176" s="1" t="s">
        <v>464</v>
      </c>
      <c r="NI176" s="1" t="s">
        <v>480</v>
      </c>
      <c r="OD176" s="1" t="s">
        <v>2636</v>
      </c>
      <c r="OE176" s="1">
        <v>0</v>
      </c>
      <c r="OF176" s="1">
        <v>0</v>
      </c>
      <c r="OG176" s="1">
        <v>1</v>
      </c>
      <c r="OH176" s="1">
        <v>0</v>
      </c>
      <c r="OI176" s="1">
        <v>0</v>
      </c>
      <c r="OJ176" s="1">
        <v>0</v>
      </c>
      <c r="OK176" s="1">
        <v>0</v>
      </c>
      <c r="OL176" s="1">
        <v>0</v>
      </c>
      <c r="OM176" s="1">
        <v>0</v>
      </c>
      <c r="ON176" s="1">
        <v>0</v>
      </c>
      <c r="OP176" s="1">
        <v>0</v>
      </c>
      <c r="OQ176" s="1">
        <v>0</v>
      </c>
      <c r="OR176" s="1">
        <v>0</v>
      </c>
      <c r="OS176" s="1">
        <v>0</v>
      </c>
      <c r="OT176" s="1">
        <v>1</v>
      </c>
      <c r="OU176" s="1">
        <v>0</v>
      </c>
      <c r="OV176" s="1" t="s">
        <v>2636</v>
      </c>
      <c r="OW176" s="1" t="s">
        <v>702</v>
      </c>
      <c r="OY176" s="1" t="s">
        <v>502</v>
      </c>
      <c r="OZ176" s="1" t="s">
        <v>464</v>
      </c>
      <c r="PA176" s="1" t="s">
        <v>464</v>
      </c>
      <c r="PB176" s="1" t="s">
        <v>518</v>
      </c>
      <c r="PC176" s="1" t="s">
        <v>472</v>
      </c>
      <c r="PI176" s="1" t="s">
        <v>605</v>
      </c>
      <c r="PJ176" s="1" t="s">
        <v>489</v>
      </c>
      <c r="PK176" s="1">
        <v>0</v>
      </c>
      <c r="PL176" s="1">
        <v>0</v>
      </c>
      <c r="PM176" s="1">
        <v>1</v>
      </c>
      <c r="PN176" s="1">
        <v>0</v>
      </c>
      <c r="PO176" s="1">
        <v>0</v>
      </c>
      <c r="PP176" s="1">
        <v>0</v>
      </c>
      <c r="PQ176" s="1">
        <v>0</v>
      </c>
      <c r="PR176" s="1">
        <v>0</v>
      </c>
      <c r="PS176" s="1">
        <v>0</v>
      </c>
      <c r="PT176" s="1">
        <v>0</v>
      </c>
      <c r="PU176" s="1">
        <v>0</v>
      </c>
      <c r="PV176" s="1">
        <v>0</v>
      </c>
      <c r="PX176" s="1" t="s">
        <v>488</v>
      </c>
      <c r="PY176" s="1" t="s">
        <v>489</v>
      </c>
      <c r="PZ176" s="1" t="s">
        <v>488</v>
      </c>
      <c r="QA176" s="1" t="s">
        <v>489</v>
      </c>
      <c r="QB176" s="1" t="s">
        <v>2637</v>
      </c>
      <c r="QC176" s="1" t="s">
        <v>2638</v>
      </c>
      <c r="QD176" s="1" t="s">
        <v>472</v>
      </c>
      <c r="QG176" s="1">
        <v>-2.1628894000000001</v>
      </c>
      <c r="QH176" s="1">
        <v>28.888775299999999</v>
      </c>
      <c r="QI176" s="1">
        <v>1650.5</v>
      </c>
      <c r="QJ176" s="1">
        <v>3.83</v>
      </c>
      <c r="QK176" s="1">
        <v>9</v>
      </c>
      <c r="QL176" s="1">
        <v>44965.426134259258</v>
      </c>
      <c r="QM176" s="1">
        <v>44965.410416666673</v>
      </c>
      <c r="QN176" s="1" t="s">
        <v>840</v>
      </c>
      <c r="QO176" s="1">
        <v>44965.427673611113</v>
      </c>
      <c r="QP176" s="7" t="s">
        <v>2639</v>
      </c>
      <c r="QQ176" s="1" t="s">
        <v>840</v>
      </c>
      <c r="QR176" s="1" t="s">
        <v>4707</v>
      </c>
      <c r="QS176" s="1" t="s">
        <v>4716</v>
      </c>
      <c r="QT176" s="1">
        <v>12</v>
      </c>
      <c r="QU176" s="1" t="s">
        <v>4725</v>
      </c>
      <c r="QV176" s="1">
        <v>2</v>
      </c>
      <c r="QW176" s="1">
        <v>1</v>
      </c>
      <c r="QX176" s="1">
        <v>5</v>
      </c>
      <c r="QY176" s="9">
        <v>8</v>
      </c>
      <c r="QZ176" s="1" t="s">
        <v>5100</v>
      </c>
      <c r="RA176" s="1">
        <v>8.3333333333333339</v>
      </c>
      <c r="RB176" s="1" t="s">
        <v>4720</v>
      </c>
      <c r="RC176" s="1" t="s">
        <v>4711</v>
      </c>
      <c r="RD176" s="1">
        <v>0</v>
      </c>
      <c r="RE176" s="1" t="s">
        <v>5102</v>
      </c>
      <c r="RF176" s="1">
        <v>0</v>
      </c>
      <c r="RG176" s="1">
        <v>2</v>
      </c>
      <c r="RH176" s="1">
        <v>2</v>
      </c>
      <c r="RI176" s="1">
        <v>4</v>
      </c>
      <c r="RJ176" s="1" t="s">
        <v>4713</v>
      </c>
      <c r="RK176" s="1">
        <v>1</v>
      </c>
      <c r="RL176" s="1">
        <v>4</v>
      </c>
      <c r="RM176" s="1" t="s">
        <v>4722</v>
      </c>
      <c r="RN176" s="1">
        <v>1</v>
      </c>
      <c r="RO176" s="1">
        <v>1</v>
      </c>
      <c r="RP176" s="1" t="str">
        <f t="shared" si="15"/>
        <v>regression</v>
      </c>
      <c r="RQ176" s="1" t="str">
        <f t="shared" si="16"/>
        <v>regression</v>
      </c>
      <c r="RR176" s="1" t="str">
        <f t="shared" si="17"/>
        <v>stagnation</v>
      </c>
      <c r="RS176" s="1" t="str">
        <f t="shared" si="18"/>
        <v>regression</v>
      </c>
      <c r="RT176" s="1" t="str">
        <f t="shared" si="19"/>
        <v>regression</v>
      </c>
      <c r="RU176" s="1" t="str">
        <f t="shared" si="20"/>
        <v>regression</v>
      </c>
    </row>
    <row r="177" spans="1:489" ht="14.25" customHeight="1" x14ac:dyDescent="0.3">
      <c r="A177" s="1" t="s">
        <v>2640</v>
      </c>
      <c r="B177" s="1" t="s">
        <v>2641</v>
      </c>
      <c r="C177" s="1">
        <v>44965</v>
      </c>
      <c r="D177" s="1" t="s">
        <v>459</v>
      </c>
      <c r="E177" s="1" t="s">
        <v>460</v>
      </c>
      <c r="F177" s="1" t="s">
        <v>460</v>
      </c>
      <c r="G177" s="1" t="s">
        <v>461</v>
      </c>
      <c r="H177" s="1" t="s">
        <v>1380</v>
      </c>
      <c r="I177" s="1" t="s">
        <v>2290</v>
      </c>
      <c r="J177" s="1" t="s">
        <v>464</v>
      </c>
      <c r="K177" s="1" t="s">
        <v>2643</v>
      </c>
      <c r="L177" s="1" t="s">
        <v>2642</v>
      </c>
      <c r="M177" s="1" t="str" cm="1">
        <f t="array" ref="M177">SUBSTITUTE(L177,LEFT(L177,MIN(IFERROR(FIND({0;1;2;3;4;5;6;7;8;9},L177),""))-1),"")</f>
        <v>2</v>
      </c>
      <c r="N177" s="1" t="str">
        <f t="shared" si="14"/>
        <v>kadju_2</v>
      </c>
      <c r="O177" s="1" t="s">
        <v>510</v>
      </c>
      <c r="P177" s="1">
        <v>78</v>
      </c>
      <c r="Q177" s="1">
        <v>0</v>
      </c>
      <c r="R177" s="1" t="s">
        <v>553</v>
      </c>
      <c r="S177" s="1" t="s">
        <v>464</v>
      </c>
      <c r="W177" s="1" t="s">
        <v>510</v>
      </c>
      <c r="X177" s="1" t="s">
        <v>2644</v>
      </c>
      <c r="Y177" s="1" t="s">
        <v>575</v>
      </c>
      <c r="AA177" s="1" t="s">
        <v>471</v>
      </c>
      <c r="AB177" s="1">
        <v>0</v>
      </c>
      <c r="AC177" s="1">
        <v>0</v>
      </c>
      <c r="AD177" s="1">
        <v>0</v>
      </c>
      <c r="AE177" s="1">
        <v>0</v>
      </c>
      <c r="AF177" s="1">
        <v>0</v>
      </c>
      <c r="AG177" s="1">
        <v>0</v>
      </c>
      <c r="AH177" s="1">
        <v>0</v>
      </c>
      <c r="AI177" s="1">
        <v>1</v>
      </c>
      <c r="AJ177" s="1">
        <v>0</v>
      </c>
      <c r="AK177" s="1">
        <v>0</v>
      </c>
      <c r="AL177" s="1">
        <v>0</v>
      </c>
      <c r="AM177" s="1">
        <v>0</v>
      </c>
      <c r="AN177" s="1">
        <v>0</v>
      </c>
      <c r="AO177" s="1">
        <v>0</v>
      </c>
      <c r="AP177" s="1">
        <v>0</v>
      </c>
      <c r="AQ177" s="1">
        <v>1</v>
      </c>
      <c r="AR177" s="1">
        <v>2</v>
      </c>
      <c r="AS177" s="1" t="s">
        <v>472</v>
      </c>
      <c r="AT177" s="1">
        <v>0</v>
      </c>
      <c r="AU177" s="1">
        <v>0</v>
      </c>
      <c r="AV177" s="1">
        <v>0</v>
      </c>
      <c r="AW177" s="1">
        <v>0</v>
      </c>
      <c r="AX177" s="1">
        <v>0</v>
      </c>
      <c r="AY177" s="1">
        <v>0</v>
      </c>
      <c r="AZ177" s="1">
        <v>0</v>
      </c>
      <c r="BA177" s="1">
        <v>0</v>
      </c>
      <c r="BB177" s="1">
        <v>0</v>
      </c>
      <c r="BC177" s="1">
        <v>0</v>
      </c>
      <c r="BD177" s="1">
        <v>0</v>
      </c>
      <c r="BE177" s="1">
        <v>0</v>
      </c>
      <c r="BF177" s="1" t="s">
        <v>464</v>
      </c>
      <c r="BG177" s="1">
        <v>0</v>
      </c>
      <c r="BH177" s="1">
        <v>0</v>
      </c>
      <c r="BI177" s="1">
        <v>0</v>
      </c>
      <c r="BJ177" s="1">
        <v>0</v>
      </c>
      <c r="BK177" s="1">
        <v>0</v>
      </c>
      <c r="BL177" s="1">
        <v>0</v>
      </c>
      <c r="BM177" s="1">
        <v>0</v>
      </c>
      <c r="BN177" s="1">
        <v>1</v>
      </c>
      <c r="BO177" s="1">
        <v>0</v>
      </c>
      <c r="BP177" s="1">
        <v>0</v>
      </c>
      <c r="BQ177" s="1">
        <v>0</v>
      </c>
      <c r="BS177" s="1" t="s">
        <v>464</v>
      </c>
      <c r="BT177" s="1">
        <v>0</v>
      </c>
      <c r="BU177" s="1">
        <v>0</v>
      </c>
      <c r="BV177" s="1">
        <v>0</v>
      </c>
      <c r="BW177" s="1">
        <v>0</v>
      </c>
      <c r="BX177" s="1">
        <v>0</v>
      </c>
      <c r="BY177" s="1">
        <v>0</v>
      </c>
      <c r="BZ177" s="1">
        <v>0</v>
      </c>
      <c r="CA177" s="1">
        <v>0</v>
      </c>
      <c r="CB177" s="1">
        <v>1</v>
      </c>
      <c r="CC177" s="1">
        <v>0</v>
      </c>
      <c r="CD177" s="1">
        <v>0</v>
      </c>
      <c r="CF177" s="1" t="s">
        <v>473</v>
      </c>
      <c r="CG177" s="1" t="s">
        <v>474</v>
      </c>
      <c r="CL177" s="1" t="s">
        <v>473</v>
      </c>
      <c r="CM177" s="1" t="s">
        <v>5133</v>
      </c>
      <c r="CO177" s="1" t="s">
        <v>472</v>
      </c>
      <c r="CP177" s="1" t="s">
        <v>2294</v>
      </c>
      <c r="CR177" s="1" t="s">
        <v>2295</v>
      </c>
      <c r="CW177" s="1" t="s">
        <v>475</v>
      </c>
      <c r="CX177" s="1">
        <v>5</v>
      </c>
      <c r="CY177" s="1">
        <v>60</v>
      </c>
      <c r="CZ177" s="1">
        <v>5</v>
      </c>
      <c r="DA177" s="9">
        <v>70</v>
      </c>
      <c r="DB177" s="1">
        <v>35</v>
      </c>
      <c r="DC177" s="1">
        <v>2</v>
      </c>
      <c r="DD177" s="1">
        <v>55</v>
      </c>
      <c r="DE177" s="1" t="s">
        <v>464</v>
      </c>
      <c r="DF177" s="1" t="s">
        <v>5101</v>
      </c>
      <c r="DT177" s="1" t="s">
        <v>464</v>
      </c>
      <c r="EH177" s="1">
        <v>7</v>
      </c>
      <c r="EI177" s="1">
        <v>2</v>
      </c>
      <c r="EJ177" s="1">
        <v>280</v>
      </c>
      <c r="EK177" s="1">
        <v>7</v>
      </c>
      <c r="EL177" s="1">
        <v>2</v>
      </c>
      <c r="EM177" s="1">
        <v>280</v>
      </c>
      <c r="EN177" s="6">
        <v>40</v>
      </c>
      <c r="EO177" s="1" t="s">
        <v>472</v>
      </c>
      <c r="EZ177" s="1" t="s">
        <v>1674</v>
      </c>
      <c r="FA177" s="1">
        <v>0</v>
      </c>
      <c r="FB177" s="1">
        <v>0</v>
      </c>
      <c r="FC177" s="1">
        <v>0</v>
      </c>
      <c r="FD177" s="1">
        <v>0</v>
      </c>
      <c r="FE177" s="1">
        <v>1</v>
      </c>
      <c r="FF177" s="1">
        <v>0</v>
      </c>
      <c r="FG177" s="1">
        <v>0</v>
      </c>
      <c r="FI177" s="1" t="s">
        <v>472</v>
      </c>
      <c r="FN177" s="1">
        <v>0</v>
      </c>
      <c r="FO177" s="1">
        <v>0</v>
      </c>
      <c r="FP177" s="1">
        <v>0</v>
      </c>
      <c r="FQ177" s="1">
        <v>0</v>
      </c>
      <c r="FR177" s="1">
        <v>1</v>
      </c>
      <c r="FS177" s="1">
        <v>0</v>
      </c>
      <c r="FT177" s="1">
        <v>0</v>
      </c>
      <c r="FV177" s="1" t="s">
        <v>472</v>
      </c>
      <c r="GD177" s="1" t="s">
        <v>472</v>
      </c>
      <c r="GE177" s="1" t="s">
        <v>472</v>
      </c>
      <c r="GF177" s="1" t="s">
        <v>2645</v>
      </c>
      <c r="GG177" s="1" t="s">
        <v>472</v>
      </c>
      <c r="GP177" s="1" t="s">
        <v>472</v>
      </c>
      <c r="HP177" s="1" t="s">
        <v>464</v>
      </c>
      <c r="HQ177" s="1">
        <v>0</v>
      </c>
      <c r="HR177" s="1">
        <v>0</v>
      </c>
      <c r="HS177" s="1">
        <v>0</v>
      </c>
      <c r="HT177" s="1">
        <v>0</v>
      </c>
      <c r="HU177" s="1">
        <v>0</v>
      </c>
      <c r="HV177" s="1">
        <v>0</v>
      </c>
      <c r="HW177" s="1">
        <v>1</v>
      </c>
      <c r="HX177" s="1">
        <v>0</v>
      </c>
      <c r="HY177" s="1">
        <v>0</v>
      </c>
      <c r="HZ177" s="1">
        <v>0</v>
      </c>
      <c r="IF177" s="1">
        <v>0</v>
      </c>
      <c r="IG177" s="1">
        <v>0</v>
      </c>
      <c r="IH177" s="1">
        <v>0</v>
      </c>
      <c r="II177" s="1">
        <v>1</v>
      </c>
      <c r="IJ177" s="1">
        <v>0</v>
      </c>
      <c r="IS177" s="1" t="s">
        <v>5183</v>
      </c>
      <c r="IT177" s="1" t="s">
        <v>472</v>
      </c>
      <c r="IU177" s="1" t="s">
        <v>5102</v>
      </c>
      <c r="IV177" s="1" t="s">
        <v>472</v>
      </c>
      <c r="IX177" s="1" t="s">
        <v>472</v>
      </c>
      <c r="IY177" s="1" t="s">
        <v>472</v>
      </c>
      <c r="KA177" s="1" t="s">
        <v>472</v>
      </c>
      <c r="KE177" s="1">
        <v>0</v>
      </c>
      <c r="KM177" s="1">
        <v>0</v>
      </c>
      <c r="KN177" s="1">
        <v>0</v>
      </c>
      <c r="KO177" s="1" t="s">
        <v>5186</v>
      </c>
      <c r="KT177" s="1">
        <v>0</v>
      </c>
      <c r="KU177" s="1">
        <v>0</v>
      </c>
      <c r="KV177" s="1">
        <v>0</v>
      </c>
      <c r="KW177" s="1">
        <v>0</v>
      </c>
      <c r="KX177" s="1">
        <v>1</v>
      </c>
      <c r="KY177" s="1">
        <v>0</v>
      </c>
      <c r="KZ177" s="1" t="s">
        <v>2646</v>
      </c>
      <c r="LA177" s="1" t="s">
        <v>472</v>
      </c>
      <c r="LB177" s="1" t="s">
        <v>636</v>
      </c>
      <c r="LC177" s="1">
        <v>0</v>
      </c>
      <c r="LD177" s="1">
        <v>1</v>
      </c>
      <c r="LE177" s="1">
        <v>0</v>
      </c>
      <c r="LF177" s="1">
        <v>0</v>
      </c>
      <c r="LH177" s="1">
        <v>0</v>
      </c>
      <c r="LI177" s="1">
        <v>0</v>
      </c>
      <c r="LJ177" s="1">
        <v>0</v>
      </c>
      <c r="LK177" s="1">
        <v>0</v>
      </c>
      <c r="LL177" s="1">
        <v>0</v>
      </c>
      <c r="LM177" s="1">
        <v>0</v>
      </c>
      <c r="LN177" s="1">
        <v>1</v>
      </c>
      <c r="LO177" s="1">
        <v>0</v>
      </c>
      <c r="LP177" s="1" t="s">
        <v>1742</v>
      </c>
      <c r="LQ177" s="1" t="s">
        <v>472</v>
      </c>
      <c r="LZ177" s="1" t="s">
        <v>472</v>
      </c>
      <c r="MA177" s="1" t="s">
        <v>472</v>
      </c>
      <c r="MQ177" s="1">
        <v>0</v>
      </c>
      <c r="MT177" s="1">
        <v>5</v>
      </c>
      <c r="MU177" s="1" t="s">
        <v>5189</v>
      </c>
      <c r="MV177" s="1">
        <v>1</v>
      </c>
      <c r="MW177" s="1">
        <v>0</v>
      </c>
      <c r="MX177" s="1">
        <v>0</v>
      </c>
      <c r="MY177" s="1">
        <v>0</v>
      </c>
      <c r="MZ177" s="1">
        <v>0</v>
      </c>
      <c r="NA177" s="1">
        <v>1</v>
      </c>
      <c r="NB177" s="1">
        <v>1</v>
      </c>
      <c r="NC177" s="1" t="s">
        <v>5190</v>
      </c>
      <c r="ND177" s="1">
        <v>0</v>
      </c>
      <c r="NE177" s="1">
        <v>0</v>
      </c>
      <c r="NF177" s="1">
        <v>0</v>
      </c>
      <c r="NH177" s="1" t="s">
        <v>472</v>
      </c>
      <c r="NI177" s="1" t="s">
        <v>480</v>
      </c>
      <c r="OD177" s="1" t="s">
        <v>1949</v>
      </c>
      <c r="OE177" s="1">
        <v>0</v>
      </c>
      <c r="OF177" s="1">
        <v>0</v>
      </c>
      <c r="OG177" s="1">
        <v>0</v>
      </c>
      <c r="OH177" s="1">
        <v>0</v>
      </c>
      <c r="OI177" s="1">
        <v>0</v>
      </c>
      <c r="OJ177" s="1">
        <v>0</v>
      </c>
      <c r="OK177" s="1">
        <v>0</v>
      </c>
      <c r="OL177" s="1">
        <v>0</v>
      </c>
      <c r="OM177" s="1">
        <v>1</v>
      </c>
      <c r="ON177" s="1">
        <v>0</v>
      </c>
      <c r="OO177" s="1" t="s">
        <v>2647</v>
      </c>
      <c r="OP177" s="1">
        <v>0</v>
      </c>
      <c r="OQ177" s="1">
        <v>0</v>
      </c>
      <c r="OR177" s="1">
        <v>0</v>
      </c>
      <c r="OS177" s="1">
        <v>0</v>
      </c>
      <c r="OT177" s="1">
        <v>1</v>
      </c>
      <c r="OU177" s="1">
        <v>0</v>
      </c>
      <c r="OV177" s="1" t="s">
        <v>1580</v>
      </c>
      <c r="OW177" s="1" t="s">
        <v>546</v>
      </c>
      <c r="OY177" s="1" t="s">
        <v>518</v>
      </c>
      <c r="OZ177" s="1" t="s">
        <v>472</v>
      </c>
      <c r="PA177" s="1" t="s">
        <v>472</v>
      </c>
      <c r="PB177" s="1" t="s">
        <v>518</v>
      </c>
      <c r="PC177" s="1" t="s">
        <v>472</v>
      </c>
      <c r="PI177" s="1" t="s">
        <v>534</v>
      </c>
      <c r="PJ177" s="1" t="s">
        <v>472</v>
      </c>
      <c r="PZ177" s="1" t="s">
        <v>1580</v>
      </c>
      <c r="QA177" s="1" t="s">
        <v>472</v>
      </c>
      <c r="QB177" s="1" t="s">
        <v>2648</v>
      </c>
      <c r="QC177" s="1" t="s">
        <v>2649</v>
      </c>
      <c r="QD177" s="1" t="s">
        <v>472</v>
      </c>
      <c r="QG177" s="1">
        <v>-2.1612056000000002</v>
      </c>
      <c r="QH177" s="1">
        <v>28.887094699999999</v>
      </c>
      <c r="QI177" s="1">
        <v>1604</v>
      </c>
      <c r="QJ177" s="1">
        <v>4.1500000000000004</v>
      </c>
      <c r="QK177" s="1">
        <v>2</v>
      </c>
      <c r="QL177" s="1">
        <v>44965.427789351852</v>
      </c>
      <c r="QM177" s="1">
        <v>44965.412638888891</v>
      </c>
      <c r="QN177" s="1" t="s">
        <v>568</v>
      </c>
      <c r="QO177" s="1">
        <v>44965.428113425929</v>
      </c>
      <c r="QP177" s="7" t="s">
        <v>2650</v>
      </c>
      <c r="QQ177" s="1" t="s">
        <v>568</v>
      </c>
      <c r="QR177" s="1" t="s">
        <v>4752</v>
      </c>
      <c r="QS177" s="1" t="s">
        <v>4752</v>
      </c>
      <c r="QT177" s="1" t="s">
        <v>4752</v>
      </c>
      <c r="QU177" s="1" t="s">
        <v>4752</v>
      </c>
      <c r="QV177" s="1" t="s">
        <v>4752</v>
      </c>
      <c r="QW177" s="1" t="s">
        <v>4752</v>
      </c>
      <c r="QX177" s="1" t="s">
        <v>4752</v>
      </c>
      <c r="QY177" s="9" t="s">
        <v>4752</v>
      </c>
      <c r="QZ177" s="1" t="s">
        <v>4752</v>
      </c>
      <c r="RA177" s="1" t="s">
        <v>4752</v>
      </c>
      <c r="RB177" s="1" t="s">
        <v>4752</v>
      </c>
      <c r="RC177" s="1" t="s">
        <v>4752</v>
      </c>
      <c r="RD177" s="1" t="s">
        <v>4752</v>
      </c>
      <c r="RE177" s="1" t="s">
        <v>4752</v>
      </c>
      <c r="RF177" s="1" t="s">
        <v>4752</v>
      </c>
      <c r="RG177" s="1" t="s">
        <v>4752</v>
      </c>
      <c r="RH177" s="1" t="s">
        <v>4752</v>
      </c>
      <c r="RI177" s="1" t="s">
        <v>4752</v>
      </c>
      <c r="RJ177" s="1" t="s">
        <v>4752</v>
      </c>
      <c r="RK177" s="1" t="s">
        <v>4752</v>
      </c>
      <c r="RL177" s="1" t="s">
        <v>4752</v>
      </c>
      <c r="RM177" s="1" t="s">
        <v>4752</v>
      </c>
      <c r="RN177" s="1" t="s">
        <v>4752</v>
      </c>
      <c r="RO177" s="1" t="s">
        <v>4752</v>
      </c>
      <c r="RP177" s="1" t="str">
        <f t="shared" si="15"/>
        <v/>
      </c>
      <c r="RQ177" s="1" t="str">
        <f t="shared" si="16"/>
        <v/>
      </c>
      <c r="RR177" s="1" t="str">
        <f t="shared" si="17"/>
        <v/>
      </c>
      <c r="RS177" s="1" t="str">
        <f t="shared" si="18"/>
        <v/>
      </c>
      <c r="RT177" s="1" t="str">
        <f t="shared" si="19"/>
        <v/>
      </c>
      <c r="RU177" s="1" t="str">
        <f t="shared" si="20"/>
        <v/>
      </c>
    </row>
    <row r="178" spans="1:489" ht="14.25" customHeight="1" x14ac:dyDescent="0.3">
      <c r="A178" s="1" t="s">
        <v>2651</v>
      </c>
      <c r="B178" s="1" t="s">
        <v>2652</v>
      </c>
      <c r="C178" s="1">
        <v>44965</v>
      </c>
      <c r="D178" s="1" t="s">
        <v>459</v>
      </c>
      <c r="E178" s="1" t="s">
        <v>460</v>
      </c>
      <c r="F178" s="1" t="s">
        <v>460</v>
      </c>
      <c r="G178" s="1" t="s">
        <v>461</v>
      </c>
      <c r="H178" s="1" t="s">
        <v>1380</v>
      </c>
      <c r="I178" s="1" t="s">
        <v>2290</v>
      </c>
      <c r="J178" s="1" t="s">
        <v>464</v>
      </c>
      <c r="K178" s="1" t="s">
        <v>2654</v>
      </c>
      <c r="L178" s="1" t="s">
        <v>2653</v>
      </c>
      <c r="M178" s="1" t="str" cm="1">
        <f t="array" ref="M178">SUBSTITUTE(L178,LEFT(L178,MIN(IFERROR(FIND({0;1;2;3;4;5;6;7;8;9},L178),""))-1),"")</f>
        <v>17</v>
      </c>
      <c r="N178" s="1" t="str">
        <f t="shared" si="14"/>
        <v>kadju_17</v>
      </c>
      <c r="O178" s="1" t="s">
        <v>510</v>
      </c>
      <c r="P178" s="1">
        <v>23</v>
      </c>
      <c r="Q178" s="1">
        <v>971983126</v>
      </c>
      <c r="R178" s="1" t="s">
        <v>614</v>
      </c>
      <c r="S178" s="1" t="s">
        <v>464</v>
      </c>
      <c r="W178" s="1" t="s">
        <v>510</v>
      </c>
      <c r="X178" s="1" t="s">
        <v>2655</v>
      </c>
      <c r="Y178" s="1" t="s">
        <v>1503</v>
      </c>
      <c r="AA178" s="1" t="s">
        <v>471</v>
      </c>
      <c r="AB178" s="1">
        <v>1</v>
      </c>
      <c r="AC178" s="1">
        <v>0</v>
      </c>
      <c r="AD178" s="1">
        <v>0</v>
      </c>
      <c r="AE178" s="1">
        <v>0</v>
      </c>
      <c r="AF178" s="1">
        <v>0</v>
      </c>
      <c r="AG178" s="1">
        <v>1</v>
      </c>
      <c r="AH178" s="1">
        <v>0</v>
      </c>
      <c r="AI178" s="1">
        <v>1</v>
      </c>
      <c r="AJ178" s="1">
        <v>2</v>
      </c>
      <c r="AK178" s="1">
        <v>0</v>
      </c>
      <c r="AL178" s="1">
        <v>0</v>
      </c>
      <c r="AM178" s="1">
        <v>0</v>
      </c>
      <c r="AN178" s="1">
        <v>1</v>
      </c>
      <c r="AO178" s="1">
        <v>0</v>
      </c>
      <c r="AP178" s="1">
        <v>0</v>
      </c>
      <c r="AQ178" s="1">
        <v>0</v>
      </c>
      <c r="AR178" s="1">
        <v>6</v>
      </c>
      <c r="AS178" s="1" t="s">
        <v>472</v>
      </c>
      <c r="AT178" s="1">
        <v>0</v>
      </c>
      <c r="AU178" s="1">
        <v>0</v>
      </c>
      <c r="AV178" s="1">
        <v>0</v>
      </c>
      <c r="AW178" s="1">
        <v>0</v>
      </c>
      <c r="AX178" s="1">
        <v>0</v>
      </c>
      <c r="AY178" s="1">
        <v>0</v>
      </c>
      <c r="AZ178" s="1">
        <v>0</v>
      </c>
      <c r="BA178" s="1">
        <v>0</v>
      </c>
      <c r="BB178" s="1">
        <v>0</v>
      </c>
      <c r="BC178" s="1">
        <v>0</v>
      </c>
      <c r="BD178" s="1">
        <v>0</v>
      </c>
      <c r="BE178" s="1">
        <v>0</v>
      </c>
      <c r="BF178" s="1" t="s">
        <v>472</v>
      </c>
      <c r="BS178" s="1" t="s">
        <v>464</v>
      </c>
      <c r="BT178" s="1">
        <v>0</v>
      </c>
      <c r="BU178" s="1">
        <v>0</v>
      </c>
      <c r="BV178" s="1">
        <v>0</v>
      </c>
      <c r="BW178" s="1">
        <v>1</v>
      </c>
      <c r="BX178" s="1">
        <v>0</v>
      </c>
      <c r="BY178" s="1">
        <v>0</v>
      </c>
      <c r="BZ178" s="1">
        <v>0</v>
      </c>
      <c r="CA178" s="1">
        <v>0</v>
      </c>
      <c r="CB178" s="1">
        <v>0</v>
      </c>
      <c r="CC178" s="1">
        <v>0</v>
      </c>
      <c r="CD178" s="1">
        <v>0</v>
      </c>
      <c r="CF178" s="1" t="s">
        <v>650</v>
      </c>
      <c r="CI178" s="1" t="s">
        <v>651</v>
      </c>
      <c r="CL178" s="1" t="s">
        <v>651</v>
      </c>
      <c r="CM178" s="1" t="s">
        <v>5133</v>
      </c>
      <c r="CO178" s="1" t="s">
        <v>464</v>
      </c>
      <c r="CW178" s="1" t="s">
        <v>475</v>
      </c>
      <c r="CX178" s="1">
        <v>5</v>
      </c>
      <c r="CY178" s="1">
        <v>5</v>
      </c>
      <c r="CZ178" s="1">
        <v>6</v>
      </c>
      <c r="DA178" s="9">
        <v>16</v>
      </c>
      <c r="DE178" s="1" t="s">
        <v>464</v>
      </c>
      <c r="DF178" s="1" t="s">
        <v>5100</v>
      </c>
      <c r="EH178" s="1">
        <v>7</v>
      </c>
      <c r="EI178" s="1">
        <v>4</v>
      </c>
      <c r="EJ178" s="1">
        <v>560</v>
      </c>
      <c r="EM178" s="1">
        <v>0</v>
      </c>
      <c r="EN178" s="6">
        <v>13.333333333333332</v>
      </c>
      <c r="EO178" s="1" t="s">
        <v>472</v>
      </c>
      <c r="EZ178" s="1" t="s">
        <v>555</v>
      </c>
      <c r="FA178" s="1">
        <v>0</v>
      </c>
      <c r="FB178" s="1">
        <v>0</v>
      </c>
      <c r="FC178" s="1">
        <v>0</v>
      </c>
      <c r="FD178" s="1">
        <v>0</v>
      </c>
      <c r="FE178" s="1">
        <v>1</v>
      </c>
      <c r="FF178" s="1">
        <v>0</v>
      </c>
      <c r="FG178" s="1">
        <v>0</v>
      </c>
      <c r="FI178" s="1" t="s">
        <v>472</v>
      </c>
      <c r="GE178" s="1" t="s">
        <v>464</v>
      </c>
      <c r="GF178" s="1" t="s">
        <v>2656</v>
      </c>
      <c r="GG178" s="1" t="s">
        <v>472</v>
      </c>
      <c r="HP178" s="1" t="s">
        <v>464</v>
      </c>
      <c r="HQ178" s="1">
        <v>0</v>
      </c>
      <c r="HR178" s="1">
        <v>0</v>
      </c>
      <c r="HS178" s="1">
        <v>1</v>
      </c>
      <c r="HT178" s="1">
        <v>0</v>
      </c>
      <c r="HU178" s="1">
        <v>0</v>
      </c>
      <c r="HV178" s="1">
        <v>0</v>
      </c>
      <c r="HW178" s="1">
        <v>0</v>
      </c>
      <c r="HX178" s="1">
        <v>0</v>
      </c>
      <c r="HY178" s="1">
        <v>0</v>
      </c>
      <c r="HZ178" s="1">
        <v>0</v>
      </c>
      <c r="IC178" s="1" t="s">
        <v>1932</v>
      </c>
      <c r="IF178" s="1">
        <v>0</v>
      </c>
      <c r="IG178" s="1">
        <v>0</v>
      </c>
      <c r="IH178" s="1">
        <v>0</v>
      </c>
      <c r="II178" s="1">
        <v>1</v>
      </c>
      <c r="IJ178" s="1">
        <v>0</v>
      </c>
      <c r="IL178" s="1">
        <v>0</v>
      </c>
      <c r="IM178" s="1">
        <v>1</v>
      </c>
      <c r="IN178" s="1">
        <v>0</v>
      </c>
      <c r="IS178" s="1" t="s">
        <v>5183</v>
      </c>
      <c r="IT178" s="1" t="s">
        <v>472</v>
      </c>
      <c r="IU178" s="1" t="s">
        <v>5102</v>
      </c>
      <c r="IV178" s="1" t="s">
        <v>472</v>
      </c>
      <c r="IX178" s="1" t="s">
        <v>472</v>
      </c>
      <c r="IY178" s="1" t="s">
        <v>472</v>
      </c>
      <c r="KA178" s="1" t="s">
        <v>464</v>
      </c>
      <c r="KB178" s="1">
        <v>1</v>
      </c>
      <c r="KC178" s="1">
        <v>0</v>
      </c>
      <c r="KD178" s="1">
        <v>0</v>
      </c>
      <c r="KE178" s="1">
        <v>1</v>
      </c>
      <c r="KF178" s="1">
        <v>0</v>
      </c>
      <c r="KG178" s="1">
        <v>0</v>
      </c>
      <c r="KH178" s="1">
        <v>0</v>
      </c>
      <c r="KJ178" s="1">
        <v>0</v>
      </c>
      <c r="KK178" s="1">
        <v>1</v>
      </c>
      <c r="KL178" s="1">
        <v>0</v>
      </c>
      <c r="KM178" s="1">
        <v>1</v>
      </c>
      <c r="KN178" s="1">
        <v>2</v>
      </c>
      <c r="KO178" s="1" t="s">
        <v>5186</v>
      </c>
      <c r="KP178" s="1">
        <v>0</v>
      </c>
      <c r="KQ178" s="1">
        <v>0</v>
      </c>
      <c r="KR178" s="1">
        <v>0</v>
      </c>
      <c r="KT178" s="1">
        <v>0</v>
      </c>
      <c r="KU178" s="1">
        <v>0</v>
      </c>
      <c r="KV178" s="1">
        <v>0</v>
      </c>
      <c r="KW178" s="1">
        <v>1</v>
      </c>
      <c r="KX178" s="1">
        <v>1</v>
      </c>
      <c r="KY178" s="1">
        <v>0</v>
      </c>
      <c r="KZ178" s="1" t="s">
        <v>2340</v>
      </c>
      <c r="LA178" s="1" t="s">
        <v>464</v>
      </c>
      <c r="LC178" s="1">
        <v>0</v>
      </c>
      <c r="LD178" s="1">
        <v>1</v>
      </c>
      <c r="LE178" s="1">
        <v>0</v>
      </c>
      <c r="LF178" s="1">
        <v>0</v>
      </c>
      <c r="LH178" s="1">
        <v>0</v>
      </c>
      <c r="LI178" s="1">
        <v>0</v>
      </c>
      <c r="LJ178" s="1">
        <v>0</v>
      </c>
      <c r="LK178" s="1">
        <v>0</v>
      </c>
      <c r="LL178" s="1">
        <v>1</v>
      </c>
      <c r="LM178" s="1">
        <v>0</v>
      </c>
      <c r="LN178" s="1">
        <v>0</v>
      </c>
      <c r="LO178" s="1">
        <v>0</v>
      </c>
      <c r="LQ178" s="1" t="s">
        <v>464</v>
      </c>
      <c r="LR178" s="1" t="s">
        <v>2657</v>
      </c>
      <c r="LS178" s="1">
        <v>0</v>
      </c>
      <c r="LT178" s="1">
        <v>1</v>
      </c>
      <c r="LU178" s="1">
        <v>0</v>
      </c>
      <c r="LV178" s="1">
        <v>0</v>
      </c>
      <c r="LW178" s="1">
        <v>0</v>
      </c>
      <c r="LX178" s="1">
        <v>0</v>
      </c>
      <c r="LY178" s="1" t="s">
        <v>1423</v>
      </c>
      <c r="LZ178" s="1" t="s">
        <v>472</v>
      </c>
      <c r="MA178" s="1" t="s">
        <v>472</v>
      </c>
      <c r="MQ178" s="1">
        <v>0</v>
      </c>
      <c r="MT178" s="1">
        <v>3</v>
      </c>
      <c r="MU178" s="1" t="s">
        <v>5188</v>
      </c>
      <c r="MV178" s="1">
        <v>0</v>
      </c>
      <c r="MW178" s="1">
        <v>0</v>
      </c>
      <c r="MX178" s="1">
        <v>0</v>
      </c>
      <c r="MY178" s="1">
        <v>0</v>
      </c>
      <c r="MZ178" s="1">
        <v>0</v>
      </c>
      <c r="NA178" s="1">
        <v>0</v>
      </c>
      <c r="NB178" s="1">
        <v>0</v>
      </c>
      <c r="NC178" s="1" t="s">
        <v>1580</v>
      </c>
      <c r="ND178" s="1">
        <v>1</v>
      </c>
      <c r="NE178" s="1">
        <v>0</v>
      </c>
      <c r="NF178" s="1">
        <v>0</v>
      </c>
      <c r="NH178" s="1" t="s">
        <v>464</v>
      </c>
      <c r="NI178" s="1" t="s">
        <v>480</v>
      </c>
      <c r="OD178" s="1" t="s">
        <v>2658</v>
      </c>
      <c r="OE178" s="1">
        <v>0</v>
      </c>
      <c r="OF178" s="1">
        <v>0</v>
      </c>
      <c r="OG178" s="1">
        <v>0</v>
      </c>
      <c r="OH178" s="1">
        <v>0</v>
      </c>
      <c r="OI178" s="1">
        <v>0</v>
      </c>
      <c r="OJ178" s="1">
        <v>0</v>
      </c>
      <c r="OK178" s="1">
        <v>0</v>
      </c>
      <c r="OL178" s="1">
        <v>0</v>
      </c>
      <c r="OM178" s="1">
        <v>1</v>
      </c>
      <c r="ON178" s="1">
        <v>0</v>
      </c>
      <c r="OO178" s="1" t="s">
        <v>544</v>
      </c>
      <c r="OP178" s="1">
        <v>0</v>
      </c>
      <c r="OQ178" s="1">
        <v>0</v>
      </c>
      <c r="OR178" s="1">
        <v>0</v>
      </c>
      <c r="OS178" s="1">
        <v>0</v>
      </c>
      <c r="OT178" s="1">
        <v>1</v>
      </c>
      <c r="OU178" s="1">
        <v>0</v>
      </c>
      <c r="OV178" s="1" t="s">
        <v>2659</v>
      </c>
      <c r="OW178" s="1" t="s">
        <v>702</v>
      </c>
      <c r="OY178" s="1" t="s">
        <v>518</v>
      </c>
      <c r="OZ178" s="1" t="s">
        <v>472</v>
      </c>
      <c r="PA178" s="1" t="s">
        <v>472</v>
      </c>
      <c r="PB178" s="1" t="s">
        <v>518</v>
      </c>
      <c r="PC178" s="1" t="s">
        <v>464</v>
      </c>
      <c r="PD178" s="1" t="s">
        <v>472</v>
      </c>
      <c r="PF178" s="1" t="s">
        <v>484</v>
      </c>
      <c r="PH178" s="1" t="s">
        <v>485</v>
      </c>
      <c r="PI178" s="1" t="s">
        <v>503</v>
      </c>
      <c r="PJ178" s="1" t="s">
        <v>489</v>
      </c>
      <c r="PK178" s="1">
        <v>0</v>
      </c>
      <c r="PL178" s="1">
        <v>0</v>
      </c>
      <c r="PM178" s="1">
        <v>0</v>
      </c>
      <c r="PN178" s="1">
        <v>0</v>
      </c>
      <c r="PO178" s="1">
        <v>0</v>
      </c>
      <c r="PP178" s="1">
        <v>1</v>
      </c>
      <c r="PQ178" s="1">
        <v>0</v>
      </c>
      <c r="PR178" s="1">
        <v>0</v>
      </c>
      <c r="PS178" s="1">
        <v>0</v>
      </c>
      <c r="PT178" s="1">
        <v>0</v>
      </c>
      <c r="PU178" s="1">
        <v>0</v>
      </c>
      <c r="PV178" s="1">
        <v>0</v>
      </c>
      <c r="PX178" s="1" t="s">
        <v>1935</v>
      </c>
      <c r="PY178" s="1" t="s">
        <v>489</v>
      </c>
      <c r="PZ178" s="1" t="s">
        <v>488</v>
      </c>
      <c r="QA178" s="1" t="s">
        <v>489</v>
      </c>
      <c r="QB178" s="1" t="s">
        <v>2637</v>
      </c>
      <c r="QC178" s="1" t="s">
        <v>2660</v>
      </c>
      <c r="QD178" s="1" t="s">
        <v>472</v>
      </c>
      <c r="QG178" s="1">
        <v>-2.1625804999999998</v>
      </c>
      <c r="QH178" s="1">
        <v>28.8851254</v>
      </c>
      <c r="QI178" s="1">
        <v>1607.8</v>
      </c>
      <c r="QJ178" s="1">
        <v>3.3</v>
      </c>
      <c r="QK178" s="1">
        <v>6</v>
      </c>
      <c r="QL178" s="1">
        <v>44965.450891203713</v>
      </c>
      <c r="QM178" s="1">
        <v>44965.436562499999</v>
      </c>
      <c r="QN178" s="1" t="s">
        <v>840</v>
      </c>
      <c r="QO178" s="1">
        <v>44965.450972222221</v>
      </c>
      <c r="QP178" s="7" t="s">
        <v>2661</v>
      </c>
      <c r="QQ178" s="1" t="s">
        <v>840</v>
      </c>
      <c r="QR178" s="1" t="s">
        <v>4751</v>
      </c>
      <c r="QS178" s="1" t="s">
        <v>4716</v>
      </c>
      <c r="QT178" s="1">
        <v>6</v>
      </c>
      <c r="QU178" s="1" t="s">
        <v>4709</v>
      </c>
      <c r="QV178" s="1">
        <v>60</v>
      </c>
      <c r="QW178" s="1">
        <v>20</v>
      </c>
      <c r="QX178" s="1">
        <v>70</v>
      </c>
      <c r="QY178" s="9">
        <v>150</v>
      </c>
      <c r="QZ178" s="1" t="s">
        <v>5102</v>
      </c>
      <c r="RA178" s="1">
        <v>10</v>
      </c>
      <c r="RB178" s="1" t="s">
        <v>4720</v>
      </c>
      <c r="RC178" s="1" t="s">
        <v>4711</v>
      </c>
      <c r="RD178" s="1" t="s">
        <v>4712</v>
      </c>
      <c r="RE178" s="1" t="s">
        <v>5102</v>
      </c>
      <c r="RF178" s="1">
        <v>0</v>
      </c>
      <c r="RG178" s="1">
        <v>0</v>
      </c>
      <c r="RH178" s="1">
        <v>0</v>
      </c>
      <c r="RI178" s="1">
        <v>0</v>
      </c>
      <c r="RJ178" s="1" t="s">
        <v>4721</v>
      </c>
      <c r="RK178" s="1">
        <v>0</v>
      </c>
      <c r="RL178" s="1">
        <v>2</v>
      </c>
      <c r="RM178" s="1" t="s">
        <v>4722</v>
      </c>
      <c r="RN178" s="1">
        <v>0</v>
      </c>
      <c r="RO178" s="1">
        <v>0</v>
      </c>
      <c r="RP178" s="1" t="str">
        <f t="shared" si="15"/>
        <v>croissance</v>
      </c>
      <c r="RQ178" s="1" t="str">
        <f t="shared" si="16"/>
        <v>croissance</v>
      </c>
      <c r="RR178" s="1" t="str">
        <f t="shared" si="17"/>
        <v>stagnation</v>
      </c>
      <c r="RS178" s="1" t="str">
        <f t="shared" si="18"/>
        <v>regression</v>
      </c>
      <c r="RT178" s="1" t="str">
        <f t="shared" si="19"/>
        <v>croissance</v>
      </c>
      <c r="RU178" s="1" t="str">
        <f t="shared" si="20"/>
        <v>croissance</v>
      </c>
    </row>
    <row r="179" spans="1:489" ht="14.25" customHeight="1" x14ac:dyDescent="0.3">
      <c r="A179" s="1" t="s">
        <v>2662</v>
      </c>
      <c r="B179" s="1" t="s">
        <v>2663</v>
      </c>
      <c r="C179" s="1">
        <v>44965</v>
      </c>
      <c r="D179" s="1" t="s">
        <v>459</v>
      </c>
      <c r="E179" s="1" t="s">
        <v>460</v>
      </c>
      <c r="F179" s="1" t="s">
        <v>460</v>
      </c>
      <c r="G179" s="1" t="s">
        <v>461</v>
      </c>
      <c r="H179" s="1" t="s">
        <v>1380</v>
      </c>
      <c r="I179" s="1" t="s">
        <v>2290</v>
      </c>
      <c r="J179" s="1" t="s">
        <v>464</v>
      </c>
      <c r="K179" s="1" t="s">
        <v>2665</v>
      </c>
      <c r="L179" s="1" t="s">
        <v>2664</v>
      </c>
      <c r="M179" s="1" t="str" cm="1">
        <f t="array" ref="M179">SUBSTITUTE(L179,LEFT(L179,MIN(IFERROR(FIND({0;1;2;3;4;5;6;7;8;9},L179),""))-1),"")</f>
        <v>9</v>
      </c>
      <c r="N179" s="1" t="str">
        <f t="shared" si="14"/>
        <v>kadju_9</v>
      </c>
      <c r="O179" s="1" t="s">
        <v>467</v>
      </c>
      <c r="P179" s="1">
        <v>28</v>
      </c>
      <c r="Q179" s="1">
        <v>841055184</v>
      </c>
      <c r="R179" s="1" t="s">
        <v>614</v>
      </c>
      <c r="S179" s="1" t="s">
        <v>472</v>
      </c>
      <c r="T179" s="1" t="s">
        <v>542</v>
      </c>
      <c r="V179" s="1" t="s">
        <v>510</v>
      </c>
      <c r="W179" s="1" t="s">
        <v>510</v>
      </c>
      <c r="Y179" s="1" t="s">
        <v>1503</v>
      </c>
      <c r="AA179" s="1" t="s">
        <v>471</v>
      </c>
      <c r="AB179" s="1">
        <v>2</v>
      </c>
      <c r="AC179" s="1">
        <v>0</v>
      </c>
      <c r="AD179" s="1">
        <v>0</v>
      </c>
      <c r="AE179" s="1">
        <v>0</v>
      </c>
      <c r="AF179" s="1">
        <v>0</v>
      </c>
      <c r="AG179" s="1">
        <v>1</v>
      </c>
      <c r="AH179" s="1">
        <v>0</v>
      </c>
      <c r="AI179" s="1">
        <v>0</v>
      </c>
      <c r="AJ179" s="1">
        <v>0</v>
      </c>
      <c r="AK179" s="1">
        <v>1</v>
      </c>
      <c r="AL179" s="1">
        <v>1</v>
      </c>
      <c r="AM179" s="1">
        <v>0</v>
      </c>
      <c r="AN179" s="1">
        <v>0</v>
      </c>
      <c r="AO179" s="1">
        <v>1</v>
      </c>
      <c r="AP179" s="1">
        <v>0</v>
      </c>
      <c r="AQ179" s="1">
        <v>0</v>
      </c>
      <c r="AR179" s="1">
        <v>6</v>
      </c>
      <c r="AS179" s="1" t="s">
        <v>464</v>
      </c>
      <c r="AT179" s="1">
        <v>0</v>
      </c>
      <c r="AU179" s="1">
        <v>0</v>
      </c>
      <c r="AV179" s="1">
        <v>0</v>
      </c>
      <c r="AW179" s="1">
        <v>0</v>
      </c>
      <c r="AX179" s="1">
        <v>1</v>
      </c>
      <c r="AY179" s="1">
        <v>0</v>
      </c>
      <c r="AZ179" s="1">
        <v>0</v>
      </c>
      <c r="BA179" s="1">
        <v>0</v>
      </c>
      <c r="BB179" s="1">
        <v>0</v>
      </c>
      <c r="BC179" s="1">
        <v>1</v>
      </c>
      <c r="BD179" s="1">
        <v>0</v>
      </c>
      <c r="BE179" s="1" t="s">
        <v>2666</v>
      </c>
      <c r="BF179" s="1" t="s">
        <v>464</v>
      </c>
      <c r="BG179" s="1">
        <v>0</v>
      </c>
      <c r="BH179" s="1">
        <v>0</v>
      </c>
      <c r="BI179" s="1">
        <v>0</v>
      </c>
      <c r="BJ179" s="1">
        <v>0</v>
      </c>
      <c r="BK179" s="1">
        <v>0</v>
      </c>
      <c r="BL179" s="1">
        <v>0</v>
      </c>
      <c r="BM179" s="1">
        <v>1</v>
      </c>
      <c r="BN179" s="1">
        <v>1</v>
      </c>
      <c r="BO179" s="1">
        <v>0</v>
      </c>
      <c r="BP179" s="1">
        <v>0</v>
      </c>
      <c r="BQ179" s="1">
        <v>0</v>
      </c>
      <c r="BS179" s="1" t="s">
        <v>464</v>
      </c>
      <c r="BT179" s="1">
        <v>0</v>
      </c>
      <c r="BU179" s="1">
        <v>0</v>
      </c>
      <c r="BV179" s="1">
        <v>0</v>
      </c>
      <c r="BW179" s="1">
        <v>0</v>
      </c>
      <c r="BX179" s="1">
        <v>0</v>
      </c>
      <c r="BY179" s="1">
        <v>0</v>
      </c>
      <c r="BZ179" s="1">
        <v>0</v>
      </c>
      <c r="CA179" s="1">
        <v>0</v>
      </c>
      <c r="CB179" s="1">
        <v>1</v>
      </c>
      <c r="CC179" s="1">
        <v>0</v>
      </c>
      <c r="CD179" s="1">
        <v>0</v>
      </c>
      <c r="CF179" s="1" t="s">
        <v>2294</v>
      </c>
      <c r="CH179" s="1" t="s">
        <v>2295</v>
      </c>
      <c r="CL179" s="1" t="s">
        <v>2295</v>
      </c>
      <c r="CM179" s="1" t="s">
        <v>5132</v>
      </c>
      <c r="CO179" s="1" t="s">
        <v>464</v>
      </c>
      <c r="CW179" s="1" t="s">
        <v>475</v>
      </c>
      <c r="CX179" s="1">
        <v>30</v>
      </c>
      <c r="CY179" s="1">
        <v>120</v>
      </c>
      <c r="CZ179" s="1">
        <v>60</v>
      </c>
      <c r="DA179" s="9">
        <v>210</v>
      </c>
      <c r="DE179" s="1" t="s">
        <v>472</v>
      </c>
      <c r="DF179" s="1" t="s">
        <v>5102</v>
      </c>
      <c r="DG179" s="1">
        <v>0</v>
      </c>
      <c r="DH179" s="1">
        <v>0</v>
      </c>
      <c r="DI179" s="1">
        <v>0</v>
      </c>
      <c r="DJ179" s="1">
        <v>0</v>
      </c>
      <c r="DK179" s="1">
        <v>1</v>
      </c>
      <c r="DL179" s="1">
        <v>1</v>
      </c>
      <c r="DM179" s="1">
        <v>1</v>
      </c>
      <c r="DN179" s="1">
        <v>1</v>
      </c>
      <c r="DO179" s="1">
        <v>0</v>
      </c>
      <c r="DP179" s="1">
        <v>0</v>
      </c>
      <c r="DQ179" s="1">
        <v>0</v>
      </c>
      <c r="DR179" s="1">
        <v>0</v>
      </c>
      <c r="DS179" s="1">
        <v>0</v>
      </c>
      <c r="EH179" s="1">
        <v>7</v>
      </c>
      <c r="EI179" s="1">
        <v>2</v>
      </c>
      <c r="EJ179" s="1">
        <v>280</v>
      </c>
      <c r="EM179" s="1">
        <v>0</v>
      </c>
      <c r="EN179" s="6">
        <v>6.6666666666666661</v>
      </c>
      <c r="EO179" s="1" t="s">
        <v>472</v>
      </c>
      <c r="EZ179" s="1" t="s">
        <v>514</v>
      </c>
      <c r="FA179" s="1">
        <v>0</v>
      </c>
      <c r="FB179" s="1">
        <v>0</v>
      </c>
      <c r="FC179" s="1">
        <v>1</v>
      </c>
      <c r="FD179" s="1">
        <v>0</v>
      </c>
      <c r="FE179" s="1">
        <v>0</v>
      </c>
      <c r="FF179" s="1">
        <v>0</v>
      </c>
      <c r="FG179" s="1">
        <v>0</v>
      </c>
      <c r="FI179" s="1" t="s">
        <v>472</v>
      </c>
      <c r="GE179" s="1" t="s">
        <v>464</v>
      </c>
      <c r="GF179" s="1" t="s">
        <v>2667</v>
      </c>
      <c r="GG179" s="1" t="s">
        <v>464</v>
      </c>
      <c r="GH179" s="1">
        <v>0</v>
      </c>
      <c r="GI179" s="1">
        <v>0</v>
      </c>
      <c r="GJ179" s="1">
        <v>1</v>
      </c>
      <c r="GK179" s="1">
        <v>1</v>
      </c>
      <c r="GL179" s="1">
        <v>0</v>
      </c>
      <c r="GM179" s="1">
        <v>0</v>
      </c>
      <c r="GN179" s="1">
        <v>0</v>
      </c>
      <c r="GY179" s="1">
        <v>1</v>
      </c>
      <c r="GZ179" s="1">
        <v>0</v>
      </c>
      <c r="HA179" s="1">
        <v>0</v>
      </c>
      <c r="HB179" s="1">
        <v>0</v>
      </c>
      <c r="HC179" s="1">
        <v>0</v>
      </c>
      <c r="HD179" s="1">
        <v>0</v>
      </c>
      <c r="HE179" s="1">
        <v>0</v>
      </c>
      <c r="HF179" s="1">
        <v>0</v>
      </c>
      <c r="HG179" s="1">
        <v>0</v>
      </c>
      <c r="HH179" s="1">
        <v>0</v>
      </c>
      <c r="HI179" s="1">
        <v>0</v>
      </c>
      <c r="HJ179" s="1">
        <v>0</v>
      </c>
      <c r="HK179" s="1">
        <v>0</v>
      </c>
      <c r="HL179" s="1">
        <v>0</v>
      </c>
      <c r="HM179" s="1">
        <v>0</v>
      </c>
      <c r="HN179" s="1">
        <v>0</v>
      </c>
      <c r="HO179" s="1">
        <v>0</v>
      </c>
      <c r="HP179" s="1" t="s">
        <v>464</v>
      </c>
      <c r="HQ179" s="1">
        <v>0</v>
      </c>
      <c r="HR179" s="1">
        <v>0</v>
      </c>
      <c r="HS179" s="1">
        <v>0</v>
      </c>
      <c r="HT179" s="1">
        <v>0</v>
      </c>
      <c r="HU179" s="1">
        <v>0</v>
      </c>
      <c r="HV179" s="1">
        <v>0</v>
      </c>
      <c r="HW179" s="1">
        <v>1</v>
      </c>
      <c r="HX179" s="1">
        <v>0</v>
      </c>
      <c r="HY179" s="1">
        <v>0</v>
      </c>
      <c r="HZ179" s="1">
        <v>0</v>
      </c>
      <c r="IF179" s="1">
        <v>0</v>
      </c>
      <c r="IG179" s="1">
        <v>0</v>
      </c>
      <c r="IH179" s="1">
        <v>0</v>
      </c>
      <c r="II179" s="1">
        <v>1</v>
      </c>
      <c r="IJ179" s="1">
        <v>0</v>
      </c>
      <c r="IS179" s="1" t="s">
        <v>5183</v>
      </c>
      <c r="IT179" s="1" t="s">
        <v>472</v>
      </c>
      <c r="IU179" s="1" t="s">
        <v>5102</v>
      </c>
      <c r="IV179" s="1" t="s">
        <v>472</v>
      </c>
      <c r="IX179" s="1" t="s">
        <v>472</v>
      </c>
      <c r="IY179" s="1" t="s">
        <v>464</v>
      </c>
      <c r="IZ179" s="1">
        <v>0</v>
      </c>
      <c r="JA179" s="1">
        <v>1</v>
      </c>
      <c r="JB179" s="1">
        <v>0</v>
      </c>
      <c r="JC179" s="1">
        <v>0</v>
      </c>
      <c r="JD179" s="1">
        <v>0</v>
      </c>
      <c r="JE179" s="1">
        <v>1</v>
      </c>
      <c r="JF179" s="1">
        <v>0</v>
      </c>
      <c r="JG179" s="1">
        <v>1</v>
      </c>
      <c r="JH179" s="1">
        <v>0</v>
      </c>
      <c r="JI179" s="1">
        <v>0</v>
      </c>
      <c r="JK179" s="1" t="s">
        <v>472</v>
      </c>
      <c r="KA179" s="1" t="s">
        <v>464</v>
      </c>
      <c r="KB179" s="1">
        <v>1</v>
      </c>
      <c r="KC179" s="1">
        <v>0</v>
      </c>
      <c r="KD179" s="1">
        <v>1</v>
      </c>
      <c r="KE179" s="1">
        <v>2</v>
      </c>
      <c r="KF179" s="1">
        <v>0</v>
      </c>
      <c r="KG179" s="1">
        <v>0</v>
      </c>
      <c r="KH179" s="1">
        <v>0</v>
      </c>
      <c r="KJ179" s="1">
        <v>0</v>
      </c>
      <c r="KK179" s="1">
        <v>1</v>
      </c>
      <c r="KL179" s="1">
        <v>1</v>
      </c>
      <c r="KM179" s="1">
        <v>2</v>
      </c>
      <c r="KN179" s="1">
        <v>4</v>
      </c>
      <c r="KO179" s="1" t="s">
        <v>5185</v>
      </c>
      <c r="KP179" s="1">
        <v>0</v>
      </c>
      <c r="KQ179" s="1">
        <v>0</v>
      </c>
      <c r="KR179" s="1">
        <v>0</v>
      </c>
      <c r="KT179" s="1">
        <v>0</v>
      </c>
      <c r="KU179" s="1">
        <v>0</v>
      </c>
      <c r="KV179" s="1">
        <v>0</v>
      </c>
      <c r="KW179" s="1">
        <v>0</v>
      </c>
      <c r="KX179" s="1">
        <v>1</v>
      </c>
      <c r="KY179" s="1">
        <v>0</v>
      </c>
      <c r="KZ179" s="1" t="s">
        <v>2668</v>
      </c>
      <c r="LA179" s="1" t="s">
        <v>472</v>
      </c>
      <c r="LC179" s="1">
        <v>0</v>
      </c>
      <c r="LD179" s="1">
        <v>1</v>
      </c>
      <c r="LE179" s="1">
        <v>0</v>
      </c>
      <c r="LF179" s="1">
        <v>0</v>
      </c>
      <c r="LH179" s="1">
        <v>1</v>
      </c>
      <c r="LI179" s="1">
        <v>0</v>
      </c>
      <c r="LJ179" s="1">
        <v>1</v>
      </c>
      <c r="LK179" s="1">
        <v>1</v>
      </c>
      <c r="LL179" s="1">
        <v>0</v>
      </c>
      <c r="LM179" s="1">
        <v>0</v>
      </c>
      <c r="LN179" s="1">
        <v>0</v>
      </c>
      <c r="LO179" s="1">
        <v>0</v>
      </c>
      <c r="LQ179" s="1" t="s">
        <v>464</v>
      </c>
      <c r="LR179" s="1" t="s">
        <v>2669</v>
      </c>
      <c r="LS179" s="1">
        <v>0</v>
      </c>
      <c r="LT179" s="1">
        <v>1</v>
      </c>
      <c r="LU179" s="1">
        <v>0</v>
      </c>
      <c r="LV179" s="1">
        <v>0</v>
      </c>
      <c r="LW179" s="1">
        <v>0</v>
      </c>
      <c r="LX179" s="1">
        <v>0</v>
      </c>
      <c r="LY179" s="1" t="s">
        <v>2670</v>
      </c>
      <c r="LZ179" s="1" t="s">
        <v>472</v>
      </c>
      <c r="MA179" s="1" t="s">
        <v>464</v>
      </c>
      <c r="MB179" s="1">
        <v>1</v>
      </c>
      <c r="MC179" s="1">
        <v>1</v>
      </c>
      <c r="MD179" s="1">
        <v>0</v>
      </c>
      <c r="ME179" s="1">
        <v>0</v>
      </c>
      <c r="MF179" s="1">
        <v>0</v>
      </c>
      <c r="MH179" s="1">
        <v>1</v>
      </c>
      <c r="MI179" s="1">
        <v>0</v>
      </c>
      <c r="MJ179" s="1">
        <v>0</v>
      </c>
      <c r="MK179" s="1">
        <v>0</v>
      </c>
      <c r="ML179" s="1">
        <v>0</v>
      </c>
      <c r="MM179" s="1">
        <v>0</v>
      </c>
      <c r="MN179" s="1">
        <v>0</v>
      </c>
      <c r="MO179" s="1">
        <v>0</v>
      </c>
      <c r="MQ179" s="1">
        <v>1</v>
      </c>
      <c r="MR179" s="1" t="s">
        <v>464</v>
      </c>
      <c r="MS179" s="1" t="s">
        <v>479</v>
      </c>
      <c r="MT179" s="1">
        <v>7</v>
      </c>
      <c r="MU179" s="1" t="s">
        <v>5187</v>
      </c>
      <c r="MV179" s="1">
        <v>1</v>
      </c>
      <c r="MW179" s="1">
        <v>0</v>
      </c>
      <c r="MX179" s="1">
        <v>0</v>
      </c>
      <c r="MY179" s="1">
        <v>0</v>
      </c>
      <c r="MZ179" s="1">
        <v>0</v>
      </c>
      <c r="NA179" s="1">
        <v>1</v>
      </c>
      <c r="NB179" s="1">
        <v>2</v>
      </c>
      <c r="NC179" s="1" t="s">
        <v>5190</v>
      </c>
      <c r="ND179" s="1">
        <v>0</v>
      </c>
      <c r="NE179" s="1">
        <v>0</v>
      </c>
      <c r="NF179" s="1">
        <v>0</v>
      </c>
      <c r="NH179" s="1" t="s">
        <v>464</v>
      </c>
      <c r="NI179" s="1" t="s">
        <v>464</v>
      </c>
      <c r="NJ179" s="1" t="s">
        <v>741</v>
      </c>
      <c r="OD179" s="1" t="s">
        <v>2623</v>
      </c>
      <c r="OE179" s="1">
        <v>0</v>
      </c>
      <c r="OF179" s="1">
        <v>0</v>
      </c>
      <c r="OG179" s="1">
        <v>0</v>
      </c>
      <c r="OH179" s="1">
        <v>0</v>
      </c>
      <c r="OI179" s="1">
        <v>0</v>
      </c>
      <c r="OJ179" s="1">
        <v>0</v>
      </c>
      <c r="OK179" s="1">
        <v>0</v>
      </c>
      <c r="OL179" s="1">
        <v>0</v>
      </c>
      <c r="OM179" s="1">
        <v>1</v>
      </c>
      <c r="ON179" s="1">
        <v>0</v>
      </c>
      <c r="OO179" s="1" t="s">
        <v>2671</v>
      </c>
      <c r="OP179" s="1">
        <v>0</v>
      </c>
      <c r="OQ179" s="1">
        <v>0</v>
      </c>
      <c r="OR179" s="1">
        <v>0</v>
      </c>
      <c r="OS179" s="1">
        <v>0</v>
      </c>
      <c r="OT179" s="1">
        <v>1</v>
      </c>
      <c r="OU179" s="1">
        <v>0</v>
      </c>
      <c r="OV179" s="1" t="s">
        <v>2672</v>
      </c>
      <c r="OW179" s="1" t="s">
        <v>546</v>
      </c>
      <c r="OY179" s="1" t="s">
        <v>518</v>
      </c>
      <c r="OZ179" s="1" t="s">
        <v>472</v>
      </c>
      <c r="PA179" s="1" t="s">
        <v>472</v>
      </c>
      <c r="PB179" s="1" t="s">
        <v>518</v>
      </c>
      <c r="PC179" s="1" t="s">
        <v>472</v>
      </c>
      <c r="PI179" s="1" t="s">
        <v>534</v>
      </c>
      <c r="PJ179" s="1" t="s">
        <v>489</v>
      </c>
      <c r="PK179" s="1">
        <v>0</v>
      </c>
      <c r="PL179" s="1">
        <v>1</v>
      </c>
      <c r="PM179" s="1">
        <v>1</v>
      </c>
      <c r="PN179" s="1">
        <v>0</v>
      </c>
      <c r="PO179" s="1">
        <v>0</v>
      </c>
      <c r="PP179" s="1">
        <v>0</v>
      </c>
      <c r="PQ179" s="1">
        <v>0</v>
      </c>
      <c r="PR179" s="1">
        <v>0</v>
      </c>
      <c r="PS179" s="1">
        <v>0</v>
      </c>
      <c r="PT179" s="1">
        <v>0</v>
      </c>
      <c r="PU179" s="1">
        <v>0</v>
      </c>
      <c r="PV179" s="1">
        <v>0</v>
      </c>
      <c r="PX179" s="1" t="s">
        <v>607</v>
      </c>
      <c r="PY179" s="1" t="s">
        <v>565</v>
      </c>
      <c r="PZ179" s="1" t="s">
        <v>607</v>
      </c>
      <c r="QA179" s="1" t="s">
        <v>565</v>
      </c>
      <c r="QB179" s="1" t="s">
        <v>2673</v>
      </c>
      <c r="QC179" s="1" t="s">
        <v>2674</v>
      </c>
      <c r="QD179" s="1" t="s">
        <v>472</v>
      </c>
      <c r="QG179" s="1">
        <v>-2.1603325</v>
      </c>
      <c r="QH179" s="1">
        <v>28.888877300000001</v>
      </c>
      <c r="QI179" s="1">
        <v>1638.6</v>
      </c>
      <c r="QJ179" s="1">
        <v>4.71</v>
      </c>
      <c r="QK179" s="1">
        <v>6</v>
      </c>
      <c r="QL179" s="1">
        <v>44965.465740740743</v>
      </c>
      <c r="QM179" s="1">
        <v>44965.445844907408</v>
      </c>
      <c r="QN179" s="1" t="s">
        <v>568</v>
      </c>
      <c r="QO179" s="1">
        <v>44965.466122685182</v>
      </c>
      <c r="QP179" s="7" t="s">
        <v>2675</v>
      </c>
      <c r="QQ179" s="1" t="s">
        <v>568</v>
      </c>
      <c r="QR179" s="1" t="s">
        <v>4707</v>
      </c>
      <c r="QS179" s="1" t="s">
        <v>4716</v>
      </c>
      <c r="QT179" s="1">
        <v>10</v>
      </c>
      <c r="QU179" s="1" t="s">
        <v>4725</v>
      </c>
      <c r="QV179" s="1">
        <v>10</v>
      </c>
      <c r="QW179" s="1">
        <v>5</v>
      </c>
      <c r="QX179" s="1">
        <v>20</v>
      </c>
      <c r="QY179" s="9">
        <v>35</v>
      </c>
      <c r="QZ179" s="1" t="s">
        <v>5101</v>
      </c>
      <c r="RA179" s="1">
        <v>12</v>
      </c>
      <c r="RB179" s="1" t="s">
        <v>4710</v>
      </c>
      <c r="RC179" s="1" t="s">
        <v>4711</v>
      </c>
      <c r="RD179" s="1" t="s">
        <v>4717</v>
      </c>
      <c r="RE179" s="1" t="s">
        <v>5102</v>
      </c>
      <c r="RF179" s="1">
        <v>0</v>
      </c>
      <c r="RG179" s="1">
        <v>1</v>
      </c>
      <c r="RH179" s="1">
        <v>2</v>
      </c>
      <c r="RI179" s="1">
        <v>3</v>
      </c>
      <c r="RJ179" s="1" t="s">
        <v>4713</v>
      </c>
      <c r="RK179" s="1">
        <v>1</v>
      </c>
      <c r="RL179" s="1">
        <v>5</v>
      </c>
      <c r="RM179" s="1" t="s">
        <v>4714</v>
      </c>
      <c r="RN179" s="1">
        <v>1</v>
      </c>
      <c r="RO179" s="1">
        <v>1</v>
      </c>
      <c r="RP179" s="1" t="str">
        <f t="shared" si="15"/>
        <v>regression</v>
      </c>
      <c r="RQ179" s="1" t="str">
        <f t="shared" si="16"/>
        <v>croissance</v>
      </c>
      <c r="RR179" s="1" t="str">
        <f t="shared" si="17"/>
        <v>stagnation</v>
      </c>
      <c r="RS179" s="1" t="str">
        <f t="shared" si="18"/>
        <v>croissance</v>
      </c>
      <c r="RT179" s="1" t="str">
        <f t="shared" si="19"/>
        <v>regression</v>
      </c>
      <c r="RU179" s="1" t="str">
        <f t="shared" si="20"/>
        <v>croissance</v>
      </c>
    </row>
    <row r="180" spans="1:489" ht="14.25" customHeight="1" x14ac:dyDescent="0.3">
      <c r="A180" s="1" t="s">
        <v>2676</v>
      </c>
      <c r="B180" s="1" t="s">
        <v>2677</v>
      </c>
      <c r="C180" s="1">
        <v>44965</v>
      </c>
      <c r="D180" s="1" t="s">
        <v>459</v>
      </c>
      <c r="E180" s="1" t="s">
        <v>460</v>
      </c>
      <c r="F180" s="1" t="s">
        <v>460</v>
      </c>
      <c r="G180" s="1" t="s">
        <v>461</v>
      </c>
      <c r="H180" s="1" t="s">
        <v>462</v>
      </c>
      <c r="I180" s="1" t="s">
        <v>1417</v>
      </c>
      <c r="J180" s="1" t="s">
        <v>464</v>
      </c>
      <c r="K180" s="1" t="s">
        <v>2679</v>
      </c>
      <c r="L180" s="1" t="s">
        <v>2678</v>
      </c>
      <c r="M180" s="1" t="str" cm="1">
        <f t="array" ref="M180">SUBSTITUTE(L180,LEFT(L180,MIN(IFERROR(FIND({0;1;2;3;4;5;6;7;8;9},L180),""))-1),"")</f>
        <v>22</v>
      </c>
      <c r="N180" s="1" t="str">
        <f t="shared" si="14"/>
        <v>chira_22</v>
      </c>
      <c r="O180" s="1" t="s">
        <v>467</v>
      </c>
      <c r="P180" s="1">
        <v>30</v>
      </c>
      <c r="Q180" s="1">
        <v>0</v>
      </c>
      <c r="R180" s="1" t="s">
        <v>693</v>
      </c>
      <c r="S180" s="1" t="s">
        <v>472</v>
      </c>
      <c r="T180" s="1" t="s">
        <v>542</v>
      </c>
      <c r="V180" s="1" t="s">
        <v>510</v>
      </c>
      <c r="W180" s="1" t="s">
        <v>510</v>
      </c>
      <c r="Y180" s="1" t="s">
        <v>1144</v>
      </c>
      <c r="AA180" s="1" t="s">
        <v>596</v>
      </c>
      <c r="AB180" s="1">
        <v>1</v>
      </c>
      <c r="AC180" s="1">
        <v>1</v>
      </c>
      <c r="AD180" s="1">
        <v>1</v>
      </c>
      <c r="AE180" s="1">
        <v>0</v>
      </c>
      <c r="AF180" s="1">
        <v>0</v>
      </c>
      <c r="AG180" s="1">
        <v>0</v>
      </c>
      <c r="AH180" s="1">
        <v>1</v>
      </c>
      <c r="AI180" s="1">
        <v>0</v>
      </c>
      <c r="AJ180" s="1">
        <v>2</v>
      </c>
      <c r="AK180" s="1">
        <v>0</v>
      </c>
      <c r="AL180" s="1">
        <v>2</v>
      </c>
      <c r="AM180" s="1">
        <v>1</v>
      </c>
      <c r="AN180" s="1">
        <v>0</v>
      </c>
      <c r="AO180" s="1">
        <v>0</v>
      </c>
      <c r="AP180" s="1">
        <v>1</v>
      </c>
      <c r="AQ180" s="1">
        <v>0</v>
      </c>
      <c r="AR180" s="1">
        <v>10</v>
      </c>
      <c r="AS180" s="1" t="s">
        <v>464</v>
      </c>
      <c r="AT180" s="1">
        <v>1</v>
      </c>
      <c r="AU180" s="1">
        <v>0</v>
      </c>
      <c r="AV180" s="1">
        <v>0</v>
      </c>
      <c r="AW180" s="1">
        <v>0</v>
      </c>
      <c r="AX180" s="1">
        <v>0</v>
      </c>
      <c r="AY180" s="1">
        <v>0</v>
      </c>
      <c r="AZ180" s="1">
        <v>0</v>
      </c>
      <c r="BA180" s="1">
        <v>0</v>
      </c>
      <c r="BB180" s="1">
        <v>0</v>
      </c>
      <c r="BC180" s="1">
        <v>0</v>
      </c>
      <c r="BD180" s="1">
        <v>0</v>
      </c>
      <c r="BE180" s="1">
        <v>0</v>
      </c>
      <c r="BF180" s="1" t="s">
        <v>464</v>
      </c>
      <c r="BG180" s="1">
        <v>0</v>
      </c>
      <c r="BH180" s="1">
        <v>0</v>
      </c>
      <c r="BI180" s="1">
        <v>0</v>
      </c>
      <c r="BJ180" s="1">
        <v>0</v>
      </c>
      <c r="BK180" s="1">
        <v>1</v>
      </c>
      <c r="BL180" s="1">
        <v>0</v>
      </c>
      <c r="BM180" s="1">
        <v>0</v>
      </c>
      <c r="BN180" s="1">
        <v>0</v>
      </c>
      <c r="BO180" s="1">
        <v>0</v>
      </c>
      <c r="BP180" s="1">
        <v>0</v>
      </c>
      <c r="BQ180" s="1">
        <v>0</v>
      </c>
      <c r="BS180" s="1" t="s">
        <v>464</v>
      </c>
      <c r="BT180" s="1">
        <v>1</v>
      </c>
      <c r="BU180" s="1">
        <v>0</v>
      </c>
      <c r="BV180" s="1">
        <v>1</v>
      </c>
      <c r="BW180" s="1">
        <v>1</v>
      </c>
      <c r="BX180" s="1">
        <v>1</v>
      </c>
      <c r="BY180" s="1">
        <v>0</v>
      </c>
      <c r="BZ180" s="1">
        <v>0</v>
      </c>
      <c r="CA180" s="1">
        <v>0</v>
      </c>
      <c r="CB180" s="1">
        <v>0</v>
      </c>
      <c r="CC180" s="1">
        <v>0</v>
      </c>
      <c r="CD180" s="1">
        <v>0</v>
      </c>
      <c r="CF180" s="1" t="s">
        <v>473</v>
      </c>
      <c r="CG180" s="1" t="s">
        <v>896</v>
      </c>
      <c r="CL180" s="1" t="s">
        <v>473</v>
      </c>
      <c r="CM180" s="1" t="s">
        <v>5133</v>
      </c>
      <c r="CO180" s="1" t="s">
        <v>472</v>
      </c>
      <c r="CP180" s="1" t="s">
        <v>2294</v>
      </c>
      <c r="CR180" s="1" t="s">
        <v>2295</v>
      </c>
      <c r="CW180" s="1" t="s">
        <v>475</v>
      </c>
      <c r="CX180" s="1">
        <v>5</v>
      </c>
      <c r="CY180" s="1">
        <v>3</v>
      </c>
      <c r="CZ180" s="1">
        <v>5</v>
      </c>
      <c r="DA180" s="9">
        <v>13</v>
      </c>
      <c r="DB180" s="1">
        <v>7</v>
      </c>
      <c r="DC180" s="1">
        <v>2</v>
      </c>
      <c r="DD180" s="1">
        <v>7</v>
      </c>
      <c r="DE180" s="1" t="s">
        <v>472</v>
      </c>
      <c r="DF180" s="1" t="s">
        <v>5102</v>
      </c>
      <c r="DG180" s="1">
        <v>0</v>
      </c>
      <c r="DH180" s="1">
        <v>0</v>
      </c>
      <c r="DI180" s="1">
        <v>0</v>
      </c>
      <c r="DJ180" s="1">
        <v>0</v>
      </c>
      <c r="DK180" s="1">
        <v>0</v>
      </c>
      <c r="DL180" s="1">
        <v>0</v>
      </c>
      <c r="DM180" s="1">
        <v>1</v>
      </c>
      <c r="DN180" s="1">
        <v>1</v>
      </c>
      <c r="DO180" s="1">
        <v>0</v>
      </c>
      <c r="DP180" s="1">
        <v>0</v>
      </c>
      <c r="DQ180" s="1">
        <v>0</v>
      </c>
      <c r="DR180" s="1">
        <v>0</v>
      </c>
      <c r="DS180" s="1">
        <v>0</v>
      </c>
      <c r="DT180" s="1" t="s">
        <v>472</v>
      </c>
      <c r="DU180" s="1">
        <v>0</v>
      </c>
      <c r="DV180" s="1">
        <v>0</v>
      </c>
      <c r="DW180" s="1">
        <v>0</v>
      </c>
      <c r="DX180" s="1">
        <v>0</v>
      </c>
      <c r="DY180" s="1">
        <v>0</v>
      </c>
      <c r="DZ180" s="1">
        <v>0</v>
      </c>
      <c r="EA180" s="1">
        <v>1</v>
      </c>
      <c r="EB180" s="1">
        <v>1</v>
      </c>
      <c r="EC180" s="1">
        <v>0</v>
      </c>
      <c r="ED180" s="1">
        <v>0</v>
      </c>
      <c r="EE180" s="1">
        <v>0</v>
      </c>
      <c r="EF180" s="1">
        <v>0</v>
      </c>
      <c r="EG180" s="1">
        <v>0</v>
      </c>
      <c r="EH180" s="1">
        <v>3</v>
      </c>
      <c r="EI180" s="1">
        <v>5</v>
      </c>
      <c r="EJ180" s="1">
        <v>300</v>
      </c>
      <c r="EK180" s="1">
        <v>4</v>
      </c>
      <c r="EL180" s="1">
        <v>3</v>
      </c>
      <c r="EM180" s="1">
        <v>180</v>
      </c>
      <c r="EN180" s="6">
        <v>6.8571428571428568</v>
      </c>
      <c r="EO180" s="1" t="s">
        <v>472</v>
      </c>
      <c r="EZ180" s="1" t="s">
        <v>597</v>
      </c>
      <c r="FA180" s="1">
        <v>0</v>
      </c>
      <c r="FB180" s="1">
        <v>0</v>
      </c>
      <c r="FC180" s="1">
        <v>0</v>
      </c>
      <c r="FD180" s="1">
        <v>0</v>
      </c>
      <c r="FE180" s="1">
        <v>1</v>
      </c>
      <c r="FF180" s="1">
        <v>0</v>
      </c>
      <c r="FG180" s="1">
        <v>0</v>
      </c>
      <c r="FI180" s="1" t="s">
        <v>464</v>
      </c>
      <c r="FJ180" s="1" t="s">
        <v>598</v>
      </c>
      <c r="FM180" s="1">
        <v>500</v>
      </c>
      <c r="FN180" s="1">
        <v>0</v>
      </c>
      <c r="FO180" s="1">
        <v>0</v>
      </c>
      <c r="FP180" s="1">
        <v>1</v>
      </c>
      <c r="FQ180" s="1">
        <v>0</v>
      </c>
      <c r="FR180" s="1">
        <v>0</v>
      </c>
      <c r="FS180" s="1">
        <v>0</v>
      </c>
      <c r="FT180" s="1">
        <v>0</v>
      </c>
      <c r="FV180" s="1" t="s">
        <v>472</v>
      </c>
      <c r="GD180" s="1" t="s">
        <v>464</v>
      </c>
      <c r="GE180" s="1" t="s">
        <v>464</v>
      </c>
      <c r="GF180" s="1" t="s">
        <v>2680</v>
      </c>
      <c r="GG180" s="1" t="s">
        <v>472</v>
      </c>
      <c r="GP180" s="1" t="s">
        <v>464</v>
      </c>
      <c r="GQ180" s="1">
        <v>0</v>
      </c>
      <c r="GR180" s="1">
        <v>0</v>
      </c>
      <c r="GS180" s="1">
        <v>0</v>
      </c>
      <c r="GT180" s="1">
        <v>0</v>
      </c>
      <c r="GU180" s="1">
        <v>0</v>
      </c>
      <c r="GV180" s="1">
        <v>1</v>
      </c>
      <c r="GW180" s="1">
        <v>0</v>
      </c>
      <c r="GX180" s="1" t="s">
        <v>2681</v>
      </c>
      <c r="GY180" s="1">
        <v>0</v>
      </c>
      <c r="GZ180" s="1">
        <v>0</v>
      </c>
      <c r="HA180" s="1">
        <v>0</v>
      </c>
      <c r="HB180" s="1">
        <v>0</v>
      </c>
      <c r="HC180" s="1">
        <v>0</v>
      </c>
      <c r="HD180" s="1">
        <v>1</v>
      </c>
      <c r="HE180" s="1">
        <v>0</v>
      </c>
      <c r="HF180" s="1">
        <v>0</v>
      </c>
      <c r="HG180" s="1">
        <v>0</v>
      </c>
      <c r="HH180" s="1">
        <v>0</v>
      </c>
      <c r="HI180" s="1">
        <v>0</v>
      </c>
      <c r="HJ180" s="1">
        <v>0</v>
      </c>
      <c r="HK180" s="1">
        <v>0</v>
      </c>
      <c r="HL180" s="1">
        <v>0</v>
      </c>
      <c r="HM180" s="1">
        <v>0</v>
      </c>
      <c r="HN180" s="1">
        <v>0</v>
      </c>
      <c r="HO180" s="1">
        <v>0</v>
      </c>
      <c r="HP180" s="1" t="s">
        <v>464</v>
      </c>
      <c r="HQ180" s="1">
        <v>0</v>
      </c>
      <c r="HR180" s="1">
        <v>1</v>
      </c>
      <c r="HS180" s="1">
        <v>0</v>
      </c>
      <c r="HT180" s="1">
        <v>0</v>
      </c>
      <c r="HU180" s="1">
        <v>0</v>
      </c>
      <c r="HV180" s="1">
        <v>0</v>
      </c>
      <c r="HW180" s="1">
        <v>0</v>
      </c>
      <c r="HX180" s="1">
        <v>0</v>
      </c>
      <c r="HY180" s="1">
        <v>0</v>
      </c>
      <c r="HZ180" s="1">
        <v>0</v>
      </c>
      <c r="ID180" s="1" t="s">
        <v>1148</v>
      </c>
      <c r="IF180" s="1">
        <v>0</v>
      </c>
      <c r="IG180" s="1">
        <v>0</v>
      </c>
      <c r="IH180" s="1">
        <v>0</v>
      </c>
      <c r="II180" s="1">
        <v>1</v>
      </c>
      <c r="IJ180" s="1">
        <v>0</v>
      </c>
      <c r="IS180" s="1" t="s">
        <v>5184</v>
      </c>
      <c r="IT180" s="1" t="s">
        <v>472</v>
      </c>
      <c r="IU180" s="1" t="s">
        <v>5100</v>
      </c>
      <c r="IV180" s="1" t="s">
        <v>472</v>
      </c>
      <c r="IX180" s="1" t="s">
        <v>472</v>
      </c>
      <c r="IY180" s="1" t="s">
        <v>464</v>
      </c>
      <c r="IZ180" s="1">
        <v>0</v>
      </c>
      <c r="JA180" s="1">
        <v>1</v>
      </c>
      <c r="JB180" s="1">
        <v>0</v>
      </c>
      <c r="JC180" s="1">
        <v>0</v>
      </c>
      <c r="JD180" s="1">
        <v>0</v>
      </c>
      <c r="JE180" s="1">
        <v>1</v>
      </c>
      <c r="JF180" s="1">
        <v>0</v>
      </c>
      <c r="JG180" s="1">
        <v>0</v>
      </c>
      <c r="JH180" s="1">
        <v>0</v>
      </c>
      <c r="JI180" s="1">
        <v>0</v>
      </c>
      <c r="JK180" s="1" t="s">
        <v>464</v>
      </c>
      <c r="JL180" s="1">
        <v>0</v>
      </c>
      <c r="JM180" s="1">
        <v>0</v>
      </c>
      <c r="JN180" s="1">
        <v>0</v>
      </c>
      <c r="JO180" s="1">
        <v>0</v>
      </c>
      <c r="JP180" s="1">
        <v>1</v>
      </c>
      <c r="JQ180" s="1">
        <v>0</v>
      </c>
      <c r="JR180" s="1">
        <v>0</v>
      </c>
      <c r="JT180" s="1" t="s">
        <v>464</v>
      </c>
      <c r="KA180" s="1" t="s">
        <v>464</v>
      </c>
      <c r="KB180" s="1">
        <v>1</v>
      </c>
      <c r="KC180" s="1">
        <v>1</v>
      </c>
      <c r="KD180" s="1">
        <v>1</v>
      </c>
      <c r="KE180" s="1">
        <v>3</v>
      </c>
      <c r="KF180" s="1">
        <v>0</v>
      </c>
      <c r="KG180" s="1">
        <v>0</v>
      </c>
      <c r="KH180" s="1">
        <v>0</v>
      </c>
      <c r="KJ180" s="1">
        <v>1</v>
      </c>
      <c r="KK180" s="1">
        <v>1</v>
      </c>
      <c r="KL180" s="1">
        <v>1</v>
      </c>
      <c r="KM180" s="1">
        <v>3</v>
      </c>
      <c r="KN180" s="1">
        <v>6</v>
      </c>
      <c r="KO180" s="1" t="s">
        <v>5185</v>
      </c>
      <c r="KP180" s="1">
        <v>0</v>
      </c>
      <c r="KQ180" s="1">
        <v>0</v>
      </c>
      <c r="KR180" s="1">
        <v>0</v>
      </c>
      <c r="KT180" s="1">
        <v>0</v>
      </c>
      <c r="KU180" s="1">
        <v>0</v>
      </c>
      <c r="KV180" s="1">
        <v>0</v>
      </c>
      <c r="KW180" s="1">
        <v>1</v>
      </c>
      <c r="KX180" s="1">
        <v>0</v>
      </c>
      <c r="KY180" s="1">
        <v>0</v>
      </c>
      <c r="LA180" s="1" t="s">
        <v>464</v>
      </c>
      <c r="LB180" s="1" t="s">
        <v>2682</v>
      </c>
      <c r="LC180" s="1">
        <v>1</v>
      </c>
      <c r="LD180" s="1">
        <v>1</v>
      </c>
      <c r="LE180" s="1">
        <v>0</v>
      </c>
      <c r="LF180" s="1">
        <v>0</v>
      </c>
      <c r="LH180" s="1">
        <v>0</v>
      </c>
      <c r="LI180" s="1">
        <v>0</v>
      </c>
      <c r="LJ180" s="1">
        <v>1</v>
      </c>
      <c r="LK180" s="1">
        <v>0</v>
      </c>
      <c r="LL180" s="1">
        <v>0</v>
      </c>
      <c r="LM180" s="1">
        <v>0</v>
      </c>
      <c r="LN180" s="1">
        <v>0</v>
      </c>
      <c r="LO180" s="1">
        <v>0</v>
      </c>
      <c r="LQ180" s="1" t="s">
        <v>472</v>
      </c>
      <c r="LZ180" s="1" t="s">
        <v>472</v>
      </c>
      <c r="MA180" s="1" t="s">
        <v>472</v>
      </c>
      <c r="MQ180" s="1">
        <v>0</v>
      </c>
      <c r="MT180" s="1">
        <v>5</v>
      </c>
      <c r="MU180" s="1" t="s">
        <v>5189</v>
      </c>
      <c r="MV180" s="1">
        <v>0</v>
      </c>
      <c r="MW180" s="1">
        <v>0</v>
      </c>
      <c r="MX180" s="1">
        <v>0</v>
      </c>
      <c r="MY180" s="1">
        <v>0</v>
      </c>
      <c r="MZ180" s="1">
        <v>0</v>
      </c>
      <c r="NA180" s="1">
        <v>0</v>
      </c>
      <c r="NB180" s="1">
        <v>0</v>
      </c>
      <c r="NC180" s="1" t="s">
        <v>1580</v>
      </c>
      <c r="ND180" s="1">
        <v>0</v>
      </c>
      <c r="NE180" s="1">
        <v>1</v>
      </c>
      <c r="NF180" s="1">
        <v>0</v>
      </c>
      <c r="NG180" s="1" t="s">
        <v>2683</v>
      </c>
      <c r="NH180" s="1" t="s">
        <v>464</v>
      </c>
      <c r="NI180" s="1" t="s">
        <v>464</v>
      </c>
      <c r="NJ180" s="1" t="s">
        <v>817</v>
      </c>
      <c r="NK180" s="1" t="s">
        <v>464</v>
      </c>
      <c r="NL180" s="1">
        <v>0</v>
      </c>
      <c r="NM180" s="1">
        <v>1</v>
      </c>
      <c r="NN180" s="1">
        <v>0</v>
      </c>
      <c r="NO180" s="1">
        <v>0</v>
      </c>
      <c r="NP180" s="1">
        <v>0</v>
      </c>
      <c r="NQ180" s="1">
        <v>0</v>
      </c>
      <c r="NR180" s="1">
        <v>0</v>
      </c>
      <c r="NT180" s="1">
        <v>1</v>
      </c>
      <c r="NU180" s="1">
        <v>0</v>
      </c>
      <c r="NV180" s="1">
        <v>0</v>
      </c>
      <c r="NW180" s="1">
        <v>0</v>
      </c>
      <c r="NX180" s="1">
        <v>0</v>
      </c>
      <c r="NY180" s="1">
        <v>0</v>
      </c>
      <c r="NZ180" s="1">
        <v>0</v>
      </c>
      <c r="OA180" s="1">
        <v>0</v>
      </c>
      <c r="OD180" s="1" t="s">
        <v>2684</v>
      </c>
      <c r="OE180" s="1">
        <v>0</v>
      </c>
      <c r="OF180" s="1">
        <v>0</v>
      </c>
      <c r="OG180" s="1">
        <v>0</v>
      </c>
      <c r="OH180" s="1">
        <v>0</v>
      </c>
      <c r="OI180" s="1">
        <v>0</v>
      </c>
      <c r="OJ180" s="1">
        <v>0</v>
      </c>
      <c r="OK180" s="1">
        <v>0</v>
      </c>
      <c r="OL180" s="1">
        <v>0</v>
      </c>
      <c r="OM180" s="1">
        <v>1</v>
      </c>
      <c r="ON180" s="1">
        <v>0</v>
      </c>
      <c r="OO180" s="1" t="s">
        <v>2685</v>
      </c>
      <c r="OP180" s="1">
        <v>0</v>
      </c>
      <c r="OQ180" s="1">
        <v>0</v>
      </c>
      <c r="OR180" s="1">
        <v>1</v>
      </c>
      <c r="OS180" s="1">
        <v>0</v>
      </c>
      <c r="OT180" s="1">
        <v>0</v>
      </c>
      <c r="OU180" s="1">
        <v>0</v>
      </c>
      <c r="OW180" s="1" t="s">
        <v>482</v>
      </c>
      <c r="OY180" s="1" t="s">
        <v>518</v>
      </c>
      <c r="OZ180" s="1" t="s">
        <v>464</v>
      </c>
      <c r="PA180" s="1" t="s">
        <v>464</v>
      </c>
      <c r="PB180" s="1" t="s">
        <v>518</v>
      </c>
      <c r="PC180" s="1" t="s">
        <v>464</v>
      </c>
      <c r="PD180" s="1" t="s">
        <v>472</v>
      </c>
      <c r="PF180" s="1" t="s">
        <v>484</v>
      </c>
      <c r="PH180" s="1" t="s">
        <v>485</v>
      </c>
      <c r="PI180" s="1" t="s">
        <v>605</v>
      </c>
      <c r="PJ180" s="1" t="s">
        <v>487</v>
      </c>
      <c r="PK180" s="1">
        <v>0</v>
      </c>
      <c r="PL180" s="1">
        <v>0</v>
      </c>
      <c r="PM180" s="1">
        <v>1</v>
      </c>
      <c r="PN180" s="1">
        <v>0</v>
      </c>
      <c r="PO180" s="1">
        <v>0</v>
      </c>
      <c r="PP180" s="1">
        <v>0</v>
      </c>
      <c r="PQ180" s="1">
        <v>0</v>
      </c>
      <c r="PR180" s="1">
        <v>0</v>
      </c>
      <c r="PS180" s="1">
        <v>0</v>
      </c>
      <c r="PT180" s="1">
        <v>1</v>
      </c>
      <c r="PU180" s="1">
        <v>0</v>
      </c>
      <c r="PV180" s="1">
        <v>0</v>
      </c>
      <c r="PX180" s="1" t="s">
        <v>2686</v>
      </c>
      <c r="PY180" s="1" t="s">
        <v>489</v>
      </c>
      <c r="PZ180" s="1" t="s">
        <v>488</v>
      </c>
      <c r="QA180" s="1" t="s">
        <v>487</v>
      </c>
      <c r="QB180" s="1" t="s">
        <v>2687</v>
      </c>
      <c r="QC180" s="1" t="s">
        <v>2688</v>
      </c>
      <c r="QD180" s="1" t="s">
        <v>472</v>
      </c>
      <c r="QG180" s="1">
        <v>-2.2262412999999999</v>
      </c>
      <c r="QH180" s="1">
        <v>28.837319699999998</v>
      </c>
      <c r="QI180" s="1">
        <v>1579.7</v>
      </c>
      <c r="QJ180" s="1">
        <v>4.66</v>
      </c>
      <c r="QK180" s="1">
        <v>10</v>
      </c>
      <c r="QL180" s="1">
        <v>44965.386712962973</v>
      </c>
      <c r="QM180" s="1">
        <v>44965.343229166669</v>
      </c>
      <c r="QN180" s="1" t="s">
        <v>1159</v>
      </c>
      <c r="QO180" s="1">
        <v>44965.478541666656</v>
      </c>
      <c r="QP180" s="7" t="s">
        <v>2689</v>
      </c>
      <c r="QQ180" s="1" t="s">
        <v>1159</v>
      </c>
      <c r="QR180" s="1" t="s">
        <v>4752</v>
      </c>
      <c r="QS180" s="1" t="s">
        <v>4752</v>
      </c>
      <c r="QT180" s="1" t="s">
        <v>4752</v>
      </c>
      <c r="QU180" s="1" t="s">
        <v>4752</v>
      </c>
      <c r="QV180" s="1" t="s">
        <v>4752</v>
      </c>
      <c r="QW180" s="1" t="s">
        <v>4752</v>
      </c>
      <c r="QX180" s="1" t="s">
        <v>4752</v>
      </c>
      <c r="QY180" s="9" t="s">
        <v>4752</v>
      </c>
      <c r="QZ180" s="1" t="s">
        <v>4752</v>
      </c>
      <c r="RA180" s="1" t="s">
        <v>4752</v>
      </c>
      <c r="RB180" s="1" t="s">
        <v>4752</v>
      </c>
      <c r="RC180" s="1" t="s">
        <v>4752</v>
      </c>
      <c r="RD180" s="1" t="s">
        <v>4752</v>
      </c>
      <c r="RE180" s="1" t="s">
        <v>4752</v>
      </c>
      <c r="RF180" s="1" t="s">
        <v>4752</v>
      </c>
      <c r="RG180" s="1" t="s">
        <v>4752</v>
      </c>
      <c r="RH180" s="1" t="s">
        <v>4752</v>
      </c>
      <c r="RI180" s="1" t="s">
        <v>4752</v>
      </c>
      <c r="RJ180" s="1" t="s">
        <v>4752</v>
      </c>
      <c r="RK180" s="1" t="s">
        <v>4752</v>
      </c>
      <c r="RL180" s="1" t="s">
        <v>4752</v>
      </c>
      <c r="RM180" s="1" t="s">
        <v>4752</v>
      </c>
      <c r="RN180" s="1" t="s">
        <v>4752</v>
      </c>
      <c r="RO180" s="1" t="s">
        <v>4752</v>
      </c>
      <c r="RP180" s="1" t="str">
        <f t="shared" si="15"/>
        <v/>
      </c>
      <c r="RQ180" s="1" t="str">
        <f t="shared" si="16"/>
        <v/>
      </c>
      <c r="RR180" s="1" t="str">
        <f t="shared" si="17"/>
        <v/>
      </c>
      <c r="RS180" s="1" t="str">
        <f t="shared" si="18"/>
        <v/>
      </c>
      <c r="RT180" s="1" t="str">
        <f t="shared" si="19"/>
        <v/>
      </c>
      <c r="RU180" s="1" t="str">
        <f t="shared" si="20"/>
        <v/>
      </c>
    </row>
    <row r="181" spans="1:489" ht="14.25" customHeight="1" x14ac:dyDescent="0.3">
      <c r="A181" s="1" t="s">
        <v>2690</v>
      </c>
      <c r="B181" s="1" t="s">
        <v>2691</v>
      </c>
      <c r="C181" s="1">
        <v>44965</v>
      </c>
      <c r="D181" s="1" t="s">
        <v>459</v>
      </c>
      <c r="E181" s="1" t="s">
        <v>460</v>
      </c>
      <c r="F181" s="1" t="s">
        <v>460</v>
      </c>
      <c r="G181" s="1" t="s">
        <v>461</v>
      </c>
      <c r="H181" s="1" t="s">
        <v>462</v>
      </c>
      <c r="I181" s="1" t="s">
        <v>1417</v>
      </c>
      <c r="J181" s="1" t="s">
        <v>464</v>
      </c>
      <c r="K181" s="1" t="s">
        <v>2693</v>
      </c>
      <c r="L181" s="1" t="s">
        <v>2692</v>
      </c>
      <c r="M181" s="1" t="str" cm="1">
        <f t="array" ref="M181">SUBSTITUTE(L181,LEFT(L181,MIN(IFERROR(FIND({0;1;2;3;4;5;6;7;8;9},L181),""))-1),"")</f>
        <v>33</v>
      </c>
      <c r="N181" s="1" t="str">
        <f t="shared" si="14"/>
        <v>chira_33</v>
      </c>
      <c r="O181" s="1" t="s">
        <v>510</v>
      </c>
      <c r="P181" s="1">
        <v>19</v>
      </c>
      <c r="Q181" s="1">
        <v>0</v>
      </c>
      <c r="R181" s="1" t="s">
        <v>614</v>
      </c>
      <c r="S181" s="1" t="s">
        <v>472</v>
      </c>
      <c r="T181" s="1" t="s">
        <v>808</v>
      </c>
      <c r="V181" s="1" t="s">
        <v>467</v>
      </c>
      <c r="W181" s="1" t="s">
        <v>467</v>
      </c>
      <c r="X181" s="1" t="s">
        <v>2694</v>
      </c>
      <c r="Y181" s="1" t="s">
        <v>575</v>
      </c>
      <c r="AA181" s="1" t="s">
        <v>471</v>
      </c>
      <c r="AB181" s="1">
        <v>0</v>
      </c>
      <c r="AC181" s="1">
        <v>2</v>
      </c>
      <c r="AD181" s="1">
        <v>1</v>
      </c>
      <c r="AE181" s="1">
        <v>0</v>
      </c>
      <c r="AF181" s="1">
        <v>1</v>
      </c>
      <c r="AG181" s="1">
        <v>0</v>
      </c>
      <c r="AH181" s="1">
        <v>0</v>
      </c>
      <c r="AI181" s="1">
        <v>1</v>
      </c>
      <c r="AJ181" s="1">
        <v>0</v>
      </c>
      <c r="AK181" s="1">
        <v>0</v>
      </c>
      <c r="AL181" s="1">
        <v>0</v>
      </c>
      <c r="AM181" s="1">
        <v>1</v>
      </c>
      <c r="AN181" s="1">
        <v>0</v>
      </c>
      <c r="AO181" s="1">
        <v>0</v>
      </c>
      <c r="AP181" s="1">
        <v>0</v>
      </c>
      <c r="AQ181" s="1">
        <v>0</v>
      </c>
      <c r="AR181" s="1">
        <v>6</v>
      </c>
      <c r="AS181" s="1" t="s">
        <v>464</v>
      </c>
      <c r="AT181" s="1">
        <v>0</v>
      </c>
      <c r="AU181" s="1">
        <v>0</v>
      </c>
      <c r="AV181" s="1">
        <v>0</v>
      </c>
      <c r="AW181" s="1">
        <v>0</v>
      </c>
      <c r="AX181" s="1">
        <v>1</v>
      </c>
      <c r="AY181" s="1">
        <v>0</v>
      </c>
      <c r="AZ181" s="1">
        <v>0</v>
      </c>
      <c r="BA181" s="1">
        <v>0</v>
      </c>
      <c r="BB181" s="1">
        <v>0</v>
      </c>
      <c r="BC181" s="1">
        <v>0</v>
      </c>
      <c r="BD181" s="1">
        <v>0</v>
      </c>
      <c r="BE181" s="1">
        <v>0</v>
      </c>
      <c r="BF181" s="1" t="s">
        <v>472</v>
      </c>
      <c r="BS181" s="1" t="s">
        <v>464</v>
      </c>
      <c r="BT181" s="1">
        <v>0</v>
      </c>
      <c r="BU181" s="1">
        <v>0</v>
      </c>
      <c r="BV181" s="1">
        <v>1</v>
      </c>
      <c r="BW181" s="1">
        <v>1</v>
      </c>
      <c r="BX181" s="1">
        <v>1</v>
      </c>
      <c r="BY181" s="1">
        <v>0</v>
      </c>
      <c r="BZ181" s="1">
        <v>0</v>
      </c>
      <c r="CA181" s="1">
        <v>0</v>
      </c>
      <c r="CB181" s="1">
        <v>0</v>
      </c>
      <c r="CC181" s="1">
        <v>0</v>
      </c>
      <c r="CD181" s="1">
        <v>0</v>
      </c>
      <c r="CF181" s="1" t="s">
        <v>473</v>
      </c>
      <c r="CG181" s="1" t="s">
        <v>474</v>
      </c>
      <c r="CL181" s="1" t="s">
        <v>473</v>
      </c>
      <c r="CM181" s="1" t="s">
        <v>5133</v>
      </c>
      <c r="CO181" s="1" t="s">
        <v>464</v>
      </c>
      <c r="CW181" s="1" t="s">
        <v>475</v>
      </c>
      <c r="CX181" s="1">
        <v>60</v>
      </c>
      <c r="CY181" s="1">
        <v>10</v>
      </c>
      <c r="CZ181" s="1">
        <v>60</v>
      </c>
      <c r="DA181" s="9">
        <v>130</v>
      </c>
      <c r="DE181" s="1" t="s">
        <v>472</v>
      </c>
      <c r="DF181" s="1" t="s">
        <v>5102</v>
      </c>
      <c r="DG181" s="1">
        <v>0</v>
      </c>
      <c r="DH181" s="1">
        <v>0</v>
      </c>
      <c r="DI181" s="1">
        <v>0</v>
      </c>
      <c r="DJ181" s="1">
        <v>0</v>
      </c>
      <c r="DK181" s="1">
        <v>0</v>
      </c>
      <c r="DL181" s="1">
        <v>0</v>
      </c>
      <c r="DM181" s="1">
        <v>1</v>
      </c>
      <c r="DN181" s="1">
        <v>1</v>
      </c>
      <c r="DO181" s="1">
        <v>0</v>
      </c>
      <c r="DP181" s="1">
        <v>0</v>
      </c>
      <c r="DQ181" s="1">
        <v>0</v>
      </c>
      <c r="DR181" s="1">
        <v>0</v>
      </c>
      <c r="DS181" s="1">
        <v>0</v>
      </c>
      <c r="EH181" s="1">
        <v>7</v>
      </c>
      <c r="EI181" s="1">
        <v>4</v>
      </c>
      <c r="EJ181" s="1">
        <v>560</v>
      </c>
      <c r="EM181" s="1">
        <v>0</v>
      </c>
      <c r="EN181" s="6">
        <v>13.333333333333332</v>
      </c>
      <c r="EO181" s="1" t="s">
        <v>472</v>
      </c>
      <c r="EZ181" s="1" t="s">
        <v>476</v>
      </c>
      <c r="FA181" s="1">
        <v>0</v>
      </c>
      <c r="FB181" s="1">
        <v>0</v>
      </c>
      <c r="FC181" s="1">
        <v>0</v>
      </c>
      <c r="FD181" s="1">
        <v>0</v>
      </c>
      <c r="FE181" s="1">
        <v>1</v>
      </c>
      <c r="FF181" s="1">
        <v>0</v>
      </c>
      <c r="FG181" s="1">
        <v>0</v>
      </c>
      <c r="FI181" s="1" t="s">
        <v>464</v>
      </c>
      <c r="FJ181" s="1" t="s">
        <v>598</v>
      </c>
      <c r="FM181" s="1">
        <v>300</v>
      </c>
      <c r="GE181" s="1" t="s">
        <v>464</v>
      </c>
      <c r="GF181" s="1" t="s">
        <v>2695</v>
      </c>
      <c r="GG181" s="1" t="s">
        <v>472</v>
      </c>
      <c r="HP181" s="1" t="s">
        <v>472</v>
      </c>
      <c r="IS181" s="1" t="s">
        <v>5183</v>
      </c>
      <c r="IT181" s="1" t="s">
        <v>472</v>
      </c>
      <c r="IU181" s="1" t="s">
        <v>5102</v>
      </c>
      <c r="IV181" s="1" t="s">
        <v>472</v>
      </c>
      <c r="IX181" s="1" t="s">
        <v>472</v>
      </c>
      <c r="IY181" s="1" t="s">
        <v>472</v>
      </c>
      <c r="KA181" s="1" t="s">
        <v>472</v>
      </c>
      <c r="KE181" s="1">
        <v>0</v>
      </c>
      <c r="KM181" s="1">
        <v>0</v>
      </c>
      <c r="KN181" s="1">
        <v>0</v>
      </c>
      <c r="KO181" s="1" t="s">
        <v>5186</v>
      </c>
      <c r="KT181" s="1">
        <v>0</v>
      </c>
      <c r="KU181" s="1">
        <v>0</v>
      </c>
      <c r="KV181" s="1">
        <v>0</v>
      </c>
      <c r="KW181" s="1">
        <v>1</v>
      </c>
      <c r="KX181" s="1">
        <v>0</v>
      </c>
      <c r="KY181" s="1">
        <v>0</v>
      </c>
      <c r="LA181" s="1" t="s">
        <v>472</v>
      </c>
      <c r="LB181" s="1" t="s">
        <v>834</v>
      </c>
      <c r="LC181" s="1">
        <v>1</v>
      </c>
      <c r="LD181" s="1">
        <v>1</v>
      </c>
      <c r="LE181" s="1">
        <v>0</v>
      </c>
      <c r="LF181" s="1">
        <v>0</v>
      </c>
      <c r="LH181" s="1">
        <v>0</v>
      </c>
      <c r="LI181" s="1">
        <v>0</v>
      </c>
      <c r="LJ181" s="1">
        <v>0</v>
      </c>
      <c r="LK181" s="1">
        <v>1</v>
      </c>
      <c r="LL181" s="1">
        <v>0</v>
      </c>
      <c r="LM181" s="1">
        <v>0</v>
      </c>
      <c r="LN181" s="1">
        <v>0</v>
      </c>
      <c r="LO181" s="1">
        <v>0</v>
      </c>
      <c r="LQ181" s="1" t="s">
        <v>464</v>
      </c>
      <c r="LR181" s="1" t="s">
        <v>2696</v>
      </c>
      <c r="LS181" s="1">
        <v>0</v>
      </c>
      <c r="LT181" s="1">
        <v>0</v>
      </c>
      <c r="LU181" s="1">
        <v>0</v>
      </c>
      <c r="LV181" s="1">
        <v>1</v>
      </c>
      <c r="LW181" s="1">
        <v>0</v>
      </c>
      <c r="LX181" s="1">
        <v>0</v>
      </c>
      <c r="LY181" s="1" t="s">
        <v>1184</v>
      </c>
      <c r="LZ181" s="1" t="s">
        <v>464</v>
      </c>
      <c r="MA181" s="1" t="s">
        <v>464</v>
      </c>
      <c r="MB181" s="1">
        <v>1</v>
      </c>
      <c r="MC181" s="1">
        <v>1</v>
      </c>
      <c r="MD181" s="1">
        <v>0</v>
      </c>
      <c r="ME181" s="1">
        <v>0</v>
      </c>
      <c r="MF181" s="1">
        <v>0</v>
      </c>
      <c r="MH181" s="1">
        <v>1</v>
      </c>
      <c r="MI181" s="1">
        <v>1</v>
      </c>
      <c r="MJ181" s="1">
        <v>0</v>
      </c>
      <c r="MK181" s="1">
        <v>0</v>
      </c>
      <c r="ML181" s="1">
        <v>0</v>
      </c>
      <c r="MM181" s="1">
        <v>0</v>
      </c>
      <c r="MN181" s="1">
        <v>0</v>
      </c>
      <c r="MO181" s="1">
        <v>0</v>
      </c>
      <c r="MQ181" s="1">
        <v>2</v>
      </c>
      <c r="MR181" s="1" t="s">
        <v>850</v>
      </c>
      <c r="MT181" s="1">
        <v>2</v>
      </c>
      <c r="MU181" s="1" t="s">
        <v>5188</v>
      </c>
      <c r="NA181" s="1">
        <v>0</v>
      </c>
      <c r="NB181" s="1">
        <v>2</v>
      </c>
      <c r="NC181" s="1" t="s">
        <v>5190</v>
      </c>
      <c r="NH181" s="1" t="s">
        <v>464</v>
      </c>
      <c r="NI181" s="1" t="s">
        <v>480</v>
      </c>
      <c r="OD181" s="1" t="s">
        <v>2697</v>
      </c>
      <c r="OE181" s="1">
        <v>1</v>
      </c>
      <c r="OF181" s="1">
        <v>0</v>
      </c>
      <c r="OG181" s="1">
        <v>1</v>
      </c>
      <c r="OH181" s="1">
        <v>0</v>
      </c>
      <c r="OI181" s="1">
        <v>0</v>
      </c>
      <c r="OJ181" s="1">
        <v>0</v>
      </c>
      <c r="OK181" s="1">
        <v>0</v>
      </c>
      <c r="OL181" s="1">
        <v>0</v>
      </c>
      <c r="OM181" s="1">
        <v>1</v>
      </c>
      <c r="ON181" s="1">
        <v>0</v>
      </c>
      <c r="OO181" s="1" t="s">
        <v>544</v>
      </c>
      <c r="OP181" s="1">
        <v>0</v>
      </c>
      <c r="OQ181" s="1">
        <v>0</v>
      </c>
      <c r="OR181" s="1">
        <v>1</v>
      </c>
      <c r="OS181" s="1">
        <v>0</v>
      </c>
      <c r="OT181" s="1">
        <v>0</v>
      </c>
      <c r="OU181" s="1">
        <v>0</v>
      </c>
      <c r="OW181" s="1" t="s">
        <v>702</v>
      </c>
      <c r="OY181" s="1" t="s">
        <v>518</v>
      </c>
      <c r="OZ181" s="1" t="s">
        <v>464</v>
      </c>
      <c r="PA181" s="1" t="s">
        <v>464</v>
      </c>
      <c r="PB181" s="1" t="s">
        <v>502</v>
      </c>
      <c r="PC181" s="1" t="s">
        <v>464</v>
      </c>
      <c r="PD181" s="1" t="s">
        <v>472</v>
      </c>
      <c r="PF181" s="1" t="s">
        <v>484</v>
      </c>
      <c r="PH181" s="1" t="s">
        <v>586</v>
      </c>
      <c r="PI181" s="1" t="s">
        <v>503</v>
      </c>
      <c r="PJ181" s="1" t="s">
        <v>487</v>
      </c>
      <c r="PK181" s="1">
        <v>0</v>
      </c>
      <c r="PL181" s="1">
        <v>0</v>
      </c>
      <c r="PM181" s="1">
        <v>1</v>
      </c>
      <c r="PN181" s="1">
        <v>0</v>
      </c>
      <c r="PO181" s="1">
        <v>1</v>
      </c>
      <c r="PP181" s="1">
        <v>0</v>
      </c>
      <c r="PQ181" s="1">
        <v>0</v>
      </c>
      <c r="PR181" s="1">
        <v>0</v>
      </c>
      <c r="PS181" s="1">
        <v>0</v>
      </c>
      <c r="PT181" s="1">
        <v>1</v>
      </c>
      <c r="PU181" s="1">
        <v>0</v>
      </c>
      <c r="PV181" s="1">
        <v>0</v>
      </c>
      <c r="PX181" s="1" t="s">
        <v>488</v>
      </c>
      <c r="PY181" s="1" t="s">
        <v>472</v>
      </c>
      <c r="QB181" s="1" t="s">
        <v>2698</v>
      </c>
      <c r="QC181" s="1" t="s">
        <v>2699</v>
      </c>
      <c r="QD181" s="1" t="s">
        <v>472</v>
      </c>
      <c r="QG181" s="1">
        <v>-2.2328325000000002</v>
      </c>
      <c r="QH181" s="1">
        <v>28.8520772</v>
      </c>
      <c r="QI181" s="1">
        <v>1524.2</v>
      </c>
      <c r="QJ181" s="1">
        <v>4.2</v>
      </c>
      <c r="QK181" s="1">
        <v>6</v>
      </c>
      <c r="QL181" s="1">
        <v>44965.478206018517</v>
      </c>
      <c r="QM181" s="1">
        <v>44965.458668981482</v>
      </c>
      <c r="QN181" s="1" t="s">
        <v>1159</v>
      </c>
      <c r="QO181" s="1">
        <v>44965.47855324074</v>
      </c>
      <c r="QP181" s="7" t="s">
        <v>2700</v>
      </c>
      <c r="QQ181" s="1" t="s">
        <v>1159</v>
      </c>
      <c r="QR181" s="1" t="s">
        <v>4752</v>
      </c>
      <c r="QS181" s="1" t="s">
        <v>4752</v>
      </c>
      <c r="QT181" s="1" t="s">
        <v>4752</v>
      </c>
      <c r="QU181" s="1" t="s">
        <v>4752</v>
      </c>
      <c r="QV181" s="1" t="s">
        <v>4752</v>
      </c>
      <c r="QW181" s="1" t="s">
        <v>4752</v>
      </c>
      <c r="QX181" s="1" t="s">
        <v>4752</v>
      </c>
      <c r="QY181" s="9" t="s">
        <v>4752</v>
      </c>
      <c r="QZ181" s="1" t="s">
        <v>4752</v>
      </c>
      <c r="RA181" s="1" t="s">
        <v>4752</v>
      </c>
      <c r="RB181" s="1" t="s">
        <v>4752</v>
      </c>
      <c r="RC181" s="1" t="s">
        <v>4752</v>
      </c>
      <c r="RD181" s="1" t="s">
        <v>4752</v>
      </c>
      <c r="RE181" s="1" t="s">
        <v>4752</v>
      </c>
      <c r="RF181" s="1" t="s">
        <v>4752</v>
      </c>
      <c r="RG181" s="1" t="s">
        <v>4752</v>
      </c>
      <c r="RH181" s="1" t="s">
        <v>4752</v>
      </c>
      <c r="RI181" s="1" t="s">
        <v>4752</v>
      </c>
      <c r="RJ181" s="1" t="s">
        <v>4752</v>
      </c>
      <c r="RK181" s="1" t="s">
        <v>4752</v>
      </c>
      <c r="RL181" s="1" t="s">
        <v>4752</v>
      </c>
      <c r="RM181" s="1" t="s">
        <v>4752</v>
      </c>
      <c r="RN181" s="1" t="s">
        <v>4752</v>
      </c>
      <c r="RO181" s="1" t="s">
        <v>4752</v>
      </c>
      <c r="RP181" s="1" t="str">
        <f t="shared" si="15"/>
        <v/>
      </c>
      <c r="RQ181" s="1" t="str">
        <f t="shared" si="16"/>
        <v/>
      </c>
      <c r="RR181" s="1" t="str">
        <f t="shared" si="17"/>
        <v/>
      </c>
      <c r="RS181" s="1" t="str">
        <f t="shared" si="18"/>
        <v/>
      </c>
      <c r="RT181" s="1" t="str">
        <f t="shared" si="19"/>
        <v/>
      </c>
      <c r="RU181" s="1" t="str">
        <f t="shared" si="20"/>
        <v/>
      </c>
    </row>
    <row r="182" spans="1:489" ht="14.25" customHeight="1" x14ac:dyDescent="0.3">
      <c r="A182" s="1" t="s">
        <v>2701</v>
      </c>
      <c r="B182" s="1" t="s">
        <v>2702</v>
      </c>
      <c r="C182" s="1">
        <v>44965</v>
      </c>
      <c r="D182" s="1" t="s">
        <v>459</v>
      </c>
      <c r="E182" s="1" t="s">
        <v>460</v>
      </c>
      <c r="F182" s="1" t="s">
        <v>460</v>
      </c>
      <c r="G182" s="1" t="s">
        <v>461</v>
      </c>
      <c r="H182" s="1" t="s">
        <v>462</v>
      </c>
      <c r="I182" s="1" t="s">
        <v>1417</v>
      </c>
      <c r="J182" s="1" t="s">
        <v>464</v>
      </c>
      <c r="K182" s="1" t="s">
        <v>2704</v>
      </c>
      <c r="L182" s="1" t="s">
        <v>2703</v>
      </c>
      <c r="M182" s="1" t="str" cm="1">
        <f t="array" ref="M182">SUBSTITUTE(L182,LEFT(L182,MIN(IFERROR(FIND({0;1;2;3;4;5;6;7;8;9},L182),""))-1),"")</f>
        <v>21</v>
      </c>
      <c r="N182" s="1" t="str">
        <f t="shared" si="14"/>
        <v>chira_21</v>
      </c>
      <c r="O182" s="1" t="s">
        <v>510</v>
      </c>
      <c r="P182" s="1">
        <v>44</v>
      </c>
      <c r="Q182" s="1">
        <v>997385522</v>
      </c>
      <c r="R182" s="1" t="s">
        <v>693</v>
      </c>
      <c r="S182" s="1" t="s">
        <v>464</v>
      </c>
      <c r="W182" s="1" t="s">
        <v>510</v>
      </c>
      <c r="X182" s="1" t="s">
        <v>2705</v>
      </c>
      <c r="Y182" s="1" t="s">
        <v>575</v>
      </c>
      <c r="AA182" s="1" t="s">
        <v>471</v>
      </c>
      <c r="AB182" s="1">
        <v>0</v>
      </c>
      <c r="AC182" s="1">
        <v>0</v>
      </c>
      <c r="AD182" s="1">
        <v>2</v>
      </c>
      <c r="AE182" s="1">
        <v>0</v>
      </c>
      <c r="AF182" s="1">
        <v>0</v>
      </c>
      <c r="AG182" s="1">
        <v>0</v>
      </c>
      <c r="AH182" s="1">
        <v>1</v>
      </c>
      <c r="AI182" s="1">
        <v>0</v>
      </c>
      <c r="AJ182" s="1">
        <v>0</v>
      </c>
      <c r="AK182" s="1">
        <v>0</v>
      </c>
      <c r="AL182" s="1">
        <v>0</v>
      </c>
      <c r="AM182" s="1">
        <v>0</v>
      </c>
      <c r="AN182" s="1">
        <v>2</v>
      </c>
      <c r="AO182" s="1">
        <v>0</v>
      </c>
      <c r="AP182" s="1">
        <v>1</v>
      </c>
      <c r="AQ182" s="1">
        <v>0</v>
      </c>
      <c r="AR182" s="1">
        <v>6</v>
      </c>
      <c r="AS182" s="1" t="s">
        <v>464</v>
      </c>
      <c r="AT182" s="1">
        <v>0</v>
      </c>
      <c r="AU182" s="1">
        <v>1</v>
      </c>
      <c r="AV182" s="1">
        <v>0</v>
      </c>
      <c r="AW182" s="1">
        <v>0</v>
      </c>
      <c r="AX182" s="1">
        <v>0</v>
      </c>
      <c r="AY182" s="1">
        <v>0</v>
      </c>
      <c r="AZ182" s="1">
        <v>0</v>
      </c>
      <c r="BA182" s="1">
        <v>0</v>
      </c>
      <c r="BB182" s="1">
        <v>0</v>
      </c>
      <c r="BC182" s="1">
        <v>0</v>
      </c>
      <c r="BD182" s="1">
        <v>0</v>
      </c>
      <c r="BE182" s="1">
        <v>0</v>
      </c>
      <c r="BF182" s="1" t="s">
        <v>464</v>
      </c>
      <c r="BG182" s="1">
        <v>1</v>
      </c>
      <c r="BH182" s="1">
        <v>0</v>
      </c>
      <c r="BI182" s="1">
        <v>0</v>
      </c>
      <c r="BJ182" s="1">
        <v>0</v>
      </c>
      <c r="BK182" s="1">
        <v>0</v>
      </c>
      <c r="BL182" s="1">
        <v>1</v>
      </c>
      <c r="BM182" s="1">
        <v>1</v>
      </c>
      <c r="BN182" s="1">
        <v>0</v>
      </c>
      <c r="BO182" s="1">
        <v>0</v>
      </c>
      <c r="BP182" s="1">
        <v>0</v>
      </c>
      <c r="BQ182" s="1">
        <v>0</v>
      </c>
      <c r="BS182" s="1" t="s">
        <v>464</v>
      </c>
      <c r="BT182" s="1">
        <v>1</v>
      </c>
      <c r="BU182" s="1">
        <v>1</v>
      </c>
      <c r="BV182" s="1">
        <v>1</v>
      </c>
      <c r="BW182" s="1">
        <v>1</v>
      </c>
      <c r="BX182" s="1">
        <v>1</v>
      </c>
      <c r="BY182" s="1">
        <v>1</v>
      </c>
      <c r="BZ182" s="1">
        <v>0</v>
      </c>
      <c r="CA182" s="1">
        <v>0</v>
      </c>
      <c r="CB182" s="1">
        <v>0</v>
      </c>
      <c r="CC182" s="1">
        <v>0</v>
      </c>
      <c r="CD182" s="1">
        <v>0</v>
      </c>
      <c r="CF182" s="1" t="s">
        <v>473</v>
      </c>
      <c r="CG182" s="1" t="s">
        <v>474</v>
      </c>
      <c r="CL182" s="1" t="s">
        <v>473</v>
      </c>
      <c r="CM182" s="1" t="s">
        <v>5133</v>
      </c>
      <c r="CO182" s="1" t="s">
        <v>472</v>
      </c>
      <c r="CP182" s="1" t="s">
        <v>650</v>
      </c>
      <c r="CS182" s="1" t="s">
        <v>714</v>
      </c>
      <c r="CW182" s="1" t="s">
        <v>475</v>
      </c>
      <c r="CX182" s="1">
        <v>3</v>
      </c>
      <c r="CY182" s="1">
        <v>2</v>
      </c>
      <c r="CZ182" s="1">
        <v>7</v>
      </c>
      <c r="DA182" s="9">
        <v>12</v>
      </c>
      <c r="DB182" s="1">
        <v>20</v>
      </c>
      <c r="DC182" s="1">
        <v>1</v>
      </c>
      <c r="DD182" s="1">
        <v>30</v>
      </c>
      <c r="DE182" s="1" t="s">
        <v>464</v>
      </c>
      <c r="DF182" s="1" t="s">
        <v>5100</v>
      </c>
      <c r="DT182" s="1" t="s">
        <v>464</v>
      </c>
      <c r="EH182" s="1">
        <v>7</v>
      </c>
      <c r="EI182" s="1">
        <v>4</v>
      </c>
      <c r="EJ182" s="1">
        <v>560</v>
      </c>
      <c r="EK182" s="1">
        <v>3</v>
      </c>
      <c r="EL182" s="1">
        <v>5</v>
      </c>
      <c r="EM182" s="1">
        <v>700</v>
      </c>
      <c r="EN182" s="6">
        <v>30</v>
      </c>
      <c r="EO182" s="1" t="s">
        <v>472</v>
      </c>
      <c r="EZ182" s="1" t="s">
        <v>476</v>
      </c>
      <c r="FA182" s="1">
        <v>0</v>
      </c>
      <c r="FB182" s="1">
        <v>0</v>
      </c>
      <c r="FC182" s="1">
        <v>0</v>
      </c>
      <c r="FD182" s="1">
        <v>0</v>
      </c>
      <c r="FE182" s="1">
        <v>1</v>
      </c>
      <c r="FF182" s="1">
        <v>0</v>
      </c>
      <c r="FG182" s="1">
        <v>0</v>
      </c>
      <c r="FI182" s="1" t="s">
        <v>472</v>
      </c>
      <c r="FN182" s="1">
        <v>1</v>
      </c>
      <c r="FO182" s="1">
        <v>0</v>
      </c>
      <c r="FP182" s="1">
        <v>1</v>
      </c>
      <c r="FQ182" s="1">
        <v>0</v>
      </c>
      <c r="FR182" s="1">
        <v>0</v>
      </c>
      <c r="FS182" s="1">
        <v>0</v>
      </c>
      <c r="FT182" s="1">
        <v>0</v>
      </c>
      <c r="FV182" s="1" t="s">
        <v>472</v>
      </c>
      <c r="GD182" s="1" t="s">
        <v>464</v>
      </c>
      <c r="GE182" s="1" t="s">
        <v>464</v>
      </c>
      <c r="GF182" s="1" t="s">
        <v>2706</v>
      </c>
      <c r="GG182" s="1" t="s">
        <v>472</v>
      </c>
      <c r="GP182" s="1" t="s">
        <v>464</v>
      </c>
      <c r="GQ182" s="1">
        <v>0</v>
      </c>
      <c r="GR182" s="1">
        <v>0</v>
      </c>
      <c r="GS182" s="1">
        <v>1</v>
      </c>
      <c r="GT182" s="1">
        <v>1</v>
      </c>
      <c r="GU182" s="1">
        <v>1</v>
      </c>
      <c r="GV182" s="1">
        <v>1</v>
      </c>
      <c r="GW182" s="1">
        <v>0</v>
      </c>
      <c r="GX182" s="1" t="s">
        <v>2707</v>
      </c>
      <c r="GY182" s="1">
        <v>0</v>
      </c>
      <c r="GZ182" s="1">
        <v>0</v>
      </c>
      <c r="HA182" s="1">
        <v>1</v>
      </c>
      <c r="HB182" s="1">
        <v>0</v>
      </c>
      <c r="HC182" s="1">
        <v>0</v>
      </c>
      <c r="HD182" s="1">
        <v>0</v>
      </c>
      <c r="HE182" s="1">
        <v>1</v>
      </c>
      <c r="HF182" s="1">
        <v>0</v>
      </c>
      <c r="HG182" s="1">
        <v>0</v>
      </c>
      <c r="HH182" s="1">
        <v>0</v>
      </c>
      <c r="HI182" s="1">
        <v>0</v>
      </c>
      <c r="HJ182" s="1">
        <v>0</v>
      </c>
      <c r="HK182" s="1">
        <v>0</v>
      </c>
      <c r="HL182" s="1">
        <v>0</v>
      </c>
      <c r="HM182" s="1">
        <v>1</v>
      </c>
      <c r="HN182" s="1">
        <v>0</v>
      </c>
      <c r="HO182" s="1">
        <v>0</v>
      </c>
      <c r="HP182" s="1" t="s">
        <v>464</v>
      </c>
      <c r="HQ182" s="1">
        <v>0</v>
      </c>
      <c r="HR182" s="1">
        <v>1</v>
      </c>
      <c r="HS182" s="1">
        <v>0</v>
      </c>
      <c r="HT182" s="1">
        <v>0</v>
      </c>
      <c r="HU182" s="1">
        <v>0</v>
      </c>
      <c r="HV182" s="1">
        <v>0</v>
      </c>
      <c r="HW182" s="1">
        <v>0</v>
      </c>
      <c r="HX182" s="1">
        <v>0</v>
      </c>
      <c r="HY182" s="1">
        <v>0</v>
      </c>
      <c r="HZ182" s="1">
        <v>0</v>
      </c>
      <c r="ID182" s="1" t="s">
        <v>1148</v>
      </c>
      <c r="IF182" s="1">
        <v>0</v>
      </c>
      <c r="IG182" s="1">
        <v>0</v>
      </c>
      <c r="IH182" s="1">
        <v>0</v>
      </c>
      <c r="II182" s="1">
        <v>1</v>
      </c>
      <c r="IJ182" s="1">
        <v>0</v>
      </c>
      <c r="IS182" s="1" t="s">
        <v>5184</v>
      </c>
      <c r="IT182" s="1" t="s">
        <v>472</v>
      </c>
      <c r="IU182" s="1" t="s">
        <v>5100</v>
      </c>
      <c r="IV182" s="1" t="s">
        <v>472</v>
      </c>
      <c r="IX182" s="1" t="s">
        <v>472</v>
      </c>
      <c r="IY182" s="1" t="s">
        <v>472</v>
      </c>
      <c r="KA182" s="1" t="s">
        <v>464</v>
      </c>
      <c r="KB182" s="1">
        <v>1</v>
      </c>
      <c r="KC182" s="1">
        <v>1</v>
      </c>
      <c r="KD182" s="1">
        <v>1</v>
      </c>
      <c r="KE182" s="1">
        <v>3</v>
      </c>
      <c r="KF182" s="1">
        <v>0</v>
      </c>
      <c r="KG182" s="1">
        <v>0</v>
      </c>
      <c r="KH182" s="1">
        <v>0</v>
      </c>
      <c r="KJ182" s="1">
        <v>1</v>
      </c>
      <c r="KK182" s="1">
        <v>1</v>
      </c>
      <c r="KL182" s="1">
        <v>1</v>
      </c>
      <c r="KM182" s="1">
        <v>3</v>
      </c>
      <c r="KN182" s="1">
        <v>6</v>
      </c>
      <c r="KO182" s="1" t="s">
        <v>5185</v>
      </c>
      <c r="KP182" s="1">
        <v>0</v>
      </c>
      <c r="KQ182" s="1">
        <v>0</v>
      </c>
      <c r="KR182" s="1">
        <v>0</v>
      </c>
      <c r="KT182" s="1">
        <v>0</v>
      </c>
      <c r="KU182" s="1">
        <v>0</v>
      </c>
      <c r="KV182" s="1">
        <v>0</v>
      </c>
      <c r="KW182" s="1">
        <v>0</v>
      </c>
      <c r="KX182" s="1">
        <v>1</v>
      </c>
      <c r="KY182" s="1">
        <v>0</v>
      </c>
      <c r="KZ182" s="1" t="s">
        <v>2708</v>
      </c>
      <c r="LA182" s="1" t="s">
        <v>464</v>
      </c>
      <c r="LB182" s="1" t="s">
        <v>2709</v>
      </c>
      <c r="LC182" s="1">
        <v>1</v>
      </c>
      <c r="LD182" s="1">
        <v>1</v>
      </c>
      <c r="LE182" s="1">
        <v>0</v>
      </c>
      <c r="LF182" s="1">
        <v>0</v>
      </c>
      <c r="LH182" s="1">
        <v>0</v>
      </c>
      <c r="LI182" s="1">
        <v>0</v>
      </c>
      <c r="LJ182" s="1">
        <v>0</v>
      </c>
      <c r="LK182" s="1">
        <v>1</v>
      </c>
      <c r="LL182" s="1">
        <v>0</v>
      </c>
      <c r="LM182" s="1">
        <v>0</v>
      </c>
      <c r="LN182" s="1">
        <v>0</v>
      </c>
      <c r="LO182" s="1">
        <v>0</v>
      </c>
      <c r="LQ182" s="1" t="s">
        <v>464</v>
      </c>
      <c r="LR182" s="1" t="s">
        <v>2710</v>
      </c>
      <c r="LS182" s="1">
        <v>0</v>
      </c>
      <c r="LT182" s="1">
        <v>0</v>
      </c>
      <c r="LU182" s="1">
        <v>0</v>
      </c>
      <c r="LV182" s="1">
        <v>0</v>
      </c>
      <c r="LW182" s="1">
        <v>1</v>
      </c>
      <c r="LX182" s="1">
        <v>0</v>
      </c>
      <c r="LY182" s="1" t="s">
        <v>2711</v>
      </c>
      <c r="LZ182" s="1" t="s">
        <v>464</v>
      </c>
      <c r="MA182" s="1" t="s">
        <v>464</v>
      </c>
      <c r="MB182" s="1">
        <v>1</v>
      </c>
      <c r="MC182" s="1">
        <v>1</v>
      </c>
      <c r="MD182" s="1">
        <v>0</v>
      </c>
      <c r="ME182" s="1">
        <v>1</v>
      </c>
      <c r="MF182" s="1">
        <v>0</v>
      </c>
      <c r="MG182" s="1" t="s">
        <v>2712</v>
      </c>
      <c r="MH182" s="1">
        <v>1</v>
      </c>
      <c r="MI182" s="1">
        <v>1</v>
      </c>
      <c r="MJ182" s="1">
        <v>0</v>
      </c>
      <c r="MK182" s="1">
        <v>0</v>
      </c>
      <c r="ML182" s="1">
        <v>0</v>
      </c>
      <c r="MM182" s="1">
        <v>0</v>
      </c>
      <c r="MN182" s="1">
        <v>0</v>
      </c>
      <c r="MO182" s="1">
        <v>0</v>
      </c>
      <c r="MQ182" s="1">
        <v>2</v>
      </c>
      <c r="MR182" s="1" t="s">
        <v>850</v>
      </c>
      <c r="MT182" s="1">
        <v>4</v>
      </c>
      <c r="MU182" s="1" t="s">
        <v>5188</v>
      </c>
      <c r="NA182" s="1">
        <v>0</v>
      </c>
      <c r="NB182" s="1">
        <v>2</v>
      </c>
      <c r="NC182" s="1" t="s">
        <v>5190</v>
      </c>
      <c r="NH182" s="1" t="s">
        <v>464</v>
      </c>
      <c r="NI182" s="1" t="s">
        <v>480</v>
      </c>
      <c r="OD182" s="1" t="s">
        <v>2713</v>
      </c>
      <c r="OE182" s="1">
        <v>1</v>
      </c>
      <c r="OF182" s="1">
        <v>1</v>
      </c>
      <c r="OG182" s="1">
        <v>1</v>
      </c>
      <c r="OH182" s="1">
        <v>0</v>
      </c>
      <c r="OI182" s="1">
        <v>1</v>
      </c>
      <c r="OJ182" s="1">
        <v>0</v>
      </c>
      <c r="OK182" s="1">
        <v>0</v>
      </c>
      <c r="OL182" s="1">
        <v>0</v>
      </c>
      <c r="OM182" s="1">
        <v>1</v>
      </c>
      <c r="ON182" s="1">
        <v>0</v>
      </c>
      <c r="OO182" s="1" t="s">
        <v>544</v>
      </c>
      <c r="OP182" s="1">
        <v>0</v>
      </c>
      <c r="OQ182" s="1">
        <v>0</v>
      </c>
      <c r="OR182" s="1">
        <v>0</v>
      </c>
      <c r="OS182" s="1">
        <v>0</v>
      </c>
      <c r="OT182" s="1">
        <v>1</v>
      </c>
      <c r="OU182" s="1">
        <v>0</v>
      </c>
      <c r="OV182" s="1" t="s">
        <v>2714</v>
      </c>
      <c r="OW182" s="1" t="s">
        <v>482</v>
      </c>
      <c r="OY182" s="1" t="s">
        <v>518</v>
      </c>
      <c r="OZ182" s="1" t="s">
        <v>472</v>
      </c>
      <c r="PA182" s="1" t="s">
        <v>472</v>
      </c>
      <c r="PB182" s="1" t="s">
        <v>518</v>
      </c>
      <c r="PC182" s="1" t="s">
        <v>472</v>
      </c>
      <c r="PI182" s="1" t="s">
        <v>605</v>
      </c>
      <c r="PJ182" s="1" t="s">
        <v>472</v>
      </c>
      <c r="PZ182" s="1" t="s">
        <v>1184</v>
      </c>
      <c r="QA182" s="1" t="s">
        <v>472</v>
      </c>
      <c r="QB182" s="1" t="s">
        <v>2715</v>
      </c>
      <c r="QC182" s="1" t="s">
        <v>2716</v>
      </c>
      <c r="QD182" s="1" t="s">
        <v>472</v>
      </c>
      <c r="QG182" s="1">
        <v>-2.2331443000000002</v>
      </c>
      <c r="QH182" s="1">
        <v>28.853034600000001</v>
      </c>
      <c r="QI182" s="1">
        <v>1541.4</v>
      </c>
      <c r="QJ182" s="1">
        <v>4.8</v>
      </c>
      <c r="QK182" s="1">
        <v>6</v>
      </c>
      <c r="QL182" s="1">
        <v>44965.529699074083</v>
      </c>
      <c r="QM182" s="1">
        <v>44965.49050925926</v>
      </c>
      <c r="QN182" s="1" t="s">
        <v>1159</v>
      </c>
      <c r="QO182" s="1">
        <v>44965.530034722222</v>
      </c>
      <c r="QP182" s="7" t="s">
        <v>2717</v>
      </c>
      <c r="QQ182" s="1" t="s">
        <v>1159</v>
      </c>
      <c r="QR182" s="1" t="s">
        <v>4752</v>
      </c>
      <c r="QS182" s="1" t="s">
        <v>4752</v>
      </c>
      <c r="QT182" s="1" t="s">
        <v>4752</v>
      </c>
      <c r="QU182" s="1" t="s">
        <v>4752</v>
      </c>
      <c r="QV182" s="1" t="s">
        <v>4752</v>
      </c>
      <c r="QW182" s="1" t="s">
        <v>4752</v>
      </c>
      <c r="QX182" s="1" t="s">
        <v>4752</v>
      </c>
      <c r="QY182" s="9" t="s">
        <v>4752</v>
      </c>
      <c r="QZ182" s="1" t="s">
        <v>4752</v>
      </c>
      <c r="RA182" s="1" t="s">
        <v>4752</v>
      </c>
      <c r="RB182" s="1" t="s">
        <v>4752</v>
      </c>
      <c r="RC182" s="1" t="s">
        <v>4752</v>
      </c>
      <c r="RD182" s="1" t="s">
        <v>4752</v>
      </c>
      <c r="RE182" s="1" t="s">
        <v>4752</v>
      </c>
      <c r="RF182" s="1" t="s">
        <v>4752</v>
      </c>
      <c r="RG182" s="1" t="s">
        <v>4752</v>
      </c>
      <c r="RH182" s="1" t="s">
        <v>4752</v>
      </c>
      <c r="RI182" s="1" t="s">
        <v>4752</v>
      </c>
      <c r="RJ182" s="1" t="s">
        <v>4752</v>
      </c>
      <c r="RK182" s="1" t="s">
        <v>4752</v>
      </c>
      <c r="RL182" s="1" t="s">
        <v>4752</v>
      </c>
      <c r="RM182" s="1" t="s">
        <v>4752</v>
      </c>
      <c r="RN182" s="1" t="s">
        <v>4752</v>
      </c>
      <c r="RO182" s="1" t="s">
        <v>4752</v>
      </c>
      <c r="RP182" s="1" t="str">
        <f t="shared" si="15"/>
        <v/>
      </c>
      <c r="RQ182" s="1" t="str">
        <f t="shared" si="16"/>
        <v/>
      </c>
      <c r="RR182" s="1" t="str">
        <f t="shared" si="17"/>
        <v/>
      </c>
      <c r="RS182" s="1" t="str">
        <f t="shared" si="18"/>
        <v/>
      </c>
      <c r="RT182" s="1" t="str">
        <f t="shared" si="19"/>
        <v/>
      </c>
      <c r="RU182" s="1" t="str">
        <f t="shared" si="20"/>
        <v/>
      </c>
    </row>
    <row r="183" spans="1:489" ht="14.25" customHeight="1" x14ac:dyDescent="0.3">
      <c r="A183" s="1" t="s">
        <v>2718</v>
      </c>
      <c r="B183" s="1" t="s">
        <v>2719</v>
      </c>
      <c r="C183" s="1">
        <v>44965</v>
      </c>
      <c r="D183" s="1" t="s">
        <v>459</v>
      </c>
      <c r="E183" s="1" t="s">
        <v>460</v>
      </c>
      <c r="F183" s="1" t="s">
        <v>460</v>
      </c>
      <c r="G183" s="1" t="s">
        <v>461</v>
      </c>
      <c r="H183" s="1" t="s">
        <v>1380</v>
      </c>
      <c r="I183" s="1" t="s">
        <v>2290</v>
      </c>
      <c r="J183" s="1" t="s">
        <v>464</v>
      </c>
      <c r="K183" s="1" t="s">
        <v>2721</v>
      </c>
      <c r="L183" s="1" t="s">
        <v>2720</v>
      </c>
      <c r="M183" s="1" t="str" cm="1">
        <f t="array" ref="M183">SUBSTITUTE(L183,LEFT(L183,MIN(IFERROR(FIND({0;1;2;3;4;5;6;7;8;9},L183),""))-1),"")</f>
        <v>7</v>
      </c>
      <c r="N183" s="1" t="str">
        <f t="shared" si="14"/>
        <v>kadju_7</v>
      </c>
      <c r="O183" s="1" t="s">
        <v>467</v>
      </c>
      <c r="P183" s="1">
        <v>66</v>
      </c>
      <c r="Q183" s="1">
        <v>0</v>
      </c>
      <c r="R183" s="1" t="s">
        <v>553</v>
      </c>
      <c r="S183" s="1" t="s">
        <v>472</v>
      </c>
      <c r="T183" s="1" t="s">
        <v>542</v>
      </c>
      <c r="V183" s="1" t="s">
        <v>510</v>
      </c>
      <c r="W183" s="1" t="s">
        <v>510</v>
      </c>
      <c r="Y183" s="1" t="s">
        <v>575</v>
      </c>
      <c r="AA183" s="1" t="s">
        <v>596</v>
      </c>
      <c r="AB183" s="1">
        <v>1</v>
      </c>
      <c r="AC183" s="1">
        <v>1</v>
      </c>
      <c r="AD183" s="1">
        <v>1</v>
      </c>
      <c r="AE183" s="1">
        <v>0</v>
      </c>
      <c r="AF183" s="1">
        <v>0</v>
      </c>
      <c r="AG183" s="1">
        <v>0</v>
      </c>
      <c r="AH183" s="1">
        <v>1</v>
      </c>
      <c r="AI183" s="1">
        <v>1</v>
      </c>
      <c r="AJ183" s="1">
        <v>2</v>
      </c>
      <c r="AK183" s="1">
        <v>1</v>
      </c>
      <c r="AL183" s="1">
        <v>1</v>
      </c>
      <c r="AM183" s="1">
        <v>0</v>
      </c>
      <c r="AN183" s="1">
        <v>0</v>
      </c>
      <c r="AO183" s="1">
        <v>0</v>
      </c>
      <c r="AP183" s="1">
        <v>0</v>
      </c>
      <c r="AQ183" s="1">
        <v>1</v>
      </c>
      <c r="AR183" s="1">
        <v>10</v>
      </c>
      <c r="AS183" s="1" t="s">
        <v>472</v>
      </c>
      <c r="AT183" s="1">
        <v>0</v>
      </c>
      <c r="AU183" s="1">
        <v>0</v>
      </c>
      <c r="AV183" s="1">
        <v>0</v>
      </c>
      <c r="AW183" s="1">
        <v>0</v>
      </c>
      <c r="AX183" s="1">
        <v>0</v>
      </c>
      <c r="AY183" s="1">
        <v>0</v>
      </c>
      <c r="AZ183" s="1">
        <v>0</v>
      </c>
      <c r="BA183" s="1">
        <v>0</v>
      </c>
      <c r="BB183" s="1">
        <v>0</v>
      </c>
      <c r="BC183" s="1">
        <v>0</v>
      </c>
      <c r="BD183" s="1">
        <v>0</v>
      </c>
      <c r="BE183" s="1">
        <v>0</v>
      </c>
      <c r="BF183" s="1" t="s">
        <v>464</v>
      </c>
      <c r="BG183" s="1">
        <v>0</v>
      </c>
      <c r="BH183" s="1">
        <v>0</v>
      </c>
      <c r="BI183" s="1">
        <v>0</v>
      </c>
      <c r="BJ183" s="1">
        <v>0</v>
      </c>
      <c r="BK183" s="1">
        <v>0</v>
      </c>
      <c r="BL183" s="1">
        <v>0</v>
      </c>
      <c r="BM183" s="1">
        <v>1</v>
      </c>
      <c r="BN183" s="1">
        <v>0</v>
      </c>
      <c r="BO183" s="1">
        <v>0</v>
      </c>
      <c r="BP183" s="1">
        <v>0</v>
      </c>
      <c r="BQ183" s="1">
        <v>0</v>
      </c>
      <c r="BS183" s="1" t="s">
        <v>464</v>
      </c>
      <c r="BT183" s="1">
        <v>0</v>
      </c>
      <c r="BU183" s="1">
        <v>0</v>
      </c>
      <c r="BV183" s="1">
        <v>0</v>
      </c>
      <c r="BW183" s="1">
        <v>0</v>
      </c>
      <c r="BX183" s="1">
        <v>0</v>
      </c>
      <c r="BY183" s="1">
        <v>0</v>
      </c>
      <c r="BZ183" s="1">
        <v>0</v>
      </c>
      <c r="CA183" s="1">
        <v>0</v>
      </c>
      <c r="CB183" s="1">
        <v>1</v>
      </c>
      <c r="CC183" s="1">
        <v>0</v>
      </c>
      <c r="CD183" s="1">
        <v>0</v>
      </c>
      <c r="CF183" s="1" t="s">
        <v>2294</v>
      </c>
      <c r="CH183" s="1" t="s">
        <v>2295</v>
      </c>
      <c r="CL183" s="1" t="s">
        <v>2295</v>
      </c>
      <c r="CM183" s="1" t="s">
        <v>5132</v>
      </c>
      <c r="CO183" s="1" t="s">
        <v>464</v>
      </c>
      <c r="CW183" s="1" t="s">
        <v>475</v>
      </c>
      <c r="CX183" s="1">
        <v>60</v>
      </c>
      <c r="CY183" s="1">
        <v>120</v>
      </c>
      <c r="CZ183" s="1">
        <v>75</v>
      </c>
      <c r="DA183" s="9">
        <v>255</v>
      </c>
      <c r="DE183" s="1" t="s">
        <v>472</v>
      </c>
      <c r="DF183" s="1" t="s">
        <v>5102</v>
      </c>
      <c r="DG183" s="1">
        <v>0</v>
      </c>
      <c r="DH183" s="1">
        <v>0</v>
      </c>
      <c r="DI183" s="1">
        <v>0</v>
      </c>
      <c r="DJ183" s="1">
        <v>0</v>
      </c>
      <c r="DK183" s="1">
        <v>0</v>
      </c>
      <c r="DL183" s="1">
        <v>1</v>
      </c>
      <c r="DM183" s="1">
        <v>1</v>
      </c>
      <c r="DN183" s="1">
        <v>1</v>
      </c>
      <c r="DO183" s="1">
        <v>0</v>
      </c>
      <c r="DP183" s="1">
        <v>0</v>
      </c>
      <c r="DQ183" s="1">
        <v>0</v>
      </c>
      <c r="DR183" s="1">
        <v>0</v>
      </c>
      <c r="DS183" s="1">
        <v>0</v>
      </c>
      <c r="EH183" s="1">
        <v>7</v>
      </c>
      <c r="EI183" s="1">
        <v>2</v>
      </c>
      <c r="EJ183" s="1">
        <v>280</v>
      </c>
      <c r="EM183" s="1">
        <v>0</v>
      </c>
      <c r="EN183" s="6">
        <v>4</v>
      </c>
      <c r="EO183" s="1" t="s">
        <v>472</v>
      </c>
      <c r="EZ183" s="1" t="s">
        <v>1674</v>
      </c>
      <c r="FA183" s="1">
        <v>0</v>
      </c>
      <c r="FB183" s="1">
        <v>0</v>
      </c>
      <c r="FC183" s="1">
        <v>1</v>
      </c>
      <c r="FD183" s="1">
        <v>0</v>
      </c>
      <c r="FE183" s="1">
        <v>0</v>
      </c>
      <c r="FF183" s="1">
        <v>0</v>
      </c>
      <c r="FG183" s="1">
        <v>0</v>
      </c>
      <c r="FI183" s="1" t="s">
        <v>472</v>
      </c>
      <c r="GE183" s="1" t="s">
        <v>464</v>
      </c>
      <c r="GF183" s="1" t="s">
        <v>2722</v>
      </c>
      <c r="GG183" s="1" t="s">
        <v>464</v>
      </c>
      <c r="GH183" s="1">
        <v>0</v>
      </c>
      <c r="GI183" s="1">
        <v>0</v>
      </c>
      <c r="GJ183" s="1">
        <v>1</v>
      </c>
      <c r="GK183" s="1">
        <v>1</v>
      </c>
      <c r="GL183" s="1">
        <v>0</v>
      </c>
      <c r="GM183" s="1">
        <v>0</v>
      </c>
      <c r="GN183" s="1">
        <v>0</v>
      </c>
      <c r="GY183" s="1">
        <v>0</v>
      </c>
      <c r="GZ183" s="1">
        <v>0</v>
      </c>
      <c r="HA183" s="1">
        <v>0</v>
      </c>
      <c r="HB183" s="1">
        <v>0</v>
      </c>
      <c r="HC183" s="1">
        <v>0</v>
      </c>
      <c r="HD183" s="1">
        <v>0</v>
      </c>
      <c r="HE183" s="1">
        <v>0</v>
      </c>
      <c r="HF183" s="1">
        <v>0</v>
      </c>
      <c r="HG183" s="1">
        <v>1</v>
      </c>
      <c r="HH183" s="1">
        <v>0</v>
      </c>
      <c r="HI183" s="1">
        <v>0</v>
      </c>
      <c r="HJ183" s="1">
        <v>0</v>
      </c>
      <c r="HK183" s="1">
        <v>0</v>
      </c>
      <c r="HL183" s="1">
        <v>0</v>
      </c>
      <c r="HM183" s="1">
        <v>0</v>
      </c>
      <c r="HN183" s="1">
        <v>0</v>
      </c>
      <c r="HO183" s="1">
        <v>0</v>
      </c>
      <c r="HP183" s="1" t="s">
        <v>464</v>
      </c>
      <c r="HQ183" s="1">
        <v>0</v>
      </c>
      <c r="HR183" s="1">
        <v>0</v>
      </c>
      <c r="HS183" s="1">
        <v>0</v>
      </c>
      <c r="HT183" s="1">
        <v>0</v>
      </c>
      <c r="HU183" s="1">
        <v>0</v>
      </c>
      <c r="HV183" s="1">
        <v>0</v>
      </c>
      <c r="HW183" s="1">
        <v>1</v>
      </c>
      <c r="HX183" s="1">
        <v>0</v>
      </c>
      <c r="HY183" s="1">
        <v>0</v>
      </c>
      <c r="HZ183" s="1">
        <v>0</v>
      </c>
      <c r="IF183" s="1">
        <v>0</v>
      </c>
      <c r="IG183" s="1">
        <v>0</v>
      </c>
      <c r="IH183" s="1">
        <v>0</v>
      </c>
      <c r="II183" s="1">
        <v>1</v>
      </c>
      <c r="IJ183" s="1">
        <v>0</v>
      </c>
      <c r="IS183" s="1" t="s">
        <v>5183</v>
      </c>
      <c r="IT183" s="1" t="s">
        <v>472</v>
      </c>
      <c r="IU183" s="1" t="s">
        <v>5102</v>
      </c>
      <c r="IV183" s="1" t="s">
        <v>472</v>
      </c>
      <c r="IX183" s="1" t="s">
        <v>472</v>
      </c>
      <c r="IY183" s="1" t="s">
        <v>472</v>
      </c>
      <c r="KA183" s="1" t="s">
        <v>472</v>
      </c>
      <c r="KE183" s="1">
        <v>0</v>
      </c>
      <c r="KM183" s="1">
        <v>0</v>
      </c>
      <c r="KN183" s="1">
        <v>0</v>
      </c>
      <c r="KO183" s="1" t="s">
        <v>5186</v>
      </c>
      <c r="KT183" s="1">
        <v>0</v>
      </c>
      <c r="KU183" s="1">
        <v>0</v>
      </c>
      <c r="KV183" s="1">
        <v>0</v>
      </c>
      <c r="KW183" s="1">
        <v>0</v>
      </c>
      <c r="KX183" s="1">
        <v>1</v>
      </c>
      <c r="KY183" s="1">
        <v>0</v>
      </c>
      <c r="KZ183" s="1" t="s">
        <v>2723</v>
      </c>
      <c r="LA183" s="1" t="s">
        <v>472</v>
      </c>
      <c r="LC183" s="1">
        <v>0</v>
      </c>
      <c r="LD183" s="1">
        <v>1</v>
      </c>
      <c r="LE183" s="1">
        <v>0</v>
      </c>
      <c r="LF183" s="1">
        <v>0</v>
      </c>
      <c r="LH183" s="1">
        <v>1</v>
      </c>
      <c r="LI183" s="1">
        <v>0</v>
      </c>
      <c r="LJ183" s="1">
        <v>0</v>
      </c>
      <c r="LK183" s="1">
        <v>0</v>
      </c>
      <c r="LL183" s="1">
        <v>0</v>
      </c>
      <c r="LM183" s="1">
        <v>0</v>
      </c>
      <c r="LN183" s="1">
        <v>0</v>
      </c>
      <c r="LO183" s="1">
        <v>0</v>
      </c>
      <c r="LQ183" s="1" t="s">
        <v>472</v>
      </c>
      <c r="LZ183" s="1" t="s">
        <v>464</v>
      </c>
      <c r="MA183" s="1" t="s">
        <v>472</v>
      </c>
      <c r="MB183" s="1">
        <v>1</v>
      </c>
      <c r="MC183" s="1">
        <v>0</v>
      </c>
      <c r="MD183" s="1">
        <v>0</v>
      </c>
      <c r="ME183" s="1">
        <v>0</v>
      </c>
      <c r="MF183" s="1">
        <v>0</v>
      </c>
      <c r="MH183" s="1">
        <v>1</v>
      </c>
      <c r="MI183" s="1">
        <v>0</v>
      </c>
      <c r="MJ183" s="1">
        <v>0</v>
      </c>
      <c r="MK183" s="1">
        <v>0</v>
      </c>
      <c r="ML183" s="1">
        <v>0</v>
      </c>
      <c r="MM183" s="1">
        <v>0</v>
      </c>
      <c r="MN183" s="1">
        <v>0</v>
      </c>
      <c r="MO183" s="1">
        <v>0</v>
      </c>
      <c r="MQ183" s="1">
        <v>1</v>
      </c>
      <c r="MT183" s="1">
        <v>3</v>
      </c>
      <c r="MU183" s="1" t="s">
        <v>5188</v>
      </c>
      <c r="MV183" s="1">
        <v>1</v>
      </c>
      <c r="MW183" s="1">
        <v>0</v>
      </c>
      <c r="MX183" s="1">
        <v>0</v>
      </c>
      <c r="MY183" s="1">
        <v>0</v>
      </c>
      <c r="MZ183" s="1">
        <v>0</v>
      </c>
      <c r="NA183" s="1">
        <v>1</v>
      </c>
      <c r="NB183" s="1">
        <v>2</v>
      </c>
      <c r="NC183" s="1" t="s">
        <v>5190</v>
      </c>
      <c r="ND183" s="1">
        <v>0</v>
      </c>
      <c r="NE183" s="1">
        <v>0</v>
      </c>
      <c r="NF183" s="1">
        <v>0</v>
      </c>
      <c r="NH183" s="1" t="s">
        <v>472</v>
      </c>
      <c r="NI183" s="1" t="s">
        <v>480</v>
      </c>
      <c r="OD183" s="1" t="s">
        <v>2724</v>
      </c>
      <c r="OE183" s="1">
        <v>0</v>
      </c>
      <c r="OF183" s="1">
        <v>0</v>
      </c>
      <c r="OG183" s="1">
        <v>0</v>
      </c>
      <c r="OH183" s="1">
        <v>0</v>
      </c>
      <c r="OI183" s="1">
        <v>0</v>
      </c>
      <c r="OJ183" s="1">
        <v>0</v>
      </c>
      <c r="OK183" s="1">
        <v>0</v>
      </c>
      <c r="OL183" s="1">
        <v>0</v>
      </c>
      <c r="OM183" s="1">
        <v>1</v>
      </c>
      <c r="ON183" s="1">
        <v>0</v>
      </c>
      <c r="OO183" s="1" t="s">
        <v>2725</v>
      </c>
      <c r="OP183" s="1">
        <v>0</v>
      </c>
      <c r="OQ183" s="1">
        <v>0</v>
      </c>
      <c r="OR183" s="1">
        <v>0</v>
      </c>
      <c r="OS183" s="1">
        <v>0</v>
      </c>
      <c r="OT183" s="1">
        <v>1</v>
      </c>
      <c r="OU183" s="1">
        <v>0</v>
      </c>
      <c r="OV183" s="1" t="s">
        <v>2726</v>
      </c>
      <c r="OW183" s="1" t="s">
        <v>546</v>
      </c>
      <c r="OY183" s="1" t="s">
        <v>518</v>
      </c>
      <c r="OZ183" s="1" t="s">
        <v>472</v>
      </c>
      <c r="PA183" s="1" t="s">
        <v>472</v>
      </c>
      <c r="PB183" s="1" t="s">
        <v>533</v>
      </c>
      <c r="PC183" s="1" t="s">
        <v>472</v>
      </c>
      <c r="PI183" s="1" t="s">
        <v>534</v>
      </c>
      <c r="PJ183" s="1" t="s">
        <v>472</v>
      </c>
      <c r="PZ183" s="1" t="s">
        <v>1580</v>
      </c>
      <c r="QA183" s="1" t="s">
        <v>472</v>
      </c>
      <c r="QB183" s="1" t="s">
        <v>2727</v>
      </c>
      <c r="QC183" s="1" t="s">
        <v>2728</v>
      </c>
      <c r="QD183" s="1" t="s">
        <v>472</v>
      </c>
      <c r="QG183" s="1">
        <v>-2.1596972999999999</v>
      </c>
      <c r="QH183" s="1">
        <v>28.8947307</v>
      </c>
      <c r="QI183" s="1">
        <v>1648.9</v>
      </c>
      <c r="QJ183" s="1">
        <v>4.5199999999999996</v>
      </c>
      <c r="QK183" s="1">
        <v>10</v>
      </c>
      <c r="QL183" s="1">
        <v>44965.535902777781</v>
      </c>
      <c r="QM183" s="1">
        <v>44965.517256944448</v>
      </c>
      <c r="QN183" s="1" t="s">
        <v>568</v>
      </c>
      <c r="QO183" s="1">
        <v>44965.536238425928</v>
      </c>
      <c r="QP183" s="7" t="s">
        <v>2729</v>
      </c>
      <c r="QQ183" s="1" t="s">
        <v>568</v>
      </c>
      <c r="QR183" s="1" t="s">
        <v>4707</v>
      </c>
      <c r="QS183" s="1" t="s">
        <v>4708</v>
      </c>
      <c r="QT183" s="1">
        <v>12</v>
      </c>
      <c r="QU183" s="1" t="s">
        <v>4725</v>
      </c>
      <c r="QV183" s="1">
        <v>40</v>
      </c>
      <c r="QW183" s="1">
        <v>3</v>
      </c>
      <c r="QX183" s="1">
        <v>40</v>
      </c>
      <c r="QY183" s="9">
        <v>83</v>
      </c>
      <c r="QZ183" s="1" t="s">
        <v>5101</v>
      </c>
      <c r="RA183" s="1">
        <v>6.666666666666667</v>
      </c>
      <c r="RB183" s="1" t="s">
        <v>4710</v>
      </c>
      <c r="RC183" s="1" t="s">
        <v>4711</v>
      </c>
      <c r="RD183" s="1" t="s">
        <v>4712</v>
      </c>
      <c r="RE183" s="1" t="s">
        <v>5102</v>
      </c>
      <c r="RF183" s="1">
        <v>0</v>
      </c>
      <c r="RG183" s="1">
        <v>2</v>
      </c>
      <c r="RH183" s="1">
        <v>2</v>
      </c>
      <c r="RI183" s="1">
        <v>4</v>
      </c>
      <c r="RJ183" s="1" t="s">
        <v>4713</v>
      </c>
      <c r="RK183" s="1">
        <v>1</v>
      </c>
      <c r="RL183" s="1">
        <v>0</v>
      </c>
      <c r="RM183" s="1" t="s">
        <v>4722</v>
      </c>
      <c r="RN183" s="1">
        <v>1</v>
      </c>
      <c r="RO183" s="1">
        <v>1</v>
      </c>
      <c r="RP183" s="1" t="str">
        <f t="shared" si="15"/>
        <v>regression</v>
      </c>
      <c r="RQ183" s="1" t="str">
        <f t="shared" si="16"/>
        <v>croissance</v>
      </c>
      <c r="RR183" s="1" t="str">
        <f t="shared" si="17"/>
        <v>stagnation</v>
      </c>
      <c r="RS183" s="1" t="str">
        <f t="shared" si="18"/>
        <v>croissance</v>
      </c>
      <c r="RT183" s="1" t="str">
        <f t="shared" si="19"/>
        <v>regression</v>
      </c>
      <c r="RU183" s="1" t="str">
        <f t="shared" si="20"/>
        <v>croissance</v>
      </c>
    </row>
    <row r="184" spans="1:489" ht="14.25" customHeight="1" x14ac:dyDescent="0.3">
      <c r="A184" s="1" t="s">
        <v>2730</v>
      </c>
      <c r="B184" s="1" t="s">
        <v>2731</v>
      </c>
      <c r="C184" s="1">
        <v>44965</v>
      </c>
      <c r="D184" s="1" t="s">
        <v>459</v>
      </c>
      <c r="E184" s="1" t="s">
        <v>460</v>
      </c>
      <c r="F184" s="1" t="s">
        <v>460</v>
      </c>
      <c r="G184" s="1" t="s">
        <v>461</v>
      </c>
      <c r="H184" s="1" t="s">
        <v>1380</v>
      </c>
      <c r="I184" s="1" t="s">
        <v>2732</v>
      </c>
      <c r="J184" s="1" t="s">
        <v>464</v>
      </c>
      <c r="K184" s="1" t="s">
        <v>2734</v>
      </c>
      <c r="L184" s="1" t="s">
        <v>2733</v>
      </c>
      <c r="M184" s="1" t="str" cm="1">
        <f t="array" ref="M184">SUBSTITUTE(L184,LEFT(L184,MIN(IFERROR(FIND({0;1;2;3;4;5;6;7;8;9},L184),""))-1),"")</f>
        <v>7</v>
      </c>
      <c r="N184" s="1" t="str">
        <f t="shared" si="14"/>
        <v>kabus_7</v>
      </c>
      <c r="O184" s="1" t="s">
        <v>467</v>
      </c>
      <c r="P184" s="1">
        <v>24</v>
      </c>
      <c r="Q184" s="1">
        <v>999999999</v>
      </c>
      <c r="R184" s="1" t="s">
        <v>511</v>
      </c>
      <c r="S184" s="1" t="s">
        <v>472</v>
      </c>
      <c r="T184" s="1" t="s">
        <v>542</v>
      </c>
      <c r="V184" s="1" t="s">
        <v>510</v>
      </c>
      <c r="W184" s="1" t="s">
        <v>510</v>
      </c>
      <c r="Y184" s="1" t="s">
        <v>470</v>
      </c>
      <c r="AA184" s="1" t="s">
        <v>471</v>
      </c>
      <c r="AB184" s="1">
        <v>1</v>
      </c>
      <c r="AC184" s="1">
        <v>0</v>
      </c>
      <c r="AD184" s="1">
        <v>0</v>
      </c>
      <c r="AE184" s="1">
        <v>0</v>
      </c>
      <c r="AF184" s="1">
        <v>1</v>
      </c>
      <c r="AG184" s="1">
        <v>0</v>
      </c>
      <c r="AH184" s="1">
        <v>0</v>
      </c>
      <c r="AI184" s="1">
        <v>0</v>
      </c>
      <c r="AJ184" s="1">
        <v>1</v>
      </c>
      <c r="AK184" s="1">
        <v>0</v>
      </c>
      <c r="AL184" s="1">
        <v>0</v>
      </c>
      <c r="AM184" s="1">
        <v>0</v>
      </c>
      <c r="AN184" s="1">
        <v>0</v>
      </c>
      <c r="AO184" s="1">
        <v>1</v>
      </c>
      <c r="AP184" s="1">
        <v>0</v>
      </c>
      <c r="AQ184" s="1">
        <v>0</v>
      </c>
      <c r="AR184" s="1">
        <v>4</v>
      </c>
      <c r="AS184" s="1" t="s">
        <v>472</v>
      </c>
      <c r="AT184" s="1">
        <v>0</v>
      </c>
      <c r="AU184" s="1">
        <v>0</v>
      </c>
      <c r="AV184" s="1">
        <v>0</v>
      </c>
      <c r="AW184" s="1">
        <v>0</v>
      </c>
      <c r="AX184" s="1">
        <v>0</v>
      </c>
      <c r="AY184" s="1">
        <v>0</v>
      </c>
      <c r="AZ184" s="1">
        <v>0</v>
      </c>
      <c r="BA184" s="1">
        <v>0</v>
      </c>
      <c r="BB184" s="1">
        <v>0</v>
      </c>
      <c r="BC184" s="1">
        <v>0</v>
      </c>
      <c r="BD184" s="1">
        <v>0</v>
      </c>
      <c r="BE184" s="1">
        <v>0</v>
      </c>
      <c r="BF184" s="1" t="s">
        <v>464</v>
      </c>
      <c r="BG184" s="1">
        <v>1</v>
      </c>
      <c r="BH184" s="1">
        <v>0</v>
      </c>
      <c r="BI184" s="1">
        <v>0</v>
      </c>
      <c r="BJ184" s="1">
        <v>0</v>
      </c>
      <c r="BK184" s="1">
        <v>0</v>
      </c>
      <c r="BL184" s="1">
        <v>0</v>
      </c>
      <c r="BM184" s="1">
        <v>0</v>
      </c>
      <c r="BN184" s="1">
        <v>0</v>
      </c>
      <c r="BO184" s="1">
        <v>0</v>
      </c>
      <c r="BP184" s="1">
        <v>0</v>
      </c>
      <c r="BQ184" s="1">
        <v>0</v>
      </c>
      <c r="BS184" s="1" t="s">
        <v>464</v>
      </c>
      <c r="BT184" s="1">
        <v>0</v>
      </c>
      <c r="BU184" s="1">
        <v>0</v>
      </c>
      <c r="BV184" s="1">
        <v>1</v>
      </c>
      <c r="BW184" s="1">
        <v>0</v>
      </c>
      <c r="BX184" s="1">
        <v>0</v>
      </c>
      <c r="BY184" s="1">
        <v>0</v>
      </c>
      <c r="BZ184" s="1">
        <v>0</v>
      </c>
      <c r="CA184" s="1">
        <v>0</v>
      </c>
      <c r="CB184" s="1">
        <v>0</v>
      </c>
      <c r="CC184" s="1">
        <v>0</v>
      </c>
      <c r="CD184" s="1">
        <v>0</v>
      </c>
      <c r="CF184" s="1" t="s">
        <v>473</v>
      </c>
      <c r="CG184" s="1" t="s">
        <v>474</v>
      </c>
      <c r="CL184" s="1" t="s">
        <v>473</v>
      </c>
      <c r="CM184" s="1" t="s">
        <v>5133</v>
      </c>
      <c r="CO184" s="1" t="s">
        <v>464</v>
      </c>
      <c r="CW184" s="1" t="s">
        <v>475</v>
      </c>
      <c r="CX184" s="1">
        <v>5</v>
      </c>
      <c r="CY184" s="1">
        <v>20</v>
      </c>
      <c r="CZ184" s="1">
        <v>7</v>
      </c>
      <c r="DA184" s="9">
        <v>32</v>
      </c>
      <c r="DE184" s="1" t="s">
        <v>464</v>
      </c>
      <c r="DF184" s="1" t="s">
        <v>5101</v>
      </c>
      <c r="EH184" s="1">
        <v>7</v>
      </c>
      <c r="EI184" s="1">
        <v>3</v>
      </c>
      <c r="EJ184" s="1">
        <v>420</v>
      </c>
      <c r="EM184" s="1">
        <v>0</v>
      </c>
      <c r="EN184" s="6">
        <v>15</v>
      </c>
      <c r="EO184" s="1" t="s">
        <v>472</v>
      </c>
      <c r="EZ184" s="1" t="s">
        <v>555</v>
      </c>
      <c r="FA184" s="1">
        <v>0</v>
      </c>
      <c r="FB184" s="1">
        <v>0</v>
      </c>
      <c r="FC184" s="1">
        <v>0</v>
      </c>
      <c r="FD184" s="1">
        <v>0</v>
      </c>
      <c r="FE184" s="1">
        <v>1</v>
      </c>
      <c r="FF184" s="1">
        <v>0</v>
      </c>
      <c r="FG184" s="1">
        <v>0</v>
      </c>
      <c r="FI184" s="1" t="s">
        <v>464</v>
      </c>
      <c r="FJ184" s="1" t="s">
        <v>598</v>
      </c>
      <c r="FM184" s="1">
        <v>500</v>
      </c>
      <c r="GE184" s="1" t="s">
        <v>464</v>
      </c>
      <c r="GF184" s="1" t="s">
        <v>2735</v>
      </c>
      <c r="GG184" s="1" t="s">
        <v>472</v>
      </c>
      <c r="HP184" s="1" t="s">
        <v>464</v>
      </c>
      <c r="HQ184" s="1">
        <v>0</v>
      </c>
      <c r="HR184" s="1">
        <v>0</v>
      </c>
      <c r="HS184" s="1">
        <v>1</v>
      </c>
      <c r="HT184" s="1">
        <v>0</v>
      </c>
      <c r="HU184" s="1">
        <v>0</v>
      </c>
      <c r="HV184" s="1">
        <v>0</v>
      </c>
      <c r="HW184" s="1">
        <v>0</v>
      </c>
      <c r="HX184" s="1">
        <v>0</v>
      </c>
      <c r="HY184" s="1">
        <v>0</v>
      </c>
      <c r="HZ184" s="1">
        <v>0</v>
      </c>
      <c r="IC184" s="1" t="s">
        <v>1932</v>
      </c>
      <c r="IF184" s="1">
        <v>0</v>
      </c>
      <c r="IG184" s="1">
        <v>0</v>
      </c>
      <c r="IH184" s="1">
        <v>0</v>
      </c>
      <c r="II184" s="1">
        <v>1</v>
      </c>
      <c r="IJ184" s="1">
        <v>0</v>
      </c>
      <c r="IL184" s="1">
        <v>0</v>
      </c>
      <c r="IM184" s="1">
        <v>1</v>
      </c>
      <c r="IN184" s="1">
        <v>0</v>
      </c>
      <c r="IS184" s="1" t="s">
        <v>5183</v>
      </c>
      <c r="IT184" s="1" t="s">
        <v>472</v>
      </c>
      <c r="IU184" s="1" t="s">
        <v>5102</v>
      </c>
      <c r="IV184" s="1" t="s">
        <v>472</v>
      </c>
      <c r="IX184" s="1" t="s">
        <v>472</v>
      </c>
      <c r="IY184" s="1" t="s">
        <v>472</v>
      </c>
      <c r="KA184" s="1" t="s">
        <v>472</v>
      </c>
      <c r="KE184" s="1">
        <v>0</v>
      </c>
      <c r="KM184" s="1">
        <v>0</v>
      </c>
      <c r="KN184" s="1">
        <v>0</v>
      </c>
      <c r="KO184" s="1" t="s">
        <v>5186</v>
      </c>
      <c r="KT184" s="1">
        <v>1</v>
      </c>
      <c r="KU184" s="1">
        <v>0</v>
      </c>
      <c r="KV184" s="1">
        <v>0</v>
      </c>
      <c r="KW184" s="1">
        <v>0</v>
      </c>
      <c r="KX184" s="1">
        <v>0</v>
      </c>
      <c r="KY184" s="1">
        <v>0</v>
      </c>
      <c r="LA184" s="1" t="s">
        <v>472</v>
      </c>
      <c r="LB184" s="1" t="s">
        <v>834</v>
      </c>
      <c r="LC184" s="1">
        <v>1</v>
      </c>
      <c r="LD184" s="1">
        <v>1</v>
      </c>
      <c r="LE184" s="1">
        <v>0</v>
      </c>
      <c r="LF184" s="1">
        <v>0</v>
      </c>
      <c r="LH184" s="1">
        <v>0</v>
      </c>
      <c r="LI184" s="1">
        <v>0</v>
      </c>
      <c r="LJ184" s="1">
        <v>0</v>
      </c>
      <c r="LK184" s="1">
        <v>1</v>
      </c>
      <c r="LL184" s="1">
        <v>0</v>
      </c>
      <c r="LM184" s="1">
        <v>0</v>
      </c>
      <c r="LN184" s="1">
        <v>0</v>
      </c>
      <c r="LO184" s="1">
        <v>0</v>
      </c>
      <c r="LQ184" s="1" t="s">
        <v>464</v>
      </c>
      <c r="LR184" s="1" t="s">
        <v>1922</v>
      </c>
      <c r="LS184" s="1">
        <v>0</v>
      </c>
      <c r="LT184" s="1">
        <v>1</v>
      </c>
      <c r="LU184" s="1">
        <v>0</v>
      </c>
      <c r="LV184" s="1">
        <v>0</v>
      </c>
      <c r="LW184" s="1">
        <v>0</v>
      </c>
      <c r="LX184" s="1">
        <v>0</v>
      </c>
      <c r="LY184" s="1" t="s">
        <v>1423</v>
      </c>
      <c r="LZ184" s="1" t="s">
        <v>472</v>
      </c>
      <c r="MA184" s="1" t="s">
        <v>472</v>
      </c>
      <c r="MQ184" s="1">
        <v>0</v>
      </c>
      <c r="MT184" s="1">
        <v>5</v>
      </c>
      <c r="MU184" s="1" t="s">
        <v>5189</v>
      </c>
      <c r="MV184" s="1">
        <v>1</v>
      </c>
      <c r="MW184" s="1">
        <v>0</v>
      </c>
      <c r="MX184" s="1">
        <v>0</v>
      </c>
      <c r="MY184" s="1">
        <v>0</v>
      </c>
      <c r="MZ184" s="1">
        <v>0</v>
      </c>
      <c r="NA184" s="1">
        <v>1</v>
      </c>
      <c r="NB184" s="1">
        <v>1</v>
      </c>
      <c r="NC184" s="1" t="s">
        <v>5190</v>
      </c>
      <c r="ND184" s="1">
        <v>0</v>
      </c>
      <c r="NE184" s="1">
        <v>0</v>
      </c>
      <c r="NF184" s="1">
        <v>0</v>
      </c>
      <c r="NH184" s="1" t="s">
        <v>464</v>
      </c>
      <c r="NI184" s="1" t="s">
        <v>480</v>
      </c>
      <c r="OD184" s="1" t="s">
        <v>2736</v>
      </c>
      <c r="OE184" s="1">
        <v>0</v>
      </c>
      <c r="OF184" s="1">
        <v>0</v>
      </c>
      <c r="OG184" s="1">
        <v>0</v>
      </c>
      <c r="OH184" s="1">
        <v>0</v>
      </c>
      <c r="OI184" s="1">
        <v>0</v>
      </c>
      <c r="OJ184" s="1">
        <v>0</v>
      </c>
      <c r="OK184" s="1">
        <v>0</v>
      </c>
      <c r="OL184" s="1">
        <v>0</v>
      </c>
      <c r="OM184" s="1">
        <v>1</v>
      </c>
      <c r="ON184" s="1">
        <v>0</v>
      </c>
      <c r="OO184" s="1" t="s">
        <v>2737</v>
      </c>
      <c r="OP184" s="1">
        <v>0</v>
      </c>
      <c r="OQ184" s="1">
        <v>0</v>
      </c>
      <c r="OR184" s="1">
        <v>1</v>
      </c>
      <c r="OS184" s="1">
        <v>0</v>
      </c>
      <c r="OT184" s="1">
        <v>0</v>
      </c>
      <c r="OU184" s="1">
        <v>0</v>
      </c>
      <c r="OW184" s="1" t="s">
        <v>482</v>
      </c>
      <c r="OY184" s="1" t="s">
        <v>502</v>
      </c>
      <c r="OZ184" s="1" t="s">
        <v>464</v>
      </c>
      <c r="PA184" s="1" t="s">
        <v>464</v>
      </c>
      <c r="PB184" s="1" t="s">
        <v>502</v>
      </c>
      <c r="PC184" s="1" t="s">
        <v>464</v>
      </c>
      <c r="PD184" s="1" t="s">
        <v>472</v>
      </c>
      <c r="PF184" s="1" t="s">
        <v>484</v>
      </c>
      <c r="PH184" s="1" t="s">
        <v>485</v>
      </c>
      <c r="PI184" s="1" t="s">
        <v>534</v>
      </c>
      <c r="PJ184" s="1" t="s">
        <v>472</v>
      </c>
      <c r="PZ184" s="1" t="s">
        <v>837</v>
      </c>
      <c r="QA184" s="1" t="s">
        <v>472</v>
      </c>
      <c r="QB184" s="1" t="s">
        <v>834</v>
      </c>
      <c r="QC184" s="1" t="s">
        <v>2738</v>
      </c>
      <c r="QD184" s="1" t="s">
        <v>472</v>
      </c>
      <c r="QG184" s="1">
        <v>-2.2193662000000001</v>
      </c>
      <c r="QH184" s="1">
        <v>28.8292775</v>
      </c>
      <c r="QI184" s="1">
        <v>1622.7</v>
      </c>
      <c r="QJ184" s="1">
        <v>3.9</v>
      </c>
      <c r="QK184" s="1">
        <v>4</v>
      </c>
      <c r="QL184" s="1">
        <v>44965.540601851862</v>
      </c>
      <c r="QM184" s="1">
        <v>44965.521631944437</v>
      </c>
      <c r="QN184" s="1" t="s">
        <v>840</v>
      </c>
      <c r="QO184" s="1">
        <v>44965.540659722217</v>
      </c>
      <c r="QP184" s="7" t="s">
        <v>2739</v>
      </c>
      <c r="QQ184" s="1" t="s">
        <v>840</v>
      </c>
      <c r="QR184" s="1" t="s">
        <v>4707</v>
      </c>
      <c r="QS184" s="1" t="s">
        <v>4716</v>
      </c>
      <c r="QT184" s="1">
        <v>4</v>
      </c>
      <c r="QU184" s="1" t="s">
        <v>4725</v>
      </c>
      <c r="QV184" s="1">
        <v>15</v>
      </c>
      <c r="QW184" s="1">
        <v>20</v>
      </c>
      <c r="QX184" s="1">
        <v>25</v>
      </c>
      <c r="QY184" s="9">
        <v>60</v>
      </c>
      <c r="QZ184" s="1" t="s">
        <v>5101</v>
      </c>
      <c r="RA184" s="1">
        <v>8.5714285714285712</v>
      </c>
      <c r="RB184" s="1" t="s">
        <v>4710</v>
      </c>
      <c r="RC184" s="1" t="s">
        <v>4711</v>
      </c>
      <c r="RD184" s="1" t="s">
        <v>4712</v>
      </c>
      <c r="RE184" s="1" t="s">
        <v>5102</v>
      </c>
      <c r="RF184" s="1">
        <v>0</v>
      </c>
      <c r="RG184" s="1">
        <v>0</v>
      </c>
      <c r="RH184" s="1">
        <v>0</v>
      </c>
      <c r="RI184" s="1">
        <v>0</v>
      </c>
      <c r="RJ184" s="1" t="s">
        <v>4721</v>
      </c>
      <c r="RK184" s="1">
        <v>0</v>
      </c>
      <c r="RL184" s="1">
        <v>1</v>
      </c>
      <c r="RM184" s="1" t="s">
        <v>4722</v>
      </c>
      <c r="RN184" s="1">
        <v>0</v>
      </c>
      <c r="RO184" s="1">
        <v>0</v>
      </c>
      <c r="RP184" s="1" t="str">
        <f t="shared" si="15"/>
        <v>croissance</v>
      </c>
      <c r="RQ184" s="1" t="str">
        <f t="shared" si="16"/>
        <v>stagnation</v>
      </c>
      <c r="RR184" s="1" t="str">
        <f t="shared" si="17"/>
        <v>stagnation</v>
      </c>
      <c r="RS184" s="1" t="str">
        <f t="shared" si="18"/>
        <v>regression</v>
      </c>
      <c r="RT184" s="1" t="str">
        <f t="shared" si="19"/>
        <v>stagnation</v>
      </c>
      <c r="RU184" s="1" t="str">
        <f t="shared" si="20"/>
        <v>croissance</v>
      </c>
    </row>
    <row r="185" spans="1:489" ht="14.25" customHeight="1" x14ac:dyDescent="0.3">
      <c r="A185" s="1" t="s">
        <v>2740</v>
      </c>
      <c r="B185" s="1" t="s">
        <v>2741</v>
      </c>
      <c r="C185" s="1">
        <v>44965</v>
      </c>
      <c r="D185" s="1" t="s">
        <v>459</v>
      </c>
      <c r="E185" s="1" t="s">
        <v>460</v>
      </c>
      <c r="F185" s="1" t="s">
        <v>460</v>
      </c>
      <c r="G185" s="1" t="s">
        <v>461</v>
      </c>
      <c r="H185" s="1" t="s">
        <v>1380</v>
      </c>
      <c r="I185" s="1" t="s">
        <v>1381</v>
      </c>
      <c r="J185" s="1" t="s">
        <v>464</v>
      </c>
      <c r="K185" s="1" t="s">
        <v>2743</v>
      </c>
      <c r="L185" s="1" t="s">
        <v>2742</v>
      </c>
      <c r="M185" s="1" t="str" cm="1">
        <f t="array" ref="M185">SUBSTITUTE(L185,LEFT(L185,MIN(IFERROR(FIND({0;1;2;3;4;5;6;7;8;9},L185),""))-1),"")</f>
        <v>17</v>
      </c>
      <c r="N185" s="1" t="str">
        <f t="shared" si="14"/>
        <v>mwand_17</v>
      </c>
      <c r="O185" s="1" t="s">
        <v>467</v>
      </c>
      <c r="P185" s="1">
        <v>28</v>
      </c>
      <c r="Q185" s="1">
        <v>990185139</v>
      </c>
      <c r="R185" s="1" t="s">
        <v>553</v>
      </c>
      <c r="S185" s="1" t="s">
        <v>472</v>
      </c>
      <c r="T185" s="1" t="s">
        <v>542</v>
      </c>
      <c r="V185" s="1" t="s">
        <v>510</v>
      </c>
      <c r="W185" s="1" t="s">
        <v>510</v>
      </c>
      <c r="Y185" s="1" t="s">
        <v>575</v>
      </c>
      <c r="AA185" s="1" t="s">
        <v>471</v>
      </c>
      <c r="AB185" s="1">
        <v>1</v>
      </c>
      <c r="AC185" s="1">
        <v>1</v>
      </c>
      <c r="AD185" s="1">
        <v>0</v>
      </c>
      <c r="AE185" s="1">
        <v>0</v>
      </c>
      <c r="AF185" s="1">
        <v>0</v>
      </c>
      <c r="AG185" s="1">
        <v>1</v>
      </c>
      <c r="AH185" s="1">
        <v>0</v>
      </c>
      <c r="AI185" s="1">
        <v>0</v>
      </c>
      <c r="AJ185" s="1">
        <v>2</v>
      </c>
      <c r="AK185" s="1">
        <v>0</v>
      </c>
      <c r="AL185" s="1">
        <v>0</v>
      </c>
      <c r="AM185" s="1">
        <v>0</v>
      </c>
      <c r="AN185" s="1">
        <v>0</v>
      </c>
      <c r="AO185" s="1">
        <v>1</v>
      </c>
      <c r="AP185" s="1">
        <v>0</v>
      </c>
      <c r="AQ185" s="1">
        <v>0</v>
      </c>
      <c r="AR185" s="1">
        <v>6</v>
      </c>
      <c r="AS185" s="1" t="s">
        <v>472</v>
      </c>
      <c r="AT185" s="1">
        <v>0</v>
      </c>
      <c r="AU185" s="1">
        <v>0</v>
      </c>
      <c r="AV185" s="1">
        <v>0</v>
      </c>
      <c r="AW185" s="1">
        <v>0</v>
      </c>
      <c r="AX185" s="1">
        <v>0</v>
      </c>
      <c r="AY185" s="1">
        <v>0</v>
      </c>
      <c r="AZ185" s="1">
        <v>0</v>
      </c>
      <c r="BA185" s="1">
        <v>0</v>
      </c>
      <c r="BB185" s="1">
        <v>0</v>
      </c>
      <c r="BC185" s="1">
        <v>0</v>
      </c>
      <c r="BD185" s="1">
        <v>0</v>
      </c>
      <c r="BE185" s="1">
        <v>0</v>
      </c>
      <c r="BF185" s="1" t="s">
        <v>472</v>
      </c>
      <c r="BS185" s="1" t="s">
        <v>464</v>
      </c>
      <c r="BT185" s="1">
        <v>0</v>
      </c>
      <c r="BU185" s="1">
        <v>0</v>
      </c>
      <c r="BV185" s="1">
        <v>1</v>
      </c>
      <c r="BW185" s="1">
        <v>1</v>
      </c>
      <c r="BX185" s="1">
        <v>0</v>
      </c>
      <c r="BY185" s="1">
        <v>0</v>
      </c>
      <c r="BZ185" s="1">
        <v>0</v>
      </c>
      <c r="CA185" s="1">
        <v>0</v>
      </c>
      <c r="CB185" s="1">
        <v>0</v>
      </c>
      <c r="CC185" s="1">
        <v>0</v>
      </c>
      <c r="CD185" s="1">
        <v>0</v>
      </c>
      <c r="CF185" s="1" t="s">
        <v>473</v>
      </c>
      <c r="CG185" s="1" t="s">
        <v>474</v>
      </c>
      <c r="CL185" s="1" t="s">
        <v>473</v>
      </c>
      <c r="CM185" s="1" t="s">
        <v>5133</v>
      </c>
      <c r="CO185" s="1" t="s">
        <v>464</v>
      </c>
      <c r="CW185" s="1" t="s">
        <v>475</v>
      </c>
      <c r="CX185" s="1">
        <v>2</v>
      </c>
      <c r="CY185" s="1">
        <v>1</v>
      </c>
      <c r="CZ185" s="1">
        <v>2</v>
      </c>
      <c r="DA185" s="9">
        <v>5</v>
      </c>
      <c r="DE185" s="1" t="s">
        <v>464</v>
      </c>
      <c r="DF185" s="1" t="s">
        <v>5100</v>
      </c>
      <c r="EH185" s="1">
        <v>7</v>
      </c>
      <c r="EI185" s="1">
        <v>3</v>
      </c>
      <c r="EJ185" s="1">
        <v>420</v>
      </c>
      <c r="EM185" s="1">
        <v>0</v>
      </c>
      <c r="EN185" s="6">
        <v>10</v>
      </c>
      <c r="EO185" s="1" t="s">
        <v>472</v>
      </c>
      <c r="EZ185" s="1" t="s">
        <v>514</v>
      </c>
      <c r="FA185" s="1">
        <v>0</v>
      </c>
      <c r="FB185" s="1">
        <v>0</v>
      </c>
      <c r="FC185" s="1">
        <v>0</v>
      </c>
      <c r="FD185" s="1">
        <v>0</v>
      </c>
      <c r="FE185" s="1">
        <v>1</v>
      </c>
      <c r="FF185" s="1">
        <v>0</v>
      </c>
      <c r="FG185" s="1">
        <v>0</v>
      </c>
      <c r="FI185" s="1" t="s">
        <v>464</v>
      </c>
      <c r="FJ185" s="1" t="s">
        <v>598</v>
      </c>
      <c r="FM185" s="1">
        <v>500</v>
      </c>
      <c r="GE185" s="1" t="s">
        <v>464</v>
      </c>
      <c r="GF185" s="1" t="s">
        <v>2744</v>
      </c>
      <c r="GG185" s="1" t="s">
        <v>472</v>
      </c>
      <c r="HP185" s="1" t="s">
        <v>464</v>
      </c>
      <c r="HQ185" s="1">
        <v>0</v>
      </c>
      <c r="HR185" s="1">
        <v>0</v>
      </c>
      <c r="HS185" s="1">
        <v>0</v>
      </c>
      <c r="HT185" s="1">
        <v>0</v>
      </c>
      <c r="HU185" s="1">
        <v>0</v>
      </c>
      <c r="HV185" s="1">
        <v>0</v>
      </c>
      <c r="HW185" s="1">
        <v>1</v>
      </c>
      <c r="HX185" s="1">
        <v>0</v>
      </c>
      <c r="HY185" s="1">
        <v>0</v>
      </c>
      <c r="HZ185" s="1">
        <v>0</v>
      </c>
      <c r="IF185" s="1">
        <v>0</v>
      </c>
      <c r="IG185" s="1">
        <v>0</v>
      </c>
      <c r="IH185" s="1">
        <v>0</v>
      </c>
      <c r="II185" s="1">
        <v>1</v>
      </c>
      <c r="IJ185" s="1">
        <v>0</v>
      </c>
      <c r="IS185" s="1" t="s">
        <v>5183</v>
      </c>
      <c r="IT185" s="1" t="s">
        <v>472</v>
      </c>
      <c r="IU185" s="1" t="s">
        <v>5102</v>
      </c>
      <c r="IV185" s="1" t="s">
        <v>472</v>
      </c>
      <c r="IX185" s="1" t="s">
        <v>472</v>
      </c>
      <c r="IY185" s="1" t="s">
        <v>472</v>
      </c>
      <c r="KA185" s="1" t="s">
        <v>464</v>
      </c>
      <c r="KB185" s="1">
        <v>1</v>
      </c>
      <c r="KC185" s="1">
        <v>0</v>
      </c>
      <c r="KD185" s="1">
        <v>0</v>
      </c>
      <c r="KE185" s="1">
        <v>1</v>
      </c>
      <c r="KF185" s="1">
        <v>0</v>
      </c>
      <c r="KG185" s="1">
        <v>0</v>
      </c>
      <c r="KH185" s="1">
        <v>0</v>
      </c>
      <c r="KJ185" s="1">
        <v>0</v>
      </c>
      <c r="KK185" s="1">
        <v>1</v>
      </c>
      <c r="KL185" s="1">
        <v>0</v>
      </c>
      <c r="KM185" s="1">
        <v>1</v>
      </c>
      <c r="KN185" s="1">
        <v>2</v>
      </c>
      <c r="KO185" s="1" t="s">
        <v>5186</v>
      </c>
      <c r="KP185" s="1">
        <v>0</v>
      </c>
      <c r="KQ185" s="1">
        <v>0</v>
      </c>
      <c r="KR185" s="1">
        <v>0</v>
      </c>
      <c r="KT185" s="1">
        <v>1</v>
      </c>
      <c r="KU185" s="1">
        <v>0</v>
      </c>
      <c r="KV185" s="1">
        <v>0</v>
      </c>
      <c r="KW185" s="1">
        <v>0</v>
      </c>
      <c r="KX185" s="1">
        <v>0</v>
      </c>
      <c r="KY185" s="1">
        <v>0</v>
      </c>
      <c r="LA185" s="1" t="s">
        <v>472</v>
      </c>
      <c r="LB185" s="1" t="s">
        <v>2104</v>
      </c>
      <c r="LC185" s="1">
        <v>1</v>
      </c>
      <c r="LD185" s="1">
        <v>1</v>
      </c>
      <c r="LE185" s="1">
        <v>0</v>
      </c>
      <c r="LF185" s="1">
        <v>0</v>
      </c>
      <c r="LH185" s="1">
        <v>0</v>
      </c>
      <c r="LI185" s="1">
        <v>1</v>
      </c>
      <c r="LJ185" s="1">
        <v>0</v>
      </c>
      <c r="LK185" s="1">
        <v>0</v>
      </c>
      <c r="LL185" s="1">
        <v>0</v>
      </c>
      <c r="LM185" s="1">
        <v>0</v>
      </c>
      <c r="LN185" s="1">
        <v>0</v>
      </c>
      <c r="LO185" s="1">
        <v>0</v>
      </c>
      <c r="LQ185" s="1" t="s">
        <v>472</v>
      </c>
      <c r="LZ185" s="1" t="s">
        <v>472</v>
      </c>
      <c r="MA185" s="1" t="s">
        <v>472</v>
      </c>
      <c r="MQ185" s="1">
        <v>0</v>
      </c>
      <c r="MT185" s="1">
        <v>5</v>
      </c>
      <c r="MU185" s="1" t="s">
        <v>5189</v>
      </c>
      <c r="MV185" s="1">
        <v>1</v>
      </c>
      <c r="MW185" s="1">
        <v>0</v>
      </c>
      <c r="MX185" s="1">
        <v>0</v>
      </c>
      <c r="MY185" s="1">
        <v>0</v>
      </c>
      <c r="MZ185" s="1">
        <v>0</v>
      </c>
      <c r="NA185" s="1">
        <v>1</v>
      </c>
      <c r="NB185" s="1">
        <v>1</v>
      </c>
      <c r="NC185" s="1" t="s">
        <v>5190</v>
      </c>
      <c r="ND185" s="1">
        <v>0</v>
      </c>
      <c r="NE185" s="1">
        <v>0</v>
      </c>
      <c r="NF185" s="1">
        <v>0</v>
      </c>
      <c r="NH185" s="1" t="s">
        <v>464</v>
      </c>
      <c r="NI185" s="1" t="s">
        <v>464</v>
      </c>
      <c r="NJ185" s="1" t="s">
        <v>741</v>
      </c>
      <c r="OD185" s="1" t="s">
        <v>1342</v>
      </c>
      <c r="OE185" s="1">
        <v>0</v>
      </c>
      <c r="OF185" s="1">
        <v>1</v>
      </c>
      <c r="OG185" s="1">
        <v>1</v>
      </c>
      <c r="OH185" s="1">
        <v>0</v>
      </c>
      <c r="OI185" s="1">
        <v>0</v>
      </c>
      <c r="OJ185" s="1">
        <v>0</v>
      </c>
      <c r="OK185" s="1">
        <v>0</v>
      </c>
      <c r="OL185" s="1">
        <v>0</v>
      </c>
      <c r="OM185" s="1">
        <v>0</v>
      </c>
      <c r="ON185" s="1">
        <v>0</v>
      </c>
      <c r="OP185" s="1">
        <v>0</v>
      </c>
      <c r="OQ185" s="1">
        <v>0</v>
      </c>
      <c r="OR185" s="1">
        <v>0</v>
      </c>
      <c r="OS185" s="1">
        <v>0</v>
      </c>
      <c r="OT185" s="1">
        <v>1</v>
      </c>
      <c r="OU185" s="1">
        <v>0</v>
      </c>
      <c r="OV185" s="1" t="s">
        <v>2745</v>
      </c>
      <c r="OW185" s="1" t="s">
        <v>546</v>
      </c>
      <c r="OY185" s="1" t="s">
        <v>518</v>
      </c>
      <c r="OZ185" s="1" t="s">
        <v>464</v>
      </c>
      <c r="PA185" s="1" t="s">
        <v>464</v>
      </c>
      <c r="PB185" s="1" t="s">
        <v>533</v>
      </c>
      <c r="PC185" s="1" t="s">
        <v>464</v>
      </c>
      <c r="PD185" s="1" t="s">
        <v>472</v>
      </c>
      <c r="PF185" s="1" t="s">
        <v>484</v>
      </c>
      <c r="PH185" s="1" t="s">
        <v>485</v>
      </c>
      <c r="PI185" s="1" t="s">
        <v>534</v>
      </c>
      <c r="PJ185" s="1" t="s">
        <v>472</v>
      </c>
      <c r="PZ185" s="1" t="s">
        <v>488</v>
      </c>
      <c r="QA185" s="1" t="s">
        <v>472</v>
      </c>
      <c r="QB185" s="1" t="s">
        <v>2746</v>
      </c>
      <c r="QC185" s="1" t="s">
        <v>2747</v>
      </c>
      <c r="QD185" s="1" t="s">
        <v>472</v>
      </c>
      <c r="QG185" s="1">
        <v>-2.2236639999999999</v>
      </c>
      <c r="QH185" s="1">
        <v>28.846288099999999</v>
      </c>
      <c r="QI185" s="1">
        <v>1586.3</v>
      </c>
      <c r="QJ185" s="1">
        <v>4.72</v>
      </c>
      <c r="QK185" s="1">
        <v>6</v>
      </c>
      <c r="QL185" s="1">
        <v>44965.345335648148</v>
      </c>
      <c r="QM185" s="1">
        <v>44965.323321759257</v>
      </c>
      <c r="QN185" s="1" t="s">
        <v>492</v>
      </c>
      <c r="QO185" s="1">
        <v>44965.554212962961</v>
      </c>
      <c r="QP185" s="7" t="s">
        <v>2748</v>
      </c>
      <c r="QQ185" s="1" t="s">
        <v>492</v>
      </c>
      <c r="QR185" s="1" t="s">
        <v>4751</v>
      </c>
      <c r="QS185" s="1" t="s">
        <v>4708</v>
      </c>
      <c r="QT185" s="1">
        <v>3</v>
      </c>
      <c r="QU185" s="1" t="s">
        <v>4725</v>
      </c>
      <c r="QV185" s="1">
        <v>12</v>
      </c>
      <c r="QW185" s="1">
        <v>10</v>
      </c>
      <c r="QX185" s="1">
        <v>13</v>
      </c>
      <c r="QY185" s="9">
        <v>35</v>
      </c>
      <c r="QZ185" s="1" t="s">
        <v>5101</v>
      </c>
      <c r="RA185" s="1">
        <v>14.285714285714285</v>
      </c>
      <c r="RB185" s="1" t="s">
        <v>4710</v>
      </c>
      <c r="RC185" s="1" t="s">
        <v>4711</v>
      </c>
      <c r="RD185" s="1" t="s">
        <v>4712</v>
      </c>
      <c r="RE185" s="1" t="s">
        <v>5102</v>
      </c>
      <c r="RF185" s="1">
        <v>0</v>
      </c>
      <c r="RG185" s="1">
        <v>1</v>
      </c>
      <c r="RH185" s="1">
        <v>1</v>
      </c>
      <c r="RI185" s="1">
        <v>2</v>
      </c>
      <c r="RJ185" s="1" t="s">
        <v>4721</v>
      </c>
      <c r="RK185" s="1">
        <v>0</v>
      </c>
      <c r="RL185" s="1">
        <v>4</v>
      </c>
      <c r="RM185" s="1" t="s">
        <v>4722</v>
      </c>
      <c r="RN185" s="1">
        <v>0</v>
      </c>
      <c r="RO185" s="1">
        <v>0</v>
      </c>
      <c r="RP185" s="1" t="str">
        <f t="shared" si="15"/>
        <v>croissance</v>
      </c>
      <c r="RQ185" s="1" t="str">
        <f t="shared" si="16"/>
        <v>croissance</v>
      </c>
      <c r="RR185" s="1" t="str">
        <f t="shared" si="17"/>
        <v>stagnation</v>
      </c>
      <c r="RS185" s="1" t="str">
        <f t="shared" si="18"/>
        <v>croissance</v>
      </c>
      <c r="RT185" s="1" t="str">
        <f t="shared" si="19"/>
        <v>stagnation</v>
      </c>
      <c r="RU185" s="1" t="str">
        <f t="shared" si="20"/>
        <v>croissance</v>
      </c>
    </row>
    <row r="186" spans="1:489" ht="14.25" customHeight="1" x14ac:dyDescent="0.3">
      <c r="A186" s="1" t="s">
        <v>2749</v>
      </c>
      <c r="B186" s="1" t="s">
        <v>2750</v>
      </c>
      <c r="C186" s="1">
        <v>44965</v>
      </c>
      <c r="D186" s="1" t="s">
        <v>459</v>
      </c>
      <c r="E186" s="1" t="s">
        <v>460</v>
      </c>
      <c r="F186" s="1" t="s">
        <v>460</v>
      </c>
      <c r="G186" s="1" t="s">
        <v>461</v>
      </c>
      <c r="H186" s="1" t="s">
        <v>1380</v>
      </c>
      <c r="I186" s="1" t="s">
        <v>1381</v>
      </c>
      <c r="J186" s="1" t="s">
        <v>464</v>
      </c>
      <c r="K186" s="1" t="s">
        <v>2752</v>
      </c>
      <c r="L186" s="1" t="s">
        <v>2751</v>
      </c>
      <c r="M186" s="1" t="str" cm="1">
        <f t="array" ref="M186">SUBSTITUTE(L186,LEFT(L186,MIN(IFERROR(FIND({0;1;2;3;4;5;6;7;8;9},L186),""))-1),"")</f>
        <v>7</v>
      </c>
      <c r="N186" s="1" t="str">
        <f t="shared" si="14"/>
        <v>mwand_7</v>
      </c>
      <c r="O186" s="1" t="s">
        <v>510</v>
      </c>
      <c r="P186" s="1">
        <v>32</v>
      </c>
      <c r="Q186" s="1">
        <v>977410248</v>
      </c>
      <c r="R186" s="1" t="s">
        <v>614</v>
      </c>
      <c r="S186" s="1" t="s">
        <v>464</v>
      </c>
      <c r="W186" s="1" t="s">
        <v>510</v>
      </c>
      <c r="X186" s="1" t="s">
        <v>2753</v>
      </c>
      <c r="Y186" s="1" t="s">
        <v>831</v>
      </c>
      <c r="AA186" s="1" t="s">
        <v>471</v>
      </c>
      <c r="AB186" s="1">
        <v>0</v>
      </c>
      <c r="AC186" s="1">
        <v>1</v>
      </c>
      <c r="AD186" s="1">
        <v>0</v>
      </c>
      <c r="AE186" s="1">
        <v>0</v>
      </c>
      <c r="AF186" s="1">
        <v>0</v>
      </c>
      <c r="AG186" s="1">
        <v>1</v>
      </c>
      <c r="AH186" s="1">
        <v>0</v>
      </c>
      <c r="AI186" s="1">
        <v>1</v>
      </c>
      <c r="AJ186" s="1">
        <v>2</v>
      </c>
      <c r="AK186" s="1">
        <v>0</v>
      </c>
      <c r="AL186" s="1">
        <v>0</v>
      </c>
      <c r="AM186" s="1">
        <v>0</v>
      </c>
      <c r="AN186" s="1">
        <v>0</v>
      </c>
      <c r="AO186" s="1">
        <v>0</v>
      </c>
      <c r="AP186" s="1">
        <v>1</v>
      </c>
      <c r="AQ186" s="1">
        <v>0</v>
      </c>
      <c r="AR186" s="1">
        <v>6</v>
      </c>
      <c r="AS186" s="1" t="s">
        <v>464</v>
      </c>
      <c r="AT186" s="1">
        <v>0</v>
      </c>
      <c r="AU186" s="1">
        <v>1</v>
      </c>
      <c r="AV186" s="1">
        <v>0</v>
      </c>
      <c r="AW186" s="1">
        <v>0</v>
      </c>
      <c r="AX186" s="1">
        <v>0</v>
      </c>
      <c r="AY186" s="1">
        <v>0</v>
      </c>
      <c r="AZ186" s="1">
        <v>0</v>
      </c>
      <c r="BA186" s="1">
        <v>0</v>
      </c>
      <c r="BB186" s="1">
        <v>0</v>
      </c>
      <c r="BC186" s="1">
        <v>0</v>
      </c>
      <c r="BD186" s="1">
        <v>0</v>
      </c>
      <c r="BE186" s="1">
        <v>0</v>
      </c>
      <c r="BF186" s="1" t="s">
        <v>472</v>
      </c>
      <c r="BS186" s="1" t="s">
        <v>464</v>
      </c>
      <c r="BT186" s="1">
        <v>0</v>
      </c>
      <c r="BU186" s="1">
        <v>0</v>
      </c>
      <c r="BV186" s="1">
        <v>0</v>
      </c>
      <c r="BW186" s="1">
        <v>0</v>
      </c>
      <c r="BX186" s="1">
        <v>0</v>
      </c>
      <c r="BY186" s="1">
        <v>0</v>
      </c>
      <c r="BZ186" s="1">
        <v>0</v>
      </c>
      <c r="CA186" s="1">
        <v>0</v>
      </c>
      <c r="CB186" s="1">
        <v>0</v>
      </c>
      <c r="CC186" s="1">
        <v>1</v>
      </c>
      <c r="CD186" s="1">
        <v>0</v>
      </c>
      <c r="CE186" s="1" t="s">
        <v>1306</v>
      </c>
      <c r="CF186" s="1" t="s">
        <v>473</v>
      </c>
      <c r="CG186" s="1" t="s">
        <v>474</v>
      </c>
      <c r="CL186" s="1" t="s">
        <v>473</v>
      </c>
      <c r="CM186" s="1" t="s">
        <v>5133</v>
      </c>
      <c r="CO186" s="1" t="s">
        <v>464</v>
      </c>
      <c r="CW186" s="1" t="s">
        <v>475</v>
      </c>
      <c r="CX186" s="1">
        <v>3</v>
      </c>
      <c r="CY186" s="1">
        <v>2</v>
      </c>
      <c r="CZ186" s="1">
        <v>4</v>
      </c>
      <c r="DA186" s="9">
        <v>9</v>
      </c>
      <c r="DE186" s="1" t="s">
        <v>464</v>
      </c>
      <c r="DF186" s="1" t="s">
        <v>5100</v>
      </c>
      <c r="EH186" s="1">
        <v>7</v>
      </c>
      <c r="EI186" s="1">
        <v>3</v>
      </c>
      <c r="EJ186" s="1">
        <v>420</v>
      </c>
      <c r="EM186" s="1">
        <v>0</v>
      </c>
      <c r="EN186" s="6">
        <v>10</v>
      </c>
      <c r="EO186" s="1" t="s">
        <v>472</v>
      </c>
      <c r="EZ186" s="1" t="s">
        <v>514</v>
      </c>
      <c r="FA186" s="1">
        <v>0</v>
      </c>
      <c r="FB186" s="1">
        <v>0</v>
      </c>
      <c r="FC186" s="1">
        <v>0</v>
      </c>
      <c r="FD186" s="1">
        <v>0</v>
      </c>
      <c r="FE186" s="1">
        <v>1</v>
      </c>
      <c r="FF186" s="1">
        <v>0</v>
      </c>
      <c r="FG186" s="1">
        <v>0</v>
      </c>
      <c r="FI186" s="1" t="s">
        <v>464</v>
      </c>
      <c r="FJ186" s="1" t="s">
        <v>598</v>
      </c>
      <c r="FM186" s="1">
        <v>500</v>
      </c>
      <c r="GE186" s="1" t="s">
        <v>464</v>
      </c>
      <c r="GF186" s="1" t="s">
        <v>2754</v>
      </c>
      <c r="GG186" s="1" t="s">
        <v>472</v>
      </c>
      <c r="HP186" s="1" t="s">
        <v>464</v>
      </c>
      <c r="HQ186" s="1">
        <v>0</v>
      </c>
      <c r="HR186" s="1">
        <v>0</v>
      </c>
      <c r="HS186" s="1">
        <v>0</v>
      </c>
      <c r="HT186" s="1">
        <v>0</v>
      </c>
      <c r="HU186" s="1">
        <v>0</v>
      </c>
      <c r="HV186" s="1">
        <v>0</v>
      </c>
      <c r="HW186" s="1">
        <v>1</v>
      </c>
      <c r="HX186" s="1">
        <v>0</v>
      </c>
      <c r="HY186" s="1">
        <v>0</v>
      </c>
      <c r="HZ186" s="1">
        <v>0</v>
      </c>
      <c r="IF186" s="1">
        <v>0</v>
      </c>
      <c r="IG186" s="1">
        <v>0</v>
      </c>
      <c r="IH186" s="1">
        <v>0</v>
      </c>
      <c r="II186" s="1">
        <v>1</v>
      </c>
      <c r="IJ186" s="1">
        <v>0</v>
      </c>
      <c r="IS186" s="1" t="s">
        <v>5183</v>
      </c>
      <c r="IT186" s="1" t="s">
        <v>472</v>
      </c>
      <c r="IU186" s="1" t="s">
        <v>5102</v>
      </c>
      <c r="IV186" s="1" t="s">
        <v>472</v>
      </c>
      <c r="IX186" s="1" t="s">
        <v>472</v>
      </c>
      <c r="IY186" s="1" t="s">
        <v>472</v>
      </c>
      <c r="KA186" s="1" t="s">
        <v>464</v>
      </c>
      <c r="KB186" s="1">
        <v>1</v>
      </c>
      <c r="KC186" s="1">
        <v>0</v>
      </c>
      <c r="KD186" s="1">
        <v>1</v>
      </c>
      <c r="KE186" s="1">
        <v>2</v>
      </c>
      <c r="KF186" s="1">
        <v>0</v>
      </c>
      <c r="KG186" s="1">
        <v>0</v>
      </c>
      <c r="KH186" s="1">
        <v>0</v>
      </c>
      <c r="KJ186" s="1">
        <v>1</v>
      </c>
      <c r="KK186" s="1">
        <v>1</v>
      </c>
      <c r="KL186" s="1">
        <v>0</v>
      </c>
      <c r="KM186" s="1">
        <v>2</v>
      </c>
      <c r="KN186" s="1">
        <v>4</v>
      </c>
      <c r="KO186" s="1" t="s">
        <v>5185</v>
      </c>
      <c r="KP186" s="1">
        <v>0</v>
      </c>
      <c r="KQ186" s="1">
        <v>0</v>
      </c>
      <c r="KR186" s="1">
        <v>0</v>
      </c>
      <c r="KT186" s="1">
        <v>1</v>
      </c>
      <c r="KU186" s="1">
        <v>0</v>
      </c>
      <c r="KV186" s="1">
        <v>0</v>
      </c>
      <c r="KW186" s="1">
        <v>0</v>
      </c>
      <c r="KX186" s="1">
        <v>1</v>
      </c>
      <c r="KY186" s="1">
        <v>0</v>
      </c>
      <c r="KZ186" s="1" t="s">
        <v>1768</v>
      </c>
      <c r="LA186" s="1" t="s">
        <v>472</v>
      </c>
      <c r="LB186" s="1" t="s">
        <v>2755</v>
      </c>
      <c r="LC186" s="1">
        <v>1</v>
      </c>
      <c r="LD186" s="1">
        <v>0</v>
      </c>
      <c r="LE186" s="1">
        <v>0</v>
      </c>
      <c r="LF186" s="1">
        <v>0</v>
      </c>
      <c r="LH186" s="1">
        <v>0</v>
      </c>
      <c r="LI186" s="1">
        <v>1</v>
      </c>
      <c r="LJ186" s="1">
        <v>0</v>
      </c>
      <c r="LK186" s="1">
        <v>0</v>
      </c>
      <c r="LL186" s="1">
        <v>0</v>
      </c>
      <c r="LM186" s="1">
        <v>0</v>
      </c>
      <c r="LN186" s="1">
        <v>0</v>
      </c>
      <c r="LO186" s="1">
        <v>0</v>
      </c>
      <c r="LQ186" s="1" t="s">
        <v>472</v>
      </c>
      <c r="LZ186" s="1" t="s">
        <v>472</v>
      </c>
      <c r="MA186" s="1" t="s">
        <v>472</v>
      </c>
      <c r="MQ186" s="1">
        <v>0</v>
      </c>
      <c r="MT186" s="1">
        <v>7</v>
      </c>
      <c r="MU186" s="1" t="s">
        <v>5187</v>
      </c>
      <c r="MV186" s="1">
        <v>1</v>
      </c>
      <c r="MW186" s="1">
        <v>1</v>
      </c>
      <c r="MX186" s="1">
        <v>0</v>
      </c>
      <c r="MY186" s="1">
        <v>0</v>
      </c>
      <c r="MZ186" s="1">
        <v>0</v>
      </c>
      <c r="NA186" s="1">
        <v>2</v>
      </c>
      <c r="NB186" s="1">
        <v>2</v>
      </c>
      <c r="NC186" s="1" t="s">
        <v>5190</v>
      </c>
      <c r="ND186" s="1">
        <v>0</v>
      </c>
      <c r="NE186" s="1">
        <v>0</v>
      </c>
      <c r="NF186" s="1">
        <v>0</v>
      </c>
      <c r="NH186" s="1" t="s">
        <v>464</v>
      </c>
      <c r="NI186" s="1" t="s">
        <v>464</v>
      </c>
      <c r="NJ186" s="1" t="s">
        <v>741</v>
      </c>
      <c r="OD186" s="1" t="s">
        <v>1342</v>
      </c>
      <c r="OE186" s="1">
        <v>0</v>
      </c>
      <c r="OF186" s="1">
        <v>0</v>
      </c>
      <c r="OG186" s="1">
        <v>1</v>
      </c>
      <c r="OH186" s="1">
        <v>0</v>
      </c>
      <c r="OI186" s="1">
        <v>0</v>
      </c>
      <c r="OJ186" s="1">
        <v>0</v>
      </c>
      <c r="OK186" s="1">
        <v>0</v>
      </c>
      <c r="OL186" s="1">
        <v>1</v>
      </c>
      <c r="OM186" s="1">
        <v>1</v>
      </c>
      <c r="ON186" s="1">
        <v>0</v>
      </c>
      <c r="OO186" s="1" t="s">
        <v>544</v>
      </c>
      <c r="OP186" s="1">
        <v>0</v>
      </c>
      <c r="OQ186" s="1">
        <v>0</v>
      </c>
      <c r="OR186" s="1">
        <v>0</v>
      </c>
      <c r="OS186" s="1">
        <v>1</v>
      </c>
      <c r="OT186" s="1">
        <v>1</v>
      </c>
      <c r="OU186" s="1">
        <v>0</v>
      </c>
      <c r="OV186" s="1" t="s">
        <v>2756</v>
      </c>
      <c r="OW186" s="1" t="s">
        <v>546</v>
      </c>
      <c r="OY186" s="1" t="s">
        <v>518</v>
      </c>
      <c r="OZ186" s="1" t="s">
        <v>464</v>
      </c>
      <c r="PA186" s="1" t="s">
        <v>464</v>
      </c>
      <c r="PB186" s="1" t="s">
        <v>502</v>
      </c>
      <c r="PC186" s="1" t="s">
        <v>464</v>
      </c>
      <c r="PD186" s="1" t="s">
        <v>472</v>
      </c>
      <c r="PF186" s="1" t="s">
        <v>484</v>
      </c>
      <c r="PH186" s="1" t="s">
        <v>485</v>
      </c>
      <c r="PI186" s="1" t="s">
        <v>534</v>
      </c>
      <c r="PJ186" s="1" t="s">
        <v>472</v>
      </c>
      <c r="PZ186" s="1" t="s">
        <v>488</v>
      </c>
      <c r="QA186" s="1" t="s">
        <v>472</v>
      </c>
      <c r="QB186" s="1" t="s">
        <v>926</v>
      </c>
      <c r="QC186" s="1" t="s">
        <v>2757</v>
      </c>
      <c r="QD186" s="1" t="s">
        <v>472</v>
      </c>
      <c r="QG186" s="1">
        <v>-2.2237269</v>
      </c>
      <c r="QH186" s="1">
        <v>28.846228100000001</v>
      </c>
      <c r="QI186" s="1">
        <v>1545.1</v>
      </c>
      <c r="QJ186" s="1">
        <v>4.18</v>
      </c>
      <c r="QK186" s="1">
        <v>6</v>
      </c>
      <c r="QL186" s="1">
        <v>44965.370613425926</v>
      </c>
      <c r="QM186" s="1">
        <v>44965.345601851863</v>
      </c>
      <c r="QN186" s="1" t="s">
        <v>492</v>
      </c>
      <c r="QO186" s="1">
        <v>44965.554224537038</v>
      </c>
      <c r="QP186" s="7" t="s">
        <v>2758</v>
      </c>
      <c r="QQ186" s="1" t="s">
        <v>492</v>
      </c>
      <c r="QR186" s="1" t="s">
        <v>4751</v>
      </c>
      <c r="QS186" s="1" t="s">
        <v>4708</v>
      </c>
      <c r="QT186" s="1">
        <v>4</v>
      </c>
      <c r="QU186" s="1" t="s">
        <v>4725</v>
      </c>
      <c r="QV186" s="1">
        <v>12</v>
      </c>
      <c r="QW186" s="1">
        <v>8</v>
      </c>
      <c r="QX186" s="1">
        <v>15</v>
      </c>
      <c r="QY186" s="9">
        <v>35</v>
      </c>
      <c r="QZ186" s="1" t="s">
        <v>5101</v>
      </c>
      <c r="RA186" s="1">
        <v>10.714285714285714</v>
      </c>
      <c r="RB186" s="1" t="s">
        <v>4710</v>
      </c>
      <c r="RC186" s="1" t="s">
        <v>4711</v>
      </c>
      <c r="RD186" s="1" t="s">
        <v>4712</v>
      </c>
      <c r="RE186" s="1" t="s">
        <v>5102</v>
      </c>
      <c r="RF186" s="1">
        <v>0</v>
      </c>
      <c r="RG186" s="1">
        <v>1</v>
      </c>
      <c r="RH186" s="1">
        <v>1</v>
      </c>
      <c r="RI186" s="1">
        <v>2</v>
      </c>
      <c r="RJ186" s="1" t="s">
        <v>4721</v>
      </c>
      <c r="RK186" s="1">
        <v>0</v>
      </c>
      <c r="RL186" s="1">
        <v>4</v>
      </c>
      <c r="RM186" s="1" t="s">
        <v>4722</v>
      </c>
      <c r="RN186" s="1">
        <v>0</v>
      </c>
      <c r="RO186" s="1">
        <v>0</v>
      </c>
      <c r="RP186" s="1" t="str">
        <f t="shared" si="15"/>
        <v>croissance</v>
      </c>
      <c r="RQ186" s="1" t="str">
        <f t="shared" si="16"/>
        <v>croissance</v>
      </c>
      <c r="RR186" s="1" t="str">
        <f t="shared" si="17"/>
        <v>stagnation</v>
      </c>
      <c r="RS186" s="1" t="str">
        <f t="shared" si="18"/>
        <v>croissance</v>
      </c>
      <c r="RT186" s="1" t="str">
        <f t="shared" si="19"/>
        <v>regression</v>
      </c>
      <c r="RU186" s="1" t="str">
        <f t="shared" si="20"/>
        <v>croissance</v>
      </c>
    </row>
    <row r="187" spans="1:489" ht="14.25" customHeight="1" x14ac:dyDescent="0.3">
      <c r="A187" s="1" t="s">
        <v>2759</v>
      </c>
      <c r="B187" s="1" t="s">
        <v>2760</v>
      </c>
      <c r="C187" s="1">
        <v>44965</v>
      </c>
      <c r="D187" s="1" t="s">
        <v>459</v>
      </c>
      <c r="E187" s="1" t="s">
        <v>460</v>
      </c>
      <c r="F187" s="1" t="s">
        <v>460</v>
      </c>
      <c r="G187" s="1" t="s">
        <v>461</v>
      </c>
      <c r="H187" s="1" t="s">
        <v>1380</v>
      </c>
      <c r="I187" s="1" t="s">
        <v>1381</v>
      </c>
      <c r="J187" s="1" t="s">
        <v>464</v>
      </c>
      <c r="K187" s="1" t="s">
        <v>2762</v>
      </c>
      <c r="L187" s="1" t="s">
        <v>2761</v>
      </c>
      <c r="M187" s="1" t="str" cm="1">
        <f t="array" ref="M187">SUBSTITUTE(L187,LEFT(L187,MIN(IFERROR(FIND({0;1;2;3;4;5;6;7;8;9},L187),""))-1),"")</f>
        <v>1</v>
      </c>
      <c r="N187" s="1" t="str">
        <f t="shared" si="14"/>
        <v>mwand_1</v>
      </c>
      <c r="O187" s="1" t="s">
        <v>467</v>
      </c>
      <c r="P187" s="1">
        <v>19</v>
      </c>
      <c r="Q187" s="1">
        <v>0</v>
      </c>
      <c r="R187" s="1" t="s">
        <v>693</v>
      </c>
      <c r="S187" s="1" t="s">
        <v>472</v>
      </c>
      <c r="T187" s="1" t="s">
        <v>542</v>
      </c>
      <c r="V187" s="1" t="s">
        <v>510</v>
      </c>
      <c r="W187" s="1" t="s">
        <v>510</v>
      </c>
      <c r="Y187" s="1" t="s">
        <v>513</v>
      </c>
      <c r="AA187" s="1" t="s">
        <v>471</v>
      </c>
      <c r="AB187" s="1">
        <v>1</v>
      </c>
      <c r="AC187" s="1">
        <v>0</v>
      </c>
      <c r="AD187" s="1">
        <v>0</v>
      </c>
      <c r="AE187" s="1">
        <v>1</v>
      </c>
      <c r="AF187" s="1">
        <v>0</v>
      </c>
      <c r="AG187" s="1">
        <v>0</v>
      </c>
      <c r="AH187" s="1">
        <v>0</v>
      </c>
      <c r="AI187" s="1">
        <v>0</v>
      </c>
      <c r="AJ187" s="1">
        <v>0</v>
      </c>
      <c r="AK187" s="1">
        <v>0</v>
      </c>
      <c r="AL187" s="1">
        <v>0</v>
      </c>
      <c r="AM187" s="1">
        <v>0</v>
      </c>
      <c r="AN187" s="1">
        <v>0</v>
      </c>
      <c r="AO187" s="1">
        <v>1</v>
      </c>
      <c r="AP187" s="1">
        <v>0</v>
      </c>
      <c r="AQ187" s="1">
        <v>0</v>
      </c>
      <c r="AR187" s="1">
        <v>3</v>
      </c>
      <c r="AS187" s="1" t="s">
        <v>472</v>
      </c>
      <c r="AT187" s="1">
        <v>0</v>
      </c>
      <c r="AU187" s="1">
        <v>0</v>
      </c>
      <c r="AV187" s="1">
        <v>0</v>
      </c>
      <c r="AW187" s="1">
        <v>0</v>
      </c>
      <c r="AX187" s="1">
        <v>0</v>
      </c>
      <c r="AY187" s="1">
        <v>0</v>
      </c>
      <c r="AZ187" s="1">
        <v>0</v>
      </c>
      <c r="BA187" s="1">
        <v>0</v>
      </c>
      <c r="BB187" s="1">
        <v>0</v>
      </c>
      <c r="BC187" s="1">
        <v>0</v>
      </c>
      <c r="BD187" s="1">
        <v>0</v>
      </c>
      <c r="BE187" s="1">
        <v>0</v>
      </c>
      <c r="BF187" s="1" t="s">
        <v>472</v>
      </c>
      <c r="BS187" s="1" t="s">
        <v>464</v>
      </c>
      <c r="BT187" s="1">
        <v>0</v>
      </c>
      <c r="BU187" s="1">
        <v>0</v>
      </c>
      <c r="BV187" s="1">
        <v>1</v>
      </c>
      <c r="BW187" s="1">
        <v>1</v>
      </c>
      <c r="BX187" s="1">
        <v>0</v>
      </c>
      <c r="BY187" s="1">
        <v>0</v>
      </c>
      <c r="BZ187" s="1">
        <v>0</v>
      </c>
      <c r="CA187" s="1">
        <v>0</v>
      </c>
      <c r="CB187" s="1">
        <v>0</v>
      </c>
      <c r="CC187" s="1">
        <v>0</v>
      </c>
      <c r="CD187" s="1">
        <v>0</v>
      </c>
      <c r="CF187" s="1" t="s">
        <v>473</v>
      </c>
      <c r="CG187" s="1" t="s">
        <v>474</v>
      </c>
      <c r="CL187" s="1" t="s">
        <v>473</v>
      </c>
      <c r="CM187" s="1" t="s">
        <v>5133</v>
      </c>
      <c r="CO187" s="1" t="s">
        <v>464</v>
      </c>
      <c r="CW187" s="1" t="s">
        <v>475</v>
      </c>
      <c r="CX187" s="1">
        <v>5</v>
      </c>
      <c r="CY187" s="1">
        <v>2</v>
      </c>
      <c r="CZ187" s="1">
        <v>5</v>
      </c>
      <c r="DA187" s="9">
        <v>12</v>
      </c>
      <c r="DE187" s="1" t="s">
        <v>464</v>
      </c>
      <c r="DF187" s="1" t="s">
        <v>5100</v>
      </c>
      <c r="EH187" s="1">
        <v>4</v>
      </c>
      <c r="EI187" s="1">
        <v>2</v>
      </c>
      <c r="EJ187" s="1">
        <v>160</v>
      </c>
      <c r="EM187" s="1">
        <v>0</v>
      </c>
      <c r="EN187" s="6">
        <v>7.6190476190476195</v>
      </c>
      <c r="EO187" s="1" t="s">
        <v>472</v>
      </c>
      <c r="EZ187" s="1" t="s">
        <v>529</v>
      </c>
      <c r="FA187" s="1">
        <v>0</v>
      </c>
      <c r="FB187" s="1">
        <v>0</v>
      </c>
      <c r="FC187" s="1">
        <v>0</v>
      </c>
      <c r="FD187" s="1">
        <v>0</v>
      </c>
      <c r="FE187" s="1">
        <v>1</v>
      </c>
      <c r="FF187" s="1">
        <v>0</v>
      </c>
      <c r="FG187" s="1">
        <v>0</v>
      </c>
      <c r="FI187" s="1" t="s">
        <v>464</v>
      </c>
      <c r="FJ187" s="1" t="s">
        <v>598</v>
      </c>
      <c r="FM187" s="1">
        <v>500</v>
      </c>
      <c r="GE187" s="1" t="s">
        <v>472</v>
      </c>
      <c r="GF187" s="1" t="s">
        <v>785</v>
      </c>
      <c r="GG187" s="1" t="s">
        <v>472</v>
      </c>
      <c r="HP187" s="1" t="s">
        <v>464</v>
      </c>
      <c r="HQ187" s="1">
        <v>0</v>
      </c>
      <c r="HR187" s="1">
        <v>0</v>
      </c>
      <c r="HS187" s="1">
        <v>0</v>
      </c>
      <c r="HT187" s="1">
        <v>0</v>
      </c>
      <c r="HU187" s="1">
        <v>0</v>
      </c>
      <c r="HV187" s="1">
        <v>0</v>
      </c>
      <c r="HW187" s="1">
        <v>1</v>
      </c>
      <c r="HX187" s="1">
        <v>0</v>
      </c>
      <c r="HY187" s="1">
        <v>0</v>
      </c>
      <c r="HZ187" s="1">
        <v>0</v>
      </c>
      <c r="IF187" s="1">
        <v>1</v>
      </c>
      <c r="IG187" s="1">
        <v>0</v>
      </c>
      <c r="IH187" s="1">
        <v>0</v>
      </c>
      <c r="II187" s="1">
        <v>0</v>
      </c>
      <c r="IJ187" s="1">
        <v>0</v>
      </c>
      <c r="IK187" s="1">
        <v>1</v>
      </c>
      <c r="IS187" s="1" t="s">
        <v>5183</v>
      </c>
      <c r="IT187" s="1" t="s">
        <v>464</v>
      </c>
      <c r="IU187" s="1" t="s">
        <v>5102</v>
      </c>
      <c r="IV187" s="1" t="s">
        <v>472</v>
      </c>
      <c r="IX187" s="1" t="s">
        <v>472</v>
      </c>
      <c r="IY187" s="1" t="s">
        <v>472</v>
      </c>
      <c r="KA187" s="1" t="s">
        <v>464</v>
      </c>
      <c r="KB187" s="1">
        <v>1</v>
      </c>
      <c r="KC187" s="1">
        <v>0</v>
      </c>
      <c r="KD187" s="1">
        <v>0</v>
      </c>
      <c r="KE187" s="1">
        <v>1</v>
      </c>
      <c r="KF187" s="1">
        <v>0</v>
      </c>
      <c r="KG187" s="1">
        <v>0</v>
      </c>
      <c r="KH187" s="1">
        <v>0</v>
      </c>
      <c r="KJ187" s="1">
        <v>0</v>
      </c>
      <c r="KK187" s="1">
        <v>1</v>
      </c>
      <c r="KL187" s="1">
        <v>0</v>
      </c>
      <c r="KM187" s="1">
        <v>1</v>
      </c>
      <c r="KN187" s="1">
        <v>2</v>
      </c>
      <c r="KO187" s="1" t="s">
        <v>5186</v>
      </c>
      <c r="KP187" s="1">
        <v>0</v>
      </c>
      <c r="KQ187" s="1">
        <v>0</v>
      </c>
      <c r="KR187" s="1">
        <v>0</v>
      </c>
      <c r="KT187" s="1">
        <v>1</v>
      </c>
      <c r="KU187" s="1">
        <v>0</v>
      </c>
      <c r="KV187" s="1">
        <v>0</v>
      </c>
      <c r="KW187" s="1">
        <v>0</v>
      </c>
      <c r="KX187" s="1">
        <v>0</v>
      </c>
      <c r="KY187" s="1">
        <v>0</v>
      </c>
      <c r="LA187" s="1" t="s">
        <v>472</v>
      </c>
      <c r="LB187" s="1" t="s">
        <v>2763</v>
      </c>
      <c r="LC187" s="1">
        <v>1</v>
      </c>
      <c r="LD187" s="1">
        <v>1</v>
      </c>
      <c r="LE187" s="1">
        <v>0</v>
      </c>
      <c r="LF187" s="1">
        <v>0</v>
      </c>
      <c r="LH187" s="1">
        <v>0</v>
      </c>
      <c r="LI187" s="1">
        <v>1</v>
      </c>
      <c r="LJ187" s="1">
        <v>0</v>
      </c>
      <c r="LK187" s="1">
        <v>0</v>
      </c>
      <c r="LL187" s="1">
        <v>0</v>
      </c>
      <c r="LM187" s="1">
        <v>0</v>
      </c>
      <c r="LN187" s="1">
        <v>0</v>
      </c>
      <c r="LO187" s="1">
        <v>0</v>
      </c>
      <c r="LQ187" s="1" t="s">
        <v>472</v>
      </c>
      <c r="LZ187" s="1" t="s">
        <v>472</v>
      </c>
      <c r="MA187" s="1" t="s">
        <v>472</v>
      </c>
      <c r="MQ187" s="1">
        <v>0</v>
      </c>
      <c r="MT187" s="1">
        <v>9</v>
      </c>
      <c r="MU187" s="1" t="s">
        <v>5187</v>
      </c>
      <c r="MV187" s="1">
        <v>1</v>
      </c>
      <c r="MW187" s="1">
        <v>0</v>
      </c>
      <c r="MX187" s="1">
        <v>0</v>
      </c>
      <c r="MY187" s="1">
        <v>0</v>
      </c>
      <c r="MZ187" s="1">
        <v>0</v>
      </c>
      <c r="NA187" s="1">
        <v>1</v>
      </c>
      <c r="NB187" s="1">
        <v>1</v>
      </c>
      <c r="NC187" s="1" t="s">
        <v>5190</v>
      </c>
      <c r="ND187" s="1">
        <v>0</v>
      </c>
      <c r="NE187" s="1">
        <v>0</v>
      </c>
      <c r="NF187" s="1">
        <v>0</v>
      </c>
      <c r="NH187" s="1" t="s">
        <v>464</v>
      </c>
      <c r="NI187" s="1" t="s">
        <v>480</v>
      </c>
      <c r="OD187" s="1" t="s">
        <v>2764</v>
      </c>
      <c r="OE187" s="1">
        <v>0</v>
      </c>
      <c r="OF187" s="1">
        <v>0</v>
      </c>
      <c r="OG187" s="1">
        <v>1</v>
      </c>
      <c r="OH187" s="1">
        <v>0</v>
      </c>
      <c r="OI187" s="1">
        <v>0</v>
      </c>
      <c r="OJ187" s="1">
        <v>0</v>
      </c>
      <c r="OK187" s="1">
        <v>0</v>
      </c>
      <c r="OL187" s="1">
        <v>1</v>
      </c>
      <c r="OM187" s="1">
        <v>0</v>
      </c>
      <c r="ON187" s="1">
        <v>0</v>
      </c>
      <c r="OP187" s="1">
        <v>0</v>
      </c>
      <c r="OQ187" s="1">
        <v>0</v>
      </c>
      <c r="OR187" s="1">
        <v>0</v>
      </c>
      <c r="OS187" s="1">
        <v>1</v>
      </c>
      <c r="OT187" s="1">
        <v>1</v>
      </c>
      <c r="OU187" s="1">
        <v>0</v>
      </c>
      <c r="OV187" s="1" t="s">
        <v>1768</v>
      </c>
      <c r="OW187" s="1" t="s">
        <v>482</v>
      </c>
      <c r="OY187" s="1" t="s">
        <v>743</v>
      </c>
      <c r="OZ187" s="1" t="s">
        <v>464</v>
      </c>
      <c r="PA187" s="1" t="s">
        <v>464</v>
      </c>
      <c r="PB187" s="1" t="s">
        <v>518</v>
      </c>
      <c r="PC187" s="1" t="s">
        <v>464</v>
      </c>
      <c r="PD187" s="1" t="s">
        <v>472</v>
      </c>
      <c r="PF187" s="1" t="s">
        <v>484</v>
      </c>
      <c r="PH187" s="1" t="s">
        <v>485</v>
      </c>
      <c r="PI187" s="1" t="s">
        <v>534</v>
      </c>
      <c r="PJ187" s="1" t="s">
        <v>472</v>
      </c>
      <c r="PZ187" s="1" t="s">
        <v>488</v>
      </c>
      <c r="QA187" s="1" t="s">
        <v>472</v>
      </c>
      <c r="QB187" s="1" t="s">
        <v>914</v>
      </c>
      <c r="QC187" s="1" t="s">
        <v>2765</v>
      </c>
      <c r="QD187" s="1" t="s">
        <v>472</v>
      </c>
      <c r="QG187" s="1">
        <v>-2.2247104000000002</v>
      </c>
      <c r="QH187" s="1">
        <v>28.8459003</v>
      </c>
      <c r="QI187" s="1">
        <v>1504.9</v>
      </c>
      <c r="QJ187" s="1">
        <v>4.95</v>
      </c>
      <c r="QK187" s="1">
        <v>3</v>
      </c>
      <c r="QL187" s="1">
        <v>44965.403020833342</v>
      </c>
      <c r="QM187" s="1">
        <v>44965.380324074067</v>
      </c>
      <c r="QN187" s="1" t="s">
        <v>492</v>
      </c>
      <c r="QO187" s="1">
        <v>44965.554236111107</v>
      </c>
      <c r="QP187" s="7" t="s">
        <v>2766</v>
      </c>
      <c r="QQ187" s="1" t="s">
        <v>492</v>
      </c>
      <c r="QR187" s="1" t="s">
        <v>4707</v>
      </c>
      <c r="QS187" s="1" t="s">
        <v>4716</v>
      </c>
      <c r="QT187" s="1">
        <v>2</v>
      </c>
      <c r="QU187" s="1" t="s">
        <v>4725</v>
      </c>
      <c r="QV187" s="1">
        <v>1</v>
      </c>
      <c r="QW187" s="1">
        <v>1</v>
      </c>
      <c r="QX187" s="1">
        <v>1</v>
      </c>
      <c r="QY187" s="9">
        <v>3</v>
      </c>
      <c r="QZ187" s="1" t="s">
        <v>5100</v>
      </c>
      <c r="RA187" s="1">
        <v>40</v>
      </c>
      <c r="RB187" s="1" t="s">
        <v>4710</v>
      </c>
      <c r="RC187" s="1" t="s">
        <v>4711</v>
      </c>
      <c r="RD187" s="1" t="s">
        <v>4712</v>
      </c>
      <c r="RE187" s="1" t="s">
        <v>5102</v>
      </c>
      <c r="RF187" s="1">
        <v>0</v>
      </c>
      <c r="RG187" s="1">
        <v>2</v>
      </c>
      <c r="RH187" s="1">
        <v>2</v>
      </c>
      <c r="RI187" s="1">
        <v>5</v>
      </c>
      <c r="RJ187" s="1" t="s">
        <v>4748</v>
      </c>
      <c r="RK187" s="1">
        <v>0</v>
      </c>
      <c r="RL187" s="1">
        <v>4</v>
      </c>
      <c r="RM187" s="1" t="s">
        <v>4722</v>
      </c>
      <c r="RN187" s="1">
        <v>0</v>
      </c>
      <c r="RO187" s="1">
        <v>0</v>
      </c>
      <c r="RP187" s="1" t="str">
        <f t="shared" si="15"/>
        <v>regression</v>
      </c>
      <c r="RQ187" s="1" t="str">
        <f t="shared" si="16"/>
        <v>stagnation</v>
      </c>
      <c r="RR187" s="1" t="str">
        <f t="shared" si="17"/>
        <v>stagnation</v>
      </c>
      <c r="RS187" s="1" t="str">
        <f t="shared" si="18"/>
        <v>croissance</v>
      </c>
      <c r="RT187" s="1" t="str">
        <f t="shared" si="19"/>
        <v>regression</v>
      </c>
      <c r="RU187" s="1" t="str">
        <f t="shared" si="20"/>
        <v>croissance</v>
      </c>
    </row>
    <row r="188" spans="1:489" ht="14.25" customHeight="1" x14ac:dyDescent="0.3">
      <c r="A188" s="1" t="s">
        <v>2767</v>
      </c>
      <c r="B188" s="1" t="s">
        <v>2768</v>
      </c>
      <c r="C188" s="1">
        <v>44965</v>
      </c>
      <c r="D188" s="1" t="s">
        <v>459</v>
      </c>
      <c r="E188" s="1" t="s">
        <v>460</v>
      </c>
      <c r="F188" s="1" t="s">
        <v>460</v>
      </c>
      <c r="G188" s="1" t="s">
        <v>461</v>
      </c>
      <c r="H188" s="1" t="s">
        <v>1380</v>
      </c>
      <c r="I188" s="1" t="s">
        <v>1381</v>
      </c>
      <c r="J188" s="1" t="s">
        <v>472</v>
      </c>
      <c r="K188" s="1" t="s">
        <v>2770</v>
      </c>
      <c r="L188" s="1" t="s">
        <v>2769</v>
      </c>
      <c r="M188" s="1" t="str" cm="1">
        <f t="array" ref="M188">SUBSTITUTE(L188,LEFT(L188,MIN(IFERROR(FIND({0;1;2;3;4;5;6;7;8;9},L188),""))-1),"")</f>
        <v>34</v>
      </c>
      <c r="N188" s="1" t="str">
        <f t="shared" si="14"/>
        <v>mwand_34</v>
      </c>
      <c r="O188" s="1" t="s">
        <v>467</v>
      </c>
      <c r="P188" s="1">
        <v>19</v>
      </c>
      <c r="Q188" s="1">
        <v>0</v>
      </c>
      <c r="R188" s="1" t="s">
        <v>511</v>
      </c>
      <c r="S188" s="1" t="s">
        <v>472</v>
      </c>
      <c r="T188" s="1" t="s">
        <v>542</v>
      </c>
      <c r="V188" s="1" t="s">
        <v>510</v>
      </c>
      <c r="W188" s="1" t="s">
        <v>510</v>
      </c>
      <c r="Y188" s="1" t="s">
        <v>513</v>
      </c>
      <c r="AA188" s="1" t="s">
        <v>471</v>
      </c>
      <c r="AB188" s="1">
        <v>0</v>
      </c>
      <c r="AC188" s="1">
        <v>0</v>
      </c>
      <c r="AD188" s="1">
        <v>0</v>
      </c>
      <c r="AE188" s="1">
        <v>1</v>
      </c>
      <c r="AF188" s="1">
        <v>0</v>
      </c>
      <c r="AG188" s="1">
        <v>0</v>
      </c>
      <c r="AH188" s="1">
        <v>0</v>
      </c>
      <c r="AI188" s="1">
        <v>0</v>
      </c>
      <c r="AJ188" s="1">
        <v>0</v>
      </c>
      <c r="AK188" s="1">
        <v>0</v>
      </c>
      <c r="AL188" s="1">
        <v>0</v>
      </c>
      <c r="AM188" s="1">
        <v>0</v>
      </c>
      <c r="AN188" s="1">
        <v>0</v>
      </c>
      <c r="AO188" s="1">
        <v>1</v>
      </c>
      <c r="AP188" s="1">
        <v>0</v>
      </c>
      <c r="AQ188" s="1">
        <v>0</v>
      </c>
      <c r="AR188" s="1">
        <v>2</v>
      </c>
      <c r="AS188" s="1" t="s">
        <v>472</v>
      </c>
      <c r="AT188" s="1">
        <v>0</v>
      </c>
      <c r="AU188" s="1">
        <v>0</v>
      </c>
      <c r="AV188" s="1">
        <v>0</v>
      </c>
      <c r="AW188" s="1">
        <v>0</v>
      </c>
      <c r="AX188" s="1">
        <v>0</v>
      </c>
      <c r="AY188" s="1">
        <v>0</v>
      </c>
      <c r="AZ188" s="1">
        <v>0</v>
      </c>
      <c r="BA188" s="1">
        <v>0</v>
      </c>
      <c r="BB188" s="1">
        <v>0</v>
      </c>
      <c r="BC188" s="1">
        <v>0</v>
      </c>
      <c r="BD188" s="1">
        <v>0</v>
      </c>
      <c r="BE188" s="1">
        <v>0</v>
      </c>
      <c r="BF188" s="1" t="s">
        <v>472</v>
      </c>
      <c r="BS188" s="1" t="s">
        <v>464</v>
      </c>
      <c r="BT188" s="1">
        <v>0</v>
      </c>
      <c r="BU188" s="1">
        <v>0</v>
      </c>
      <c r="BV188" s="1">
        <v>1</v>
      </c>
      <c r="BW188" s="1">
        <v>0</v>
      </c>
      <c r="BX188" s="1">
        <v>0</v>
      </c>
      <c r="BY188" s="1">
        <v>0</v>
      </c>
      <c r="BZ188" s="1">
        <v>0</v>
      </c>
      <c r="CA188" s="1">
        <v>0</v>
      </c>
      <c r="CB188" s="1">
        <v>0</v>
      </c>
      <c r="CC188" s="1">
        <v>1</v>
      </c>
      <c r="CD188" s="1">
        <v>0</v>
      </c>
      <c r="CE188" s="1" t="s">
        <v>1463</v>
      </c>
      <c r="CF188" s="1" t="s">
        <v>473</v>
      </c>
      <c r="CG188" s="1" t="s">
        <v>896</v>
      </c>
      <c r="CL188" s="1" t="s">
        <v>473</v>
      </c>
      <c r="CM188" s="1" t="s">
        <v>5133</v>
      </c>
      <c r="CO188" s="1" t="s">
        <v>464</v>
      </c>
      <c r="CW188" s="1" t="s">
        <v>475</v>
      </c>
      <c r="CX188" s="1">
        <v>5</v>
      </c>
      <c r="CY188" s="1">
        <v>2</v>
      </c>
      <c r="CZ188" s="1">
        <v>1</v>
      </c>
      <c r="DA188" s="9">
        <v>8</v>
      </c>
      <c r="DE188" s="1" t="s">
        <v>464</v>
      </c>
      <c r="DF188" s="1" t="s">
        <v>5100</v>
      </c>
      <c r="EH188" s="1">
        <v>3</v>
      </c>
      <c r="EI188" s="1">
        <v>4</v>
      </c>
      <c r="EJ188" s="1">
        <v>240</v>
      </c>
      <c r="EM188" s="1">
        <v>0</v>
      </c>
      <c r="EN188" s="6">
        <v>17.142857142857142</v>
      </c>
      <c r="EO188" s="1" t="s">
        <v>472</v>
      </c>
      <c r="EZ188" s="1" t="s">
        <v>529</v>
      </c>
      <c r="FA188" s="1">
        <v>0</v>
      </c>
      <c r="FB188" s="1">
        <v>0</v>
      </c>
      <c r="FC188" s="1">
        <v>0</v>
      </c>
      <c r="FD188" s="1">
        <v>0</v>
      </c>
      <c r="FE188" s="1">
        <v>1</v>
      </c>
      <c r="FF188" s="1">
        <v>0</v>
      </c>
      <c r="FG188" s="1">
        <v>0</v>
      </c>
      <c r="FI188" s="1" t="s">
        <v>464</v>
      </c>
      <c r="FJ188" s="1" t="s">
        <v>598</v>
      </c>
      <c r="FM188" s="1">
        <v>500</v>
      </c>
      <c r="GE188" s="1" t="s">
        <v>472</v>
      </c>
      <c r="GF188" s="1" t="s">
        <v>785</v>
      </c>
      <c r="GG188" s="1" t="s">
        <v>472</v>
      </c>
      <c r="HP188" s="1" t="s">
        <v>464</v>
      </c>
      <c r="HQ188" s="1">
        <v>0</v>
      </c>
      <c r="HR188" s="1">
        <v>0</v>
      </c>
      <c r="HS188" s="1">
        <v>0</v>
      </c>
      <c r="HT188" s="1">
        <v>0</v>
      </c>
      <c r="HU188" s="1">
        <v>0</v>
      </c>
      <c r="HV188" s="1">
        <v>0</v>
      </c>
      <c r="HW188" s="1">
        <v>1</v>
      </c>
      <c r="HX188" s="1">
        <v>0</v>
      </c>
      <c r="HY188" s="1">
        <v>0</v>
      </c>
      <c r="HZ188" s="1">
        <v>0</v>
      </c>
      <c r="IF188" s="1">
        <v>1</v>
      </c>
      <c r="IG188" s="1">
        <v>0</v>
      </c>
      <c r="IH188" s="1">
        <v>0</v>
      </c>
      <c r="II188" s="1">
        <v>0</v>
      </c>
      <c r="IJ188" s="1">
        <v>0</v>
      </c>
      <c r="IK188" s="1">
        <v>1</v>
      </c>
      <c r="IS188" s="1" t="s">
        <v>5183</v>
      </c>
      <c r="IT188" s="1" t="s">
        <v>464</v>
      </c>
      <c r="IU188" s="1" t="s">
        <v>5102</v>
      </c>
      <c r="IV188" s="1" t="s">
        <v>472</v>
      </c>
      <c r="IX188" s="1" t="s">
        <v>472</v>
      </c>
      <c r="IY188" s="1" t="s">
        <v>472</v>
      </c>
      <c r="KA188" s="1" t="s">
        <v>472</v>
      </c>
      <c r="KE188" s="1">
        <v>0</v>
      </c>
      <c r="KM188" s="1">
        <v>0</v>
      </c>
      <c r="KN188" s="1">
        <v>0</v>
      </c>
      <c r="KO188" s="1" t="s">
        <v>5186</v>
      </c>
      <c r="KT188" s="1">
        <v>0</v>
      </c>
      <c r="KU188" s="1">
        <v>0</v>
      </c>
      <c r="KV188" s="1">
        <v>0</v>
      </c>
      <c r="KW188" s="1">
        <v>0</v>
      </c>
      <c r="KX188" s="1">
        <v>1</v>
      </c>
      <c r="KY188" s="1">
        <v>0</v>
      </c>
      <c r="KZ188" s="1" t="s">
        <v>951</v>
      </c>
      <c r="LA188" s="1" t="s">
        <v>472</v>
      </c>
      <c r="LB188" s="1" t="s">
        <v>2771</v>
      </c>
      <c r="LC188" s="1">
        <v>1</v>
      </c>
      <c r="LD188" s="1">
        <v>1</v>
      </c>
      <c r="LE188" s="1">
        <v>0</v>
      </c>
      <c r="LF188" s="1">
        <v>0</v>
      </c>
      <c r="LH188" s="1">
        <v>0</v>
      </c>
      <c r="LI188" s="1">
        <v>1</v>
      </c>
      <c r="LJ188" s="1">
        <v>0</v>
      </c>
      <c r="LK188" s="1">
        <v>0</v>
      </c>
      <c r="LL188" s="1">
        <v>0</v>
      </c>
      <c r="LM188" s="1">
        <v>0</v>
      </c>
      <c r="LN188" s="1">
        <v>0</v>
      </c>
      <c r="LO188" s="1">
        <v>0</v>
      </c>
      <c r="LQ188" s="1" t="s">
        <v>472</v>
      </c>
      <c r="LZ188" s="1" t="s">
        <v>472</v>
      </c>
      <c r="MA188" s="1" t="s">
        <v>472</v>
      </c>
      <c r="MQ188" s="1">
        <v>0</v>
      </c>
      <c r="MT188" s="1">
        <v>8</v>
      </c>
      <c r="MU188" s="1" t="s">
        <v>5187</v>
      </c>
      <c r="MV188" s="1">
        <v>1</v>
      </c>
      <c r="MW188" s="1">
        <v>0</v>
      </c>
      <c r="MX188" s="1">
        <v>0</v>
      </c>
      <c r="MY188" s="1">
        <v>0</v>
      </c>
      <c r="MZ188" s="1">
        <v>0</v>
      </c>
      <c r="NA188" s="1">
        <v>1</v>
      </c>
      <c r="NB188" s="1">
        <v>1</v>
      </c>
      <c r="NC188" s="1" t="s">
        <v>5190</v>
      </c>
      <c r="ND188" s="1">
        <v>0</v>
      </c>
      <c r="NE188" s="1">
        <v>0</v>
      </c>
      <c r="NF188" s="1">
        <v>0</v>
      </c>
      <c r="NH188" s="1" t="s">
        <v>464</v>
      </c>
      <c r="NI188" s="1" t="s">
        <v>480</v>
      </c>
      <c r="OD188" s="1" t="s">
        <v>2485</v>
      </c>
      <c r="OE188" s="1">
        <v>0</v>
      </c>
      <c r="OF188" s="1">
        <v>0</v>
      </c>
      <c r="OG188" s="1">
        <v>1</v>
      </c>
      <c r="OH188" s="1">
        <v>0</v>
      </c>
      <c r="OI188" s="1">
        <v>0</v>
      </c>
      <c r="OJ188" s="1">
        <v>0</v>
      </c>
      <c r="OK188" s="1">
        <v>0</v>
      </c>
      <c r="OL188" s="1">
        <v>0</v>
      </c>
      <c r="OM188" s="1">
        <v>0</v>
      </c>
      <c r="ON188" s="1">
        <v>0</v>
      </c>
      <c r="OP188" s="1">
        <v>0</v>
      </c>
      <c r="OQ188" s="1">
        <v>0</v>
      </c>
      <c r="OR188" s="1">
        <v>0</v>
      </c>
      <c r="OS188" s="1">
        <v>0</v>
      </c>
      <c r="OT188" s="1">
        <v>1</v>
      </c>
      <c r="OU188" s="1">
        <v>0</v>
      </c>
      <c r="OV188" s="1" t="s">
        <v>951</v>
      </c>
      <c r="OW188" s="1" t="s">
        <v>482</v>
      </c>
      <c r="OY188" s="1" t="s">
        <v>533</v>
      </c>
      <c r="OZ188" s="1" t="s">
        <v>472</v>
      </c>
      <c r="PA188" s="1" t="s">
        <v>472</v>
      </c>
      <c r="PB188" s="1" t="s">
        <v>518</v>
      </c>
      <c r="PC188" s="1" t="s">
        <v>472</v>
      </c>
      <c r="PI188" s="1" t="s">
        <v>534</v>
      </c>
      <c r="PJ188" s="1" t="s">
        <v>472</v>
      </c>
      <c r="PZ188" s="1" t="s">
        <v>488</v>
      </c>
      <c r="QA188" s="1" t="s">
        <v>472</v>
      </c>
      <c r="QB188" s="1" t="s">
        <v>2772</v>
      </c>
      <c r="QC188" s="1" t="s">
        <v>1520</v>
      </c>
      <c r="QD188" s="1" t="s">
        <v>472</v>
      </c>
      <c r="QG188" s="1">
        <v>-2.2255702999999998</v>
      </c>
      <c r="QH188" s="1">
        <v>28.846367300000001</v>
      </c>
      <c r="QI188" s="1">
        <v>1561</v>
      </c>
      <c r="QJ188" s="1">
        <v>4.62</v>
      </c>
      <c r="QK188" s="1">
        <v>2</v>
      </c>
      <c r="QL188" s="1">
        <v>44965.450115740743</v>
      </c>
      <c r="QM188" s="1">
        <v>44965.403067129628</v>
      </c>
      <c r="QN188" s="1" t="s">
        <v>492</v>
      </c>
      <c r="QO188" s="1">
        <v>44965.554247685177</v>
      </c>
      <c r="QP188" s="7" t="s">
        <v>2773</v>
      </c>
      <c r="QQ188" s="1" t="s">
        <v>492</v>
      </c>
      <c r="QR188" s="1" t="s">
        <v>4752</v>
      </c>
      <c r="QS188" s="1" t="s">
        <v>4752</v>
      </c>
      <c r="QT188" s="1" t="s">
        <v>4752</v>
      </c>
      <c r="QU188" s="1" t="s">
        <v>4752</v>
      </c>
      <c r="QV188" s="1" t="s">
        <v>4752</v>
      </c>
      <c r="QW188" s="1" t="s">
        <v>4752</v>
      </c>
      <c r="QX188" s="1" t="s">
        <v>4752</v>
      </c>
      <c r="QY188" s="9" t="s">
        <v>4752</v>
      </c>
      <c r="QZ188" s="1" t="s">
        <v>4752</v>
      </c>
      <c r="RA188" s="1" t="s">
        <v>4752</v>
      </c>
      <c r="RB188" s="1" t="s">
        <v>4752</v>
      </c>
      <c r="RC188" s="1" t="s">
        <v>4752</v>
      </c>
      <c r="RD188" s="1" t="s">
        <v>4752</v>
      </c>
      <c r="RE188" s="1" t="s">
        <v>4752</v>
      </c>
      <c r="RF188" s="1" t="s">
        <v>4752</v>
      </c>
      <c r="RG188" s="1" t="s">
        <v>4752</v>
      </c>
      <c r="RH188" s="1" t="s">
        <v>4752</v>
      </c>
      <c r="RI188" s="1" t="s">
        <v>4752</v>
      </c>
      <c r="RJ188" s="1" t="s">
        <v>4752</v>
      </c>
      <c r="RK188" s="1" t="s">
        <v>4752</v>
      </c>
      <c r="RL188" s="1" t="s">
        <v>4752</v>
      </c>
      <c r="RM188" s="1" t="s">
        <v>4752</v>
      </c>
      <c r="RN188" s="1" t="s">
        <v>4752</v>
      </c>
      <c r="RO188" s="1" t="s">
        <v>4752</v>
      </c>
      <c r="RP188" s="1" t="str">
        <f t="shared" si="15"/>
        <v/>
      </c>
      <c r="RQ188" s="1" t="str">
        <f t="shared" si="16"/>
        <v/>
      </c>
      <c r="RR188" s="1" t="str">
        <f t="shared" si="17"/>
        <v/>
      </c>
      <c r="RS188" s="1" t="str">
        <f t="shared" si="18"/>
        <v/>
      </c>
      <c r="RT188" s="1" t="str">
        <f t="shared" si="19"/>
        <v/>
      </c>
      <c r="RU188" s="1" t="str">
        <f t="shared" si="20"/>
        <v/>
      </c>
    </row>
    <row r="189" spans="1:489" ht="14.25" customHeight="1" x14ac:dyDescent="0.3">
      <c r="A189" s="1" t="s">
        <v>2774</v>
      </c>
      <c r="B189" s="1" t="s">
        <v>2775</v>
      </c>
      <c r="C189" s="1">
        <v>44965</v>
      </c>
      <c r="D189" s="1" t="s">
        <v>459</v>
      </c>
      <c r="E189" s="1" t="s">
        <v>460</v>
      </c>
      <c r="F189" s="1" t="s">
        <v>460</v>
      </c>
      <c r="G189" s="1" t="s">
        <v>461</v>
      </c>
      <c r="H189" s="1" t="s">
        <v>1380</v>
      </c>
      <c r="I189" s="1" t="s">
        <v>1381</v>
      </c>
      <c r="J189" s="1" t="s">
        <v>464</v>
      </c>
      <c r="K189" s="1" t="s">
        <v>2777</v>
      </c>
      <c r="L189" s="1" t="s">
        <v>2776</v>
      </c>
      <c r="M189" s="1" t="str" cm="1">
        <f t="array" ref="M189">SUBSTITUTE(L189,LEFT(L189,MIN(IFERROR(FIND({0;1;2;3;4;5;6;7;8;9},L189),""))-1),"")</f>
        <v>55</v>
      </c>
      <c r="N189" s="1" t="str">
        <f t="shared" si="14"/>
        <v>mwand_55</v>
      </c>
      <c r="O189" s="1" t="s">
        <v>510</v>
      </c>
      <c r="P189" s="1">
        <v>35</v>
      </c>
      <c r="Q189" s="1">
        <v>0</v>
      </c>
      <c r="R189" s="1" t="s">
        <v>693</v>
      </c>
      <c r="S189" s="1" t="s">
        <v>464</v>
      </c>
      <c r="W189" s="1" t="s">
        <v>510</v>
      </c>
      <c r="X189" s="1" t="s">
        <v>2778</v>
      </c>
      <c r="Y189" s="1" t="s">
        <v>575</v>
      </c>
      <c r="AA189" s="1" t="s">
        <v>471</v>
      </c>
      <c r="AB189" s="1">
        <v>1</v>
      </c>
      <c r="AC189" s="1">
        <v>2</v>
      </c>
      <c r="AD189" s="1">
        <v>0</v>
      </c>
      <c r="AE189" s="1">
        <v>0</v>
      </c>
      <c r="AF189" s="1">
        <v>1</v>
      </c>
      <c r="AG189" s="1">
        <v>0</v>
      </c>
      <c r="AH189" s="1">
        <v>0</v>
      </c>
      <c r="AI189" s="1">
        <v>0</v>
      </c>
      <c r="AJ189" s="1">
        <v>1</v>
      </c>
      <c r="AK189" s="1">
        <v>0</v>
      </c>
      <c r="AL189" s="1">
        <v>0</v>
      </c>
      <c r="AM189" s="1">
        <v>0</v>
      </c>
      <c r="AN189" s="1">
        <v>0</v>
      </c>
      <c r="AO189" s="1">
        <v>0</v>
      </c>
      <c r="AP189" s="1">
        <v>1</v>
      </c>
      <c r="AQ189" s="1">
        <v>0</v>
      </c>
      <c r="AR189" s="1">
        <v>6</v>
      </c>
      <c r="AS189" s="1" t="s">
        <v>472</v>
      </c>
      <c r="AT189" s="1">
        <v>0</v>
      </c>
      <c r="AU189" s="1">
        <v>0</v>
      </c>
      <c r="AV189" s="1">
        <v>0</v>
      </c>
      <c r="AW189" s="1">
        <v>0</v>
      </c>
      <c r="AX189" s="1">
        <v>0</v>
      </c>
      <c r="AY189" s="1">
        <v>0</v>
      </c>
      <c r="AZ189" s="1">
        <v>0</v>
      </c>
      <c r="BA189" s="1">
        <v>0</v>
      </c>
      <c r="BB189" s="1">
        <v>0</v>
      </c>
      <c r="BC189" s="1">
        <v>0</v>
      </c>
      <c r="BD189" s="1">
        <v>0</v>
      </c>
      <c r="BE189" s="1">
        <v>0</v>
      </c>
      <c r="BF189" s="1" t="s">
        <v>472</v>
      </c>
      <c r="BS189" s="1" t="s">
        <v>464</v>
      </c>
      <c r="BT189" s="1">
        <v>0</v>
      </c>
      <c r="BU189" s="1">
        <v>0</v>
      </c>
      <c r="BV189" s="1">
        <v>1</v>
      </c>
      <c r="BW189" s="1">
        <v>0</v>
      </c>
      <c r="BX189" s="1">
        <v>0</v>
      </c>
      <c r="BY189" s="1">
        <v>0</v>
      </c>
      <c r="BZ189" s="1">
        <v>0</v>
      </c>
      <c r="CA189" s="1">
        <v>0</v>
      </c>
      <c r="CB189" s="1">
        <v>0</v>
      </c>
      <c r="CC189" s="1">
        <v>0</v>
      </c>
      <c r="CD189" s="1">
        <v>0</v>
      </c>
      <c r="CF189" s="1" t="s">
        <v>473</v>
      </c>
      <c r="CG189" s="1" t="s">
        <v>474</v>
      </c>
      <c r="CL189" s="1" t="s">
        <v>473</v>
      </c>
      <c r="CM189" s="1" t="s">
        <v>5133</v>
      </c>
      <c r="CO189" s="1" t="s">
        <v>464</v>
      </c>
      <c r="CW189" s="1" t="s">
        <v>475</v>
      </c>
      <c r="CX189" s="1">
        <v>5</v>
      </c>
      <c r="CY189" s="1">
        <v>2</v>
      </c>
      <c r="CZ189" s="1">
        <v>5</v>
      </c>
      <c r="DA189" s="9">
        <v>12</v>
      </c>
      <c r="DE189" s="1" t="s">
        <v>464</v>
      </c>
      <c r="DF189" s="1" t="s">
        <v>5100</v>
      </c>
      <c r="EH189" s="1">
        <v>7</v>
      </c>
      <c r="EI189" s="1">
        <v>3</v>
      </c>
      <c r="EJ189" s="1">
        <v>420</v>
      </c>
      <c r="EM189" s="1">
        <v>0</v>
      </c>
      <c r="EN189" s="6">
        <v>10</v>
      </c>
      <c r="EO189" s="1" t="s">
        <v>472</v>
      </c>
      <c r="EZ189" s="1" t="s">
        <v>555</v>
      </c>
      <c r="FA189" s="1">
        <v>0</v>
      </c>
      <c r="FB189" s="1">
        <v>0</v>
      </c>
      <c r="FC189" s="1">
        <v>0</v>
      </c>
      <c r="FD189" s="1">
        <v>0</v>
      </c>
      <c r="FE189" s="1">
        <v>1</v>
      </c>
      <c r="FF189" s="1">
        <v>0</v>
      </c>
      <c r="FG189" s="1">
        <v>0</v>
      </c>
      <c r="FI189" s="1" t="s">
        <v>464</v>
      </c>
      <c r="FJ189" s="1" t="s">
        <v>598</v>
      </c>
      <c r="FM189" s="1">
        <v>500</v>
      </c>
      <c r="GE189" s="1" t="s">
        <v>464</v>
      </c>
      <c r="GF189" s="1" t="s">
        <v>2744</v>
      </c>
      <c r="GG189" s="1" t="s">
        <v>472</v>
      </c>
      <c r="HP189" s="1" t="s">
        <v>464</v>
      </c>
      <c r="HQ189" s="1">
        <v>0</v>
      </c>
      <c r="HR189" s="1">
        <v>0</v>
      </c>
      <c r="HS189" s="1">
        <v>0</v>
      </c>
      <c r="HT189" s="1">
        <v>0</v>
      </c>
      <c r="HU189" s="1">
        <v>0</v>
      </c>
      <c r="HV189" s="1">
        <v>0</v>
      </c>
      <c r="HW189" s="1">
        <v>1</v>
      </c>
      <c r="HX189" s="1">
        <v>0</v>
      </c>
      <c r="HY189" s="1">
        <v>0</v>
      </c>
      <c r="HZ189" s="1">
        <v>0</v>
      </c>
      <c r="IF189" s="1">
        <v>0</v>
      </c>
      <c r="IG189" s="1">
        <v>0</v>
      </c>
      <c r="IH189" s="1">
        <v>0</v>
      </c>
      <c r="II189" s="1">
        <v>1</v>
      </c>
      <c r="IJ189" s="1">
        <v>0</v>
      </c>
      <c r="IS189" s="1" t="s">
        <v>5183</v>
      </c>
      <c r="IT189" s="1" t="s">
        <v>472</v>
      </c>
      <c r="IU189" s="1" t="s">
        <v>5102</v>
      </c>
      <c r="IV189" s="1" t="s">
        <v>472</v>
      </c>
      <c r="IX189" s="1" t="s">
        <v>472</v>
      </c>
      <c r="IY189" s="1" t="s">
        <v>472</v>
      </c>
      <c r="KA189" s="1" t="s">
        <v>464</v>
      </c>
      <c r="KB189" s="1">
        <v>1</v>
      </c>
      <c r="KC189" s="1">
        <v>0</v>
      </c>
      <c r="KD189" s="1">
        <v>0</v>
      </c>
      <c r="KE189" s="1">
        <v>1</v>
      </c>
      <c r="KF189" s="1">
        <v>0</v>
      </c>
      <c r="KG189" s="1">
        <v>0</v>
      </c>
      <c r="KH189" s="1">
        <v>0</v>
      </c>
      <c r="KJ189" s="1">
        <v>0</v>
      </c>
      <c r="KK189" s="1">
        <v>1</v>
      </c>
      <c r="KL189" s="1">
        <v>0</v>
      </c>
      <c r="KM189" s="1">
        <v>1</v>
      </c>
      <c r="KN189" s="1">
        <v>2</v>
      </c>
      <c r="KO189" s="1" t="s">
        <v>5186</v>
      </c>
      <c r="KP189" s="1">
        <v>0</v>
      </c>
      <c r="KQ189" s="1">
        <v>0</v>
      </c>
      <c r="KR189" s="1">
        <v>0</v>
      </c>
      <c r="KT189" s="1">
        <v>1</v>
      </c>
      <c r="KU189" s="1">
        <v>0</v>
      </c>
      <c r="KV189" s="1">
        <v>0</v>
      </c>
      <c r="KW189" s="1">
        <v>0</v>
      </c>
      <c r="KX189" s="1">
        <v>0</v>
      </c>
      <c r="KY189" s="1">
        <v>0</v>
      </c>
      <c r="LA189" s="1" t="s">
        <v>472</v>
      </c>
      <c r="LB189" s="1" t="s">
        <v>2779</v>
      </c>
      <c r="LC189" s="1">
        <v>1</v>
      </c>
      <c r="LD189" s="1">
        <v>1</v>
      </c>
      <c r="LE189" s="1">
        <v>0</v>
      </c>
      <c r="LF189" s="1">
        <v>0</v>
      </c>
      <c r="LH189" s="1">
        <v>0</v>
      </c>
      <c r="LI189" s="1">
        <v>1</v>
      </c>
      <c r="LJ189" s="1">
        <v>0</v>
      </c>
      <c r="LK189" s="1">
        <v>0</v>
      </c>
      <c r="LL189" s="1">
        <v>0</v>
      </c>
      <c r="LM189" s="1">
        <v>0</v>
      </c>
      <c r="LN189" s="1">
        <v>0</v>
      </c>
      <c r="LO189" s="1">
        <v>0</v>
      </c>
      <c r="LQ189" s="1" t="s">
        <v>472</v>
      </c>
      <c r="LZ189" s="1" t="s">
        <v>472</v>
      </c>
      <c r="MA189" s="1" t="s">
        <v>472</v>
      </c>
      <c r="MQ189" s="1">
        <v>0</v>
      </c>
      <c r="MT189" s="1">
        <v>8</v>
      </c>
      <c r="MU189" s="1" t="s">
        <v>5187</v>
      </c>
      <c r="MV189" s="1">
        <v>1</v>
      </c>
      <c r="MW189" s="1">
        <v>0</v>
      </c>
      <c r="MX189" s="1">
        <v>0</v>
      </c>
      <c r="MY189" s="1">
        <v>0</v>
      </c>
      <c r="MZ189" s="1">
        <v>0</v>
      </c>
      <c r="NA189" s="1">
        <v>1</v>
      </c>
      <c r="NB189" s="1">
        <v>1</v>
      </c>
      <c r="NC189" s="1" t="s">
        <v>5190</v>
      </c>
      <c r="ND189" s="1">
        <v>0</v>
      </c>
      <c r="NE189" s="1">
        <v>0</v>
      </c>
      <c r="NF189" s="1">
        <v>0</v>
      </c>
      <c r="NH189" s="1" t="s">
        <v>472</v>
      </c>
      <c r="NI189" s="1" t="s">
        <v>480</v>
      </c>
      <c r="OD189" s="1" t="s">
        <v>2780</v>
      </c>
      <c r="OE189" s="1">
        <v>0</v>
      </c>
      <c r="OF189" s="1">
        <v>1</v>
      </c>
      <c r="OG189" s="1">
        <v>1</v>
      </c>
      <c r="OH189" s="1">
        <v>0</v>
      </c>
      <c r="OI189" s="1">
        <v>0</v>
      </c>
      <c r="OJ189" s="1">
        <v>0</v>
      </c>
      <c r="OK189" s="1">
        <v>0</v>
      </c>
      <c r="OL189" s="1">
        <v>1</v>
      </c>
      <c r="OM189" s="1">
        <v>0</v>
      </c>
      <c r="ON189" s="1">
        <v>0</v>
      </c>
      <c r="OP189" s="1">
        <v>0</v>
      </c>
      <c r="OQ189" s="1">
        <v>0</v>
      </c>
      <c r="OR189" s="1">
        <v>0</v>
      </c>
      <c r="OS189" s="1">
        <v>1</v>
      </c>
      <c r="OT189" s="1">
        <v>0</v>
      </c>
      <c r="OU189" s="1">
        <v>0</v>
      </c>
      <c r="OW189" s="1" t="s">
        <v>482</v>
      </c>
      <c r="OY189" s="1" t="s">
        <v>533</v>
      </c>
      <c r="OZ189" s="1" t="s">
        <v>464</v>
      </c>
      <c r="PA189" s="1" t="s">
        <v>464</v>
      </c>
      <c r="PB189" s="1" t="s">
        <v>518</v>
      </c>
      <c r="PC189" s="1" t="s">
        <v>464</v>
      </c>
      <c r="PD189" s="1" t="s">
        <v>472</v>
      </c>
      <c r="PF189" s="1" t="s">
        <v>484</v>
      </c>
      <c r="PH189" s="1" t="s">
        <v>485</v>
      </c>
      <c r="PI189" s="1" t="s">
        <v>534</v>
      </c>
      <c r="PJ189" s="1" t="s">
        <v>472</v>
      </c>
      <c r="PZ189" s="1" t="s">
        <v>488</v>
      </c>
      <c r="QA189" s="1" t="s">
        <v>472</v>
      </c>
      <c r="QB189" s="1" t="s">
        <v>2781</v>
      </c>
      <c r="QC189" s="1" t="s">
        <v>1520</v>
      </c>
      <c r="QD189" s="1" t="s">
        <v>472</v>
      </c>
      <c r="QG189" s="1">
        <v>-2.2240039</v>
      </c>
      <c r="QH189" s="1">
        <v>28.8313895</v>
      </c>
      <c r="QI189" s="1">
        <v>1628.1</v>
      </c>
      <c r="QJ189" s="1">
        <v>4.03</v>
      </c>
      <c r="QK189" s="1">
        <v>6</v>
      </c>
      <c r="QL189" s="1">
        <v>44965.478703703702</v>
      </c>
      <c r="QM189" s="1">
        <v>44965.450520833343</v>
      </c>
      <c r="QN189" s="1" t="s">
        <v>492</v>
      </c>
      <c r="QO189" s="1">
        <v>44965.554259259261</v>
      </c>
      <c r="QP189" s="7" t="s">
        <v>2782</v>
      </c>
      <c r="QQ189" s="1" t="s">
        <v>492</v>
      </c>
      <c r="QR189" s="1" t="s">
        <v>4707</v>
      </c>
      <c r="QS189" s="1" t="s">
        <v>4716</v>
      </c>
      <c r="QT189" s="1">
        <v>2</v>
      </c>
      <c r="QU189" s="1" t="s">
        <v>4725</v>
      </c>
      <c r="QV189" s="1">
        <v>10</v>
      </c>
      <c r="QW189" s="1">
        <v>10</v>
      </c>
      <c r="QX189" s="1">
        <v>12</v>
      </c>
      <c r="QY189" s="9">
        <v>32</v>
      </c>
      <c r="QZ189" s="1" t="s">
        <v>5101</v>
      </c>
      <c r="RA189" s="1">
        <v>14.285714285714286</v>
      </c>
      <c r="RB189" s="1" t="s">
        <v>4710</v>
      </c>
      <c r="RC189" s="1" t="s">
        <v>4711</v>
      </c>
      <c r="RD189" s="1" t="s">
        <v>4712</v>
      </c>
      <c r="RE189" s="1" t="s">
        <v>5102</v>
      </c>
      <c r="RF189" s="1">
        <v>0</v>
      </c>
      <c r="RG189" s="1">
        <v>1</v>
      </c>
      <c r="RH189" s="1">
        <v>1</v>
      </c>
      <c r="RI189" s="1">
        <v>2</v>
      </c>
      <c r="RJ189" s="1" t="s">
        <v>4721</v>
      </c>
      <c r="RK189" s="1">
        <v>0</v>
      </c>
      <c r="RL189" s="1">
        <v>4</v>
      </c>
      <c r="RM189" s="1" t="s">
        <v>4722</v>
      </c>
      <c r="RN189" s="1">
        <v>0</v>
      </c>
      <c r="RO189" s="1">
        <v>0</v>
      </c>
      <c r="RP189" s="1" t="str">
        <f t="shared" si="15"/>
        <v>croissance</v>
      </c>
      <c r="RQ189" s="1" t="str">
        <f t="shared" si="16"/>
        <v>croissance</v>
      </c>
      <c r="RR189" s="1" t="str">
        <f t="shared" si="17"/>
        <v>stagnation</v>
      </c>
      <c r="RS189" s="1" t="str">
        <f t="shared" si="18"/>
        <v>croissance</v>
      </c>
      <c r="RT189" s="1" t="str">
        <f t="shared" si="19"/>
        <v>stagnation</v>
      </c>
      <c r="RU189" s="1" t="str">
        <f t="shared" si="20"/>
        <v>croissance</v>
      </c>
    </row>
    <row r="190" spans="1:489" ht="14.25" customHeight="1" x14ac:dyDescent="0.3">
      <c r="A190" s="1" t="s">
        <v>2783</v>
      </c>
      <c r="B190" s="1" t="s">
        <v>2784</v>
      </c>
      <c r="C190" s="1">
        <v>44965</v>
      </c>
      <c r="D190" s="1" t="s">
        <v>459</v>
      </c>
      <c r="E190" s="1" t="s">
        <v>460</v>
      </c>
      <c r="F190" s="1" t="s">
        <v>460</v>
      </c>
      <c r="G190" s="1" t="s">
        <v>461</v>
      </c>
      <c r="H190" s="1" t="s">
        <v>1380</v>
      </c>
      <c r="I190" s="1" t="s">
        <v>1381</v>
      </c>
      <c r="J190" s="1" t="s">
        <v>464</v>
      </c>
      <c r="K190" s="1" t="s">
        <v>2785</v>
      </c>
      <c r="L190" s="1" t="s">
        <v>2776</v>
      </c>
      <c r="M190" s="1" t="str" cm="1">
        <f t="array" ref="M190">SUBSTITUTE(L190,LEFT(L190,MIN(IFERROR(FIND({0;1;2;3;4;5;6;7;8;9},L190),""))-1),"")</f>
        <v>55</v>
      </c>
      <c r="N190" s="1" t="str">
        <f t="shared" si="14"/>
        <v>mwand_55</v>
      </c>
      <c r="O190" s="1" t="s">
        <v>467</v>
      </c>
      <c r="P190" s="1">
        <v>66</v>
      </c>
      <c r="Q190" s="1">
        <v>0</v>
      </c>
      <c r="R190" s="1" t="s">
        <v>693</v>
      </c>
      <c r="S190" s="1" t="s">
        <v>472</v>
      </c>
      <c r="T190" s="1" t="s">
        <v>542</v>
      </c>
      <c r="V190" s="1" t="s">
        <v>510</v>
      </c>
      <c r="W190" s="1" t="s">
        <v>510</v>
      </c>
      <c r="Y190" s="1" t="s">
        <v>575</v>
      </c>
      <c r="AA190" s="1" t="s">
        <v>471</v>
      </c>
      <c r="AB190" s="1">
        <v>0</v>
      </c>
      <c r="AC190" s="1">
        <v>0</v>
      </c>
      <c r="AD190" s="1">
        <v>0</v>
      </c>
      <c r="AE190" s="1">
        <v>0</v>
      </c>
      <c r="AF190" s="1">
        <v>1</v>
      </c>
      <c r="AG190" s="1">
        <v>2</v>
      </c>
      <c r="AH190" s="1">
        <v>0</v>
      </c>
      <c r="AI190" s="1">
        <v>1</v>
      </c>
      <c r="AJ190" s="1">
        <v>0</v>
      </c>
      <c r="AK190" s="1">
        <v>0</v>
      </c>
      <c r="AL190" s="1">
        <v>0</v>
      </c>
      <c r="AM190" s="1">
        <v>0</v>
      </c>
      <c r="AN190" s="1">
        <v>0</v>
      </c>
      <c r="AO190" s="1">
        <v>0</v>
      </c>
      <c r="AP190" s="1">
        <v>0</v>
      </c>
      <c r="AQ190" s="1">
        <v>1</v>
      </c>
      <c r="AR190" s="1">
        <v>5</v>
      </c>
      <c r="AS190" s="1" t="s">
        <v>464</v>
      </c>
      <c r="AT190" s="1">
        <v>0</v>
      </c>
      <c r="AU190" s="1">
        <v>0</v>
      </c>
      <c r="AV190" s="1">
        <v>0</v>
      </c>
      <c r="AW190" s="1">
        <v>0</v>
      </c>
      <c r="AX190" s="1">
        <v>1</v>
      </c>
      <c r="AY190" s="1">
        <v>0</v>
      </c>
      <c r="AZ190" s="1">
        <v>0</v>
      </c>
      <c r="BA190" s="1">
        <v>0</v>
      </c>
      <c r="BB190" s="1">
        <v>0</v>
      </c>
      <c r="BC190" s="1">
        <v>0</v>
      </c>
      <c r="BD190" s="1">
        <v>0</v>
      </c>
      <c r="BE190" s="1">
        <v>0</v>
      </c>
      <c r="BF190" s="1" t="s">
        <v>464</v>
      </c>
      <c r="BG190" s="1">
        <v>0</v>
      </c>
      <c r="BH190" s="1">
        <v>0</v>
      </c>
      <c r="BI190" s="1">
        <v>0</v>
      </c>
      <c r="BJ190" s="1">
        <v>0</v>
      </c>
      <c r="BK190" s="1">
        <v>1</v>
      </c>
      <c r="BL190" s="1">
        <v>0</v>
      </c>
      <c r="BM190" s="1">
        <v>1</v>
      </c>
      <c r="BN190" s="1">
        <v>0</v>
      </c>
      <c r="BO190" s="1">
        <v>0</v>
      </c>
      <c r="BP190" s="1">
        <v>0</v>
      </c>
      <c r="BQ190" s="1">
        <v>0</v>
      </c>
      <c r="BS190" s="1" t="s">
        <v>464</v>
      </c>
      <c r="BT190" s="1">
        <v>0</v>
      </c>
      <c r="BU190" s="1">
        <v>0</v>
      </c>
      <c r="BV190" s="1">
        <v>1</v>
      </c>
      <c r="BW190" s="1">
        <v>0</v>
      </c>
      <c r="BX190" s="1">
        <v>1</v>
      </c>
      <c r="BY190" s="1">
        <v>0</v>
      </c>
      <c r="BZ190" s="1">
        <v>0</v>
      </c>
      <c r="CA190" s="1">
        <v>0</v>
      </c>
      <c r="CB190" s="1">
        <v>0</v>
      </c>
      <c r="CC190" s="1">
        <v>0</v>
      </c>
      <c r="CD190" s="1">
        <v>0</v>
      </c>
      <c r="CF190" s="1" t="s">
        <v>473</v>
      </c>
      <c r="CG190" s="1" t="s">
        <v>896</v>
      </c>
      <c r="CL190" s="1" t="s">
        <v>473</v>
      </c>
      <c r="CM190" s="1" t="s">
        <v>5133</v>
      </c>
      <c r="CO190" s="1" t="s">
        <v>464</v>
      </c>
      <c r="CW190" s="1" t="s">
        <v>475</v>
      </c>
      <c r="CX190" s="1">
        <v>3</v>
      </c>
      <c r="CY190" s="1">
        <v>1</v>
      </c>
      <c r="CZ190" s="1">
        <v>4</v>
      </c>
      <c r="DA190" s="9">
        <v>8</v>
      </c>
      <c r="DE190" s="1" t="s">
        <v>464</v>
      </c>
      <c r="DF190" s="1" t="s">
        <v>5100</v>
      </c>
      <c r="EH190" s="1">
        <v>7</v>
      </c>
      <c r="EI190" s="1">
        <v>5</v>
      </c>
      <c r="EJ190" s="1">
        <v>700</v>
      </c>
      <c r="EM190" s="1">
        <v>0</v>
      </c>
      <c r="EN190" s="6">
        <v>20</v>
      </c>
      <c r="EO190" s="1" t="s">
        <v>472</v>
      </c>
      <c r="EZ190" s="1" t="s">
        <v>555</v>
      </c>
      <c r="FA190" s="1">
        <v>0</v>
      </c>
      <c r="FB190" s="1">
        <v>0</v>
      </c>
      <c r="FC190" s="1">
        <v>0</v>
      </c>
      <c r="FD190" s="1">
        <v>0</v>
      </c>
      <c r="FE190" s="1">
        <v>1</v>
      </c>
      <c r="FF190" s="1">
        <v>0</v>
      </c>
      <c r="FG190" s="1">
        <v>0</v>
      </c>
      <c r="FI190" s="1" t="s">
        <v>472</v>
      </c>
      <c r="GE190" s="1" t="s">
        <v>464</v>
      </c>
      <c r="GF190" s="1" t="s">
        <v>2786</v>
      </c>
      <c r="GG190" s="1" t="s">
        <v>472</v>
      </c>
      <c r="HP190" s="1" t="s">
        <v>464</v>
      </c>
      <c r="HQ190" s="1">
        <v>0</v>
      </c>
      <c r="HR190" s="1">
        <v>0</v>
      </c>
      <c r="HS190" s="1">
        <v>0</v>
      </c>
      <c r="HT190" s="1">
        <v>0</v>
      </c>
      <c r="HU190" s="1">
        <v>0</v>
      </c>
      <c r="HV190" s="1">
        <v>0</v>
      </c>
      <c r="HW190" s="1">
        <v>1</v>
      </c>
      <c r="HX190" s="1">
        <v>0</v>
      </c>
      <c r="HY190" s="1">
        <v>0</v>
      </c>
      <c r="HZ190" s="1">
        <v>0</v>
      </c>
      <c r="IF190" s="1">
        <v>0</v>
      </c>
      <c r="IG190" s="1">
        <v>0</v>
      </c>
      <c r="IH190" s="1">
        <v>0</v>
      </c>
      <c r="II190" s="1">
        <v>1</v>
      </c>
      <c r="IJ190" s="1">
        <v>0</v>
      </c>
      <c r="IS190" s="1" t="s">
        <v>5183</v>
      </c>
      <c r="IT190" s="1" t="s">
        <v>472</v>
      </c>
      <c r="IU190" s="1" t="s">
        <v>5102</v>
      </c>
      <c r="IV190" s="1" t="s">
        <v>472</v>
      </c>
      <c r="IX190" s="1" t="s">
        <v>472</v>
      </c>
      <c r="IY190" s="1" t="s">
        <v>472</v>
      </c>
      <c r="KA190" s="1" t="s">
        <v>464</v>
      </c>
      <c r="KB190" s="1">
        <v>1</v>
      </c>
      <c r="KC190" s="1">
        <v>0</v>
      </c>
      <c r="KD190" s="1">
        <v>0</v>
      </c>
      <c r="KE190" s="1">
        <v>1</v>
      </c>
      <c r="KF190" s="1">
        <v>0</v>
      </c>
      <c r="KG190" s="1">
        <v>0</v>
      </c>
      <c r="KH190" s="1">
        <v>0</v>
      </c>
      <c r="KJ190" s="1">
        <v>0</v>
      </c>
      <c r="KK190" s="1">
        <v>1</v>
      </c>
      <c r="KL190" s="1">
        <v>0</v>
      </c>
      <c r="KM190" s="1">
        <v>1</v>
      </c>
      <c r="KN190" s="1">
        <v>2</v>
      </c>
      <c r="KO190" s="1" t="s">
        <v>5186</v>
      </c>
      <c r="KP190" s="1">
        <v>0</v>
      </c>
      <c r="KQ190" s="1">
        <v>0</v>
      </c>
      <c r="KR190" s="1">
        <v>0</v>
      </c>
      <c r="KT190" s="1">
        <v>0</v>
      </c>
      <c r="KU190" s="1">
        <v>0</v>
      </c>
      <c r="KV190" s="1">
        <v>0</v>
      </c>
      <c r="KW190" s="1">
        <v>0</v>
      </c>
      <c r="KX190" s="1">
        <v>1</v>
      </c>
      <c r="KY190" s="1">
        <v>0</v>
      </c>
      <c r="KZ190" s="1" t="s">
        <v>951</v>
      </c>
      <c r="LA190" s="1" t="s">
        <v>472</v>
      </c>
      <c r="LB190" s="1" t="s">
        <v>490</v>
      </c>
      <c r="LC190" s="1">
        <v>1</v>
      </c>
      <c r="LD190" s="1">
        <v>1</v>
      </c>
      <c r="LE190" s="1">
        <v>0</v>
      </c>
      <c r="LF190" s="1">
        <v>0</v>
      </c>
      <c r="LH190" s="1">
        <v>0</v>
      </c>
      <c r="LI190" s="1">
        <v>1</v>
      </c>
      <c r="LJ190" s="1">
        <v>0</v>
      </c>
      <c r="LK190" s="1">
        <v>0</v>
      </c>
      <c r="LL190" s="1">
        <v>0</v>
      </c>
      <c r="LM190" s="1">
        <v>0</v>
      </c>
      <c r="LN190" s="1">
        <v>0</v>
      </c>
      <c r="LO190" s="1">
        <v>0</v>
      </c>
      <c r="LQ190" s="1" t="s">
        <v>464</v>
      </c>
      <c r="LR190" s="1" t="s">
        <v>2787</v>
      </c>
      <c r="LS190" s="1">
        <v>0</v>
      </c>
      <c r="LT190" s="1">
        <v>1</v>
      </c>
      <c r="LU190" s="1">
        <v>0</v>
      </c>
      <c r="LV190" s="1">
        <v>0</v>
      </c>
      <c r="LW190" s="1">
        <v>0</v>
      </c>
      <c r="LX190" s="1">
        <v>0</v>
      </c>
      <c r="LY190" s="1" t="s">
        <v>472</v>
      </c>
      <c r="LZ190" s="1" t="s">
        <v>472</v>
      </c>
      <c r="MA190" s="1" t="s">
        <v>472</v>
      </c>
      <c r="MQ190" s="1">
        <v>0</v>
      </c>
      <c r="MT190" s="1">
        <v>9</v>
      </c>
      <c r="MU190" s="1" t="s">
        <v>5187</v>
      </c>
      <c r="MV190" s="1">
        <v>1</v>
      </c>
      <c r="MW190" s="1">
        <v>0</v>
      </c>
      <c r="MX190" s="1">
        <v>0</v>
      </c>
      <c r="MY190" s="1">
        <v>0</v>
      </c>
      <c r="MZ190" s="1">
        <v>0</v>
      </c>
      <c r="NA190" s="1">
        <v>1</v>
      </c>
      <c r="NB190" s="1">
        <v>1</v>
      </c>
      <c r="NC190" s="1" t="s">
        <v>5190</v>
      </c>
      <c r="ND190" s="1">
        <v>0</v>
      </c>
      <c r="NE190" s="1">
        <v>0</v>
      </c>
      <c r="NF190" s="1">
        <v>0</v>
      </c>
      <c r="NH190" s="1" t="s">
        <v>464</v>
      </c>
      <c r="NI190" s="1" t="s">
        <v>464</v>
      </c>
      <c r="NJ190" s="1" t="s">
        <v>741</v>
      </c>
      <c r="OD190" s="1" t="s">
        <v>951</v>
      </c>
      <c r="OE190" s="1">
        <v>0</v>
      </c>
      <c r="OF190" s="1">
        <v>0</v>
      </c>
      <c r="OG190" s="1">
        <v>1</v>
      </c>
      <c r="OH190" s="1">
        <v>0</v>
      </c>
      <c r="OI190" s="1">
        <v>0</v>
      </c>
      <c r="OJ190" s="1">
        <v>0</v>
      </c>
      <c r="OK190" s="1">
        <v>0</v>
      </c>
      <c r="OL190" s="1">
        <v>0</v>
      </c>
      <c r="OM190" s="1">
        <v>1</v>
      </c>
      <c r="ON190" s="1">
        <v>0</v>
      </c>
      <c r="OO190" s="1" t="s">
        <v>544</v>
      </c>
      <c r="OP190" s="1">
        <v>0</v>
      </c>
      <c r="OQ190" s="1">
        <v>0</v>
      </c>
      <c r="OR190" s="1">
        <v>1</v>
      </c>
      <c r="OS190" s="1">
        <v>0</v>
      </c>
      <c r="OT190" s="1">
        <v>1</v>
      </c>
      <c r="OU190" s="1">
        <v>0</v>
      </c>
      <c r="OV190" s="1" t="s">
        <v>951</v>
      </c>
      <c r="OW190" s="1" t="s">
        <v>482</v>
      </c>
      <c r="OY190" s="1" t="s">
        <v>533</v>
      </c>
      <c r="OZ190" s="1" t="s">
        <v>464</v>
      </c>
      <c r="PA190" s="1" t="s">
        <v>464</v>
      </c>
      <c r="PB190" s="1" t="s">
        <v>518</v>
      </c>
      <c r="PC190" s="1" t="s">
        <v>472</v>
      </c>
      <c r="PI190" s="1" t="s">
        <v>534</v>
      </c>
      <c r="PJ190" s="1" t="s">
        <v>472</v>
      </c>
      <c r="PZ190" s="1" t="s">
        <v>488</v>
      </c>
      <c r="QA190" s="1" t="s">
        <v>472</v>
      </c>
      <c r="QB190" s="1" t="s">
        <v>786</v>
      </c>
      <c r="QC190" s="1" t="s">
        <v>1345</v>
      </c>
      <c r="QD190" s="1" t="s">
        <v>472</v>
      </c>
      <c r="QG190" s="1">
        <v>-2.2239235000000002</v>
      </c>
      <c r="QH190" s="1">
        <v>28.847997899999999</v>
      </c>
      <c r="QI190" s="1">
        <v>1556.5</v>
      </c>
      <c r="QJ190" s="1">
        <v>4.9000000000000004</v>
      </c>
      <c r="QK190" s="1">
        <v>5</v>
      </c>
      <c r="QL190" s="1">
        <v>44965.528124999997</v>
      </c>
      <c r="QM190" s="1">
        <v>44965.504918981482</v>
      </c>
      <c r="QN190" s="1" t="s">
        <v>492</v>
      </c>
      <c r="QO190" s="1">
        <v>44965.554282407407</v>
      </c>
      <c r="QP190" s="7" t="s">
        <v>2788</v>
      </c>
      <c r="QQ190" s="1" t="s">
        <v>492</v>
      </c>
      <c r="QR190" s="1" t="s">
        <v>4707</v>
      </c>
      <c r="QS190" s="1" t="s">
        <v>4716</v>
      </c>
      <c r="QT190" s="1">
        <v>2</v>
      </c>
      <c r="QU190" s="1" t="s">
        <v>4725</v>
      </c>
      <c r="QV190" s="1">
        <v>10</v>
      </c>
      <c r="QW190" s="1">
        <v>10</v>
      </c>
      <c r="QX190" s="1">
        <v>12</v>
      </c>
      <c r="QY190" s="9">
        <v>32</v>
      </c>
      <c r="QZ190" s="1" t="s">
        <v>5101</v>
      </c>
      <c r="RA190" s="1">
        <v>14.285714285714286</v>
      </c>
      <c r="RB190" s="1" t="s">
        <v>4710</v>
      </c>
      <c r="RC190" s="1" t="s">
        <v>4711</v>
      </c>
      <c r="RD190" s="1" t="s">
        <v>4712</v>
      </c>
      <c r="RE190" s="1" t="s">
        <v>5102</v>
      </c>
      <c r="RF190" s="1">
        <v>0</v>
      </c>
      <c r="RG190" s="1">
        <v>1</v>
      </c>
      <c r="RH190" s="1">
        <v>1</v>
      </c>
      <c r="RI190" s="1">
        <v>2</v>
      </c>
      <c r="RJ190" s="1" t="s">
        <v>4721</v>
      </c>
      <c r="RK190" s="1">
        <v>0</v>
      </c>
      <c r="RL190" s="1">
        <v>4</v>
      </c>
      <c r="RM190" s="1" t="s">
        <v>4722</v>
      </c>
      <c r="RN190" s="1">
        <v>0</v>
      </c>
      <c r="RO190" s="1">
        <v>0</v>
      </c>
      <c r="RP190" s="1" t="str">
        <f t="shared" si="15"/>
        <v>croissance</v>
      </c>
      <c r="RQ190" s="1" t="str">
        <f t="shared" si="16"/>
        <v>croissance</v>
      </c>
      <c r="RR190" s="1" t="str">
        <f t="shared" si="17"/>
        <v>stagnation</v>
      </c>
      <c r="RS190" s="1" t="str">
        <f t="shared" si="18"/>
        <v>regression</v>
      </c>
      <c r="RT190" s="1" t="str">
        <f t="shared" si="19"/>
        <v>stagnation</v>
      </c>
      <c r="RU190" s="1" t="str">
        <f t="shared" si="20"/>
        <v>croissance</v>
      </c>
    </row>
    <row r="191" spans="1:489" ht="14.25" customHeight="1" x14ac:dyDescent="0.3">
      <c r="A191" s="1" t="s">
        <v>2789</v>
      </c>
      <c r="B191" s="1" t="s">
        <v>2790</v>
      </c>
      <c r="C191" s="1">
        <v>44965</v>
      </c>
      <c r="D191" s="1" t="s">
        <v>459</v>
      </c>
      <c r="E191" s="1" t="s">
        <v>460</v>
      </c>
      <c r="F191" s="1" t="s">
        <v>460</v>
      </c>
      <c r="G191" s="1" t="s">
        <v>461</v>
      </c>
      <c r="H191" s="1" t="s">
        <v>462</v>
      </c>
      <c r="I191" s="1" t="s">
        <v>1417</v>
      </c>
      <c r="J191" s="1" t="s">
        <v>464</v>
      </c>
      <c r="K191" s="1" t="s">
        <v>2792</v>
      </c>
      <c r="L191" s="1" t="s">
        <v>2791</v>
      </c>
      <c r="M191" s="1" t="str" cm="1">
        <f t="array" ref="M191">SUBSTITUTE(L191,LEFT(L191,MIN(IFERROR(FIND({0;1;2;3;4;5;6;7;8;9},L191),""))-1),"")</f>
        <v>34</v>
      </c>
      <c r="N191" s="1" t="str">
        <f t="shared" si="14"/>
        <v>chira_34</v>
      </c>
      <c r="O191" s="1" t="s">
        <v>467</v>
      </c>
      <c r="P191" s="1">
        <v>42</v>
      </c>
      <c r="Q191" s="1">
        <v>993308731</v>
      </c>
      <c r="R191" s="1" t="s">
        <v>511</v>
      </c>
      <c r="S191" s="1" t="s">
        <v>472</v>
      </c>
      <c r="T191" s="1" t="s">
        <v>542</v>
      </c>
      <c r="V191" s="1" t="s">
        <v>510</v>
      </c>
      <c r="W191" s="1" t="s">
        <v>510</v>
      </c>
      <c r="Y191" s="1" t="s">
        <v>831</v>
      </c>
      <c r="AA191" s="1" t="s">
        <v>596</v>
      </c>
      <c r="AB191" s="1">
        <v>0</v>
      </c>
      <c r="AC191" s="1">
        <v>0</v>
      </c>
      <c r="AD191" s="1">
        <v>1</v>
      </c>
      <c r="AE191" s="1">
        <v>0</v>
      </c>
      <c r="AF191" s="1">
        <v>1</v>
      </c>
      <c r="AG191" s="1">
        <v>3</v>
      </c>
      <c r="AH191" s="1">
        <v>1</v>
      </c>
      <c r="AI191" s="1">
        <v>0</v>
      </c>
      <c r="AJ191" s="1">
        <v>0</v>
      </c>
      <c r="AK191" s="1">
        <v>1</v>
      </c>
      <c r="AL191" s="1">
        <v>1</v>
      </c>
      <c r="AM191" s="1">
        <v>0</v>
      </c>
      <c r="AN191" s="1">
        <v>1</v>
      </c>
      <c r="AO191" s="1">
        <v>0</v>
      </c>
      <c r="AP191" s="1">
        <v>1</v>
      </c>
      <c r="AQ191" s="1">
        <v>0</v>
      </c>
      <c r="AR191" s="1">
        <v>10</v>
      </c>
      <c r="AS191" s="1" t="s">
        <v>464</v>
      </c>
      <c r="AT191" s="1">
        <v>0</v>
      </c>
      <c r="AU191" s="1">
        <v>0</v>
      </c>
      <c r="AV191" s="1">
        <v>0</v>
      </c>
      <c r="AW191" s="1">
        <v>0</v>
      </c>
      <c r="AX191" s="1">
        <v>1</v>
      </c>
      <c r="AY191" s="1">
        <v>0</v>
      </c>
      <c r="AZ191" s="1">
        <v>0</v>
      </c>
      <c r="BA191" s="1">
        <v>0</v>
      </c>
      <c r="BB191" s="1">
        <v>0</v>
      </c>
      <c r="BC191" s="1">
        <v>0</v>
      </c>
      <c r="BD191" s="1">
        <v>0</v>
      </c>
      <c r="BE191" s="1">
        <v>0</v>
      </c>
      <c r="BF191" s="1" t="s">
        <v>472</v>
      </c>
      <c r="BS191" s="1" t="s">
        <v>464</v>
      </c>
      <c r="BT191" s="1">
        <v>1</v>
      </c>
      <c r="BU191" s="1">
        <v>1</v>
      </c>
      <c r="BV191" s="1">
        <v>1</v>
      </c>
      <c r="BW191" s="1">
        <v>1</v>
      </c>
      <c r="BX191" s="1">
        <v>0</v>
      </c>
      <c r="BY191" s="1">
        <v>0</v>
      </c>
      <c r="BZ191" s="1">
        <v>0</v>
      </c>
      <c r="CA191" s="1">
        <v>0</v>
      </c>
      <c r="CB191" s="1">
        <v>0</v>
      </c>
      <c r="CC191" s="1">
        <v>0</v>
      </c>
      <c r="CD191" s="1">
        <v>0</v>
      </c>
      <c r="CF191" s="1" t="s">
        <v>473</v>
      </c>
      <c r="CG191" s="1" t="s">
        <v>896</v>
      </c>
      <c r="CL191" s="1" t="s">
        <v>473</v>
      </c>
      <c r="CM191" s="1" t="s">
        <v>5133</v>
      </c>
      <c r="CO191" s="1" t="s">
        <v>464</v>
      </c>
      <c r="CW191" s="1" t="s">
        <v>475</v>
      </c>
      <c r="CX191" s="1">
        <v>10</v>
      </c>
      <c r="CY191" s="1">
        <v>5</v>
      </c>
      <c r="CZ191" s="1">
        <v>20</v>
      </c>
      <c r="DA191" s="9">
        <v>35</v>
      </c>
      <c r="DE191" s="1" t="s">
        <v>472</v>
      </c>
      <c r="DF191" s="1" t="s">
        <v>5102</v>
      </c>
      <c r="DG191" s="1">
        <v>0</v>
      </c>
      <c r="DH191" s="1">
        <v>0</v>
      </c>
      <c r="DI191" s="1">
        <v>0</v>
      </c>
      <c r="DJ191" s="1">
        <v>0</v>
      </c>
      <c r="DK191" s="1">
        <v>0</v>
      </c>
      <c r="DL191" s="1">
        <v>1</v>
      </c>
      <c r="DM191" s="1">
        <v>1</v>
      </c>
      <c r="DN191" s="1">
        <v>0</v>
      </c>
      <c r="DO191" s="1">
        <v>0</v>
      </c>
      <c r="DP191" s="1">
        <v>0</v>
      </c>
      <c r="DQ191" s="1">
        <v>0</v>
      </c>
      <c r="DR191" s="1">
        <v>0</v>
      </c>
      <c r="DS191" s="1">
        <v>0</v>
      </c>
      <c r="EH191" s="1">
        <v>7</v>
      </c>
      <c r="EI191" s="1">
        <v>6</v>
      </c>
      <c r="EJ191" s="1">
        <v>840</v>
      </c>
      <c r="EM191" s="1">
        <v>0</v>
      </c>
      <c r="EN191" s="6">
        <v>12</v>
      </c>
      <c r="EO191" s="1" t="s">
        <v>472</v>
      </c>
      <c r="EZ191" s="1" t="s">
        <v>555</v>
      </c>
      <c r="FA191" s="1">
        <v>0</v>
      </c>
      <c r="FB191" s="1">
        <v>0</v>
      </c>
      <c r="FC191" s="1">
        <v>1</v>
      </c>
      <c r="FD191" s="1">
        <v>0</v>
      </c>
      <c r="FE191" s="1">
        <v>0</v>
      </c>
      <c r="FF191" s="1">
        <v>1</v>
      </c>
      <c r="FG191" s="1">
        <v>0</v>
      </c>
      <c r="FH191" s="1" t="s">
        <v>2793</v>
      </c>
      <c r="FI191" s="1" t="s">
        <v>464</v>
      </c>
      <c r="FJ191" s="1" t="s">
        <v>598</v>
      </c>
      <c r="FM191" s="1">
        <v>1000</v>
      </c>
      <c r="GE191" s="1" t="s">
        <v>464</v>
      </c>
      <c r="GF191" s="1" t="s">
        <v>2794</v>
      </c>
      <c r="GG191" s="1" t="s">
        <v>472</v>
      </c>
      <c r="HP191" s="1" t="s">
        <v>464</v>
      </c>
      <c r="HQ191" s="1">
        <v>0</v>
      </c>
      <c r="HR191" s="1">
        <v>1</v>
      </c>
      <c r="HS191" s="1">
        <v>0</v>
      </c>
      <c r="HT191" s="1">
        <v>0</v>
      </c>
      <c r="HU191" s="1">
        <v>0</v>
      </c>
      <c r="HV191" s="1">
        <v>0</v>
      </c>
      <c r="HW191" s="1">
        <v>0</v>
      </c>
      <c r="HX191" s="1">
        <v>0</v>
      </c>
      <c r="HY191" s="1">
        <v>0</v>
      </c>
      <c r="HZ191" s="1">
        <v>0</v>
      </c>
      <c r="ID191" s="1" t="s">
        <v>1148</v>
      </c>
      <c r="IF191" s="1">
        <v>0</v>
      </c>
      <c r="IG191" s="1">
        <v>0</v>
      </c>
      <c r="IH191" s="1">
        <v>0</v>
      </c>
      <c r="II191" s="1">
        <v>1</v>
      </c>
      <c r="IJ191" s="1">
        <v>0</v>
      </c>
      <c r="IS191" s="1" t="s">
        <v>5184</v>
      </c>
      <c r="IT191" s="1" t="s">
        <v>472</v>
      </c>
      <c r="IU191" s="1" t="s">
        <v>5100</v>
      </c>
      <c r="IV191" s="1" t="s">
        <v>472</v>
      </c>
      <c r="IX191" s="1" t="s">
        <v>472</v>
      </c>
      <c r="IY191" s="1" t="s">
        <v>464</v>
      </c>
      <c r="IZ191" s="1">
        <v>0</v>
      </c>
      <c r="JA191" s="1">
        <v>1</v>
      </c>
      <c r="JB191" s="1">
        <v>0</v>
      </c>
      <c r="JC191" s="1">
        <v>0</v>
      </c>
      <c r="JD191" s="1">
        <v>0</v>
      </c>
      <c r="JE191" s="1">
        <v>0</v>
      </c>
      <c r="JF191" s="1">
        <v>0</v>
      </c>
      <c r="JG191" s="1">
        <v>1</v>
      </c>
      <c r="JH191" s="1">
        <v>0</v>
      </c>
      <c r="JI191" s="1">
        <v>0</v>
      </c>
      <c r="JK191" s="1" t="s">
        <v>472</v>
      </c>
      <c r="KA191" s="1" t="s">
        <v>464</v>
      </c>
      <c r="KB191" s="1">
        <v>1</v>
      </c>
      <c r="KC191" s="1">
        <v>1</v>
      </c>
      <c r="KD191" s="1">
        <v>1</v>
      </c>
      <c r="KE191" s="1">
        <v>3</v>
      </c>
      <c r="KF191" s="1">
        <v>0</v>
      </c>
      <c r="KG191" s="1">
        <v>0</v>
      </c>
      <c r="KH191" s="1">
        <v>0</v>
      </c>
      <c r="KJ191" s="1">
        <v>1</v>
      </c>
      <c r="KK191" s="1">
        <v>1</v>
      </c>
      <c r="KL191" s="1">
        <v>1</v>
      </c>
      <c r="KM191" s="1">
        <v>3</v>
      </c>
      <c r="KN191" s="1">
        <v>6</v>
      </c>
      <c r="KO191" s="1" t="s">
        <v>5185</v>
      </c>
      <c r="KP191" s="1">
        <v>0</v>
      </c>
      <c r="KQ191" s="1">
        <v>0</v>
      </c>
      <c r="KR191" s="1">
        <v>0</v>
      </c>
      <c r="KT191" s="1">
        <v>0</v>
      </c>
      <c r="KU191" s="1">
        <v>0</v>
      </c>
      <c r="KV191" s="1">
        <v>0</v>
      </c>
      <c r="KW191" s="1">
        <v>0</v>
      </c>
      <c r="KX191" s="1">
        <v>1</v>
      </c>
      <c r="KY191" s="1">
        <v>0</v>
      </c>
      <c r="KZ191" s="1" t="s">
        <v>951</v>
      </c>
      <c r="LA191" s="1" t="s">
        <v>472</v>
      </c>
      <c r="LB191" s="1" t="s">
        <v>2795</v>
      </c>
      <c r="LC191" s="1">
        <v>1</v>
      </c>
      <c r="LD191" s="1">
        <v>1</v>
      </c>
      <c r="LE191" s="1">
        <v>0</v>
      </c>
      <c r="LF191" s="1">
        <v>0</v>
      </c>
      <c r="LH191" s="1">
        <v>0</v>
      </c>
      <c r="LI191" s="1">
        <v>0</v>
      </c>
      <c r="LJ191" s="1">
        <v>0</v>
      </c>
      <c r="LK191" s="1">
        <v>0</v>
      </c>
      <c r="LL191" s="1">
        <v>1</v>
      </c>
      <c r="LM191" s="1">
        <v>0</v>
      </c>
      <c r="LN191" s="1">
        <v>0</v>
      </c>
      <c r="LO191" s="1">
        <v>0</v>
      </c>
      <c r="LQ191" s="1" t="s">
        <v>472</v>
      </c>
      <c r="LZ191" s="1" t="s">
        <v>464</v>
      </c>
      <c r="MA191" s="1" t="s">
        <v>464</v>
      </c>
      <c r="MB191" s="1">
        <v>0</v>
      </c>
      <c r="MC191" s="1">
        <v>0</v>
      </c>
      <c r="MD191" s="1">
        <v>0</v>
      </c>
      <c r="ME191" s="1">
        <v>1</v>
      </c>
      <c r="MF191" s="1">
        <v>0</v>
      </c>
      <c r="MG191" s="1" t="s">
        <v>2796</v>
      </c>
      <c r="MH191" s="1">
        <v>1</v>
      </c>
      <c r="MI191" s="1">
        <v>0</v>
      </c>
      <c r="MJ191" s="1">
        <v>0</v>
      </c>
      <c r="MK191" s="1">
        <v>0</v>
      </c>
      <c r="ML191" s="1">
        <v>0</v>
      </c>
      <c r="MM191" s="1">
        <v>0</v>
      </c>
      <c r="MN191" s="1">
        <v>1</v>
      </c>
      <c r="MO191" s="1">
        <v>0</v>
      </c>
      <c r="MP191" s="1" t="s">
        <v>2797</v>
      </c>
      <c r="MQ191" s="1">
        <v>1</v>
      </c>
      <c r="MR191" s="1" t="s">
        <v>850</v>
      </c>
      <c r="MT191" s="1">
        <v>2</v>
      </c>
      <c r="MU191" s="1" t="s">
        <v>5188</v>
      </c>
      <c r="NA191" s="1">
        <v>0</v>
      </c>
      <c r="NB191" s="1">
        <v>1</v>
      </c>
      <c r="NC191" s="1" t="s">
        <v>5190</v>
      </c>
      <c r="NH191" s="1" t="s">
        <v>464</v>
      </c>
      <c r="NI191" s="1" t="s">
        <v>480</v>
      </c>
      <c r="OD191" s="1" t="s">
        <v>2485</v>
      </c>
      <c r="OE191" s="1">
        <v>1</v>
      </c>
      <c r="OF191" s="1">
        <v>0</v>
      </c>
      <c r="OG191" s="1">
        <v>1</v>
      </c>
      <c r="OH191" s="1">
        <v>1</v>
      </c>
      <c r="OI191" s="1">
        <v>0</v>
      </c>
      <c r="OJ191" s="1">
        <v>0</v>
      </c>
      <c r="OK191" s="1">
        <v>0</v>
      </c>
      <c r="OL191" s="1">
        <v>1</v>
      </c>
      <c r="OM191" s="1">
        <v>0</v>
      </c>
      <c r="ON191" s="1">
        <v>0</v>
      </c>
      <c r="OP191" s="1">
        <v>0</v>
      </c>
      <c r="OQ191" s="1">
        <v>0</v>
      </c>
      <c r="OR191" s="1">
        <v>0</v>
      </c>
      <c r="OS191" s="1">
        <v>0</v>
      </c>
      <c r="OT191" s="1">
        <v>1</v>
      </c>
      <c r="OU191" s="1">
        <v>0</v>
      </c>
      <c r="OV191" s="1" t="s">
        <v>2798</v>
      </c>
      <c r="OW191" s="1" t="s">
        <v>702</v>
      </c>
      <c r="OY191" s="1" t="s">
        <v>518</v>
      </c>
      <c r="OZ191" s="1" t="s">
        <v>472</v>
      </c>
      <c r="PA191" s="1" t="s">
        <v>472</v>
      </c>
      <c r="PB191" s="1" t="s">
        <v>518</v>
      </c>
      <c r="PC191" s="1" t="s">
        <v>472</v>
      </c>
      <c r="PI191" s="1" t="s">
        <v>486</v>
      </c>
      <c r="PJ191" s="1" t="s">
        <v>489</v>
      </c>
      <c r="PK191" s="1">
        <v>1</v>
      </c>
      <c r="PL191" s="1">
        <v>0</v>
      </c>
      <c r="PM191" s="1">
        <v>0</v>
      </c>
      <c r="PN191" s="1">
        <v>0</v>
      </c>
      <c r="PO191" s="1">
        <v>1</v>
      </c>
      <c r="PP191" s="1">
        <v>0</v>
      </c>
      <c r="PQ191" s="1">
        <v>0</v>
      </c>
      <c r="PR191" s="1">
        <v>0</v>
      </c>
      <c r="PS191" s="1">
        <v>0</v>
      </c>
      <c r="PT191" s="1">
        <v>0</v>
      </c>
      <c r="PU191" s="1">
        <v>0</v>
      </c>
      <c r="PV191" s="1">
        <v>0</v>
      </c>
      <c r="PX191" s="1" t="s">
        <v>2485</v>
      </c>
      <c r="PY191" s="1" t="s">
        <v>565</v>
      </c>
      <c r="PZ191" s="1" t="s">
        <v>488</v>
      </c>
      <c r="QA191" s="1" t="s">
        <v>489</v>
      </c>
      <c r="QB191" s="1" t="s">
        <v>2799</v>
      </c>
      <c r="QC191" s="1" t="s">
        <v>2800</v>
      </c>
      <c r="QD191" s="1" t="s">
        <v>472</v>
      </c>
      <c r="QG191" s="1">
        <v>-2.2337539</v>
      </c>
      <c r="QH191" s="1">
        <v>28.852466</v>
      </c>
      <c r="QI191" s="1">
        <v>1554.3</v>
      </c>
      <c r="QJ191" s="1">
        <v>4.8</v>
      </c>
      <c r="QK191" s="1">
        <v>10</v>
      </c>
      <c r="QL191" s="1">
        <v>44965.5621875</v>
      </c>
      <c r="QM191" s="1">
        <v>44965.540243055562</v>
      </c>
      <c r="QN191" s="1" t="s">
        <v>1159</v>
      </c>
      <c r="QO191" s="1">
        <v>44965.562523148154</v>
      </c>
      <c r="QP191" s="7" t="s">
        <v>2801</v>
      </c>
      <c r="QQ191" s="1" t="s">
        <v>1159</v>
      </c>
      <c r="QR191" s="1" t="s">
        <v>4752</v>
      </c>
      <c r="QS191" s="1" t="s">
        <v>4752</v>
      </c>
      <c r="QT191" s="1" t="s">
        <v>4752</v>
      </c>
      <c r="QU191" s="1" t="s">
        <v>4752</v>
      </c>
      <c r="QV191" s="1" t="s">
        <v>4752</v>
      </c>
      <c r="QW191" s="1" t="s">
        <v>4752</v>
      </c>
      <c r="QX191" s="1" t="s">
        <v>4752</v>
      </c>
      <c r="QY191" s="9" t="s">
        <v>4752</v>
      </c>
      <c r="QZ191" s="1" t="s">
        <v>4752</v>
      </c>
      <c r="RA191" s="1" t="s">
        <v>4752</v>
      </c>
      <c r="RB191" s="1" t="s">
        <v>4752</v>
      </c>
      <c r="RC191" s="1" t="s">
        <v>4752</v>
      </c>
      <c r="RD191" s="1" t="s">
        <v>4752</v>
      </c>
      <c r="RE191" s="1" t="s">
        <v>4752</v>
      </c>
      <c r="RF191" s="1" t="s">
        <v>4752</v>
      </c>
      <c r="RG191" s="1" t="s">
        <v>4752</v>
      </c>
      <c r="RH191" s="1" t="s">
        <v>4752</v>
      </c>
      <c r="RI191" s="1" t="s">
        <v>4752</v>
      </c>
      <c r="RJ191" s="1" t="s">
        <v>4752</v>
      </c>
      <c r="RK191" s="1" t="s">
        <v>4752</v>
      </c>
      <c r="RL191" s="1" t="s">
        <v>4752</v>
      </c>
      <c r="RM191" s="1" t="s">
        <v>4752</v>
      </c>
      <c r="RN191" s="1" t="s">
        <v>4752</v>
      </c>
      <c r="RO191" s="1" t="s">
        <v>4752</v>
      </c>
      <c r="RP191" s="1" t="str">
        <f t="shared" si="15"/>
        <v/>
      </c>
      <c r="RQ191" s="1" t="str">
        <f t="shared" si="16"/>
        <v/>
      </c>
      <c r="RR191" s="1" t="str">
        <f t="shared" si="17"/>
        <v/>
      </c>
      <c r="RS191" s="1" t="str">
        <f t="shared" si="18"/>
        <v/>
      </c>
      <c r="RT191" s="1" t="str">
        <f t="shared" si="19"/>
        <v/>
      </c>
      <c r="RU191" s="1" t="str">
        <f t="shared" si="20"/>
        <v/>
      </c>
    </row>
    <row r="192" spans="1:489" ht="14.25" customHeight="1" x14ac:dyDescent="0.3">
      <c r="A192" s="1" t="s">
        <v>2802</v>
      </c>
      <c r="B192" s="1" t="s">
        <v>2803</v>
      </c>
      <c r="C192" s="1">
        <v>44965</v>
      </c>
      <c r="D192" s="1" t="s">
        <v>459</v>
      </c>
      <c r="E192" s="1" t="s">
        <v>460</v>
      </c>
      <c r="F192" s="1" t="s">
        <v>460</v>
      </c>
      <c r="G192" s="1" t="s">
        <v>461</v>
      </c>
      <c r="H192" s="1" t="s">
        <v>1380</v>
      </c>
      <c r="I192" s="1" t="s">
        <v>2290</v>
      </c>
      <c r="J192" s="1" t="s">
        <v>464</v>
      </c>
      <c r="K192" s="1" t="s">
        <v>2805</v>
      </c>
      <c r="L192" s="1" t="s">
        <v>2804</v>
      </c>
      <c r="M192" s="1" t="str" cm="1">
        <f t="array" ref="M192">SUBSTITUTE(L192,LEFT(L192,MIN(IFERROR(FIND({0;1;2;3;4;5;6;7;8;9},L192),""))-1),"")</f>
        <v>11</v>
      </c>
      <c r="N192" s="1" t="str">
        <f t="shared" si="14"/>
        <v>kadju_11</v>
      </c>
      <c r="O192" s="1" t="s">
        <v>467</v>
      </c>
      <c r="P192" s="1">
        <v>18</v>
      </c>
      <c r="Q192" s="1">
        <v>974987185</v>
      </c>
      <c r="R192" s="1" t="s">
        <v>614</v>
      </c>
      <c r="S192" s="1" t="s">
        <v>472</v>
      </c>
      <c r="T192" s="1" t="s">
        <v>526</v>
      </c>
      <c r="V192" s="1" t="s">
        <v>510</v>
      </c>
      <c r="W192" s="1" t="s">
        <v>510</v>
      </c>
      <c r="X192" s="1" t="s">
        <v>2806</v>
      </c>
      <c r="Y192" s="1" t="s">
        <v>575</v>
      </c>
      <c r="AA192" s="1" t="s">
        <v>596</v>
      </c>
      <c r="AB192" s="1">
        <v>0</v>
      </c>
      <c r="AC192" s="1">
        <v>1</v>
      </c>
      <c r="AD192" s="1">
        <v>1</v>
      </c>
      <c r="AE192" s="1">
        <v>1</v>
      </c>
      <c r="AF192" s="1">
        <v>0</v>
      </c>
      <c r="AG192" s="1">
        <v>0</v>
      </c>
      <c r="AH192" s="1">
        <v>0</v>
      </c>
      <c r="AI192" s="1">
        <v>1</v>
      </c>
      <c r="AJ192" s="1">
        <v>0</v>
      </c>
      <c r="AK192" s="1">
        <v>0</v>
      </c>
      <c r="AL192" s="1">
        <v>1</v>
      </c>
      <c r="AM192" s="1">
        <v>0</v>
      </c>
      <c r="AN192" s="1">
        <v>1</v>
      </c>
      <c r="AO192" s="1">
        <v>1</v>
      </c>
      <c r="AP192" s="1">
        <v>0</v>
      </c>
      <c r="AQ192" s="1">
        <v>1</v>
      </c>
      <c r="AR192" s="1">
        <v>8</v>
      </c>
      <c r="AS192" s="1" t="s">
        <v>472</v>
      </c>
      <c r="AT192" s="1">
        <v>0</v>
      </c>
      <c r="AU192" s="1">
        <v>0</v>
      </c>
      <c r="AV192" s="1">
        <v>0</v>
      </c>
      <c r="AW192" s="1">
        <v>0</v>
      </c>
      <c r="AX192" s="1">
        <v>0</v>
      </c>
      <c r="AY192" s="1">
        <v>0</v>
      </c>
      <c r="AZ192" s="1">
        <v>0</v>
      </c>
      <c r="BA192" s="1">
        <v>0</v>
      </c>
      <c r="BB192" s="1">
        <v>0</v>
      </c>
      <c r="BC192" s="1">
        <v>0</v>
      </c>
      <c r="BD192" s="1">
        <v>0</v>
      </c>
      <c r="BE192" s="1">
        <v>0</v>
      </c>
      <c r="BF192" s="1" t="s">
        <v>464</v>
      </c>
      <c r="BG192" s="1">
        <v>0</v>
      </c>
      <c r="BH192" s="1">
        <v>0</v>
      </c>
      <c r="BI192" s="1">
        <v>0</v>
      </c>
      <c r="BJ192" s="1">
        <v>0</v>
      </c>
      <c r="BK192" s="1">
        <v>0</v>
      </c>
      <c r="BL192" s="1">
        <v>0</v>
      </c>
      <c r="BM192" s="1">
        <v>0</v>
      </c>
      <c r="BN192" s="1">
        <v>1</v>
      </c>
      <c r="BO192" s="1">
        <v>0</v>
      </c>
      <c r="BP192" s="1">
        <v>1</v>
      </c>
      <c r="BQ192" s="1">
        <v>0</v>
      </c>
      <c r="BR192" s="1" t="s">
        <v>2807</v>
      </c>
      <c r="BS192" s="1" t="s">
        <v>464</v>
      </c>
      <c r="BT192" s="1">
        <v>0</v>
      </c>
      <c r="BU192" s="1">
        <v>0</v>
      </c>
      <c r="BV192" s="1">
        <v>0</v>
      </c>
      <c r="BW192" s="1">
        <v>0</v>
      </c>
      <c r="BX192" s="1">
        <v>1</v>
      </c>
      <c r="BY192" s="1">
        <v>0</v>
      </c>
      <c r="BZ192" s="1">
        <v>0</v>
      </c>
      <c r="CA192" s="1">
        <v>0</v>
      </c>
      <c r="CB192" s="1">
        <v>0</v>
      </c>
      <c r="CC192" s="1">
        <v>0</v>
      </c>
      <c r="CD192" s="1">
        <v>0</v>
      </c>
      <c r="CF192" s="1" t="s">
        <v>650</v>
      </c>
      <c r="CI192" s="1" t="s">
        <v>714</v>
      </c>
      <c r="CL192" s="1" t="s">
        <v>714</v>
      </c>
      <c r="CM192" s="1" t="s">
        <v>5132</v>
      </c>
      <c r="CO192" s="1" t="s">
        <v>464</v>
      </c>
      <c r="CW192" s="1" t="s">
        <v>475</v>
      </c>
      <c r="CX192" s="1">
        <v>60</v>
      </c>
      <c r="CY192" s="1">
        <v>60</v>
      </c>
      <c r="CZ192" s="1">
        <v>60</v>
      </c>
      <c r="DA192" s="9">
        <v>180</v>
      </c>
      <c r="DE192" s="1" t="s">
        <v>464</v>
      </c>
      <c r="DF192" s="1" t="s">
        <v>5102</v>
      </c>
      <c r="EH192" s="1">
        <v>7</v>
      </c>
      <c r="EI192" s="1">
        <v>1</v>
      </c>
      <c r="EJ192" s="1">
        <v>140</v>
      </c>
      <c r="EM192" s="1">
        <v>0</v>
      </c>
      <c r="EN192" s="6">
        <v>2.5</v>
      </c>
      <c r="EO192" s="1" t="s">
        <v>472</v>
      </c>
      <c r="EZ192" s="1" t="s">
        <v>529</v>
      </c>
      <c r="FA192" s="1">
        <v>0</v>
      </c>
      <c r="FB192" s="1">
        <v>0</v>
      </c>
      <c r="FC192" s="1">
        <v>0</v>
      </c>
      <c r="FD192" s="1">
        <v>0</v>
      </c>
      <c r="FE192" s="1">
        <v>1</v>
      </c>
      <c r="FF192" s="1">
        <v>0</v>
      </c>
      <c r="FG192" s="1">
        <v>0</v>
      </c>
      <c r="FI192" s="1" t="s">
        <v>472</v>
      </c>
      <c r="GE192" s="1" t="s">
        <v>464</v>
      </c>
      <c r="GF192" s="1" t="s">
        <v>2808</v>
      </c>
      <c r="GG192" s="1" t="s">
        <v>472</v>
      </c>
      <c r="HP192" s="1" t="s">
        <v>464</v>
      </c>
      <c r="HQ192" s="1">
        <v>0</v>
      </c>
      <c r="HR192" s="1">
        <v>0</v>
      </c>
      <c r="HS192" s="1">
        <v>0</v>
      </c>
      <c r="HT192" s="1">
        <v>0</v>
      </c>
      <c r="HU192" s="1">
        <v>0</v>
      </c>
      <c r="HV192" s="1">
        <v>0</v>
      </c>
      <c r="HW192" s="1">
        <v>1</v>
      </c>
      <c r="HX192" s="1">
        <v>0</v>
      </c>
      <c r="HY192" s="1">
        <v>0</v>
      </c>
      <c r="HZ192" s="1">
        <v>0</v>
      </c>
      <c r="IF192" s="1">
        <v>0</v>
      </c>
      <c r="IG192" s="1">
        <v>0</v>
      </c>
      <c r="IH192" s="1">
        <v>0</v>
      </c>
      <c r="II192" s="1">
        <v>1</v>
      </c>
      <c r="IJ192" s="1">
        <v>0</v>
      </c>
      <c r="IS192" s="1" t="s">
        <v>5183</v>
      </c>
      <c r="IT192" s="1" t="s">
        <v>472</v>
      </c>
      <c r="IU192" s="1" t="s">
        <v>5102</v>
      </c>
      <c r="IV192" s="1" t="s">
        <v>472</v>
      </c>
      <c r="IX192" s="1" t="s">
        <v>472</v>
      </c>
      <c r="IY192" s="1" t="s">
        <v>464</v>
      </c>
      <c r="IZ192" s="1">
        <v>0</v>
      </c>
      <c r="JA192" s="1">
        <v>1</v>
      </c>
      <c r="JB192" s="1">
        <v>0</v>
      </c>
      <c r="JC192" s="1">
        <v>0</v>
      </c>
      <c r="JD192" s="1">
        <v>0</v>
      </c>
      <c r="JE192" s="1">
        <v>0</v>
      </c>
      <c r="JF192" s="1">
        <v>1</v>
      </c>
      <c r="JG192" s="1">
        <v>0</v>
      </c>
      <c r="JH192" s="1">
        <v>0</v>
      </c>
      <c r="JI192" s="1">
        <v>0</v>
      </c>
      <c r="JK192" s="1" t="s">
        <v>472</v>
      </c>
      <c r="KA192" s="1" t="s">
        <v>464</v>
      </c>
      <c r="KB192" s="1">
        <v>1</v>
      </c>
      <c r="KC192" s="1">
        <v>0</v>
      </c>
      <c r="KD192" s="1">
        <v>0</v>
      </c>
      <c r="KE192" s="1">
        <v>1</v>
      </c>
      <c r="KF192" s="1">
        <v>0</v>
      </c>
      <c r="KG192" s="1">
        <v>0</v>
      </c>
      <c r="KH192" s="1">
        <v>0</v>
      </c>
      <c r="KJ192" s="1">
        <v>0</v>
      </c>
      <c r="KK192" s="1">
        <v>1</v>
      </c>
      <c r="KL192" s="1">
        <v>0</v>
      </c>
      <c r="KM192" s="1">
        <v>1</v>
      </c>
      <c r="KN192" s="1">
        <v>2</v>
      </c>
      <c r="KO192" s="1" t="s">
        <v>5186</v>
      </c>
      <c r="KP192" s="1">
        <v>0</v>
      </c>
      <c r="KQ192" s="1">
        <v>0</v>
      </c>
      <c r="KR192" s="1">
        <v>0</v>
      </c>
      <c r="KT192" s="1">
        <v>0</v>
      </c>
      <c r="KU192" s="1">
        <v>0</v>
      </c>
      <c r="KV192" s="1">
        <v>0</v>
      </c>
      <c r="KW192" s="1">
        <v>0</v>
      </c>
      <c r="KX192" s="1">
        <v>1</v>
      </c>
      <c r="KY192" s="1">
        <v>0</v>
      </c>
      <c r="KZ192" s="1" t="s">
        <v>2809</v>
      </c>
      <c r="LA192" s="1" t="s">
        <v>472</v>
      </c>
      <c r="LC192" s="1">
        <v>0</v>
      </c>
      <c r="LD192" s="1">
        <v>1</v>
      </c>
      <c r="LE192" s="1">
        <v>0</v>
      </c>
      <c r="LF192" s="1">
        <v>0</v>
      </c>
      <c r="LH192" s="1">
        <v>1</v>
      </c>
      <c r="LI192" s="1">
        <v>0</v>
      </c>
      <c r="LJ192" s="1">
        <v>0</v>
      </c>
      <c r="LK192" s="1">
        <v>0</v>
      </c>
      <c r="LL192" s="1">
        <v>0</v>
      </c>
      <c r="LM192" s="1">
        <v>0</v>
      </c>
      <c r="LN192" s="1">
        <v>0</v>
      </c>
      <c r="LO192" s="1">
        <v>0</v>
      </c>
      <c r="LQ192" s="1" t="s">
        <v>464</v>
      </c>
      <c r="LR192" s="1" t="s">
        <v>2810</v>
      </c>
      <c r="LS192" s="1">
        <v>0</v>
      </c>
      <c r="LT192" s="1">
        <v>1</v>
      </c>
      <c r="LU192" s="1">
        <v>0</v>
      </c>
      <c r="LV192" s="1">
        <v>1</v>
      </c>
      <c r="LW192" s="1">
        <v>0</v>
      </c>
      <c r="LX192" s="1">
        <v>0</v>
      </c>
      <c r="LY192" s="1" t="s">
        <v>2384</v>
      </c>
      <c r="LZ192" s="1" t="s">
        <v>472</v>
      </c>
      <c r="MA192" s="1" t="s">
        <v>472</v>
      </c>
      <c r="MQ192" s="1">
        <v>0</v>
      </c>
      <c r="MT192" s="1">
        <v>5</v>
      </c>
      <c r="MU192" s="1" t="s">
        <v>5189</v>
      </c>
      <c r="MV192" s="1">
        <v>1</v>
      </c>
      <c r="MW192" s="1">
        <v>0</v>
      </c>
      <c r="MX192" s="1">
        <v>0</v>
      </c>
      <c r="MY192" s="1">
        <v>0</v>
      </c>
      <c r="MZ192" s="1">
        <v>0</v>
      </c>
      <c r="NA192" s="1">
        <v>1</v>
      </c>
      <c r="NB192" s="1">
        <v>1</v>
      </c>
      <c r="NC192" s="1" t="s">
        <v>5190</v>
      </c>
      <c r="ND192" s="1">
        <v>0</v>
      </c>
      <c r="NE192" s="1">
        <v>0</v>
      </c>
      <c r="NF192" s="1">
        <v>0</v>
      </c>
      <c r="NH192" s="1" t="s">
        <v>472</v>
      </c>
      <c r="NI192" s="1" t="s">
        <v>464</v>
      </c>
      <c r="NJ192" s="1" t="s">
        <v>817</v>
      </c>
      <c r="NK192" s="1" t="s">
        <v>472</v>
      </c>
      <c r="OC192" s="1" t="s">
        <v>2811</v>
      </c>
      <c r="OD192" s="1" t="s">
        <v>2812</v>
      </c>
      <c r="OE192" s="1">
        <v>0</v>
      </c>
      <c r="OF192" s="1">
        <v>0</v>
      </c>
      <c r="OG192" s="1">
        <v>0</v>
      </c>
      <c r="OH192" s="1">
        <v>0</v>
      </c>
      <c r="OI192" s="1">
        <v>0</v>
      </c>
      <c r="OJ192" s="1">
        <v>0</v>
      </c>
      <c r="OK192" s="1">
        <v>0</v>
      </c>
      <c r="OL192" s="1">
        <v>0</v>
      </c>
      <c r="OM192" s="1">
        <v>1</v>
      </c>
      <c r="ON192" s="1">
        <v>0</v>
      </c>
      <c r="OO192" s="1" t="s">
        <v>2813</v>
      </c>
      <c r="OP192" s="1">
        <v>0</v>
      </c>
      <c r="OQ192" s="1">
        <v>0</v>
      </c>
      <c r="OR192" s="1">
        <v>0</v>
      </c>
      <c r="OS192" s="1">
        <v>0</v>
      </c>
      <c r="OT192" s="1">
        <v>1</v>
      </c>
      <c r="OU192" s="1">
        <v>0</v>
      </c>
      <c r="OV192" s="1" t="s">
        <v>1603</v>
      </c>
      <c r="OW192" s="1" t="s">
        <v>546</v>
      </c>
      <c r="OY192" s="1" t="s">
        <v>518</v>
      </c>
      <c r="OZ192" s="1" t="s">
        <v>472</v>
      </c>
      <c r="PA192" s="1" t="s">
        <v>472</v>
      </c>
      <c r="PB192" s="1" t="s">
        <v>518</v>
      </c>
      <c r="PC192" s="1" t="s">
        <v>472</v>
      </c>
      <c r="PI192" s="1" t="s">
        <v>534</v>
      </c>
      <c r="PJ192" s="1" t="s">
        <v>472</v>
      </c>
      <c r="PZ192" s="1" t="s">
        <v>1580</v>
      </c>
      <c r="QA192" s="1" t="s">
        <v>472</v>
      </c>
      <c r="QB192" s="1" t="s">
        <v>2814</v>
      </c>
      <c r="QC192" s="1" t="s">
        <v>2815</v>
      </c>
      <c r="QD192" s="1" t="s">
        <v>472</v>
      </c>
      <c r="QG192" s="1">
        <v>-2.1601835</v>
      </c>
      <c r="QH192" s="1">
        <v>28.893215300000001</v>
      </c>
      <c r="QI192" s="1">
        <v>1629.4</v>
      </c>
      <c r="QJ192" s="1">
        <v>4.92</v>
      </c>
      <c r="QK192" s="1">
        <v>8</v>
      </c>
      <c r="QL192" s="1">
        <v>44965.56554398148</v>
      </c>
      <c r="QM192" s="1">
        <v>44965.545405092591</v>
      </c>
      <c r="QN192" s="1" t="s">
        <v>568</v>
      </c>
      <c r="QO192" s="1">
        <v>44965.565972222219</v>
      </c>
      <c r="QP192" s="7" t="s">
        <v>2816</v>
      </c>
      <c r="QQ192" s="1" t="s">
        <v>568</v>
      </c>
      <c r="QR192" s="1" t="s">
        <v>4751</v>
      </c>
      <c r="QS192" s="1" t="s">
        <v>4708</v>
      </c>
      <c r="QT192" s="1">
        <v>12</v>
      </c>
      <c r="QU192" s="1" t="s">
        <v>4725</v>
      </c>
      <c r="QV192" s="1">
        <v>20</v>
      </c>
      <c r="QW192" s="1">
        <v>30</v>
      </c>
      <c r="QX192" s="1">
        <v>25</v>
      </c>
      <c r="QY192" s="9">
        <v>75</v>
      </c>
      <c r="QZ192" s="1" t="s">
        <v>5102</v>
      </c>
      <c r="RA192" s="1">
        <v>2.3809523809523809</v>
      </c>
      <c r="RB192" s="1" t="s">
        <v>4720</v>
      </c>
      <c r="RC192" s="1" t="s">
        <v>4711</v>
      </c>
      <c r="RD192" s="1" t="s">
        <v>4712</v>
      </c>
      <c r="RE192" s="1" t="s">
        <v>5102</v>
      </c>
      <c r="RF192" s="1">
        <v>0</v>
      </c>
      <c r="RG192" s="1">
        <v>1</v>
      </c>
      <c r="RH192" s="1">
        <v>1</v>
      </c>
      <c r="RI192" s="1">
        <v>3</v>
      </c>
      <c r="RJ192" s="1" t="s">
        <v>4713</v>
      </c>
      <c r="RK192" s="1">
        <v>1</v>
      </c>
      <c r="RL192" s="1">
        <v>7</v>
      </c>
      <c r="RM192" s="1" t="s">
        <v>4718</v>
      </c>
      <c r="RN192" s="1">
        <v>1</v>
      </c>
      <c r="RO192" s="1">
        <v>1</v>
      </c>
      <c r="RP192" s="1" t="str">
        <f t="shared" si="15"/>
        <v>regression</v>
      </c>
      <c r="RQ192" s="1" t="str">
        <f t="shared" si="16"/>
        <v>stagnation</v>
      </c>
      <c r="RR192" s="1" t="str">
        <f t="shared" si="17"/>
        <v>stagnation</v>
      </c>
      <c r="RS192" s="1" t="str">
        <f t="shared" si="18"/>
        <v>regression</v>
      </c>
      <c r="RT192" s="1" t="str">
        <f t="shared" si="19"/>
        <v>regression</v>
      </c>
      <c r="RU192" s="1" t="str">
        <f t="shared" si="20"/>
        <v>regression</v>
      </c>
    </row>
    <row r="193" spans="1:489" ht="14.25" customHeight="1" x14ac:dyDescent="0.3">
      <c r="A193" s="1" t="s">
        <v>2817</v>
      </c>
      <c r="B193" s="1" t="s">
        <v>2818</v>
      </c>
      <c r="C193" s="1">
        <v>44965</v>
      </c>
      <c r="D193" s="1" t="s">
        <v>459</v>
      </c>
      <c r="E193" s="1" t="s">
        <v>460</v>
      </c>
      <c r="F193" s="1" t="s">
        <v>460</v>
      </c>
      <c r="G193" s="1" t="s">
        <v>461</v>
      </c>
      <c r="H193" s="1" t="s">
        <v>1380</v>
      </c>
      <c r="I193" s="1" t="s">
        <v>2732</v>
      </c>
      <c r="J193" s="1" t="s">
        <v>464</v>
      </c>
      <c r="K193" s="1" t="s">
        <v>2820</v>
      </c>
      <c r="L193" s="1" t="s">
        <v>2819</v>
      </c>
      <c r="M193" s="1" t="str" cm="1">
        <f t="array" ref="M193">SUBSTITUTE(L193,LEFT(L193,MIN(IFERROR(FIND({0;1;2;3;4;5;6;7;8;9},L193),""))-1),"")</f>
        <v>9</v>
      </c>
      <c r="N193" s="1" t="str">
        <f t="shared" si="14"/>
        <v>kabus_9</v>
      </c>
      <c r="O193" s="1" t="s">
        <v>510</v>
      </c>
      <c r="P193" s="1">
        <v>21</v>
      </c>
      <c r="Q193" s="1">
        <v>970648053</v>
      </c>
      <c r="R193" s="1" t="s">
        <v>511</v>
      </c>
      <c r="S193" s="1" t="s">
        <v>472</v>
      </c>
      <c r="T193" s="1" t="s">
        <v>808</v>
      </c>
      <c r="V193" s="1" t="s">
        <v>467</v>
      </c>
      <c r="W193" s="1" t="s">
        <v>467</v>
      </c>
      <c r="X193" s="1" t="s">
        <v>2821</v>
      </c>
      <c r="Y193" s="1" t="s">
        <v>470</v>
      </c>
      <c r="AA193" s="1" t="s">
        <v>471</v>
      </c>
      <c r="AB193" s="1">
        <v>0</v>
      </c>
      <c r="AC193" s="1">
        <v>0</v>
      </c>
      <c r="AD193" s="1">
        <v>0</v>
      </c>
      <c r="AE193" s="1">
        <v>0</v>
      </c>
      <c r="AF193" s="1">
        <v>0</v>
      </c>
      <c r="AG193" s="1">
        <v>0</v>
      </c>
      <c r="AH193" s="1">
        <v>0</v>
      </c>
      <c r="AI193" s="1">
        <v>1</v>
      </c>
      <c r="AJ193" s="1">
        <v>0</v>
      </c>
      <c r="AK193" s="1">
        <v>0</v>
      </c>
      <c r="AL193" s="1">
        <v>2</v>
      </c>
      <c r="AM193" s="1">
        <v>3</v>
      </c>
      <c r="AN193" s="1">
        <v>1</v>
      </c>
      <c r="AO193" s="1">
        <v>0</v>
      </c>
      <c r="AP193" s="1">
        <v>0</v>
      </c>
      <c r="AQ193" s="1">
        <v>0</v>
      </c>
      <c r="AR193" s="1">
        <v>7</v>
      </c>
      <c r="AS193" s="1" t="s">
        <v>472</v>
      </c>
      <c r="AT193" s="1">
        <v>0</v>
      </c>
      <c r="AU193" s="1">
        <v>0</v>
      </c>
      <c r="AV193" s="1">
        <v>0</v>
      </c>
      <c r="AW193" s="1">
        <v>0</v>
      </c>
      <c r="AX193" s="1">
        <v>0</v>
      </c>
      <c r="AY193" s="1">
        <v>0</v>
      </c>
      <c r="AZ193" s="1">
        <v>0</v>
      </c>
      <c r="BA193" s="1">
        <v>0</v>
      </c>
      <c r="BB193" s="1">
        <v>0</v>
      </c>
      <c r="BC193" s="1">
        <v>0</v>
      </c>
      <c r="BD193" s="1">
        <v>0</v>
      </c>
      <c r="BE193" s="1">
        <v>0</v>
      </c>
      <c r="BF193" s="1" t="s">
        <v>472</v>
      </c>
      <c r="BS193" s="1" t="s">
        <v>464</v>
      </c>
      <c r="BT193" s="1">
        <v>0</v>
      </c>
      <c r="BU193" s="1">
        <v>0</v>
      </c>
      <c r="BV193" s="1">
        <v>0</v>
      </c>
      <c r="BW193" s="1">
        <v>0</v>
      </c>
      <c r="BX193" s="1">
        <v>1</v>
      </c>
      <c r="BY193" s="1">
        <v>0</v>
      </c>
      <c r="BZ193" s="1">
        <v>0</v>
      </c>
      <c r="CA193" s="1">
        <v>0</v>
      </c>
      <c r="CB193" s="1">
        <v>0</v>
      </c>
      <c r="CC193" s="1">
        <v>0</v>
      </c>
      <c r="CD193" s="1">
        <v>0</v>
      </c>
      <c r="CF193" s="1" t="s">
        <v>473</v>
      </c>
      <c r="CG193" s="1" t="s">
        <v>474</v>
      </c>
      <c r="CL193" s="1" t="s">
        <v>473</v>
      </c>
      <c r="CM193" s="1" t="s">
        <v>5133</v>
      </c>
      <c r="CO193" s="1" t="s">
        <v>464</v>
      </c>
      <c r="CW193" s="1" t="s">
        <v>554</v>
      </c>
      <c r="CX193" s="1">
        <v>0</v>
      </c>
      <c r="CY193" s="1">
        <v>1</v>
      </c>
      <c r="CZ193" s="1">
        <v>0</v>
      </c>
      <c r="DA193" s="9">
        <v>1</v>
      </c>
      <c r="DE193" s="1" t="s">
        <v>464</v>
      </c>
      <c r="DF193" s="1" t="s">
        <v>5100</v>
      </c>
      <c r="EH193" s="1">
        <v>7</v>
      </c>
      <c r="EI193" s="1">
        <v>5</v>
      </c>
      <c r="EJ193" s="1">
        <v>700</v>
      </c>
      <c r="EM193" s="1">
        <v>0</v>
      </c>
      <c r="EN193" s="6">
        <v>14.285714285714286</v>
      </c>
      <c r="EO193" s="1" t="s">
        <v>472</v>
      </c>
      <c r="EZ193" s="1" t="s">
        <v>576</v>
      </c>
      <c r="FA193" s="1">
        <v>0</v>
      </c>
      <c r="FB193" s="1">
        <v>0</v>
      </c>
      <c r="FC193" s="1">
        <v>0</v>
      </c>
      <c r="FD193" s="1">
        <v>0</v>
      </c>
      <c r="FE193" s="1">
        <v>1</v>
      </c>
      <c r="FF193" s="1">
        <v>0</v>
      </c>
      <c r="FG193" s="1">
        <v>0</v>
      </c>
      <c r="FI193" s="1" t="s">
        <v>464</v>
      </c>
      <c r="FJ193" s="1" t="s">
        <v>598</v>
      </c>
      <c r="FM193" s="1">
        <v>5000</v>
      </c>
      <c r="GE193" s="1" t="s">
        <v>472</v>
      </c>
      <c r="GF193" s="1" t="s">
        <v>2822</v>
      </c>
      <c r="GG193" s="1" t="s">
        <v>472</v>
      </c>
      <c r="HP193" s="1" t="s">
        <v>464</v>
      </c>
      <c r="HQ193" s="1">
        <v>0</v>
      </c>
      <c r="HR193" s="1">
        <v>0</v>
      </c>
      <c r="HS193" s="1">
        <v>1</v>
      </c>
      <c r="HT193" s="1">
        <v>0</v>
      </c>
      <c r="HU193" s="1">
        <v>0</v>
      </c>
      <c r="HV193" s="1">
        <v>0</v>
      </c>
      <c r="HW193" s="1">
        <v>0</v>
      </c>
      <c r="HX193" s="1">
        <v>0</v>
      </c>
      <c r="HY193" s="1">
        <v>0</v>
      </c>
      <c r="HZ193" s="1">
        <v>0</v>
      </c>
      <c r="IC193" s="1" t="s">
        <v>1932</v>
      </c>
      <c r="IF193" s="1">
        <v>0</v>
      </c>
      <c r="IG193" s="1">
        <v>0</v>
      </c>
      <c r="IH193" s="1">
        <v>0</v>
      </c>
      <c r="II193" s="1">
        <v>1</v>
      </c>
      <c r="IJ193" s="1">
        <v>0</v>
      </c>
      <c r="IL193" s="1">
        <v>1</v>
      </c>
      <c r="IM193" s="1">
        <v>0</v>
      </c>
      <c r="IN193" s="1">
        <v>0</v>
      </c>
      <c r="IO193" s="1" t="s">
        <v>2523</v>
      </c>
      <c r="IQ193" s="1" t="s">
        <v>671</v>
      </c>
      <c r="IS193" s="1" t="s">
        <v>5183</v>
      </c>
      <c r="IT193" s="1" t="s">
        <v>472</v>
      </c>
      <c r="IU193" s="1" t="s">
        <v>5102</v>
      </c>
      <c r="IV193" s="1" t="s">
        <v>472</v>
      </c>
      <c r="IX193" s="1" t="s">
        <v>472</v>
      </c>
      <c r="IY193" s="1" t="s">
        <v>472</v>
      </c>
      <c r="KA193" s="1" t="s">
        <v>472</v>
      </c>
      <c r="KE193" s="1">
        <v>0</v>
      </c>
      <c r="KM193" s="1">
        <v>0</v>
      </c>
      <c r="KN193" s="1">
        <v>0</v>
      </c>
      <c r="KO193" s="1" t="s">
        <v>5186</v>
      </c>
      <c r="KT193" s="1">
        <v>0</v>
      </c>
      <c r="KU193" s="1">
        <v>0</v>
      </c>
      <c r="KV193" s="1">
        <v>1</v>
      </c>
      <c r="KW193" s="1">
        <v>0</v>
      </c>
      <c r="KX193" s="1">
        <v>0</v>
      </c>
      <c r="KY193" s="1">
        <v>0</v>
      </c>
      <c r="LA193" s="1" t="s">
        <v>472</v>
      </c>
      <c r="LB193" s="1" t="s">
        <v>834</v>
      </c>
      <c r="LC193" s="1">
        <v>1</v>
      </c>
      <c r="LD193" s="1">
        <v>1</v>
      </c>
      <c r="LE193" s="1">
        <v>0</v>
      </c>
      <c r="LF193" s="1">
        <v>0</v>
      </c>
      <c r="LH193" s="1">
        <v>0</v>
      </c>
      <c r="LI193" s="1">
        <v>0</v>
      </c>
      <c r="LJ193" s="1">
        <v>0</v>
      </c>
      <c r="LK193" s="1">
        <v>1</v>
      </c>
      <c r="LL193" s="1">
        <v>0</v>
      </c>
      <c r="LM193" s="1">
        <v>0</v>
      </c>
      <c r="LN193" s="1">
        <v>0</v>
      </c>
      <c r="LO193" s="1">
        <v>0</v>
      </c>
      <c r="LQ193" s="1" t="s">
        <v>472</v>
      </c>
      <c r="LZ193" s="1" t="s">
        <v>472</v>
      </c>
      <c r="MA193" s="1" t="s">
        <v>472</v>
      </c>
      <c r="MQ193" s="1">
        <v>0</v>
      </c>
      <c r="MT193" s="1">
        <v>8</v>
      </c>
      <c r="MU193" s="1" t="s">
        <v>5187</v>
      </c>
      <c r="MV193" s="1">
        <v>1</v>
      </c>
      <c r="MW193" s="1">
        <v>0</v>
      </c>
      <c r="MX193" s="1">
        <v>0</v>
      </c>
      <c r="MY193" s="1">
        <v>0</v>
      </c>
      <c r="MZ193" s="1">
        <v>0</v>
      </c>
      <c r="NA193" s="1">
        <v>1</v>
      </c>
      <c r="NB193" s="1">
        <v>1</v>
      </c>
      <c r="NC193" s="1" t="s">
        <v>5190</v>
      </c>
      <c r="ND193" s="1">
        <v>0</v>
      </c>
      <c r="NE193" s="1">
        <v>0</v>
      </c>
      <c r="NF193" s="1">
        <v>0</v>
      </c>
      <c r="NH193" s="1" t="s">
        <v>464</v>
      </c>
      <c r="NI193" s="1" t="s">
        <v>480</v>
      </c>
      <c r="OD193" s="1" t="s">
        <v>2823</v>
      </c>
      <c r="OE193" s="1">
        <v>1</v>
      </c>
      <c r="OF193" s="1">
        <v>0</v>
      </c>
      <c r="OG193" s="1">
        <v>0</v>
      </c>
      <c r="OH193" s="1">
        <v>0</v>
      </c>
      <c r="OI193" s="1">
        <v>0</v>
      </c>
      <c r="OJ193" s="1">
        <v>0</v>
      </c>
      <c r="OK193" s="1">
        <v>0</v>
      </c>
      <c r="OL193" s="1">
        <v>0</v>
      </c>
      <c r="OM193" s="1">
        <v>0</v>
      </c>
      <c r="ON193" s="1">
        <v>0</v>
      </c>
      <c r="OP193" s="1">
        <v>1</v>
      </c>
      <c r="OQ193" s="1">
        <v>0</v>
      </c>
      <c r="OR193" s="1">
        <v>0</v>
      </c>
      <c r="OS193" s="1">
        <v>0</v>
      </c>
      <c r="OT193" s="1">
        <v>0</v>
      </c>
      <c r="OU193" s="1">
        <v>0</v>
      </c>
      <c r="OW193" s="1" t="s">
        <v>546</v>
      </c>
      <c r="OY193" s="1" t="s">
        <v>518</v>
      </c>
      <c r="OZ193" s="1" t="s">
        <v>464</v>
      </c>
      <c r="PA193" s="1" t="s">
        <v>464</v>
      </c>
      <c r="PB193" s="1" t="s">
        <v>502</v>
      </c>
      <c r="PC193" s="1" t="s">
        <v>472</v>
      </c>
      <c r="PI193" s="1" t="s">
        <v>534</v>
      </c>
      <c r="PJ193" s="1" t="s">
        <v>472</v>
      </c>
      <c r="PZ193" s="1" t="s">
        <v>2824</v>
      </c>
      <c r="QA193" s="1" t="s">
        <v>489</v>
      </c>
      <c r="QB193" s="1" t="s">
        <v>2825</v>
      </c>
      <c r="QC193" s="1" t="s">
        <v>1423</v>
      </c>
      <c r="QD193" s="1" t="s">
        <v>472</v>
      </c>
      <c r="QG193" s="1">
        <v>-2.2174322000000002</v>
      </c>
      <c r="QH193" s="1">
        <v>28.828164399999999</v>
      </c>
      <c r="QI193" s="1">
        <v>1627.2</v>
      </c>
      <c r="QJ193" s="1">
        <v>7.96</v>
      </c>
      <c r="QK193" s="1">
        <v>7</v>
      </c>
      <c r="QL193" s="1">
        <v>44965.570740740739</v>
      </c>
      <c r="QM193" s="1">
        <v>44965.548229166663</v>
      </c>
      <c r="QN193" s="1" t="s">
        <v>840</v>
      </c>
      <c r="QO193" s="1">
        <v>44965.570787037039</v>
      </c>
      <c r="QP193" s="7" t="s">
        <v>2826</v>
      </c>
      <c r="QQ193" s="1" t="s">
        <v>840</v>
      </c>
      <c r="QR193" s="1" t="s">
        <v>4707</v>
      </c>
      <c r="QS193" s="1" t="s">
        <v>4716</v>
      </c>
      <c r="QT193" s="1">
        <v>6</v>
      </c>
      <c r="QU193" s="1" t="s">
        <v>4725</v>
      </c>
      <c r="QV193" s="1">
        <v>5</v>
      </c>
      <c r="QW193" s="1">
        <v>7</v>
      </c>
      <c r="QX193" s="1">
        <v>10</v>
      </c>
      <c r="QY193" s="9">
        <v>22</v>
      </c>
      <c r="QZ193" s="1" t="s">
        <v>5100</v>
      </c>
      <c r="RA193" s="1">
        <v>13.333333333333334</v>
      </c>
      <c r="RB193" s="1" t="s">
        <v>4710</v>
      </c>
      <c r="RC193" s="1" t="s">
        <v>4711</v>
      </c>
      <c r="RD193" s="1" t="s">
        <v>4712</v>
      </c>
      <c r="RE193" s="1" t="s">
        <v>5102</v>
      </c>
      <c r="RF193" s="1">
        <v>0</v>
      </c>
      <c r="RG193" s="1">
        <v>1</v>
      </c>
      <c r="RH193" s="1">
        <v>1</v>
      </c>
      <c r="RI193" s="1">
        <v>3</v>
      </c>
      <c r="RJ193" s="1" t="s">
        <v>4713</v>
      </c>
      <c r="RK193" s="1">
        <v>0</v>
      </c>
      <c r="RL193" s="1">
        <v>5</v>
      </c>
      <c r="RM193" s="1" t="s">
        <v>4714</v>
      </c>
      <c r="RN193" s="1">
        <v>0</v>
      </c>
      <c r="RO193" s="1">
        <v>0</v>
      </c>
      <c r="RP193" s="1" t="str">
        <f t="shared" si="15"/>
        <v>croissance</v>
      </c>
      <c r="RQ193" s="1" t="str">
        <f t="shared" si="16"/>
        <v>stagnation</v>
      </c>
      <c r="RR193" s="1" t="str">
        <f t="shared" si="17"/>
        <v>stagnation</v>
      </c>
      <c r="RS193" s="1" t="str">
        <f t="shared" si="18"/>
        <v>regression</v>
      </c>
      <c r="RT193" s="1" t="str">
        <f t="shared" si="19"/>
        <v>regression</v>
      </c>
      <c r="RU193" s="1" t="str">
        <f t="shared" si="20"/>
        <v>croissance</v>
      </c>
    </row>
    <row r="194" spans="1:489" ht="14.25" customHeight="1" x14ac:dyDescent="0.3">
      <c r="A194" s="1" t="s">
        <v>2827</v>
      </c>
      <c r="B194" s="1" t="s">
        <v>2828</v>
      </c>
      <c r="C194" s="1">
        <v>44965</v>
      </c>
      <c r="D194" s="1" t="s">
        <v>459</v>
      </c>
      <c r="E194" s="1" t="s">
        <v>460</v>
      </c>
      <c r="F194" s="1" t="s">
        <v>460</v>
      </c>
      <c r="G194" s="1" t="s">
        <v>461</v>
      </c>
      <c r="H194" s="1" t="s">
        <v>1380</v>
      </c>
      <c r="I194" s="1" t="s">
        <v>2290</v>
      </c>
      <c r="J194" s="1" t="s">
        <v>464</v>
      </c>
      <c r="K194" s="1" t="s">
        <v>2830</v>
      </c>
      <c r="L194" s="1" t="s">
        <v>2829</v>
      </c>
      <c r="M194" s="1" t="str" cm="1">
        <f t="array" ref="M194">SUBSTITUTE(L194,LEFT(L194,MIN(IFERROR(FIND({0;1;2;3;4;5;6;7;8;9},L194),""))-1),"")</f>
        <v>16</v>
      </c>
      <c r="N194" s="1" t="str">
        <f t="shared" si="14"/>
        <v>kadju_16</v>
      </c>
      <c r="O194" s="1" t="s">
        <v>510</v>
      </c>
      <c r="P194" s="1">
        <v>32</v>
      </c>
      <c r="Q194" s="1">
        <v>970469027</v>
      </c>
      <c r="R194" s="1" t="s">
        <v>614</v>
      </c>
      <c r="S194" s="1" t="s">
        <v>464</v>
      </c>
      <c r="W194" s="1" t="s">
        <v>510</v>
      </c>
      <c r="X194" s="1" t="s">
        <v>2831</v>
      </c>
      <c r="Y194" s="1" t="s">
        <v>575</v>
      </c>
      <c r="AA194" s="1" t="s">
        <v>471</v>
      </c>
      <c r="AB194" s="1">
        <v>0</v>
      </c>
      <c r="AC194" s="1">
        <v>1</v>
      </c>
      <c r="AD194" s="1">
        <v>2</v>
      </c>
      <c r="AE194" s="1">
        <v>0</v>
      </c>
      <c r="AF194" s="1">
        <v>0</v>
      </c>
      <c r="AG194" s="1">
        <v>1</v>
      </c>
      <c r="AH194" s="1">
        <v>0</v>
      </c>
      <c r="AI194" s="1">
        <v>0</v>
      </c>
      <c r="AJ194" s="1">
        <v>0</v>
      </c>
      <c r="AK194" s="1">
        <v>0</v>
      </c>
      <c r="AL194" s="1">
        <v>2</v>
      </c>
      <c r="AM194" s="1">
        <v>1</v>
      </c>
      <c r="AN194" s="1">
        <v>0</v>
      </c>
      <c r="AO194" s="1">
        <v>1</v>
      </c>
      <c r="AP194" s="1">
        <v>0</v>
      </c>
      <c r="AQ194" s="1">
        <v>0</v>
      </c>
      <c r="AR194" s="1">
        <v>8</v>
      </c>
      <c r="AS194" s="1" t="s">
        <v>464</v>
      </c>
      <c r="AT194" s="1">
        <v>0</v>
      </c>
      <c r="AU194" s="1">
        <v>0</v>
      </c>
      <c r="AV194" s="1">
        <v>0</v>
      </c>
      <c r="AW194" s="1">
        <v>0</v>
      </c>
      <c r="AX194" s="1">
        <v>1</v>
      </c>
      <c r="AY194" s="1">
        <v>0</v>
      </c>
      <c r="AZ194" s="1">
        <v>0</v>
      </c>
      <c r="BA194" s="1">
        <v>0</v>
      </c>
      <c r="BB194" s="1">
        <v>0</v>
      </c>
      <c r="BC194" s="1">
        <v>1</v>
      </c>
      <c r="BD194" s="1">
        <v>0</v>
      </c>
      <c r="BE194" s="1" t="s">
        <v>2832</v>
      </c>
      <c r="BF194" s="1" t="s">
        <v>464</v>
      </c>
      <c r="BG194" s="1">
        <v>1</v>
      </c>
      <c r="BH194" s="1">
        <v>0</v>
      </c>
      <c r="BI194" s="1">
        <v>0</v>
      </c>
      <c r="BJ194" s="1">
        <v>0</v>
      </c>
      <c r="BK194" s="1">
        <v>0</v>
      </c>
      <c r="BL194" s="1">
        <v>0</v>
      </c>
      <c r="BM194" s="1">
        <v>0</v>
      </c>
      <c r="BN194" s="1">
        <v>0</v>
      </c>
      <c r="BO194" s="1">
        <v>0</v>
      </c>
      <c r="BP194" s="1">
        <v>0</v>
      </c>
      <c r="BQ194" s="1">
        <v>0</v>
      </c>
      <c r="BS194" s="1" t="s">
        <v>464</v>
      </c>
      <c r="BT194" s="1">
        <v>0</v>
      </c>
      <c r="BU194" s="1">
        <v>0</v>
      </c>
      <c r="BV194" s="1">
        <v>0</v>
      </c>
      <c r="BW194" s="1">
        <v>0</v>
      </c>
      <c r="BX194" s="1">
        <v>0</v>
      </c>
      <c r="BY194" s="1">
        <v>0</v>
      </c>
      <c r="BZ194" s="1">
        <v>0</v>
      </c>
      <c r="CA194" s="1">
        <v>0</v>
      </c>
      <c r="CB194" s="1">
        <v>0</v>
      </c>
      <c r="CC194" s="1">
        <v>1</v>
      </c>
      <c r="CD194" s="1">
        <v>0</v>
      </c>
      <c r="CE194" s="1" t="s">
        <v>2833</v>
      </c>
      <c r="CF194" s="1" t="s">
        <v>650</v>
      </c>
      <c r="CI194" s="1" t="s">
        <v>714</v>
      </c>
      <c r="CL194" s="1" t="s">
        <v>714</v>
      </c>
      <c r="CM194" s="1" t="s">
        <v>5132</v>
      </c>
      <c r="CO194" s="1" t="s">
        <v>464</v>
      </c>
      <c r="CW194" s="1" t="s">
        <v>475</v>
      </c>
      <c r="CX194" s="1">
        <v>60</v>
      </c>
      <c r="CY194" s="1">
        <v>30</v>
      </c>
      <c r="CZ194" s="1">
        <v>90</v>
      </c>
      <c r="DA194" s="9">
        <v>180</v>
      </c>
      <c r="DE194" s="1" t="s">
        <v>464</v>
      </c>
      <c r="DF194" s="1" t="s">
        <v>5102</v>
      </c>
      <c r="EH194" s="1">
        <v>7</v>
      </c>
      <c r="EI194" s="1">
        <v>4</v>
      </c>
      <c r="EJ194" s="1">
        <v>560</v>
      </c>
      <c r="EM194" s="1">
        <v>0</v>
      </c>
      <c r="EN194" s="6">
        <v>10</v>
      </c>
      <c r="EO194" s="1" t="s">
        <v>472</v>
      </c>
      <c r="EZ194" s="1" t="s">
        <v>1031</v>
      </c>
      <c r="FA194" s="1">
        <v>0</v>
      </c>
      <c r="FB194" s="1">
        <v>0</v>
      </c>
      <c r="FC194" s="1">
        <v>0</v>
      </c>
      <c r="FD194" s="1">
        <v>0</v>
      </c>
      <c r="FE194" s="1">
        <v>0</v>
      </c>
      <c r="FF194" s="1">
        <v>1</v>
      </c>
      <c r="FG194" s="1">
        <v>0</v>
      </c>
      <c r="FH194" s="1" t="s">
        <v>2834</v>
      </c>
      <c r="FI194" s="1" t="s">
        <v>472</v>
      </c>
      <c r="GE194" s="1" t="s">
        <v>464</v>
      </c>
      <c r="GF194" s="1" t="s">
        <v>2835</v>
      </c>
      <c r="GG194" s="1" t="s">
        <v>464</v>
      </c>
      <c r="GH194" s="1">
        <v>0</v>
      </c>
      <c r="GI194" s="1">
        <v>0</v>
      </c>
      <c r="GJ194" s="1">
        <v>0</v>
      </c>
      <c r="GK194" s="1">
        <v>1</v>
      </c>
      <c r="GL194" s="1">
        <v>0</v>
      </c>
      <c r="GM194" s="1">
        <v>0</v>
      </c>
      <c r="GN194" s="1">
        <v>0</v>
      </c>
      <c r="GY194" s="1">
        <v>0</v>
      </c>
      <c r="GZ194" s="1">
        <v>1</v>
      </c>
      <c r="HA194" s="1">
        <v>1</v>
      </c>
      <c r="HB194" s="1">
        <v>0</v>
      </c>
      <c r="HC194" s="1">
        <v>0</v>
      </c>
      <c r="HD194" s="1">
        <v>1</v>
      </c>
      <c r="HE194" s="1">
        <v>0</v>
      </c>
      <c r="HF194" s="1">
        <v>0</v>
      </c>
      <c r="HG194" s="1">
        <v>0</v>
      </c>
      <c r="HH194" s="1">
        <v>0</v>
      </c>
      <c r="HI194" s="1">
        <v>1</v>
      </c>
      <c r="HJ194" s="1">
        <v>0</v>
      </c>
      <c r="HK194" s="1">
        <v>0</v>
      </c>
      <c r="HL194" s="1">
        <v>1</v>
      </c>
      <c r="HM194" s="1">
        <v>0</v>
      </c>
      <c r="HN194" s="1">
        <v>0</v>
      </c>
      <c r="HO194" s="1">
        <v>0</v>
      </c>
      <c r="HP194" s="1" t="s">
        <v>464</v>
      </c>
      <c r="HQ194" s="1">
        <v>0</v>
      </c>
      <c r="HR194" s="1">
        <v>0</v>
      </c>
      <c r="HS194" s="1">
        <v>1</v>
      </c>
      <c r="HT194" s="1">
        <v>0</v>
      </c>
      <c r="HU194" s="1">
        <v>0</v>
      </c>
      <c r="HV194" s="1">
        <v>0</v>
      </c>
      <c r="HW194" s="1">
        <v>0</v>
      </c>
      <c r="HX194" s="1">
        <v>0</v>
      </c>
      <c r="HY194" s="1">
        <v>0</v>
      </c>
      <c r="HZ194" s="1">
        <v>0</v>
      </c>
      <c r="IC194" s="1" t="s">
        <v>737</v>
      </c>
      <c r="IF194" s="1">
        <v>0</v>
      </c>
      <c r="IG194" s="1">
        <v>0</v>
      </c>
      <c r="IH194" s="1">
        <v>0</v>
      </c>
      <c r="II194" s="1">
        <v>1</v>
      </c>
      <c r="IJ194" s="1">
        <v>0</v>
      </c>
      <c r="IL194" s="1">
        <v>1</v>
      </c>
      <c r="IM194" s="1">
        <v>0</v>
      </c>
      <c r="IN194" s="1">
        <v>0</v>
      </c>
      <c r="IO194" s="1" t="s">
        <v>2523</v>
      </c>
      <c r="IQ194" s="1" t="s">
        <v>757</v>
      </c>
      <c r="IS194" s="1" t="s">
        <v>5183</v>
      </c>
      <c r="IT194" s="1" t="s">
        <v>472</v>
      </c>
      <c r="IU194" s="1" t="s">
        <v>5102</v>
      </c>
      <c r="IV194" s="1" t="s">
        <v>472</v>
      </c>
      <c r="IX194" s="1" t="s">
        <v>472</v>
      </c>
      <c r="IY194" s="1" t="s">
        <v>464</v>
      </c>
      <c r="IZ194" s="1">
        <v>0</v>
      </c>
      <c r="JA194" s="1">
        <v>0</v>
      </c>
      <c r="JB194" s="1">
        <v>0</v>
      </c>
      <c r="JC194" s="1">
        <v>1</v>
      </c>
      <c r="JD194" s="1">
        <v>0</v>
      </c>
      <c r="JE194" s="1">
        <v>1</v>
      </c>
      <c r="JF194" s="1">
        <v>0</v>
      </c>
      <c r="JG194" s="1">
        <v>0</v>
      </c>
      <c r="JH194" s="1">
        <v>0</v>
      </c>
      <c r="JI194" s="1">
        <v>0</v>
      </c>
      <c r="JK194" s="1" t="s">
        <v>472</v>
      </c>
      <c r="KA194" s="1" t="s">
        <v>464</v>
      </c>
      <c r="KB194" s="1">
        <v>0</v>
      </c>
      <c r="KC194" s="1">
        <v>0</v>
      </c>
      <c r="KD194" s="1">
        <v>0</v>
      </c>
      <c r="KE194" s="1">
        <v>0</v>
      </c>
      <c r="KF194" s="1">
        <v>0</v>
      </c>
      <c r="KG194" s="1">
        <v>1</v>
      </c>
      <c r="KH194" s="1">
        <v>0</v>
      </c>
      <c r="KI194" s="1" t="s">
        <v>2836</v>
      </c>
      <c r="KJ194" s="1">
        <v>0</v>
      </c>
      <c r="KK194" s="1">
        <v>0</v>
      </c>
      <c r="KL194" s="1">
        <v>1</v>
      </c>
      <c r="KM194" s="1">
        <v>1</v>
      </c>
      <c r="KN194" s="1">
        <v>1</v>
      </c>
      <c r="KO194" s="1" t="s">
        <v>5186</v>
      </c>
      <c r="KP194" s="1">
        <v>0</v>
      </c>
      <c r="KQ194" s="1">
        <v>0</v>
      </c>
      <c r="KR194" s="1">
        <v>0</v>
      </c>
      <c r="KT194" s="1">
        <v>0</v>
      </c>
      <c r="KU194" s="1">
        <v>0</v>
      </c>
      <c r="KV194" s="1">
        <v>0</v>
      </c>
      <c r="KW194" s="1">
        <v>0</v>
      </c>
      <c r="KX194" s="1">
        <v>1</v>
      </c>
      <c r="KY194" s="1">
        <v>0</v>
      </c>
      <c r="KZ194" s="1" t="s">
        <v>2837</v>
      </c>
      <c r="LA194" s="1" t="s">
        <v>464</v>
      </c>
      <c r="LC194" s="1">
        <v>0</v>
      </c>
      <c r="LD194" s="1">
        <v>1</v>
      </c>
      <c r="LE194" s="1">
        <v>0</v>
      </c>
      <c r="LF194" s="1">
        <v>0</v>
      </c>
      <c r="LH194" s="1">
        <v>0</v>
      </c>
      <c r="LI194" s="1">
        <v>0</v>
      </c>
      <c r="LJ194" s="1">
        <v>1</v>
      </c>
      <c r="LK194" s="1">
        <v>0</v>
      </c>
      <c r="LL194" s="1">
        <v>0</v>
      </c>
      <c r="LM194" s="1">
        <v>0</v>
      </c>
      <c r="LN194" s="1">
        <v>0</v>
      </c>
      <c r="LO194" s="1">
        <v>0</v>
      </c>
      <c r="LQ194" s="1" t="s">
        <v>464</v>
      </c>
      <c r="LR194" s="1" t="s">
        <v>2838</v>
      </c>
      <c r="LS194" s="1">
        <v>0</v>
      </c>
      <c r="LT194" s="1">
        <v>0</v>
      </c>
      <c r="LU194" s="1">
        <v>0</v>
      </c>
      <c r="LV194" s="1">
        <v>0</v>
      </c>
      <c r="LW194" s="1">
        <v>1</v>
      </c>
      <c r="LX194" s="1">
        <v>0</v>
      </c>
      <c r="LY194" s="1" t="s">
        <v>2839</v>
      </c>
      <c r="LZ194" s="1" t="s">
        <v>464</v>
      </c>
      <c r="MA194" s="1" t="s">
        <v>464</v>
      </c>
      <c r="MB194" s="1">
        <v>1</v>
      </c>
      <c r="MC194" s="1">
        <v>0</v>
      </c>
      <c r="MD194" s="1">
        <v>0</v>
      </c>
      <c r="ME194" s="1">
        <v>0</v>
      </c>
      <c r="MF194" s="1">
        <v>0</v>
      </c>
      <c r="MH194" s="1">
        <v>1</v>
      </c>
      <c r="MI194" s="1">
        <v>0</v>
      </c>
      <c r="MJ194" s="1">
        <v>0</v>
      </c>
      <c r="MK194" s="1">
        <v>0</v>
      </c>
      <c r="ML194" s="1">
        <v>0</v>
      </c>
      <c r="MM194" s="1">
        <v>0</v>
      </c>
      <c r="MN194" s="1">
        <v>0</v>
      </c>
      <c r="MO194" s="1">
        <v>0</v>
      </c>
      <c r="MQ194" s="1">
        <v>1</v>
      </c>
      <c r="MR194" s="1" t="s">
        <v>464</v>
      </c>
      <c r="MS194" s="1" t="s">
        <v>479</v>
      </c>
      <c r="MT194" s="1">
        <v>4</v>
      </c>
      <c r="MU194" s="1" t="s">
        <v>5188</v>
      </c>
      <c r="NA194" s="1">
        <v>0</v>
      </c>
      <c r="NB194" s="1">
        <v>1</v>
      </c>
      <c r="NC194" s="1" t="s">
        <v>5190</v>
      </c>
      <c r="NH194" s="1" t="s">
        <v>464</v>
      </c>
      <c r="NI194" s="1" t="s">
        <v>480</v>
      </c>
      <c r="OD194" s="1" t="s">
        <v>2840</v>
      </c>
      <c r="OE194" s="1">
        <v>0</v>
      </c>
      <c r="OF194" s="1">
        <v>0</v>
      </c>
      <c r="OG194" s="1">
        <v>1</v>
      </c>
      <c r="OH194" s="1">
        <v>0</v>
      </c>
      <c r="OI194" s="1">
        <v>0</v>
      </c>
      <c r="OJ194" s="1">
        <v>0</v>
      </c>
      <c r="OK194" s="1">
        <v>1</v>
      </c>
      <c r="OL194" s="1">
        <v>1</v>
      </c>
      <c r="OM194" s="1">
        <v>1</v>
      </c>
      <c r="ON194" s="1">
        <v>0</v>
      </c>
      <c r="OO194" s="1" t="s">
        <v>544</v>
      </c>
      <c r="OP194" s="1">
        <v>0</v>
      </c>
      <c r="OQ194" s="1">
        <v>0</v>
      </c>
      <c r="OR194" s="1">
        <v>0</v>
      </c>
      <c r="OS194" s="1">
        <v>0</v>
      </c>
      <c r="OT194" s="1">
        <v>1</v>
      </c>
      <c r="OU194" s="1">
        <v>0</v>
      </c>
      <c r="OV194" s="1" t="s">
        <v>2841</v>
      </c>
      <c r="OW194" s="1" t="s">
        <v>546</v>
      </c>
      <c r="OY194" s="1" t="s">
        <v>502</v>
      </c>
      <c r="OZ194" s="1" t="s">
        <v>464</v>
      </c>
      <c r="PA194" s="1" t="s">
        <v>464</v>
      </c>
      <c r="PB194" s="1" t="s">
        <v>502</v>
      </c>
      <c r="PC194" s="1" t="s">
        <v>472</v>
      </c>
      <c r="PI194" s="1" t="s">
        <v>486</v>
      </c>
      <c r="PJ194" s="1" t="s">
        <v>489</v>
      </c>
      <c r="PK194" s="1">
        <v>0</v>
      </c>
      <c r="PL194" s="1">
        <v>1</v>
      </c>
      <c r="PM194" s="1">
        <v>0</v>
      </c>
      <c r="PN194" s="1">
        <v>0</v>
      </c>
      <c r="PO194" s="1">
        <v>0</v>
      </c>
      <c r="PP194" s="1">
        <v>0</v>
      </c>
      <c r="PQ194" s="1">
        <v>0</v>
      </c>
      <c r="PR194" s="1">
        <v>0</v>
      </c>
      <c r="PS194" s="1">
        <v>0</v>
      </c>
      <c r="PT194" s="1">
        <v>0</v>
      </c>
      <c r="PU194" s="1">
        <v>0</v>
      </c>
      <c r="PV194" s="1">
        <v>0</v>
      </c>
      <c r="PX194" s="1" t="s">
        <v>2842</v>
      </c>
      <c r="PY194" s="1" t="s">
        <v>472</v>
      </c>
      <c r="QB194" s="1" t="s">
        <v>2843</v>
      </c>
      <c r="QC194" s="1" t="s">
        <v>2844</v>
      </c>
      <c r="QD194" s="1" t="s">
        <v>464</v>
      </c>
      <c r="QE194" s="1" t="s">
        <v>2845</v>
      </c>
      <c r="QF194" s="1" t="s">
        <v>472</v>
      </c>
      <c r="QG194" s="1">
        <v>-2.1584056</v>
      </c>
      <c r="QH194" s="1">
        <v>28.895494599999999</v>
      </c>
      <c r="QI194" s="1">
        <v>1716.3</v>
      </c>
      <c r="QJ194" s="1">
        <v>7.73</v>
      </c>
      <c r="QK194" s="1">
        <v>8</v>
      </c>
      <c r="QL194" s="1">
        <v>44965.408564814818</v>
      </c>
      <c r="QM194" s="1">
        <v>44965.353020833332</v>
      </c>
      <c r="QN194" s="1" t="s">
        <v>747</v>
      </c>
      <c r="QO194" s="1">
        <v>44965.574675925927</v>
      </c>
      <c r="QP194" s="7" t="s">
        <v>2846</v>
      </c>
      <c r="QQ194" s="1" t="s">
        <v>747</v>
      </c>
      <c r="QR194" s="1" t="s">
        <v>4751</v>
      </c>
      <c r="QS194" s="1" t="s">
        <v>4708</v>
      </c>
      <c r="QT194" s="1">
        <v>6</v>
      </c>
      <c r="QU194" s="1" t="s">
        <v>4725</v>
      </c>
      <c r="QV194" s="1">
        <v>5</v>
      </c>
      <c r="QW194" s="1">
        <v>40</v>
      </c>
      <c r="QX194" s="1">
        <v>10</v>
      </c>
      <c r="QY194" s="9">
        <v>55</v>
      </c>
      <c r="QZ194" s="1" t="s">
        <v>5102</v>
      </c>
      <c r="RA194" s="1">
        <v>20</v>
      </c>
      <c r="RB194" s="1" t="s">
        <v>4720</v>
      </c>
      <c r="RC194" s="1" t="s">
        <v>4711</v>
      </c>
      <c r="RD194" s="1" t="s">
        <v>4712</v>
      </c>
      <c r="RE194" s="1" t="s">
        <v>5102</v>
      </c>
      <c r="RF194" s="1">
        <v>0</v>
      </c>
      <c r="RG194" s="1">
        <v>1</v>
      </c>
      <c r="RH194" s="1">
        <v>1</v>
      </c>
      <c r="RI194" s="1">
        <v>3</v>
      </c>
      <c r="RJ194" s="1" t="s">
        <v>4713</v>
      </c>
      <c r="RK194" s="1">
        <v>1</v>
      </c>
      <c r="RL194" s="1">
        <v>5</v>
      </c>
      <c r="RM194" s="1" t="s">
        <v>4714</v>
      </c>
      <c r="RN194" s="1">
        <v>1</v>
      </c>
      <c r="RO194" s="1">
        <v>1</v>
      </c>
      <c r="RP194" s="1" t="str">
        <f t="shared" si="15"/>
        <v>regression</v>
      </c>
      <c r="RQ194" s="1" t="str">
        <f t="shared" si="16"/>
        <v>stagnation</v>
      </c>
      <c r="RR194" s="1" t="str">
        <f t="shared" si="17"/>
        <v>stagnation</v>
      </c>
      <c r="RS194" s="1" t="str">
        <f t="shared" si="18"/>
        <v>croissance</v>
      </c>
      <c r="RT194" s="1" t="str">
        <f t="shared" si="19"/>
        <v>regression</v>
      </c>
      <c r="RU194" s="1" t="str">
        <f t="shared" si="20"/>
        <v>regression</v>
      </c>
    </row>
    <row r="195" spans="1:489" ht="14.25" customHeight="1" x14ac:dyDescent="0.3">
      <c r="A195" s="1" t="s">
        <v>2847</v>
      </c>
      <c r="B195" s="1" t="s">
        <v>2848</v>
      </c>
      <c r="C195" s="1">
        <v>44965</v>
      </c>
      <c r="D195" s="1" t="s">
        <v>459</v>
      </c>
      <c r="E195" s="1" t="s">
        <v>460</v>
      </c>
      <c r="F195" s="1" t="s">
        <v>460</v>
      </c>
      <c r="G195" s="1" t="s">
        <v>461</v>
      </c>
      <c r="H195" s="1" t="s">
        <v>1380</v>
      </c>
      <c r="I195" s="1" t="s">
        <v>2290</v>
      </c>
      <c r="J195" s="1" t="s">
        <v>464</v>
      </c>
      <c r="K195" s="1" t="s">
        <v>2850</v>
      </c>
      <c r="L195" s="1" t="s">
        <v>2849</v>
      </c>
      <c r="M195" s="1" t="str" cm="1">
        <f t="array" ref="M195">SUBSTITUTE(L195,LEFT(L195,MIN(IFERROR(FIND({0;1;2;3;4;5;6;7;8;9},L195),""))-1),"")</f>
        <v>5</v>
      </c>
      <c r="N195" s="1" t="str">
        <f t="shared" ref="N195:N258" si="21">LEFT(I195,5)&amp;"_"&amp;M195</f>
        <v>kadju_5</v>
      </c>
      <c r="O195" s="1" t="s">
        <v>467</v>
      </c>
      <c r="P195" s="1">
        <v>50</v>
      </c>
      <c r="Q195" s="1">
        <v>0</v>
      </c>
      <c r="R195" s="1" t="s">
        <v>553</v>
      </c>
      <c r="S195" s="1" t="s">
        <v>472</v>
      </c>
      <c r="T195" s="1" t="s">
        <v>542</v>
      </c>
      <c r="V195" s="1" t="s">
        <v>510</v>
      </c>
      <c r="W195" s="1" t="s">
        <v>510</v>
      </c>
      <c r="Y195" s="1" t="s">
        <v>575</v>
      </c>
      <c r="AA195" s="1" t="s">
        <v>471</v>
      </c>
      <c r="AB195" s="1">
        <v>2</v>
      </c>
      <c r="AC195" s="1">
        <v>0</v>
      </c>
      <c r="AD195" s="1">
        <v>1</v>
      </c>
      <c r="AE195" s="1">
        <v>1</v>
      </c>
      <c r="AF195" s="1">
        <v>0</v>
      </c>
      <c r="AG195" s="1">
        <v>0</v>
      </c>
      <c r="AH195" s="1">
        <v>0</v>
      </c>
      <c r="AI195" s="1">
        <v>1</v>
      </c>
      <c r="AJ195" s="1">
        <v>0</v>
      </c>
      <c r="AK195" s="1">
        <v>0</v>
      </c>
      <c r="AL195" s="1">
        <v>1</v>
      </c>
      <c r="AM195" s="1">
        <v>0</v>
      </c>
      <c r="AN195" s="1">
        <v>1</v>
      </c>
      <c r="AO195" s="1">
        <v>0</v>
      </c>
      <c r="AP195" s="1">
        <v>0</v>
      </c>
      <c r="AQ195" s="1">
        <v>1</v>
      </c>
      <c r="AR195" s="1">
        <v>8</v>
      </c>
      <c r="AS195" s="1" t="s">
        <v>472</v>
      </c>
      <c r="AT195" s="1">
        <v>0</v>
      </c>
      <c r="AU195" s="1">
        <v>0</v>
      </c>
      <c r="AV195" s="1">
        <v>0</v>
      </c>
      <c r="AW195" s="1">
        <v>0</v>
      </c>
      <c r="AX195" s="1">
        <v>0</v>
      </c>
      <c r="AY195" s="1">
        <v>0</v>
      </c>
      <c r="AZ195" s="1">
        <v>0</v>
      </c>
      <c r="BA195" s="1">
        <v>0</v>
      </c>
      <c r="BB195" s="1">
        <v>0</v>
      </c>
      <c r="BC195" s="1">
        <v>0</v>
      </c>
      <c r="BD195" s="1">
        <v>0</v>
      </c>
      <c r="BE195" s="1">
        <v>0</v>
      </c>
      <c r="BF195" s="1" t="s">
        <v>472</v>
      </c>
      <c r="BS195" s="1" t="s">
        <v>472</v>
      </c>
      <c r="CF195" s="1" t="s">
        <v>650</v>
      </c>
      <c r="CI195" s="1" t="s">
        <v>714</v>
      </c>
      <c r="CL195" s="1" t="s">
        <v>714</v>
      </c>
      <c r="CM195" s="1" t="s">
        <v>5132</v>
      </c>
      <c r="CO195" s="1" t="s">
        <v>464</v>
      </c>
      <c r="CW195" s="1" t="s">
        <v>475</v>
      </c>
      <c r="CX195" s="1">
        <v>1</v>
      </c>
      <c r="CY195" s="1">
        <v>30</v>
      </c>
      <c r="CZ195" s="1">
        <v>120</v>
      </c>
      <c r="DA195" s="9">
        <v>151</v>
      </c>
      <c r="DE195" s="1" t="s">
        <v>464</v>
      </c>
      <c r="DF195" s="1" t="s">
        <v>5102</v>
      </c>
      <c r="EH195" s="1">
        <v>7</v>
      </c>
      <c r="EI195" s="1">
        <v>3</v>
      </c>
      <c r="EJ195" s="1">
        <v>420</v>
      </c>
      <c r="EM195" s="1">
        <v>0</v>
      </c>
      <c r="EN195" s="6">
        <v>7.5</v>
      </c>
      <c r="EO195" s="1" t="s">
        <v>472</v>
      </c>
      <c r="EZ195" s="1" t="s">
        <v>529</v>
      </c>
      <c r="FA195" s="1">
        <v>0</v>
      </c>
      <c r="FB195" s="1">
        <v>0</v>
      </c>
      <c r="FC195" s="1">
        <v>0</v>
      </c>
      <c r="FD195" s="1">
        <v>0</v>
      </c>
      <c r="FE195" s="1">
        <v>0</v>
      </c>
      <c r="FF195" s="1">
        <v>1</v>
      </c>
      <c r="FG195" s="1">
        <v>0</v>
      </c>
      <c r="FH195" s="1" t="s">
        <v>2851</v>
      </c>
      <c r="FI195" s="1" t="s">
        <v>472</v>
      </c>
      <c r="GE195" s="1" t="s">
        <v>464</v>
      </c>
      <c r="GF195" s="1" t="s">
        <v>2852</v>
      </c>
      <c r="GG195" s="1" t="s">
        <v>464</v>
      </c>
      <c r="GH195" s="1">
        <v>1</v>
      </c>
      <c r="GI195" s="1">
        <v>0</v>
      </c>
      <c r="GJ195" s="1">
        <v>0</v>
      </c>
      <c r="GK195" s="1">
        <v>0</v>
      </c>
      <c r="GL195" s="1">
        <v>1</v>
      </c>
      <c r="GM195" s="1">
        <v>0</v>
      </c>
      <c r="GN195" s="1">
        <v>0</v>
      </c>
      <c r="GY195" s="1">
        <v>0</v>
      </c>
      <c r="GZ195" s="1">
        <v>0</v>
      </c>
      <c r="HA195" s="1">
        <v>1</v>
      </c>
      <c r="HB195" s="1">
        <v>1</v>
      </c>
      <c r="HC195" s="1">
        <v>0</v>
      </c>
      <c r="HD195" s="1">
        <v>0</v>
      </c>
      <c r="HE195" s="1">
        <v>0</v>
      </c>
      <c r="HF195" s="1">
        <v>1</v>
      </c>
      <c r="HG195" s="1">
        <v>0</v>
      </c>
      <c r="HH195" s="1">
        <v>0</v>
      </c>
      <c r="HI195" s="1">
        <v>0</v>
      </c>
      <c r="HJ195" s="1">
        <v>0</v>
      </c>
      <c r="HK195" s="1">
        <v>0</v>
      </c>
      <c r="HL195" s="1">
        <v>0</v>
      </c>
      <c r="HM195" s="1">
        <v>0</v>
      </c>
      <c r="HN195" s="1">
        <v>0</v>
      </c>
      <c r="HO195" s="1">
        <v>0</v>
      </c>
      <c r="HP195" s="1" t="s">
        <v>464</v>
      </c>
      <c r="HQ195" s="1">
        <v>0</v>
      </c>
      <c r="HR195" s="1">
        <v>0</v>
      </c>
      <c r="HS195" s="1">
        <v>0</v>
      </c>
      <c r="HT195" s="1">
        <v>0</v>
      </c>
      <c r="HU195" s="1">
        <v>0</v>
      </c>
      <c r="HV195" s="1">
        <v>1</v>
      </c>
      <c r="HW195" s="1">
        <v>0</v>
      </c>
      <c r="HX195" s="1">
        <v>0</v>
      </c>
      <c r="HY195" s="1">
        <v>0</v>
      </c>
      <c r="HZ195" s="1">
        <v>0</v>
      </c>
      <c r="IF195" s="1">
        <v>0</v>
      </c>
      <c r="IG195" s="1">
        <v>0</v>
      </c>
      <c r="IH195" s="1">
        <v>0</v>
      </c>
      <c r="II195" s="1">
        <v>1</v>
      </c>
      <c r="IJ195" s="1">
        <v>0</v>
      </c>
      <c r="IS195" s="1" t="s">
        <v>5183</v>
      </c>
      <c r="IT195" s="1" t="s">
        <v>472</v>
      </c>
      <c r="IU195" s="1" t="s">
        <v>5102</v>
      </c>
      <c r="IV195" s="1" t="s">
        <v>472</v>
      </c>
      <c r="IX195" s="1" t="s">
        <v>472</v>
      </c>
      <c r="IY195" s="1" t="s">
        <v>472</v>
      </c>
      <c r="KA195" s="1" t="s">
        <v>464</v>
      </c>
      <c r="KB195" s="1">
        <v>1</v>
      </c>
      <c r="KC195" s="1">
        <v>0</v>
      </c>
      <c r="KD195" s="1">
        <v>0</v>
      </c>
      <c r="KE195" s="1">
        <v>1</v>
      </c>
      <c r="KF195" s="1">
        <v>0</v>
      </c>
      <c r="KG195" s="1">
        <v>0</v>
      </c>
      <c r="KH195" s="1">
        <v>0</v>
      </c>
      <c r="KJ195" s="1">
        <v>0</v>
      </c>
      <c r="KK195" s="1">
        <v>0</v>
      </c>
      <c r="KL195" s="1">
        <v>1</v>
      </c>
      <c r="KM195" s="1">
        <v>1</v>
      </c>
      <c r="KN195" s="1">
        <v>2</v>
      </c>
      <c r="KO195" s="1" t="s">
        <v>5186</v>
      </c>
      <c r="KP195" s="1">
        <v>0</v>
      </c>
      <c r="KQ195" s="1">
        <v>0</v>
      </c>
      <c r="KR195" s="1">
        <v>0</v>
      </c>
      <c r="KT195" s="1">
        <v>0</v>
      </c>
      <c r="KU195" s="1">
        <v>0</v>
      </c>
      <c r="KV195" s="1">
        <v>0</v>
      </c>
      <c r="KW195" s="1">
        <v>0</v>
      </c>
      <c r="KX195" s="1">
        <v>1</v>
      </c>
      <c r="KY195" s="1">
        <v>0</v>
      </c>
      <c r="KZ195" s="1" t="s">
        <v>2853</v>
      </c>
      <c r="LA195" s="1" t="s">
        <v>464</v>
      </c>
      <c r="LC195" s="1">
        <v>0</v>
      </c>
      <c r="LD195" s="1">
        <v>1</v>
      </c>
      <c r="LE195" s="1">
        <v>0</v>
      </c>
      <c r="LF195" s="1">
        <v>0</v>
      </c>
      <c r="LH195" s="1">
        <v>0</v>
      </c>
      <c r="LI195" s="1">
        <v>0</v>
      </c>
      <c r="LJ195" s="1">
        <v>1</v>
      </c>
      <c r="LK195" s="1">
        <v>0</v>
      </c>
      <c r="LL195" s="1">
        <v>0</v>
      </c>
      <c r="LM195" s="1">
        <v>0</v>
      </c>
      <c r="LN195" s="1">
        <v>0</v>
      </c>
      <c r="LO195" s="1">
        <v>0</v>
      </c>
      <c r="LQ195" s="1" t="s">
        <v>464</v>
      </c>
      <c r="LR195" s="1" t="s">
        <v>2854</v>
      </c>
      <c r="LS195" s="1">
        <v>0</v>
      </c>
      <c r="LT195" s="1">
        <v>0</v>
      </c>
      <c r="LU195" s="1">
        <v>0</v>
      </c>
      <c r="LV195" s="1">
        <v>0</v>
      </c>
      <c r="LW195" s="1">
        <v>1</v>
      </c>
      <c r="LX195" s="1">
        <v>0</v>
      </c>
      <c r="LY195" s="1" t="s">
        <v>2855</v>
      </c>
      <c r="LZ195" s="1" t="s">
        <v>472</v>
      </c>
      <c r="MA195" s="1" t="s">
        <v>472</v>
      </c>
      <c r="MQ195" s="1">
        <v>0</v>
      </c>
      <c r="MT195" s="1">
        <v>1</v>
      </c>
      <c r="MU195" s="1" t="s">
        <v>5188</v>
      </c>
      <c r="MV195" s="1">
        <v>1</v>
      </c>
      <c r="MW195" s="1">
        <v>0</v>
      </c>
      <c r="MX195" s="1">
        <v>0</v>
      </c>
      <c r="MY195" s="1">
        <v>0</v>
      </c>
      <c r="MZ195" s="1">
        <v>0</v>
      </c>
      <c r="NA195" s="1">
        <v>1</v>
      </c>
      <c r="NB195" s="1">
        <v>1</v>
      </c>
      <c r="NC195" s="1" t="s">
        <v>5190</v>
      </c>
      <c r="ND195" s="1">
        <v>0</v>
      </c>
      <c r="NE195" s="1">
        <v>0</v>
      </c>
      <c r="NF195" s="1">
        <v>0</v>
      </c>
      <c r="NH195" s="1" t="s">
        <v>472</v>
      </c>
      <c r="NI195" s="1" t="s">
        <v>480</v>
      </c>
      <c r="OD195" s="1" t="s">
        <v>2856</v>
      </c>
      <c r="OE195" s="1">
        <v>0</v>
      </c>
      <c r="OF195" s="1">
        <v>0</v>
      </c>
      <c r="OG195" s="1">
        <v>0</v>
      </c>
      <c r="OH195" s="1">
        <v>0</v>
      </c>
      <c r="OI195" s="1">
        <v>0</v>
      </c>
      <c r="OJ195" s="1">
        <v>1</v>
      </c>
      <c r="OK195" s="1">
        <v>1</v>
      </c>
      <c r="OL195" s="1">
        <v>1</v>
      </c>
      <c r="OM195" s="1">
        <v>0</v>
      </c>
      <c r="ON195" s="1">
        <v>0</v>
      </c>
      <c r="OP195" s="1">
        <v>0</v>
      </c>
      <c r="OQ195" s="1">
        <v>0</v>
      </c>
      <c r="OR195" s="1">
        <v>0</v>
      </c>
      <c r="OS195" s="1">
        <v>0</v>
      </c>
      <c r="OT195" s="1">
        <v>1</v>
      </c>
      <c r="OU195" s="1">
        <v>0</v>
      </c>
      <c r="OV195" s="1" t="s">
        <v>2857</v>
      </c>
      <c r="OW195" s="1" t="s">
        <v>702</v>
      </c>
      <c r="OY195" s="1" t="s">
        <v>502</v>
      </c>
      <c r="OZ195" s="1" t="s">
        <v>464</v>
      </c>
      <c r="PA195" s="1" t="s">
        <v>464</v>
      </c>
      <c r="PB195" s="1" t="s">
        <v>502</v>
      </c>
      <c r="PC195" s="1" t="s">
        <v>472</v>
      </c>
      <c r="PI195" s="1" t="s">
        <v>1242</v>
      </c>
      <c r="PJ195" s="1" t="s">
        <v>565</v>
      </c>
      <c r="PK195" s="1">
        <v>0</v>
      </c>
      <c r="PL195" s="1">
        <v>1</v>
      </c>
      <c r="PM195" s="1">
        <v>0</v>
      </c>
      <c r="PN195" s="1">
        <v>0</v>
      </c>
      <c r="PO195" s="1">
        <v>0</v>
      </c>
      <c r="PP195" s="1">
        <v>0</v>
      </c>
      <c r="PQ195" s="1">
        <v>0</v>
      </c>
      <c r="PR195" s="1">
        <v>0</v>
      </c>
      <c r="PS195" s="1">
        <v>0</v>
      </c>
      <c r="PT195" s="1">
        <v>0</v>
      </c>
      <c r="PU195" s="1">
        <v>0</v>
      </c>
      <c r="PV195" s="1">
        <v>0</v>
      </c>
      <c r="PX195" s="1" t="s">
        <v>2858</v>
      </c>
      <c r="PY195" s="1" t="s">
        <v>472</v>
      </c>
      <c r="QB195" s="1" t="s">
        <v>2859</v>
      </c>
      <c r="QC195" s="1" t="s">
        <v>2860</v>
      </c>
      <c r="QD195" s="1" t="s">
        <v>472</v>
      </c>
      <c r="QG195" s="1">
        <v>-2.1571085999999999</v>
      </c>
      <c r="QH195" s="1">
        <v>28.895159100000001</v>
      </c>
      <c r="QI195" s="1">
        <v>1681.4</v>
      </c>
      <c r="QJ195" s="1">
        <v>5.09</v>
      </c>
      <c r="QK195" s="1">
        <v>8</v>
      </c>
      <c r="QL195" s="1">
        <v>44965.442569444444</v>
      </c>
      <c r="QM195" s="1">
        <v>44965.421030092592</v>
      </c>
      <c r="QN195" s="1" t="s">
        <v>747</v>
      </c>
      <c r="QO195" s="1">
        <v>44965.574699074074</v>
      </c>
      <c r="QP195" s="7" t="s">
        <v>2861</v>
      </c>
      <c r="QQ195" s="1" t="s">
        <v>747</v>
      </c>
      <c r="QR195" s="1" t="s">
        <v>4707</v>
      </c>
      <c r="QS195" s="1" t="s">
        <v>4716</v>
      </c>
      <c r="QT195" s="1">
        <v>9</v>
      </c>
      <c r="QU195" s="1" t="s">
        <v>4725</v>
      </c>
      <c r="QV195" s="1">
        <v>13</v>
      </c>
      <c r="QW195" s="1">
        <v>18</v>
      </c>
      <c r="QX195" s="1">
        <v>20</v>
      </c>
      <c r="QY195" s="9">
        <v>51</v>
      </c>
      <c r="QZ195" s="1" t="s">
        <v>5102</v>
      </c>
      <c r="RA195" s="1">
        <v>6.666666666666667</v>
      </c>
      <c r="RB195" s="1" t="s">
        <v>4720</v>
      </c>
      <c r="RC195" s="1" t="s">
        <v>4711</v>
      </c>
      <c r="RD195" s="1" t="s">
        <v>4712</v>
      </c>
      <c r="RE195" s="1" t="s">
        <v>5102</v>
      </c>
      <c r="RF195" s="1">
        <v>0</v>
      </c>
      <c r="RG195" s="1">
        <v>0</v>
      </c>
      <c r="RH195" s="1">
        <v>0</v>
      </c>
      <c r="RI195" s="1">
        <v>0</v>
      </c>
      <c r="RJ195" s="1" t="s">
        <v>4721</v>
      </c>
      <c r="RK195" s="1">
        <v>0</v>
      </c>
      <c r="RL195" s="1">
        <v>4</v>
      </c>
      <c r="RM195" s="1" t="s">
        <v>4722</v>
      </c>
      <c r="RN195" s="1">
        <v>0</v>
      </c>
      <c r="RO195" s="1">
        <v>0</v>
      </c>
      <c r="RP195" s="1" t="str">
        <f t="shared" ref="RP195:RP258" si="22">IF(QY195="","",IF(QY195&gt;DA195,"croissance",IF(QY195=DA195,"stagnation","regression")))</f>
        <v>regression</v>
      </c>
      <c r="RQ195" s="1" t="str">
        <f t="shared" ref="RQ195:RQ258" si="23">IF(OR(QZ195="",DF195="inclassable"),"",IF(DF195=QZ195,"stagnation",IF(OR(AND(QZ195="Accès basique",OR(DF195="Accès limité",DF195="Pas d'accès")),AND(QZ195="Accès limité",DF195="Ne compte pas")),"regression","croissance")))</f>
        <v>stagnation</v>
      </c>
      <c r="RR195" s="1" t="str">
        <f t="shared" ref="RR195:RR258" si="24">IF(RE195="","",IF(RE195=IU195,"stagnation",IF(OR(AND(RE195="accès basique",OR(IU195="accès limité",IU195="pas d'accès")),AND(RE195="accès limité",IU195="pas d'accès")),"regression","croissance")))</f>
        <v>stagnation</v>
      </c>
      <c r="RS195" s="1" t="str">
        <f t="shared" ref="RS195:RS258" si="25">IF(RA195="","",IF(RA195&gt;EN195,"croissance",IF(RA195=EN195,"stagnation","regression")))</f>
        <v>regression</v>
      </c>
      <c r="RT195" s="1" t="str">
        <f t="shared" ref="RT195:RT258" si="26">IF(RI195="","",IF(RI195=KN195,"stagnation",IF(RI195&gt;KNJ195,"regression","croissance")))</f>
        <v>croissance</v>
      </c>
      <c r="RU195" s="1" t="str">
        <f t="shared" ref="RU195:RU258" si="27">IF(RL195="","",IF(RL195=MT195,"stagnation",IF(RL195&gt;MT195,"regression","croissance")))</f>
        <v>regression</v>
      </c>
    </row>
    <row r="196" spans="1:489" ht="14.25" customHeight="1" x14ac:dyDescent="0.3">
      <c r="A196" s="1" t="s">
        <v>2862</v>
      </c>
      <c r="B196" s="1" t="s">
        <v>2863</v>
      </c>
      <c r="C196" s="1">
        <v>44965</v>
      </c>
      <c r="D196" s="1" t="s">
        <v>459</v>
      </c>
      <c r="E196" s="1" t="s">
        <v>460</v>
      </c>
      <c r="F196" s="1" t="s">
        <v>460</v>
      </c>
      <c r="G196" s="1" t="s">
        <v>461</v>
      </c>
      <c r="H196" s="1" t="s">
        <v>1380</v>
      </c>
      <c r="I196" s="1" t="s">
        <v>2290</v>
      </c>
      <c r="J196" s="1" t="s">
        <v>464</v>
      </c>
      <c r="K196" s="1" t="s">
        <v>2865</v>
      </c>
      <c r="L196" s="1" t="s">
        <v>2864</v>
      </c>
      <c r="M196" s="1" t="str" cm="1">
        <f t="array" ref="M196">SUBSTITUTE(L196,LEFT(L196,MIN(IFERROR(FIND({0;1;2;3;4;5;6;7;8;9},L196),""))-1),"")</f>
        <v>12</v>
      </c>
      <c r="N196" s="1" t="str">
        <f t="shared" si="21"/>
        <v>kadju_12</v>
      </c>
      <c r="O196" s="1" t="s">
        <v>510</v>
      </c>
      <c r="P196" s="1">
        <v>30</v>
      </c>
      <c r="Q196" s="1">
        <v>0</v>
      </c>
      <c r="R196" s="1" t="s">
        <v>614</v>
      </c>
      <c r="S196" s="1" t="s">
        <v>464</v>
      </c>
      <c r="W196" s="1" t="s">
        <v>510</v>
      </c>
      <c r="X196" s="1" t="s">
        <v>2866</v>
      </c>
      <c r="Y196" s="1" t="s">
        <v>575</v>
      </c>
      <c r="AA196" s="1" t="s">
        <v>596</v>
      </c>
      <c r="AB196" s="1">
        <v>1</v>
      </c>
      <c r="AC196" s="1">
        <v>0</v>
      </c>
      <c r="AD196" s="1">
        <v>1</v>
      </c>
      <c r="AE196" s="1">
        <v>0</v>
      </c>
      <c r="AF196" s="1">
        <v>0</v>
      </c>
      <c r="AG196" s="1">
        <v>1</v>
      </c>
      <c r="AH196" s="1">
        <v>0</v>
      </c>
      <c r="AI196" s="1">
        <v>0</v>
      </c>
      <c r="AJ196" s="1">
        <v>1</v>
      </c>
      <c r="AK196" s="1">
        <v>2</v>
      </c>
      <c r="AL196" s="1">
        <v>0</v>
      </c>
      <c r="AM196" s="1">
        <v>0</v>
      </c>
      <c r="AN196" s="1">
        <v>0</v>
      </c>
      <c r="AO196" s="1">
        <v>0</v>
      </c>
      <c r="AP196" s="1">
        <v>0</v>
      </c>
      <c r="AQ196" s="1">
        <v>0</v>
      </c>
      <c r="AR196" s="1">
        <v>6</v>
      </c>
      <c r="AS196" s="1" t="s">
        <v>472</v>
      </c>
      <c r="AT196" s="1">
        <v>0</v>
      </c>
      <c r="AU196" s="1">
        <v>0</v>
      </c>
      <c r="AV196" s="1">
        <v>0</v>
      </c>
      <c r="AW196" s="1">
        <v>0</v>
      </c>
      <c r="AX196" s="1">
        <v>0</v>
      </c>
      <c r="AY196" s="1">
        <v>0</v>
      </c>
      <c r="AZ196" s="1">
        <v>0</v>
      </c>
      <c r="BA196" s="1">
        <v>0</v>
      </c>
      <c r="BB196" s="1">
        <v>0</v>
      </c>
      <c r="BC196" s="1">
        <v>0</v>
      </c>
      <c r="BD196" s="1">
        <v>0</v>
      </c>
      <c r="BE196" s="1">
        <v>0</v>
      </c>
      <c r="BF196" s="1" t="s">
        <v>472</v>
      </c>
      <c r="BS196" s="1" t="s">
        <v>464</v>
      </c>
      <c r="BT196" s="1">
        <v>1</v>
      </c>
      <c r="BU196" s="1">
        <v>0</v>
      </c>
      <c r="BV196" s="1">
        <v>0</v>
      </c>
      <c r="BW196" s="1">
        <v>0</v>
      </c>
      <c r="BX196" s="1">
        <v>0</v>
      </c>
      <c r="BY196" s="1">
        <v>0</v>
      </c>
      <c r="BZ196" s="1">
        <v>0</v>
      </c>
      <c r="CA196" s="1">
        <v>0</v>
      </c>
      <c r="CB196" s="1">
        <v>0</v>
      </c>
      <c r="CC196" s="1">
        <v>0</v>
      </c>
      <c r="CD196" s="1">
        <v>0</v>
      </c>
      <c r="CF196" s="1" t="s">
        <v>650</v>
      </c>
      <c r="CI196" s="1" t="s">
        <v>714</v>
      </c>
      <c r="CL196" s="1" t="s">
        <v>714</v>
      </c>
      <c r="CM196" s="1" t="s">
        <v>5132</v>
      </c>
      <c r="CO196" s="1" t="s">
        <v>464</v>
      </c>
      <c r="CW196" s="1" t="s">
        <v>475</v>
      </c>
      <c r="CX196" s="1">
        <v>120</v>
      </c>
      <c r="CY196" s="1">
        <v>60</v>
      </c>
      <c r="CZ196" s="1">
        <v>120</v>
      </c>
      <c r="DA196" s="9">
        <v>300</v>
      </c>
      <c r="DE196" s="1" t="s">
        <v>464</v>
      </c>
      <c r="DF196" s="1" t="s">
        <v>5102</v>
      </c>
      <c r="EH196" s="1">
        <v>7</v>
      </c>
      <c r="EI196" s="1">
        <v>3</v>
      </c>
      <c r="EJ196" s="1">
        <v>420</v>
      </c>
      <c r="EM196" s="1">
        <v>0</v>
      </c>
      <c r="EN196" s="6">
        <v>10</v>
      </c>
      <c r="EO196" s="1" t="s">
        <v>472</v>
      </c>
      <c r="EZ196" s="1" t="s">
        <v>1031</v>
      </c>
      <c r="FA196" s="1">
        <v>0</v>
      </c>
      <c r="FB196" s="1">
        <v>0</v>
      </c>
      <c r="FC196" s="1">
        <v>0</v>
      </c>
      <c r="FD196" s="1">
        <v>0</v>
      </c>
      <c r="FE196" s="1">
        <v>0</v>
      </c>
      <c r="FF196" s="1">
        <v>1</v>
      </c>
      <c r="FG196" s="1">
        <v>0</v>
      </c>
      <c r="FH196" s="1" t="s">
        <v>2851</v>
      </c>
      <c r="FI196" s="1" t="s">
        <v>472</v>
      </c>
      <c r="GE196" s="1" t="s">
        <v>464</v>
      </c>
      <c r="GF196" s="1" t="s">
        <v>2867</v>
      </c>
      <c r="GG196" s="1" t="s">
        <v>464</v>
      </c>
      <c r="GH196" s="1">
        <v>0</v>
      </c>
      <c r="GI196" s="1">
        <v>0</v>
      </c>
      <c r="GJ196" s="1">
        <v>1</v>
      </c>
      <c r="GK196" s="1">
        <v>1</v>
      </c>
      <c r="GL196" s="1">
        <v>1</v>
      </c>
      <c r="GM196" s="1">
        <v>0</v>
      </c>
      <c r="GN196" s="1">
        <v>0</v>
      </c>
      <c r="GY196" s="1">
        <v>0</v>
      </c>
      <c r="GZ196" s="1">
        <v>1</v>
      </c>
      <c r="HA196" s="1">
        <v>1</v>
      </c>
      <c r="HB196" s="1">
        <v>0</v>
      </c>
      <c r="HC196" s="1">
        <v>0</v>
      </c>
      <c r="HD196" s="1">
        <v>1</v>
      </c>
      <c r="HE196" s="1">
        <v>0</v>
      </c>
      <c r="HF196" s="1">
        <v>0</v>
      </c>
      <c r="HG196" s="1">
        <v>0</v>
      </c>
      <c r="HH196" s="1">
        <v>0</v>
      </c>
      <c r="HI196" s="1">
        <v>0</v>
      </c>
      <c r="HJ196" s="1">
        <v>0</v>
      </c>
      <c r="HK196" s="1">
        <v>0</v>
      </c>
      <c r="HL196" s="1">
        <v>0</v>
      </c>
      <c r="HM196" s="1">
        <v>0</v>
      </c>
      <c r="HN196" s="1">
        <v>0</v>
      </c>
      <c r="HO196" s="1">
        <v>0</v>
      </c>
      <c r="HP196" s="1" t="s">
        <v>464</v>
      </c>
      <c r="HQ196" s="1">
        <v>0</v>
      </c>
      <c r="HR196" s="1">
        <v>0</v>
      </c>
      <c r="HS196" s="1">
        <v>1</v>
      </c>
      <c r="HT196" s="1">
        <v>0</v>
      </c>
      <c r="HU196" s="1">
        <v>0</v>
      </c>
      <c r="HV196" s="1">
        <v>0</v>
      </c>
      <c r="HW196" s="1">
        <v>0</v>
      </c>
      <c r="HX196" s="1">
        <v>0</v>
      </c>
      <c r="HY196" s="1">
        <v>0</v>
      </c>
      <c r="HZ196" s="1">
        <v>0</v>
      </c>
      <c r="IC196" s="1" t="s">
        <v>737</v>
      </c>
      <c r="IF196" s="1">
        <v>0</v>
      </c>
      <c r="IG196" s="1">
        <v>0</v>
      </c>
      <c r="IH196" s="1">
        <v>0</v>
      </c>
      <c r="II196" s="1">
        <v>1</v>
      </c>
      <c r="IJ196" s="1">
        <v>0</v>
      </c>
      <c r="IL196" s="1">
        <v>0</v>
      </c>
      <c r="IM196" s="1">
        <v>1</v>
      </c>
      <c r="IN196" s="1">
        <v>0</v>
      </c>
      <c r="IS196" s="1" t="s">
        <v>5183</v>
      </c>
      <c r="IT196" s="1" t="s">
        <v>472</v>
      </c>
      <c r="IU196" s="1" t="s">
        <v>5102</v>
      </c>
      <c r="IV196" s="1" t="s">
        <v>472</v>
      </c>
      <c r="IX196" s="1" t="s">
        <v>472</v>
      </c>
      <c r="IY196" s="1" t="s">
        <v>472</v>
      </c>
      <c r="KA196" s="1" t="s">
        <v>472</v>
      </c>
      <c r="KE196" s="1">
        <v>0</v>
      </c>
      <c r="KM196" s="1">
        <v>0</v>
      </c>
      <c r="KN196" s="1">
        <v>0</v>
      </c>
      <c r="KO196" s="1" t="s">
        <v>5186</v>
      </c>
      <c r="KT196" s="1">
        <v>0</v>
      </c>
      <c r="KU196" s="1">
        <v>0</v>
      </c>
      <c r="KV196" s="1">
        <v>0</v>
      </c>
      <c r="KW196" s="1">
        <v>0</v>
      </c>
      <c r="KX196" s="1">
        <v>1</v>
      </c>
      <c r="KY196" s="1">
        <v>0</v>
      </c>
      <c r="KZ196" s="1" t="s">
        <v>2868</v>
      </c>
      <c r="LA196" s="1" t="s">
        <v>464</v>
      </c>
      <c r="LC196" s="1">
        <v>1</v>
      </c>
      <c r="LD196" s="1">
        <v>1</v>
      </c>
      <c r="LE196" s="1">
        <v>0</v>
      </c>
      <c r="LF196" s="1">
        <v>0</v>
      </c>
      <c r="LH196" s="1">
        <v>0</v>
      </c>
      <c r="LI196" s="1">
        <v>0</v>
      </c>
      <c r="LJ196" s="1">
        <v>1</v>
      </c>
      <c r="LK196" s="1">
        <v>0</v>
      </c>
      <c r="LL196" s="1">
        <v>0</v>
      </c>
      <c r="LM196" s="1">
        <v>0</v>
      </c>
      <c r="LN196" s="1">
        <v>0</v>
      </c>
      <c r="LO196" s="1">
        <v>0</v>
      </c>
      <c r="LQ196" s="1" t="s">
        <v>464</v>
      </c>
      <c r="LR196" s="1" t="s">
        <v>2869</v>
      </c>
      <c r="LS196" s="1">
        <v>0</v>
      </c>
      <c r="LT196" s="1">
        <v>0</v>
      </c>
      <c r="LU196" s="1">
        <v>0</v>
      </c>
      <c r="LV196" s="1">
        <v>0</v>
      </c>
      <c r="LW196" s="1">
        <v>1</v>
      </c>
      <c r="LX196" s="1">
        <v>0</v>
      </c>
      <c r="LY196" s="1" t="s">
        <v>2870</v>
      </c>
      <c r="LZ196" s="1" t="s">
        <v>472</v>
      </c>
      <c r="MA196" s="1" t="s">
        <v>472</v>
      </c>
      <c r="MQ196" s="1">
        <v>0</v>
      </c>
      <c r="MT196" s="1">
        <v>1</v>
      </c>
      <c r="MU196" s="1" t="s">
        <v>5188</v>
      </c>
      <c r="MV196" s="1">
        <v>1</v>
      </c>
      <c r="MW196" s="1">
        <v>0</v>
      </c>
      <c r="MX196" s="1">
        <v>0</v>
      </c>
      <c r="MY196" s="1">
        <v>0</v>
      </c>
      <c r="MZ196" s="1">
        <v>0</v>
      </c>
      <c r="NA196" s="1">
        <v>1</v>
      </c>
      <c r="NB196" s="1">
        <v>1</v>
      </c>
      <c r="NC196" s="1" t="s">
        <v>5190</v>
      </c>
      <c r="ND196" s="1">
        <v>0</v>
      </c>
      <c r="NE196" s="1">
        <v>0</v>
      </c>
      <c r="NF196" s="1">
        <v>0</v>
      </c>
      <c r="NH196" s="1" t="s">
        <v>472</v>
      </c>
      <c r="NI196" s="1" t="s">
        <v>480</v>
      </c>
      <c r="OD196" s="1" t="s">
        <v>2871</v>
      </c>
      <c r="OE196" s="1">
        <v>0</v>
      </c>
      <c r="OF196" s="1">
        <v>0</v>
      </c>
      <c r="OG196" s="1">
        <v>1</v>
      </c>
      <c r="OH196" s="1">
        <v>0</v>
      </c>
      <c r="OI196" s="1">
        <v>1</v>
      </c>
      <c r="OJ196" s="1">
        <v>1</v>
      </c>
      <c r="OK196" s="1">
        <v>1</v>
      </c>
      <c r="OL196" s="1">
        <v>0</v>
      </c>
      <c r="OM196" s="1">
        <v>0</v>
      </c>
      <c r="ON196" s="1">
        <v>0</v>
      </c>
      <c r="OP196" s="1">
        <v>0</v>
      </c>
      <c r="OQ196" s="1">
        <v>0</v>
      </c>
      <c r="OR196" s="1">
        <v>0</v>
      </c>
      <c r="OS196" s="1">
        <v>0</v>
      </c>
      <c r="OT196" s="1">
        <v>1</v>
      </c>
      <c r="OU196" s="1">
        <v>0</v>
      </c>
      <c r="OV196" s="1" t="s">
        <v>2872</v>
      </c>
      <c r="OW196" s="1" t="s">
        <v>702</v>
      </c>
      <c r="OY196" s="1" t="s">
        <v>502</v>
      </c>
      <c r="OZ196" s="1" t="s">
        <v>464</v>
      </c>
      <c r="PA196" s="1" t="s">
        <v>464</v>
      </c>
      <c r="PB196" s="1" t="s">
        <v>502</v>
      </c>
      <c r="PC196" s="1" t="s">
        <v>472</v>
      </c>
      <c r="PI196" s="1" t="s">
        <v>534</v>
      </c>
      <c r="PJ196" s="1" t="s">
        <v>489</v>
      </c>
      <c r="PK196" s="1">
        <v>0</v>
      </c>
      <c r="PL196" s="1">
        <v>1</v>
      </c>
      <c r="PM196" s="1">
        <v>0</v>
      </c>
      <c r="PN196" s="1">
        <v>0</v>
      </c>
      <c r="PO196" s="1">
        <v>0</v>
      </c>
      <c r="PP196" s="1">
        <v>0</v>
      </c>
      <c r="PQ196" s="1">
        <v>0</v>
      </c>
      <c r="PR196" s="1">
        <v>0</v>
      </c>
      <c r="PS196" s="1">
        <v>0</v>
      </c>
      <c r="PT196" s="1">
        <v>0</v>
      </c>
      <c r="PU196" s="1">
        <v>0</v>
      </c>
      <c r="PV196" s="1">
        <v>0</v>
      </c>
      <c r="PX196" s="1" t="s">
        <v>744</v>
      </c>
      <c r="PY196" s="1" t="s">
        <v>472</v>
      </c>
      <c r="QB196" s="1" t="s">
        <v>2873</v>
      </c>
      <c r="QC196" s="1" t="s">
        <v>2874</v>
      </c>
      <c r="QD196" s="1" t="s">
        <v>472</v>
      </c>
      <c r="QG196" s="1">
        <v>-2.1563682000000002</v>
      </c>
      <c r="QH196" s="1">
        <v>28.894964099999999</v>
      </c>
      <c r="QI196" s="1">
        <v>1657.9</v>
      </c>
      <c r="QJ196" s="1">
        <v>4.82</v>
      </c>
      <c r="QK196" s="1">
        <v>6</v>
      </c>
      <c r="QL196" s="1">
        <v>44965.456689814811</v>
      </c>
      <c r="QM196" s="1">
        <v>44965.442650462966</v>
      </c>
      <c r="QN196" s="1" t="s">
        <v>747</v>
      </c>
      <c r="QO196" s="1">
        <v>44965.57471064815</v>
      </c>
      <c r="QP196" s="7" t="s">
        <v>2875</v>
      </c>
      <c r="QQ196" s="1" t="s">
        <v>747</v>
      </c>
      <c r="QR196" s="1" t="s">
        <v>4752</v>
      </c>
      <c r="QS196" s="1" t="s">
        <v>4752</v>
      </c>
      <c r="QT196" s="1" t="s">
        <v>4752</v>
      </c>
      <c r="QU196" s="1" t="s">
        <v>4752</v>
      </c>
      <c r="QV196" s="1" t="s">
        <v>4752</v>
      </c>
      <c r="QW196" s="1" t="s">
        <v>4752</v>
      </c>
      <c r="QX196" s="1" t="s">
        <v>4752</v>
      </c>
      <c r="QY196" s="9" t="s">
        <v>4752</v>
      </c>
      <c r="QZ196" s="1" t="s">
        <v>4752</v>
      </c>
      <c r="RA196" s="1" t="s">
        <v>4752</v>
      </c>
      <c r="RB196" s="1" t="s">
        <v>4752</v>
      </c>
      <c r="RC196" s="1" t="s">
        <v>4752</v>
      </c>
      <c r="RD196" s="1" t="s">
        <v>4752</v>
      </c>
      <c r="RE196" s="1" t="s">
        <v>4752</v>
      </c>
      <c r="RF196" s="1" t="s">
        <v>4752</v>
      </c>
      <c r="RG196" s="1" t="s">
        <v>4752</v>
      </c>
      <c r="RH196" s="1" t="s">
        <v>4752</v>
      </c>
      <c r="RI196" s="1" t="s">
        <v>4752</v>
      </c>
      <c r="RJ196" s="1" t="s">
        <v>4752</v>
      </c>
      <c r="RK196" s="1" t="s">
        <v>4752</v>
      </c>
      <c r="RL196" s="1" t="s">
        <v>4752</v>
      </c>
      <c r="RM196" s="1" t="s">
        <v>4752</v>
      </c>
      <c r="RN196" s="1" t="s">
        <v>4752</v>
      </c>
      <c r="RO196" s="1" t="s">
        <v>4752</v>
      </c>
      <c r="RP196" s="1" t="str">
        <f t="shared" si="22"/>
        <v/>
      </c>
      <c r="RQ196" s="1" t="str">
        <f t="shared" si="23"/>
        <v/>
      </c>
      <c r="RR196" s="1" t="str">
        <f t="shared" si="24"/>
        <v/>
      </c>
      <c r="RS196" s="1" t="str">
        <f t="shared" si="25"/>
        <v/>
      </c>
      <c r="RT196" s="1" t="str">
        <f t="shared" si="26"/>
        <v/>
      </c>
      <c r="RU196" s="1" t="str">
        <f t="shared" si="27"/>
        <v/>
      </c>
    </row>
    <row r="197" spans="1:489" ht="14.25" customHeight="1" x14ac:dyDescent="0.3">
      <c r="A197" s="1" t="s">
        <v>2876</v>
      </c>
      <c r="B197" s="1" t="s">
        <v>2877</v>
      </c>
      <c r="C197" s="1">
        <v>44965</v>
      </c>
      <c r="D197" s="1" t="s">
        <v>459</v>
      </c>
      <c r="E197" s="1" t="s">
        <v>460</v>
      </c>
      <c r="F197" s="1" t="s">
        <v>460</v>
      </c>
      <c r="G197" s="1" t="s">
        <v>461</v>
      </c>
      <c r="H197" s="1" t="s">
        <v>1380</v>
      </c>
      <c r="I197" s="1" t="s">
        <v>2290</v>
      </c>
      <c r="J197" s="1" t="s">
        <v>464</v>
      </c>
      <c r="K197" s="1" t="s">
        <v>2879</v>
      </c>
      <c r="L197" s="1" t="s">
        <v>2878</v>
      </c>
      <c r="M197" s="1" t="str" cm="1">
        <f t="array" ref="M197">SUBSTITUTE(L197,LEFT(L197,MIN(IFERROR(FIND({0;1;2;3;4;5;6;7;8;9},L197),""))-1),"")</f>
        <v>19</v>
      </c>
      <c r="N197" s="1" t="str">
        <f t="shared" si="21"/>
        <v>kadju_19</v>
      </c>
      <c r="O197" s="1" t="s">
        <v>467</v>
      </c>
      <c r="P197" s="1">
        <v>25</v>
      </c>
      <c r="Q197" s="1">
        <v>856226095</v>
      </c>
      <c r="R197" s="1" t="s">
        <v>693</v>
      </c>
      <c r="S197" s="1" t="s">
        <v>472</v>
      </c>
      <c r="T197" s="1" t="s">
        <v>542</v>
      </c>
      <c r="V197" s="1" t="s">
        <v>510</v>
      </c>
      <c r="W197" s="1" t="s">
        <v>510</v>
      </c>
      <c r="Y197" s="1" t="s">
        <v>575</v>
      </c>
      <c r="AA197" s="1" t="s">
        <v>471</v>
      </c>
      <c r="AB197" s="1">
        <v>3</v>
      </c>
      <c r="AC197" s="1">
        <v>1</v>
      </c>
      <c r="AD197" s="1">
        <v>0</v>
      </c>
      <c r="AE197" s="1">
        <v>0</v>
      </c>
      <c r="AF197" s="1">
        <v>0</v>
      </c>
      <c r="AG197" s="1">
        <v>1</v>
      </c>
      <c r="AH197" s="1">
        <v>0</v>
      </c>
      <c r="AI197" s="1">
        <v>0</v>
      </c>
      <c r="AJ197" s="1">
        <v>0</v>
      </c>
      <c r="AK197" s="1">
        <v>0</v>
      </c>
      <c r="AL197" s="1">
        <v>0</v>
      </c>
      <c r="AM197" s="1">
        <v>0</v>
      </c>
      <c r="AN197" s="1">
        <v>0</v>
      </c>
      <c r="AO197" s="1">
        <v>1</v>
      </c>
      <c r="AP197" s="1">
        <v>0</v>
      </c>
      <c r="AQ197" s="1">
        <v>0</v>
      </c>
      <c r="AR197" s="1">
        <v>6</v>
      </c>
      <c r="AS197" s="1" t="s">
        <v>472</v>
      </c>
      <c r="AT197" s="1">
        <v>0</v>
      </c>
      <c r="AU197" s="1">
        <v>0</v>
      </c>
      <c r="AV197" s="1">
        <v>0</v>
      </c>
      <c r="AW197" s="1">
        <v>0</v>
      </c>
      <c r="AX197" s="1">
        <v>0</v>
      </c>
      <c r="AY197" s="1">
        <v>0</v>
      </c>
      <c r="AZ197" s="1">
        <v>0</v>
      </c>
      <c r="BA197" s="1">
        <v>0</v>
      </c>
      <c r="BB197" s="1">
        <v>0</v>
      </c>
      <c r="BC197" s="1">
        <v>0</v>
      </c>
      <c r="BD197" s="1">
        <v>0</v>
      </c>
      <c r="BE197" s="1">
        <v>0</v>
      </c>
      <c r="BF197" s="1" t="s">
        <v>472</v>
      </c>
      <c r="BS197" s="1" t="s">
        <v>472</v>
      </c>
      <c r="CF197" s="1" t="s">
        <v>650</v>
      </c>
      <c r="CI197" s="1" t="s">
        <v>714</v>
      </c>
      <c r="CL197" s="1" t="s">
        <v>714</v>
      </c>
      <c r="CM197" s="1" t="s">
        <v>5132</v>
      </c>
      <c r="CO197" s="1" t="s">
        <v>464</v>
      </c>
      <c r="CW197" s="1" t="s">
        <v>475</v>
      </c>
      <c r="CX197" s="1">
        <v>120</v>
      </c>
      <c r="CY197" s="1">
        <v>40</v>
      </c>
      <c r="CZ197" s="1">
        <v>190</v>
      </c>
      <c r="DA197" s="9">
        <v>350</v>
      </c>
      <c r="DE197" s="1" t="s">
        <v>464</v>
      </c>
      <c r="DF197" s="1" t="s">
        <v>5102</v>
      </c>
      <c r="EH197" s="1">
        <v>7</v>
      </c>
      <c r="EI197" s="1">
        <v>1</v>
      </c>
      <c r="EJ197" s="1">
        <v>140</v>
      </c>
      <c r="EM197" s="1">
        <v>0</v>
      </c>
      <c r="EN197" s="6">
        <v>3.333333333333333</v>
      </c>
      <c r="EO197" s="1" t="s">
        <v>472</v>
      </c>
      <c r="EZ197" s="1" t="s">
        <v>514</v>
      </c>
      <c r="FA197" s="1">
        <v>0</v>
      </c>
      <c r="FB197" s="1">
        <v>0</v>
      </c>
      <c r="FC197" s="1">
        <v>1</v>
      </c>
      <c r="FD197" s="1">
        <v>0</v>
      </c>
      <c r="FE197" s="1">
        <v>0</v>
      </c>
      <c r="FF197" s="1">
        <v>0</v>
      </c>
      <c r="FG197" s="1">
        <v>0</v>
      </c>
      <c r="FI197" s="1" t="s">
        <v>472</v>
      </c>
      <c r="GE197" s="1" t="s">
        <v>464</v>
      </c>
      <c r="GF197" s="1" t="s">
        <v>2880</v>
      </c>
      <c r="GG197" s="1" t="s">
        <v>464</v>
      </c>
      <c r="GH197" s="1">
        <v>1</v>
      </c>
      <c r="GI197" s="1">
        <v>0</v>
      </c>
      <c r="GJ197" s="1">
        <v>0</v>
      </c>
      <c r="GK197" s="1">
        <v>1</v>
      </c>
      <c r="GL197" s="1">
        <v>1</v>
      </c>
      <c r="GM197" s="1">
        <v>0</v>
      </c>
      <c r="GN197" s="1">
        <v>0</v>
      </c>
      <c r="GY197" s="1">
        <v>1</v>
      </c>
      <c r="GZ197" s="1">
        <v>1</v>
      </c>
      <c r="HA197" s="1">
        <v>0</v>
      </c>
      <c r="HB197" s="1">
        <v>0</v>
      </c>
      <c r="HC197" s="1">
        <v>0</v>
      </c>
      <c r="HD197" s="1">
        <v>1</v>
      </c>
      <c r="HE197" s="1">
        <v>0</v>
      </c>
      <c r="HF197" s="1">
        <v>0</v>
      </c>
      <c r="HG197" s="1">
        <v>0</v>
      </c>
      <c r="HH197" s="1">
        <v>0</v>
      </c>
      <c r="HI197" s="1">
        <v>0</v>
      </c>
      <c r="HJ197" s="1">
        <v>0</v>
      </c>
      <c r="HK197" s="1">
        <v>0</v>
      </c>
      <c r="HL197" s="1">
        <v>0</v>
      </c>
      <c r="HM197" s="1">
        <v>0</v>
      </c>
      <c r="HN197" s="1">
        <v>0</v>
      </c>
      <c r="HO197" s="1">
        <v>0</v>
      </c>
      <c r="HP197" s="1" t="s">
        <v>464</v>
      </c>
      <c r="HQ197" s="1">
        <v>0</v>
      </c>
      <c r="HR197" s="1">
        <v>0</v>
      </c>
      <c r="HS197" s="1">
        <v>1</v>
      </c>
      <c r="HT197" s="1">
        <v>0</v>
      </c>
      <c r="HU197" s="1">
        <v>0</v>
      </c>
      <c r="HV197" s="1">
        <v>0</v>
      </c>
      <c r="HW197" s="1">
        <v>0</v>
      </c>
      <c r="HX197" s="1">
        <v>0</v>
      </c>
      <c r="HY197" s="1">
        <v>0</v>
      </c>
      <c r="HZ197" s="1">
        <v>0</v>
      </c>
      <c r="IC197" s="1" t="s">
        <v>737</v>
      </c>
      <c r="IF197" s="1">
        <v>0</v>
      </c>
      <c r="IG197" s="1">
        <v>0</v>
      </c>
      <c r="IH197" s="1">
        <v>0</v>
      </c>
      <c r="II197" s="1">
        <v>1</v>
      </c>
      <c r="IJ197" s="1">
        <v>0</v>
      </c>
      <c r="IL197" s="1">
        <v>0</v>
      </c>
      <c r="IM197" s="1">
        <v>1</v>
      </c>
      <c r="IN197" s="1">
        <v>0</v>
      </c>
      <c r="IS197" s="1" t="s">
        <v>5183</v>
      </c>
      <c r="IT197" s="1" t="s">
        <v>472</v>
      </c>
      <c r="IU197" s="1" t="s">
        <v>5102</v>
      </c>
      <c r="IV197" s="1" t="s">
        <v>472</v>
      </c>
      <c r="IX197" s="1" t="s">
        <v>472</v>
      </c>
      <c r="IY197" s="1" t="s">
        <v>472</v>
      </c>
      <c r="KA197" s="1" t="s">
        <v>472</v>
      </c>
      <c r="KE197" s="1">
        <v>0</v>
      </c>
      <c r="KM197" s="1">
        <v>0</v>
      </c>
      <c r="KN197" s="1">
        <v>0</v>
      </c>
      <c r="KO197" s="1" t="s">
        <v>5186</v>
      </c>
      <c r="KT197" s="1">
        <v>0</v>
      </c>
      <c r="KU197" s="1">
        <v>0</v>
      </c>
      <c r="KV197" s="1">
        <v>0</v>
      </c>
      <c r="KW197" s="1">
        <v>0</v>
      </c>
      <c r="KX197" s="1">
        <v>1</v>
      </c>
      <c r="KY197" s="1">
        <v>0</v>
      </c>
      <c r="KZ197" s="1" t="s">
        <v>760</v>
      </c>
      <c r="LA197" s="1" t="s">
        <v>464</v>
      </c>
      <c r="LC197" s="1">
        <v>1</v>
      </c>
      <c r="LD197" s="1">
        <v>1</v>
      </c>
      <c r="LE197" s="1">
        <v>0</v>
      </c>
      <c r="LF197" s="1">
        <v>0</v>
      </c>
      <c r="LH197" s="1">
        <v>0</v>
      </c>
      <c r="LI197" s="1">
        <v>0</v>
      </c>
      <c r="LJ197" s="1">
        <v>1</v>
      </c>
      <c r="LK197" s="1">
        <v>0</v>
      </c>
      <c r="LL197" s="1">
        <v>0</v>
      </c>
      <c r="LM197" s="1">
        <v>0</v>
      </c>
      <c r="LN197" s="1">
        <v>0</v>
      </c>
      <c r="LO197" s="1">
        <v>0</v>
      </c>
      <c r="LQ197" s="1" t="s">
        <v>464</v>
      </c>
      <c r="LR197" s="1" t="s">
        <v>2881</v>
      </c>
      <c r="LS197" s="1">
        <v>0</v>
      </c>
      <c r="LT197" s="1">
        <v>0</v>
      </c>
      <c r="LU197" s="1">
        <v>0</v>
      </c>
      <c r="LV197" s="1">
        <v>0</v>
      </c>
      <c r="LW197" s="1">
        <v>1</v>
      </c>
      <c r="LX197" s="1">
        <v>0</v>
      </c>
      <c r="LY197" s="1" t="s">
        <v>1922</v>
      </c>
      <c r="LZ197" s="1" t="s">
        <v>472</v>
      </c>
      <c r="MA197" s="1" t="s">
        <v>472</v>
      </c>
      <c r="MQ197" s="1">
        <v>0</v>
      </c>
      <c r="MT197" s="1">
        <v>1</v>
      </c>
      <c r="MU197" s="1" t="s">
        <v>5188</v>
      </c>
      <c r="MV197" s="1">
        <v>1</v>
      </c>
      <c r="MW197" s="1">
        <v>0</v>
      </c>
      <c r="MX197" s="1">
        <v>0</v>
      </c>
      <c r="MY197" s="1">
        <v>0</v>
      </c>
      <c r="MZ197" s="1">
        <v>0</v>
      </c>
      <c r="NA197" s="1">
        <v>1</v>
      </c>
      <c r="NB197" s="1">
        <v>1</v>
      </c>
      <c r="NC197" s="1" t="s">
        <v>5190</v>
      </c>
      <c r="ND197" s="1">
        <v>0</v>
      </c>
      <c r="NE197" s="1">
        <v>0</v>
      </c>
      <c r="NF197" s="1">
        <v>0</v>
      </c>
      <c r="NH197" s="1" t="s">
        <v>472</v>
      </c>
      <c r="NI197" s="1" t="s">
        <v>480</v>
      </c>
      <c r="OD197" s="1" t="s">
        <v>2856</v>
      </c>
      <c r="OE197" s="1">
        <v>0</v>
      </c>
      <c r="OF197" s="1">
        <v>0</v>
      </c>
      <c r="OG197" s="1">
        <v>0</v>
      </c>
      <c r="OH197" s="1">
        <v>0</v>
      </c>
      <c r="OI197" s="1">
        <v>0</v>
      </c>
      <c r="OJ197" s="1">
        <v>1</v>
      </c>
      <c r="OK197" s="1">
        <v>1</v>
      </c>
      <c r="OL197" s="1">
        <v>1</v>
      </c>
      <c r="OM197" s="1">
        <v>0</v>
      </c>
      <c r="ON197" s="1">
        <v>0</v>
      </c>
      <c r="OP197" s="1">
        <v>0</v>
      </c>
      <c r="OQ197" s="1">
        <v>0</v>
      </c>
      <c r="OR197" s="1">
        <v>0</v>
      </c>
      <c r="OS197" s="1">
        <v>0</v>
      </c>
      <c r="OT197" s="1">
        <v>1</v>
      </c>
      <c r="OU197" s="1">
        <v>0</v>
      </c>
      <c r="OV197" s="1" t="s">
        <v>2882</v>
      </c>
      <c r="OW197" s="1" t="s">
        <v>702</v>
      </c>
      <c r="OY197" s="1" t="s">
        <v>502</v>
      </c>
      <c r="OZ197" s="1" t="s">
        <v>464</v>
      </c>
      <c r="PA197" s="1" t="s">
        <v>464</v>
      </c>
      <c r="PB197" s="1" t="s">
        <v>502</v>
      </c>
      <c r="PC197" s="1" t="s">
        <v>472</v>
      </c>
      <c r="PI197" s="1" t="s">
        <v>1242</v>
      </c>
      <c r="PJ197" s="1" t="s">
        <v>565</v>
      </c>
      <c r="PK197" s="1">
        <v>0</v>
      </c>
      <c r="PL197" s="1">
        <v>0</v>
      </c>
      <c r="PM197" s="1">
        <v>1</v>
      </c>
      <c r="PN197" s="1">
        <v>0</v>
      </c>
      <c r="PO197" s="1">
        <v>0</v>
      </c>
      <c r="PP197" s="1">
        <v>0</v>
      </c>
      <c r="PQ197" s="1">
        <v>0</v>
      </c>
      <c r="PR197" s="1">
        <v>0</v>
      </c>
      <c r="PS197" s="1">
        <v>0</v>
      </c>
      <c r="PT197" s="1">
        <v>0</v>
      </c>
      <c r="PU197" s="1">
        <v>0</v>
      </c>
      <c r="PV197" s="1">
        <v>0</v>
      </c>
      <c r="PX197" s="1" t="s">
        <v>2883</v>
      </c>
      <c r="PY197" s="1" t="s">
        <v>489</v>
      </c>
      <c r="PZ197" s="1" t="s">
        <v>762</v>
      </c>
      <c r="QA197" s="1" t="s">
        <v>489</v>
      </c>
      <c r="QB197" s="1" t="s">
        <v>2884</v>
      </c>
      <c r="QC197" s="1" t="s">
        <v>2885</v>
      </c>
      <c r="QD197" s="1" t="s">
        <v>472</v>
      </c>
      <c r="QG197" s="1">
        <v>-2.1526618000000002</v>
      </c>
      <c r="QH197" s="1">
        <v>28.8924491</v>
      </c>
      <c r="QI197" s="1">
        <v>1611.3</v>
      </c>
      <c r="QJ197" s="1">
        <v>9.1</v>
      </c>
      <c r="QK197" s="1">
        <v>6</v>
      </c>
      <c r="QL197" s="1">
        <v>44965.510659722233</v>
      </c>
      <c r="QM197" s="1">
        <v>44965.456956018519</v>
      </c>
      <c r="QN197" s="1" t="s">
        <v>747</v>
      </c>
      <c r="QO197" s="1">
        <v>44965.57472222222</v>
      </c>
      <c r="QP197" s="7" t="s">
        <v>2886</v>
      </c>
      <c r="QQ197" s="1" t="s">
        <v>747</v>
      </c>
      <c r="QR197" s="1" t="s">
        <v>4707</v>
      </c>
      <c r="QS197" s="1" t="s">
        <v>4716</v>
      </c>
      <c r="QT197" s="1">
        <v>9</v>
      </c>
      <c r="QU197" s="1" t="s">
        <v>4709</v>
      </c>
      <c r="QV197" s="1">
        <v>50</v>
      </c>
      <c r="QW197" s="1">
        <v>1</v>
      </c>
      <c r="QX197" s="1">
        <v>60</v>
      </c>
      <c r="QY197" s="9">
        <v>111</v>
      </c>
      <c r="QZ197" s="1" t="s">
        <v>5102</v>
      </c>
      <c r="RA197" s="1">
        <v>4.4444444444444446</v>
      </c>
      <c r="RB197" s="1" t="s">
        <v>4710</v>
      </c>
      <c r="RC197" s="1" t="s">
        <v>4711</v>
      </c>
      <c r="RD197" s="1" t="s">
        <v>4712</v>
      </c>
      <c r="RE197" s="1" t="s">
        <v>5102</v>
      </c>
      <c r="RF197" s="1" t="s">
        <v>4736</v>
      </c>
      <c r="RG197" s="1">
        <v>1</v>
      </c>
      <c r="RH197" s="1">
        <v>1</v>
      </c>
      <c r="RI197" s="1">
        <v>3</v>
      </c>
      <c r="RJ197" s="1" t="s">
        <v>4713</v>
      </c>
      <c r="RK197" s="1">
        <v>0</v>
      </c>
      <c r="RL197" s="1">
        <v>0</v>
      </c>
      <c r="RM197" s="1" t="s">
        <v>4722</v>
      </c>
      <c r="RN197" s="1">
        <v>0</v>
      </c>
      <c r="RO197" s="1">
        <v>0</v>
      </c>
      <c r="RP197" s="1" t="str">
        <f t="shared" si="22"/>
        <v>regression</v>
      </c>
      <c r="RQ197" s="1" t="str">
        <f t="shared" si="23"/>
        <v>stagnation</v>
      </c>
      <c r="RR197" s="1" t="str">
        <f t="shared" si="24"/>
        <v>stagnation</v>
      </c>
      <c r="RS197" s="1" t="str">
        <f t="shared" si="25"/>
        <v>croissance</v>
      </c>
      <c r="RT197" s="1" t="str">
        <f t="shared" si="26"/>
        <v>regression</v>
      </c>
      <c r="RU197" s="1" t="str">
        <f t="shared" si="27"/>
        <v>croissance</v>
      </c>
    </row>
    <row r="198" spans="1:489" ht="14.25" customHeight="1" x14ac:dyDescent="0.3">
      <c r="A198" s="1" t="s">
        <v>2887</v>
      </c>
      <c r="B198" s="1" t="s">
        <v>2888</v>
      </c>
      <c r="C198" s="1">
        <v>44965</v>
      </c>
      <c r="D198" s="1" t="s">
        <v>459</v>
      </c>
      <c r="E198" s="1" t="s">
        <v>460</v>
      </c>
      <c r="F198" s="1" t="s">
        <v>460</v>
      </c>
      <c r="G198" s="1" t="s">
        <v>461</v>
      </c>
      <c r="H198" s="1" t="s">
        <v>1380</v>
      </c>
      <c r="I198" s="1" t="s">
        <v>2290</v>
      </c>
      <c r="J198" s="1" t="s">
        <v>464</v>
      </c>
      <c r="K198" s="1" t="s">
        <v>2890</v>
      </c>
      <c r="L198" s="1" t="s">
        <v>2889</v>
      </c>
      <c r="M198" s="1" t="str" cm="1">
        <f t="array" ref="M198">SUBSTITUTE(L198,LEFT(L198,MIN(IFERROR(FIND({0;1;2;3;4;5;6;7;8;9},L198),""))-1),"")</f>
        <v>10</v>
      </c>
      <c r="N198" s="1" t="str">
        <f t="shared" si="21"/>
        <v>kadju_10</v>
      </c>
      <c r="O198" s="1" t="s">
        <v>467</v>
      </c>
      <c r="P198" s="1">
        <v>18</v>
      </c>
      <c r="Q198" s="1">
        <v>991637260</v>
      </c>
      <c r="R198" s="1" t="s">
        <v>614</v>
      </c>
      <c r="S198" s="1" t="s">
        <v>472</v>
      </c>
      <c r="T198" s="1" t="s">
        <v>526</v>
      </c>
      <c r="V198" s="1" t="s">
        <v>510</v>
      </c>
      <c r="W198" s="1" t="s">
        <v>510</v>
      </c>
      <c r="X198" s="1" t="s">
        <v>2891</v>
      </c>
      <c r="Y198" s="1" t="s">
        <v>831</v>
      </c>
      <c r="AA198" s="1" t="s">
        <v>471</v>
      </c>
      <c r="AB198" s="1">
        <v>0</v>
      </c>
      <c r="AC198" s="1">
        <v>1</v>
      </c>
      <c r="AD198" s="1">
        <v>0</v>
      </c>
      <c r="AE198" s="1">
        <v>1</v>
      </c>
      <c r="AF198" s="1">
        <v>0</v>
      </c>
      <c r="AG198" s="1">
        <v>0</v>
      </c>
      <c r="AH198" s="1">
        <v>1</v>
      </c>
      <c r="AI198" s="1">
        <v>0</v>
      </c>
      <c r="AJ198" s="1">
        <v>3</v>
      </c>
      <c r="AK198" s="1">
        <v>1</v>
      </c>
      <c r="AL198" s="1">
        <v>2</v>
      </c>
      <c r="AM198" s="1">
        <v>0</v>
      </c>
      <c r="AN198" s="1">
        <v>0</v>
      </c>
      <c r="AO198" s="1">
        <v>0</v>
      </c>
      <c r="AP198" s="1">
        <v>1</v>
      </c>
      <c r="AQ198" s="1">
        <v>0</v>
      </c>
      <c r="AR198" s="1">
        <v>10</v>
      </c>
      <c r="AS198" s="1" t="s">
        <v>464</v>
      </c>
      <c r="AT198" s="1">
        <v>0</v>
      </c>
      <c r="AU198" s="1">
        <v>0</v>
      </c>
      <c r="AV198" s="1">
        <v>0</v>
      </c>
      <c r="AW198" s="1">
        <v>0</v>
      </c>
      <c r="AX198" s="1">
        <v>1</v>
      </c>
      <c r="AY198" s="1">
        <v>0</v>
      </c>
      <c r="AZ198" s="1">
        <v>0</v>
      </c>
      <c r="BA198" s="1">
        <v>0</v>
      </c>
      <c r="BB198" s="1">
        <v>0</v>
      </c>
      <c r="BC198" s="1">
        <v>0</v>
      </c>
      <c r="BD198" s="1">
        <v>0</v>
      </c>
      <c r="BE198" s="1">
        <v>0</v>
      </c>
      <c r="BF198" s="1" t="s">
        <v>464</v>
      </c>
      <c r="BG198" s="1">
        <v>0</v>
      </c>
      <c r="BH198" s="1">
        <v>0</v>
      </c>
      <c r="BI198" s="1">
        <v>1</v>
      </c>
      <c r="BJ198" s="1">
        <v>0</v>
      </c>
      <c r="BK198" s="1">
        <v>0</v>
      </c>
      <c r="BL198" s="1">
        <v>0</v>
      </c>
      <c r="BM198" s="1">
        <v>0</v>
      </c>
      <c r="BN198" s="1">
        <v>0</v>
      </c>
      <c r="BO198" s="1">
        <v>0</v>
      </c>
      <c r="BP198" s="1">
        <v>1</v>
      </c>
      <c r="BQ198" s="1">
        <v>0</v>
      </c>
      <c r="BR198" s="1" t="s">
        <v>2892</v>
      </c>
      <c r="BS198" s="1" t="s">
        <v>464</v>
      </c>
      <c r="BT198" s="1">
        <v>1</v>
      </c>
      <c r="BU198" s="1">
        <v>0</v>
      </c>
      <c r="BV198" s="1">
        <v>0</v>
      </c>
      <c r="BW198" s="1">
        <v>0</v>
      </c>
      <c r="BX198" s="1">
        <v>0</v>
      </c>
      <c r="BY198" s="1">
        <v>0</v>
      </c>
      <c r="BZ198" s="1">
        <v>0</v>
      </c>
      <c r="CA198" s="1">
        <v>0</v>
      </c>
      <c r="CB198" s="1">
        <v>0</v>
      </c>
      <c r="CC198" s="1">
        <v>1</v>
      </c>
      <c r="CD198" s="1">
        <v>0</v>
      </c>
      <c r="CE198" s="1" t="s">
        <v>2893</v>
      </c>
      <c r="CF198" s="1" t="s">
        <v>650</v>
      </c>
      <c r="CI198" s="1" t="s">
        <v>714</v>
      </c>
      <c r="CL198" s="1" t="s">
        <v>714</v>
      </c>
      <c r="CM198" s="1" t="s">
        <v>5132</v>
      </c>
      <c r="CO198" s="1" t="s">
        <v>464</v>
      </c>
      <c r="CW198" s="1" t="s">
        <v>475</v>
      </c>
      <c r="CX198" s="1">
        <v>160</v>
      </c>
      <c r="CY198" s="1">
        <v>60</v>
      </c>
      <c r="CZ198" s="1">
        <v>190</v>
      </c>
      <c r="DA198" s="9">
        <v>410</v>
      </c>
      <c r="DE198" s="1" t="s">
        <v>464</v>
      </c>
      <c r="DF198" s="1" t="s">
        <v>5102</v>
      </c>
      <c r="EH198" s="1">
        <v>7</v>
      </c>
      <c r="EI198" s="1">
        <v>4</v>
      </c>
      <c r="EJ198" s="1">
        <v>560</v>
      </c>
      <c r="EM198" s="1">
        <v>0</v>
      </c>
      <c r="EN198" s="6">
        <v>8</v>
      </c>
      <c r="EO198" s="1" t="s">
        <v>472</v>
      </c>
      <c r="EZ198" s="1" t="s">
        <v>476</v>
      </c>
      <c r="FA198" s="1">
        <v>0</v>
      </c>
      <c r="FB198" s="1">
        <v>0</v>
      </c>
      <c r="FC198" s="1">
        <v>0</v>
      </c>
      <c r="FD198" s="1">
        <v>0</v>
      </c>
      <c r="FE198" s="1">
        <v>0</v>
      </c>
      <c r="FF198" s="1">
        <v>1</v>
      </c>
      <c r="FG198" s="1">
        <v>0</v>
      </c>
      <c r="FH198" s="1" t="s">
        <v>2894</v>
      </c>
      <c r="FI198" s="1" t="s">
        <v>472</v>
      </c>
      <c r="GE198" s="1" t="s">
        <v>464</v>
      </c>
      <c r="GF198" s="1" t="s">
        <v>2895</v>
      </c>
      <c r="GG198" s="1" t="s">
        <v>464</v>
      </c>
      <c r="GH198" s="1">
        <v>1</v>
      </c>
      <c r="GI198" s="1">
        <v>0</v>
      </c>
      <c r="GJ198" s="1">
        <v>0</v>
      </c>
      <c r="GK198" s="1">
        <v>1</v>
      </c>
      <c r="GL198" s="1">
        <v>1</v>
      </c>
      <c r="GM198" s="1">
        <v>0</v>
      </c>
      <c r="GN198" s="1">
        <v>0</v>
      </c>
      <c r="GY198" s="1">
        <v>0</v>
      </c>
      <c r="GZ198" s="1">
        <v>0</v>
      </c>
      <c r="HA198" s="1">
        <v>1</v>
      </c>
      <c r="HB198" s="1">
        <v>1</v>
      </c>
      <c r="HC198" s="1">
        <v>0</v>
      </c>
      <c r="HD198" s="1">
        <v>0</v>
      </c>
      <c r="HE198" s="1">
        <v>0</v>
      </c>
      <c r="HF198" s="1">
        <v>0</v>
      </c>
      <c r="HG198" s="1">
        <v>0</v>
      </c>
      <c r="HH198" s="1">
        <v>0</v>
      </c>
      <c r="HI198" s="1">
        <v>0</v>
      </c>
      <c r="HJ198" s="1">
        <v>0</v>
      </c>
      <c r="HK198" s="1">
        <v>0</v>
      </c>
      <c r="HL198" s="1">
        <v>0</v>
      </c>
      <c r="HM198" s="1">
        <v>0</v>
      </c>
      <c r="HN198" s="1">
        <v>0</v>
      </c>
      <c r="HO198" s="1">
        <v>0</v>
      </c>
      <c r="HP198" s="1" t="s">
        <v>464</v>
      </c>
      <c r="HQ198" s="1">
        <v>0</v>
      </c>
      <c r="HR198" s="1">
        <v>0</v>
      </c>
      <c r="HS198" s="1">
        <v>1</v>
      </c>
      <c r="HT198" s="1">
        <v>0</v>
      </c>
      <c r="HU198" s="1">
        <v>0</v>
      </c>
      <c r="HV198" s="1">
        <v>0</v>
      </c>
      <c r="HW198" s="1">
        <v>0</v>
      </c>
      <c r="HX198" s="1">
        <v>0</v>
      </c>
      <c r="HY198" s="1">
        <v>0</v>
      </c>
      <c r="HZ198" s="1">
        <v>0</v>
      </c>
      <c r="IC198" s="1" t="s">
        <v>737</v>
      </c>
      <c r="IF198" s="1">
        <v>0</v>
      </c>
      <c r="IG198" s="1">
        <v>0</v>
      </c>
      <c r="IH198" s="1">
        <v>0</v>
      </c>
      <c r="II198" s="1">
        <v>1</v>
      </c>
      <c r="IJ198" s="1">
        <v>0</v>
      </c>
      <c r="IL198" s="1">
        <v>0</v>
      </c>
      <c r="IM198" s="1">
        <v>1</v>
      </c>
      <c r="IN198" s="1">
        <v>0</v>
      </c>
      <c r="IS198" s="1" t="s">
        <v>5183</v>
      </c>
      <c r="IT198" s="1" t="s">
        <v>472</v>
      </c>
      <c r="IU198" s="1" t="s">
        <v>5102</v>
      </c>
      <c r="IV198" s="1" t="s">
        <v>472</v>
      </c>
      <c r="IX198" s="1" t="s">
        <v>472</v>
      </c>
      <c r="IY198" s="1" t="s">
        <v>472</v>
      </c>
      <c r="KA198" s="1" t="s">
        <v>464</v>
      </c>
      <c r="KB198" s="1">
        <v>1</v>
      </c>
      <c r="KC198" s="1">
        <v>1</v>
      </c>
      <c r="KD198" s="1">
        <v>0</v>
      </c>
      <c r="KE198" s="1">
        <v>2</v>
      </c>
      <c r="KF198" s="1">
        <v>0</v>
      </c>
      <c r="KG198" s="1">
        <v>0</v>
      </c>
      <c r="KH198" s="1">
        <v>0</v>
      </c>
      <c r="KJ198" s="1">
        <v>0</v>
      </c>
      <c r="KK198" s="1">
        <v>1</v>
      </c>
      <c r="KL198" s="1">
        <v>1</v>
      </c>
      <c r="KM198" s="1">
        <v>2</v>
      </c>
      <c r="KN198" s="1">
        <v>4</v>
      </c>
      <c r="KO198" s="1" t="s">
        <v>5185</v>
      </c>
      <c r="KP198" s="1">
        <v>0</v>
      </c>
      <c r="KQ198" s="1">
        <v>0</v>
      </c>
      <c r="KR198" s="1">
        <v>0</v>
      </c>
      <c r="KT198" s="1">
        <v>0</v>
      </c>
      <c r="KU198" s="1">
        <v>1</v>
      </c>
      <c r="KV198" s="1">
        <v>0</v>
      </c>
      <c r="KW198" s="1">
        <v>0</v>
      </c>
      <c r="KX198" s="1">
        <v>0</v>
      </c>
      <c r="KY198" s="1">
        <v>0</v>
      </c>
      <c r="LA198" s="1" t="s">
        <v>464</v>
      </c>
      <c r="LC198" s="1">
        <v>1</v>
      </c>
      <c r="LD198" s="1">
        <v>1</v>
      </c>
      <c r="LE198" s="1">
        <v>0</v>
      </c>
      <c r="LF198" s="1">
        <v>0</v>
      </c>
      <c r="LH198" s="1">
        <v>0</v>
      </c>
      <c r="LI198" s="1">
        <v>0</v>
      </c>
      <c r="LJ198" s="1">
        <v>1</v>
      </c>
      <c r="LK198" s="1">
        <v>0</v>
      </c>
      <c r="LL198" s="1">
        <v>0</v>
      </c>
      <c r="LM198" s="1">
        <v>0</v>
      </c>
      <c r="LN198" s="1">
        <v>0</v>
      </c>
      <c r="LO198" s="1">
        <v>0</v>
      </c>
      <c r="LQ198" s="1" t="s">
        <v>472</v>
      </c>
      <c r="LZ198" s="1" t="s">
        <v>472</v>
      </c>
      <c r="MA198" s="1" t="s">
        <v>472</v>
      </c>
      <c r="MQ198" s="1">
        <v>0</v>
      </c>
      <c r="MT198" s="1">
        <v>0</v>
      </c>
      <c r="MU198" s="1" t="s">
        <v>5188</v>
      </c>
      <c r="MV198" s="1">
        <v>0</v>
      </c>
      <c r="MW198" s="1">
        <v>0</v>
      </c>
      <c r="MX198" s="1">
        <v>0</v>
      </c>
      <c r="MY198" s="1">
        <v>0</v>
      </c>
      <c r="MZ198" s="1">
        <v>0</v>
      </c>
      <c r="NA198" s="1">
        <v>0</v>
      </c>
      <c r="NB198" s="1">
        <v>0</v>
      </c>
      <c r="NC198" s="1" t="s">
        <v>1580</v>
      </c>
      <c r="ND198" s="1">
        <v>1</v>
      </c>
      <c r="NE198" s="1">
        <v>0</v>
      </c>
      <c r="NF198" s="1">
        <v>0</v>
      </c>
      <c r="NH198" s="1" t="s">
        <v>472</v>
      </c>
      <c r="NI198" s="1" t="s">
        <v>480</v>
      </c>
      <c r="OD198" s="1" t="s">
        <v>742</v>
      </c>
      <c r="OE198" s="1">
        <v>0</v>
      </c>
      <c r="OF198" s="1">
        <v>0</v>
      </c>
      <c r="OG198" s="1">
        <v>0</v>
      </c>
      <c r="OH198" s="1">
        <v>0</v>
      </c>
      <c r="OI198" s="1">
        <v>0</v>
      </c>
      <c r="OJ198" s="1">
        <v>1</v>
      </c>
      <c r="OK198" s="1">
        <v>0</v>
      </c>
      <c r="OL198" s="1">
        <v>1</v>
      </c>
      <c r="OM198" s="1">
        <v>0</v>
      </c>
      <c r="ON198" s="1">
        <v>0</v>
      </c>
      <c r="OP198" s="1">
        <v>0</v>
      </c>
      <c r="OQ198" s="1">
        <v>0</v>
      </c>
      <c r="OR198" s="1">
        <v>0</v>
      </c>
      <c r="OS198" s="1">
        <v>0</v>
      </c>
      <c r="OT198" s="1">
        <v>1</v>
      </c>
      <c r="OU198" s="1">
        <v>0</v>
      </c>
      <c r="OV198" s="1" t="s">
        <v>2896</v>
      </c>
      <c r="OW198" s="1" t="s">
        <v>702</v>
      </c>
      <c r="OY198" s="1" t="s">
        <v>502</v>
      </c>
      <c r="OZ198" s="1" t="s">
        <v>472</v>
      </c>
      <c r="PA198" s="1" t="s">
        <v>472</v>
      </c>
      <c r="PB198" s="1" t="s">
        <v>502</v>
      </c>
      <c r="PC198" s="1" t="s">
        <v>472</v>
      </c>
      <c r="PI198" s="1" t="s">
        <v>534</v>
      </c>
      <c r="PJ198" s="1" t="s">
        <v>472</v>
      </c>
      <c r="PZ198" s="1" t="s">
        <v>2897</v>
      </c>
      <c r="QA198" s="1" t="s">
        <v>472</v>
      </c>
      <c r="QB198" s="1" t="s">
        <v>2898</v>
      </c>
      <c r="QC198" s="1" t="s">
        <v>2899</v>
      </c>
      <c r="QD198" s="1" t="s">
        <v>472</v>
      </c>
      <c r="QG198" s="1">
        <v>-2.1538765999999998</v>
      </c>
      <c r="QH198" s="1">
        <v>28.893200499999999</v>
      </c>
      <c r="QI198" s="1">
        <v>1749.8</v>
      </c>
      <c r="QJ198" s="1">
        <v>8.23</v>
      </c>
      <c r="QK198" s="1">
        <v>10</v>
      </c>
      <c r="QL198" s="1">
        <v>44965.541493055563</v>
      </c>
      <c r="QM198" s="1">
        <v>44965.510763888888</v>
      </c>
      <c r="QN198" s="1" t="s">
        <v>747</v>
      </c>
      <c r="QO198" s="1">
        <v>44965.574733796297</v>
      </c>
      <c r="QP198" s="7" t="s">
        <v>2900</v>
      </c>
      <c r="QQ198" s="1" t="s">
        <v>747</v>
      </c>
      <c r="QR198" s="1" t="s">
        <v>4707</v>
      </c>
      <c r="QS198" s="1" t="s">
        <v>4716</v>
      </c>
      <c r="QT198" s="1">
        <v>11</v>
      </c>
      <c r="QU198" s="1" t="s">
        <v>4725</v>
      </c>
      <c r="QV198" s="1">
        <v>2</v>
      </c>
      <c r="QW198" s="1">
        <v>1</v>
      </c>
      <c r="QX198" s="1">
        <v>5</v>
      </c>
      <c r="QY198" s="9">
        <v>8</v>
      </c>
      <c r="QZ198" s="1" t="s">
        <v>5102</v>
      </c>
      <c r="RA198" s="1">
        <v>7.2727272727272725</v>
      </c>
      <c r="RB198" s="1" t="s">
        <v>4720</v>
      </c>
      <c r="RC198" s="1" t="s">
        <v>4711</v>
      </c>
      <c r="RD198" s="1">
        <v>0</v>
      </c>
      <c r="RE198" s="1" t="s">
        <v>5102</v>
      </c>
      <c r="RF198" s="1">
        <v>0</v>
      </c>
      <c r="RG198" s="1">
        <v>2</v>
      </c>
      <c r="RH198" s="1">
        <v>2</v>
      </c>
      <c r="RI198" s="1">
        <v>4</v>
      </c>
      <c r="RJ198" s="1" t="s">
        <v>4713</v>
      </c>
      <c r="RK198" s="1">
        <v>0</v>
      </c>
      <c r="RL198" s="1">
        <v>3</v>
      </c>
      <c r="RM198" s="1" t="s">
        <v>4722</v>
      </c>
      <c r="RN198" s="1">
        <v>0</v>
      </c>
      <c r="RO198" s="1">
        <v>0</v>
      </c>
      <c r="RP198" s="1" t="str">
        <f t="shared" si="22"/>
        <v>regression</v>
      </c>
      <c r="RQ198" s="1" t="str">
        <f t="shared" si="23"/>
        <v>stagnation</v>
      </c>
      <c r="RR198" s="1" t="str">
        <f t="shared" si="24"/>
        <v>stagnation</v>
      </c>
      <c r="RS198" s="1" t="str">
        <f t="shared" si="25"/>
        <v>regression</v>
      </c>
      <c r="RT198" s="1" t="str">
        <f t="shared" si="26"/>
        <v>stagnation</v>
      </c>
      <c r="RU198" s="1" t="str">
        <f t="shared" si="27"/>
        <v>regression</v>
      </c>
    </row>
    <row r="199" spans="1:489" ht="14.25" customHeight="1" x14ac:dyDescent="0.3">
      <c r="A199" s="1" t="s">
        <v>2901</v>
      </c>
      <c r="B199" s="1" t="s">
        <v>2902</v>
      </c>
      <c r="C199" s="1">
        <v>44965</v>
      </c>
      <c r="D199" s="1" t="s">
        <v>459</v>
      </c>
      <c r="E199" s="1" t="s">
        <v>460</v>
      </c>
      <c r="F199" s="1" t="s">
        <v>460</v>
      </c>
      <c r="G199" s="1" t="s">
        <v>461</v>
      </c>
      <c r="H199" s="1" t="s">
        <v>1380</v>
      </c>
      <c r="I199" s="1" t="s">
        <v>2290</v>
      </c>
      <c r="J199" s="1" t="s">
        <v>464</v>
      </c>
      <c r="K199" s="1" t="s">
        <v>2904</v>
      </c>
      <c r="L199" s="1" t="s">
        <v>2903</v>
      </c>
      <c r="M199" s="1" t="str" cm="1">
        <f t="array" ref="M199">SUBSTITUTE(L199,LEFT(L199,MIN(IFERROR(FIND({0;1;2;3;4;5;6;7;8;9},L199),""))-1),"")</f>
        <v>13</v>
      </c>
      <c r="N199" s="1" t="str">
        <f t="shared" si="21"/>
        <v>kadju_13</v>
      </c>
      <c r="O199" s="1" t="s">
        <v>510</v>
      </c>
      <c r="P199" s="1">
        <v>38</v>
      </c>
      <c r="Q199" s="1">
        <v>999286770</v>
      </c>
      <c r="R199" s="1" t="s">
        <v>511</v>
      </c>
      <c r="S199" s="1" t="s">
        <v>464</v>
      </c>
      <c r="W199" s="1" t="s">
        <v>510</v>
      </c>
      <c r="X199" s="1" t="s">
        <v>2905</v>
      </c>
      <c r="Y199" s="1" t="s">
        <v>575</v>
      </c>
      <c r="AA199" s="1" t="s">
        <v>471</v>
      </c>
      <c r="AB199" s="1">
        <v>2</v>
      </c>
      <c r="AC199" s="1">
        <v>1</v>
      </c>
      <c r="AD199" s="1">
        <v>1</v>
      </c>
      <c r="AE199" s="1">
        <v>0</v>
      </c>
      <c r="AF199" s="1">
        <v>0</v>
      </c>
      <c r="AG199" s="1">
        <v>0</v>
      </c>
      <c r="AH199" s="1">
        <v>1</v>
      </c>
      <c r="AI199" s="1">
        <v>0</v>
      </c>
      <c r="AJ199" s="1">
        <v>1</v>
      </c>
      <c r="AK199" s="1">
        <v>1</v>
      </c>
      <c r="AL199" s="1">
        <v>0</v>
      </c>
      <c r="AM199" s="1">
        <v>0</v>
      </c>
      <c r="AN199" s="1">
        <v>0</v>
      </c>
      <c r="AO199" s="1">
        <v>0</v>
      </c>
      <c r="AP199" s="1">
        <v>1</v>
      </c>
      <c r="AQ199" s="1">
        <v>0</v>
      </c>
      <c r="AR199" s="1">
        <v>8</v>
      </c>
      <c r="AS199" s="1" t="s">
        <v>464</v>
      </c>
      <c r="AT199" s="1">
        <v>0</v>
      </c>
      <c r="AU199" s="1">
        <v>0</v>
      </c>
      <c r="AV199" s="1">
        <v>0</v>
      </c>
      <c r="AW199" s="1">
        <v>0</v>
      </c>
      <c r="AX199" s="1">
        <v>0</v>
      </c>
      <c r="AY199" s="1">
        <v>0</v>
      </c>
      <c r="AZ199" s="1">
        <v>0</v>
      </c>
      <c r="BA199" s="1">
        <v>0</v>
      </c>
      <c r="BB199" s="1">
        <v>0</v>
      </c>
      <c r="BC199" s="1">
        <v>1</v>
      </c>
      <c r="BD199" s="1">
        <v>0</v>
      </c>
      <c r="BE199" s="1" t="s">
        <v>2583</v>
      </c>
      <c r="BF199" s="1" t="s">
        <v>464</v>
      </c>
      <c r="BG199" s="1">
        <v>1</v>
      </c>
      <c r="BH199" s="1">
        <v>0</v>
      </c>
      <c r="BI199" s="1">
        <v>1</v>
      </c>
      <c r="BJ199" s="1">
        <v>0</v>
      </c>
      <c r="BK199" s="1">
        <v>0</v>
      </c>
      <c r="BL199" s="1">
        <v>0</v>
      </c>
      <c r="BM199" s="1">
        <v>0</v>
      </c>
      <c r="BN199" s="1">
        <v>0</v>
      </c>
      <c r="BO199" s="1">
        <v>0</v>
      </c>
      <c r="BP199" s="1">
        <v>0</v>
      </c>
      <c r="BQ199" s="1">
        <v>0</v>
      </c>
      <c r="BS199" s="1" t="s">
        <v>464</v>
      </c>
      <c r="BT199" s="1">
        <v>1</v>
      </c>
      <c r="BU199" s="1">
        <v>0</v>
      </c>
      <c r="BV199" s="1">
        <v>0</v>
      </c>
      <c r="BW199" s="1">
        <v>1</v>
      </c>
      <c r="BX199" s="1">
        <v>0</v>
      </c>
      <c r="BY199" s="1">
        <v>0</v>
      </c>
      <c r="BZ199" s="1">
        <v>0</v>
      </c>
      <c r="CA199" s="1">
        <v>0</v>
      </c>
      <c r="CB199" s="1">
        <v>0</v>
      </c>
      <c r="CC199" s="1">
        <v>0</v>
      </c>
      <c r="CD199" s="1">
        <v>0</v>
      </c>
      <c r="CF199" s="1" t="s">
        <v>650</v>
      </c>
      <c r="CI199" s="1" t="s">
        <v>714</v>
      </c>
      <c r="CL199" s="1" t="s">
        <v>714</v>
      </c>
      <c r="CM199" s="1" t="s">
        <v>5132</v>
      </c>
      <c r="CO199" s="1" t="s">
        <v>464</v>
      </c>
      <c r="CW199" s="1" t="s">
        <v>475</v>
      </c>
      <c r="CX199" s="1">
        <v>120</v>
      </c>
      <c r="CY199" s="1">
        <v>10</v>
      </c>
      <c r="CZ199" s="1">
        <v>150</v>
      </c>
      <c r="DA199" s="9">
        <v>280</v>
      </c>
      <c r="DE199" s="1" t="s">
        <v>464</v>
      </c>
      <c r="DF199" s="1" t="s">
        <v>5102</v>
      </c>
      <c r="EH199" s="1">
        <v>7</v>
      </c>
      <c r="EI199" s="1">
        <v>2</v>
      </c>
      <c r="EJ199" s="1">
        <v>280</v>
      </c>
      <c r="EM199" s="1">
        <v>0</v>
      </c>
      <c r="EN199" s="6">
        <v>5</v>
      </c>
      <c r="EO199" s="1" t="s">
        <v>472</v>
      </c>
      <c r="EZ199" s="1" t="s">
        <v>961</v>
      </c>
      <c r="FA199" s="1">
        <v>0</v>
      </c>
      <c r="FB199" s="1">
        <v>0</v>
      </c>
      <c r="FC199" s="1">
        <v>0</v>
      </c>
      <c r="FD199" s="1">
        <v>0</v>
      </c>
      <c r="FE199" s="1">
        <v>0</v>
      </c>
      <c r="FF199" s="1">
        <v>1</v>
      </c>
      <c r="FG199" s="1">
        <v>0</v>
      </c>
      <c r="FH199" s="1" t="s">
        <v>2906</v>
      </c>
      <c r="FI199" s="1" t="s">
        <v>472</v>
      </c>
      <c r="GE199" s="1" t="s">
        <v>464</v>
      </c>
      <c r="GF199" s="1" t="s">
        <v>2907</v>
      </c>
      <c r="GG199" s="1" t="s">
        <v>464</v>
      </c>
      <c r="GH199" s="1">
        <v>1</v>
      </c>
      <c r="GI199" s="1">
        <v>0</v>
      </c>
      <c r="GJ199" s="1">
        <v>0</v>
      </c>
      <c r="GK199" s="1">
        <v>1</v>
      </c>
      <c r="GL199" s="1">
        <v>1</v>
      </c>
      <c r="GM199" s="1">
        <v>0</v>
      </c>
      <c r="GN199" s="1">
        <v>0</v>
      </c>
      <c r="GY199" s="1">
        <v>1</v>
      </c>
      <c r="GZ199" s="1">
        <v>1</v>
      </c>
      <c r="HA199" s="1">
        <v>1</v>
      </c>
      <c r="HB199" s="1">
        <v>0</v>
      </c>
      <c r="HC199" s="1">
        <v>0</v>
      </c>
      <c r="HD199" s="1">
        <v>0</v>
      </c>
      <c r="HE199" s="1">
        <v>1</v>
      </c>
      <c r="HF199" s="1">
        <v>0</v>
      </c>
      <c r="HG199" s="1">
        <v>0</v>
      </c>
      <c r="HH199" s="1">
        <v>0</v>
      </c>
      <c r="HI199" s="1">
        <v>0</v>
      </c>
      <c r="HJ199" s="1">
        <v>0</v>
      </c>
      <c r="HK199" s="1">
        <v>0</v>
      </c>
      <c r="HL199" s="1">
        <v>0</v>
      </c>
      <c r="HM199" s="1">
        <v>1</v>
      </c>
      <c r="HN199" s="1">
        <v>0</v>
      </c>
      <c r="HO199" s="1">
        <v>0</v>
      </c>
      <c r="HP199" s="1" t="s">
        <v>464</v>
      </c>
      <c r="HQ199" s="1">
        <v>0</v>
      </c>
      <c r="HR199" s="1">
        <v>0</v>
      </c>
      <c r="HS199" s="1">
        <v>1</v>
      </c>
      <c r="HT199" s="1">
        <v>0</v>
      </c>
      <c r="HU199" s="1">
        <v>0</v>
      </c>
      <c r="HV199" s="1">
        <v>0</v>
      </c>
      <c r="HW199" s="1">
        <v>0</v>
      </c>
      <c r="HX199" s="1">
        <v>0</v>
      </c>
      <c r="HY199" s="1">
        <v>0</v>
      </c>
      <c r="HZ199" s="1">
        <v>0</v>
      </c>
      <c r="IC199" s="1" t="s">
        <v>737</v>
      </c>
      <c r="IF199" s="1">
        <v>0</v>
      </c>
      <c r="IG199" s="1">
        <v>0</v>
      </c>
      <c r="IH199" s="1">
        <v>0</v>
      </c>
      <c r="II199" s="1">
        <v>1</v>
      </c>
      <c r="IJ199" s="1">
        <v>0</v>
      </c>
      <c r="IL199" s="1">
        <v>0</v>
      </c>
      <c r="IM199" s="1">
        <v>1</v>
      </c>
      <c r="IN199" s="1">
        <v>0</v>
      </c>
      <c r="IS199" s="1" t="s">
        <v>5183</v>
      </c>
      <c r="IT199" s="1" t="s">
        <v>472</v>
      </c>
      <c r="IU199" s="1" t="s">
        <v>5102</v>
      </c>
      <c r="IV199" s="1" t="s">
        <v>472</v>
      </c>
      <c r="IX199" s="1" t="s">
        <v>472</v>
      </c>
      <c r="IY199" s="1" t="s">
        <v>472</v>
      </c>
      <c r="KA199" s="1" t="s">
        <v>472</v>
      </c>
      <c r="KE199" s="1">
        <v>0</v>
      </c>
      <c r="KM199" s="1">
        <v>0</v>
      </c>
      <c r="KN199" s="1">
        <v>0</v>
      </c>
      <c r="KO199" s="1" t="s">
        <v>5186</v>
      </c>
      <c r="KT199" s="1">
        <v>0</v>
      </c>
      <c r="KU199" s="1">
        <v>0</v>
      </c>
      <c r="KV199" s="1">
        <v>0</v>
      </c>
      <c r="KW199" s="1">
        <v>0</v>
      </c>
      <c r="KX199" s="1">
        <v>1</v>
      </c>
      <c r="KY199" s="1">
        <v>0</v>
      </c>
      <c r="KZ199" s="1" t="s">
        <v>2908</v>
      </c>
      <c r="LA199" s="1" t="s">
        <v>464</v>
      </c>
      <c r="LC199" s="1">
        <v>1</v>
      </c>
      <c r="LD199" s="1">
        <v>1</v>
      </c>
      <c r="LE199" s="1">
        <v>0</v>
      </c>
      <c r="LF199" s="1">
        <v>0</v>
      </c>
      <c r="LH199" s="1">
        <v>0</v>
      </c>
      <c r="LI199" s="1">
        <v>0</v>
      </c>
      <c r="LJ199" s="1">
        <v>0</v>
      </c>
      <c r="LK199" s="1">
        <v>0</v>
      </c>
      <c r="LL199" s="1">
        <v>1</v>
      </c>
      <c r="LM199" s="1">
        <v>0</v>
      </c>
      <c r="LN199" s="1">
        <v>0</v>
      </c>
      <c r="LO199" s="1">
        <v>0</v>
      </c>
      <c r="LQ199" s="1" t="s">
        <v>472</v>
      </c>
      <c r="LZ199" s="1" t="s">
        <v>472</v>
      </c>
      <c r="MA199" s="1" t="s">
        <v>472</v>
      </c>
      <c r="MQ199" s="1">
        <v>0</v>
      </c>
      <c r="MT199" s="1">
        <v>0</v>
      </c>
      <c r="MU199" s="1" t="s">
        <v>5188</v>
      </c>
      <c r="MV199" s="1">
        <v>0</v>
      </c>
      <c r="MW199" s="1">
        <v>0</v>
      </c>
      <c r="MX199" s="1">
        <v>0</v>
      </c>
      <c r="MY199" s="1">
        <v>0</v>
      </c>
      <c r="MZ199" s="1">
        <v>0</v>
      </c>
      <c r="NA199" s="1">
        <v>0</v>
      </c>
      <c r="NB199" s="1">
        <v>0</v>
      </c>
      <c r="NC199" s="1" t="s">
        <v>1580</v>
      </c>
      <c r="ND199" s="1">
        <v>1</v>
      </c>
      <c r="NE199" s="1">
        <v>0</v>
      </c>
      <c r="NF199" s="1">
        <v>0</v>
      </c>
      <c r="NH199" s="1" t="s">
        <v>472</v>
      </c>
      <c r="NI199" s="1" t="s">
        <v>480</v>
      </c>
      <c r="OD199" s="1" t="s">
        <v>760</v>
      </c>
      <c r="OE199" s="1">
        <v>0</v>
      </c>
      <c r="OF199" s="1">
        <v>0</v>
      </c>
      <c r="OG199" s="1">
        <v>0</v>
      </c>
      <c r="OH199" s="1">
        <v>0</v>
      </c>
      <c r="OI199" s="1">
        <v>0</v>
      </c>
      <c r="OJ199" s="1">
        <v>1</v>
      </c>
      <c r="OK199" s="1">
        <v>1</v>
      </c>
      <c r="OL199" s="1">
        <v>1</v>
      </c>
      <c r="OM199" s="1">
        <v>0</v>
      </c>
      <c r="ON199" s="1">
        <v>0</v>
      </c>
      <c r="OP199" s="1">
        <v>0</v>
      </c>
      <c r="OQ199" s="1">
        <v>0</v>
      </c>
      <c r="OR199" s="1">
        <v>0</v>
      </c>
      <c r="OS199" s="1">
        <v>0</v>
      </c>
      <c r="OT199" s="1">
        <v>1</v>
      </c>
      <c r="OU199" s="1">
        <v>0</v>
      </c>
      <c r="OV199" s="1" t="s">
        <v>2909</v>
      </c>
      <c r="OW199" s="1" t="s">
        <v>702</v>
      </c>
      <c r="OY199" s="1" t="s">
        <v>502</v>
      </c>
      <c r="OZ199" s="1" t="s">
        <v>472</v>
      </c>
      <c r="PA199" s="1" t="s">
        <v>472</v>
      </c>
      <c r="PB199" s="1" t="s">
        <v>502</v>
      </c>
      <c r="PC199" s="1" t="s">
        <v>472</v>
      </c>
      <c r="PI199" s="1" t="s">
        <v>534</v>
      </c>
      <c r="PJ199" s="1" t="s">
        <v>472</v>
      </c>
      <c r="PZ199" s="1" t="s">
        <v>786</v>
      </c>
      <c r="QA199" s="1" t="s">
        <v>472</v>
      </c>
      <c r="QB199" s="1" t="s">
        <v>2910</v>
      </c>
      <c r="QC199" s="1" t="s">
        <v>2911</v>
      </c>
      <c r="QD199" s="1" t="s">
        <v>472</v>
      </c>
      <c r="QG199" s="1">
        <v>-2.1541386999999999</v>
      </c>
      <c r="QH199" s="1">
        <v>28.8936156</v>
      </c>
      <c r="QI199" s="1">
        <v>1663</v>
      </c>
      <c r="QJ199" s="1">
        <v>7.66</v>
      </c>
      <c r="QK199" s="1">
        <v>8</v>
      </c>
      <c r="QL199" s="1">
        <v>44965.558969907397</v>
      </c>
      <c r="QM199" s="1">
        <v>44965.541828703703</v>
      </c>
      <c r="QN199" s="1" t="s">
        <v>747</v>
      </c>
      <c r="QO199" s="1">
        <v>44965.574745370373</v>
      </c>
      <c r="QP199" s="7" t="s">
        <v>2912</v>
      </c>
      <c r="QQ199" s="1" t="s">
        <v>747</v>
      </c>
      <c r="QR199" s="1" t="s">
        <v>4707</v>
      </c>
      <c r="QS199" s="1" t="s">
        <v>4716</v>
      </c>
      <c r="QT199" s="1">
        <v>9</v>
      </c>
      <c r="QU199" s="1" t="s">
        <v>4709</v>
      </c>
      <c r="QV199" s="1">
        <v>45</v>
      </c>
      <c r="QW199" s="1">
        <v>50</v>
      </c>
      <c r="QX199" s="1">
        <v>50</v>
      </c>
      <c r="QY199" s="9">
        <v>145</v>
      </c>
      <c r="QZ199" s="1" t="s">
        <v>5102</v>
      </c>
      <c r="RA199" s="1">
        <v>4.4444444444444446</v>
      </c>
      <c r="RB199" s="1" t="s">
        <v>4710</v>
      </c>
      <c r="RC199" s="1" t="s">
        <v>4711</v>
      </c>
      <c r="RD199" s="1" t="s">
        <v>4712</v>
      </c>
      <c r="RE199" s="1" t="s">
        <v>5102</v>
      </c>
      <c r="RF199" s="1">
        <v>0</v>
      </c>
      <c r="RG199" s="1">
        <v>1</v>
      </c>
      <c r="RH199" s="1">
        <v>1</v>
      </c>
      <c r="RI199" s="1">
        <v>3</v>
      </c>
      <c r="RJ199" s="1" t="s">
        <v>4713</v>
      </c>
      <c r="RK199" s="1">
        <v>0</v>
      </c>
      <c r="RL199" s="1">
        <v>4</v>
      </c>
      <c r="RM199" s="1" t="s">
        <v>4722</v>
      </c>
      <c r="RN199" s="1">
        <v>0</v>
      </c>
      <c r="RO199" s="1">
        <v>0</v>
      </c>
      <c r="RP199" s="1" t="str">
        <f t="shared" si="22"/>
        <v>regression</v>
      </c>
      <c r="RQ199" s="1" t="str">
        <f t="shared" si="23"/>
        <v>stagnation</v>
      </c>
      <c r="RR199" s="1" t="str">
        <f t="shared" si="24"/>
        <v>stagnation</v>
      </c>
      <c r="RS199" s="1" t="str">
        <f t="shared" si="25"/>
        <v>regression</v>
      </c>
      <c r="RT199" s="1" t="str">
        <f t="shared" si="26"/>
        <v>regression</v>
      </c>
      <c r="RU199" s="1" t="str">
        <f t="shared" si="27"/>
        <v>regression</v>
      </c>
    </row>
    <row r="200" spans="1:489" ht="14.25" customHeight="1" x14ac:dyDescent="0.3">
      <c r="A200" s="1" t="s">
        <v>2913</v>
      </c>
      <c r="B200" s="1" t="s">
        <v>2914</v>
      </c>
      <c r="C200" s="1">
        <v>44965</v>
      </c>
      <c r="D200" s="1" t="s">
        <v>459</v>
      </c>
      <c r="E200" s="1" t="s">
        <v>460</v>
      </c>
      <c r="F200" s="1" t="s">
        <v>460</v>
      </c>
      <c r="G200" s="1" t="s">
        <v>461</v>
      </c>
      <c r="H200" s="1" t="s">
        <v>1380</v>
      </c>
      <c r="I200" s="1" t="s">
        <v>2532</v>
      </c>
      <c r="J200" s="1" t="s">
        <v>464</v>
      </c>
      <c r="K200" s="1" t="s">
        <v>2916</v>
      </c>
      <c r="L200" s="1" t="s">
        <v>2915</v>
      </c>
      <c r="M200" s="1" t="str" cm="1">
        <f t="array" ref="M200">SUBSTITUTE(L200,LEFT(L200,MIN(IFERROR(FIND({0;1;2;3;4;5;6;7;8;9},L200),""))-1),"")</f>
        <v>14</v>
      </c>
      <c r="N200" s="1" t="str">
        <f t="shared" si="21"/>
        <v>kabam_14</v>
      </c>
      <c r="O200" s="1" t="s">
        <v>467</v>
      </c>
      <c r="P200" s="1">
        <v>60</v>
      </c>
      <c r="Q200" s="1">
        <v>0</v>
      </c>
      <c r="R200" s="1" t="s">
        <v>553</v>
      </c>
      <c r="S200" s="1" t="s">
        <v>472</v>
      </c>
      <c r="T200" s="1" t="s">
        <v>1221</v>
      </c>
      <c r="V200" s="1" t="s">
        <v>510</v>
      </c>
      <c r="W200" s="1" t="s">
        <v>510</v>
      </c>
      <c r="X200" s="1" t="s">
        <v>2917</v>
      </c>
      <c r="Y200" s="1" t="s">
        <v>575</v>
      </c>
      <c r="AA200" s="1" t="s">
        <v>471</v>
      </c>
      <c r="AB200" s="1">
        <v>0</v>
      </c>
      <c r="AC200" s="1">
        <v>0</v>
      </c>
      <c r="AD200" s="1">
        <v>0</v>
      </c>
      <c r="AE200" s="1">
        <v>0</v>
      </c>
      <c r="AF200" s="1">
        <v>0</v>
      </c>
      <c r="AG200" s="1">
        <v>0</v>
      </c>
      <c r="AH200" s="1">
        <v>0</v>
      </c>
      <c r="AI200" s="1">
        <v>1</v>
      </c>
      <c r="AJ200" s="1">
        <v>0</v>
      </c>
      <c r="AK200" s="1">
        <v>0</v>
      </c>
      <c r="AL200" s="1">
        <v>0</v>
      </c>
      <c r="AM200" s="1">
        <v>0</v>
      </c>
      <c r="AN200" s="1">
        <v>0</v>
      </c>
      <c r="AO200" s="1">
        <v>0</v>
      </c>
      <c r="AP200" s="1">
        <v>0</v>
      </c>
      <c r="AQ200" s="1">
        <v>1</v>
      </c>
      <c r="AR200" s="1">
        <v>2</v>
      </c>
      <c r="AS200" s="1" t="s">
        <v>472</v>
      </c>
      <c r="AT200" s="1">
        <v>0</v>
      </c>
      <c r="AU200" s="1">
        <v>0</v>
      </c>
      <c r="AV200" s="1">
        <v>0</v>
      </c>
      <c r="AW200" s="1">
        <v>0</v>
      </c>
      <c r="AX200" s="1">
        <v>0</v>
      </c>
      <c r="AY200" s="1">
        <v>0</v>
      </c>
      <c r="AZ200" s="1">
        <v>0</v>
      </c>
      <c r="BA200" s="1">
        <v>0</v>
      </c>
      <c r="BB200" s="1">
        <v>0</v>
      </c>
      <c r="BC200" s="1">
        <v>0</v>
      </c>
      <c r="BD200" s="1">
        <v>0</v>
      </c>
      <c r="BE200" s="1">
        <v>0</v>
      </c>
      <c r="BF200" s="1" t="s">
        <v>464</v>
      </c>
      <c r="BG200" s="1">
        <v>1</v>
      </c>
      <c r="BH200" s="1">
        <v>0</v>
      </c>
      <c r="BI200" s="1">
        <v>0</v>
      </c>
      <c r="BJ200" s="1">
        <v>0</v>
      </c>
      <c r="BK200" s="1">
        <v>0</v>
      </c>
      <c r="BL200" s="1">
        <v>0</v>
      </c>
      <c r="BM200" s="1">
        <v>0</v>
      </c>
      <c r="BN200" s="1">
        <v>0</v>
      </c>
      <c r="BO200" s="1">
        <v>0</v>
      </c>
      <c r="BP200" s="1">
        <v>0</v>
      </c>
      <c r="BQ200" s="1">
        <v>0</v>
      </c>
      <c r="BS200" s="1" t="s">
        <v>464</v>
      </c>
      <c r="BT200" s="1">
        <v>0</v>
      </c>
      <c r="BU200" s="1">
        <v>0</v>
      </c>
      <c r="BV200" s="1">
        <v>0</v>
      </c>
      <c r="BW200" s="1">
        <v>1</v>
      </c>
      <c r="BX200" s="1">
        <v>0</v>
      </c>
      <c r="BY200" s="1">
        <v>0</v>
      </c>
      <c r="BZ200" s="1">
        <v>0</v>
      </c>
      <c r="CA200" s="1">
        <v>0</v>
      </c>
      <c r="CB200" s="1">
        <v>0</v>
      </c>
      <c r="CC200" s="1">
        <v>0</v>
      </c>
      <c r="CD200" s="1">
        <v>0</v>
      </c>
      <c r="CF200" s="1" t="s">
        <v>650</v>
      </c>
      <c r="CI200" s="1" t="s">
        <v>651</v>
      </c>
      <c r="CL200" s="1" t="s">
        <v>651</v>
      </c>
      <c r="CM200" s="1" t="s">
        <v>5133</v>
      </c>
      <c r="CO200" s="1" t="s">
        <v>464</v>
      </c>
      <c r="CW200" s="1" t="s">
        <v>475</v>
      </c>
      <c r="CX200" s="1">
        <v>5</v>
      </c>
      <c r="CY200" s="1">
        <v>2</v>
      </c>
      <c r="CZ200" s="1">
        <v>5</v>
      </c>
      <c r="DA200" s="9">
        <v>12</v>
      </c>
      <c r="DE200" s="1" t="s">
        <v>464</v>
      </c>
      <c r="DF200" s="1" t="s">
        <v>5100</v>
      </c>
      <c r="EH200" s="1">
        <v>7</v>
      </c>
      <c r="EI200" s="1">
        <v>1</v>
      </c>
      <c r="EJ200" s="1">
        <v>140</v>
      </c>
      <c r="EM200" s="1">
        <v>0</v>
      </c>
      <c r="EN200" s="6">
        <v>10</v>
      </c>
      <c r="EO200" s="1" t="s">
        <v>472</v>
      </c>
      <c r="EZ200" s="1" t="s">
        <v>1674</v>
      </c>
      <c r="FA200" s="1">
        <v>0</v>
      </c>
      <c r="FB200" s="1">
        <v>0</v>
      </c>
      <c r="FC200" s="1">
        <v>0</v>
      </c>
      <c r="FD200" s="1">
        <v>0</v>
      </c>
      <c r="FE200" s="1">
        <v>1</v>
      </c>
      <c r="FF200" s="1">
        <v>0</v>
      </c>
      <c r="FG200" s="1">
        <v>0</v>
      </c>
      <c r="FI200" s="1" t="s">
        <v>472</v>
      </c>
      <c r="GE200" s="1" t="s">
        <v>472</v>
      </c>
      <c r="GF200" s="1" t="s">
        <v>785</v>
      </c>
      <c r="GG200" s="1" t="s">
        <v>472</v>
      </c>
      <c r="HP200" s="1" t="s">
        <v>464</v>
      </c>
      <c r="HQ200" s="1">
        <v>0</v>
      </c>
      <c r="HR200" s="1">
        <v>0</v>
      </c>
      <c r="HS200" s="1">
        <v>0</v>
      </c>
      <c r="HT200" s="1">
        <v>0</v>
      </c>
      <c r="HU200" s="1">
        <v>0</v>
      </c>
      <c r="HV200" s="1">
        <v>0</v>
      </c>
      <c r="HW200" s="1">
        <v>1</v>
      </c>
      <c r="HX200" s="1">
        <v>0</v>
      </c>
      <c r="HY200" s="1">
        <v>0</v>
      </c>
      <c r="HZ200" s="1">
        <v>0</v>
      </c>
      <c r="IF200" s="1">
        <v>0</v>
      </c>
      <c r="IG200" s="1">
        <v>0</v>
      </c>
      <c r="IH200" s="1">
        <v>0</v>
      </c>
      <c r="II200" s="1">
        <v>1</v>
      </c>
      <c r="IJ200" s="1">
        <v>0</v>
      </c>
      <c r="IS200" s="1" t="s">
        <v>5183</v>
      </c>
      <c r="IT200" s="1" t="s">
        <v>472</v>
      </c>
      <c r="IU200" s="1" t="s">
        <v>5102</v>
      </c>
      <c r="IV200" s="1" t="s">
        <v>472</v>
      </c>
      <c r="IX200" s="1" t="s">
        <v>472</v>
      </c>
      <c r="IY200" s="1" t="s">
        <v>472</v>
      </c>
      <c r="KA200" s="1" t="s">
        <v>464</v>
      </c>
      <c r="KB200" s="1">
        <v>1</v>
      </c>
      <c r="KC200" s="1">
        <v>0</v>
      </c>
      <c r="KD200" s="1">
        <v>0</v>
      </c>
      <c r="KE200" s="1">
        <v>1</v>
      </c>
      <c r="KF200" s="1">
        <v>0</v>
      </c>
      <c r="KG200" s="1">
        <v>0</v>
      </c>
      <c r="KH200" s="1">
        <v>0</v>
      </c>
      <c r="KJ200" s="1">
        <v>0</v>
      </c>
      <c r="KK200" s="1">
        <v>1</v>
      </c>
      <c r="KL200" s="1">
        <v>0</v>
      </c>
      <c r="KM200" s="1">
        <v>1</v>
      </c>
      <c r="KN200" s="1">
        <v>2</v>
      </c>
      <c r="KO200" s="1" t="s">
        <v>5186</v>
      </c>
      <c r="KP200" s="1">
        <v>0</v>
      </c>
      <c r="KQ200" s="1">
        <v>0</v>
      </c>
      <c r="KR200" s="1">
        <v>0</v>
      </c>
      <c r="KT200" s="1">
        <v>0</v>
      </c>
      <c r="KU200" s="1">
        <v>0</v>
      </c>
      <c r="KV200" s="1">
        <v>0</v>
      </c>
      <c r="KW200" s="1">
        <v>0</v>
      </c>
      <c r="KX200" s="1">
        <v>1</v>
      </c>
      <c r="KY200" s="1">
        <v>0</v>
      </c>
      <c r="KZ200" s="1" t="s">
        <v>2918</v>
      </c>
      <c r="LA200" s="1" t="s">
        <v>472</v>
      </c>
      <c r="LC200" s="1">
        <v>0</v>
      </c>
      <c r="LD200" s="1">
        <v>1</v>
      </c>
      <c r="LE200" s="1">
        <v>0</v>
      </c>
      <c r="LF200" s="1">
        <v>0</v>
      </c>
      <c r="LH200" s="1">
        <v>0</v>
      </c>
      <c r="LI200" s="1">
        <v>0</v>
      </c>
      <c r="LJ200" s="1">
        <v>0</v>
      </c>
      <c r="LK200" s="1">
        <v>0</v>
      </c>
      <c r="LL200" s="1">
        <v>1</v>
      </c>
      <c r="LM200" s="1">
        <v>0</v>
      </c>
      <c r="LN200" s="1">
        <v>0</v>
      </c>
      <c r="LO200" s="1">
        <v>0</v>
      </c>
      <c r="LQ200" s="1" t="s">
        <v>472</v>
      </c>
      <c r="LZ200" s="1" t="s">
        <v>472</v>
      </c>
      <c r="MA200" s="1" t="s">
        <v>472</v>
      </c>
      <c r="MQ200" s="1">
        <v>0</v>
      </c>
      <c r="MT200" s="1">
        <v>5</v>
      </c>
      <c r="MU200" s="1" t="s">
        <v>5189</v>
      </c>
      <c r="MV200" s="1">
        <v>0</v>
      </c>
      <c r="MW200" s="1">
        <v>0</v>
      </c>
      <c r="MX200" s="1">
        <v>0</v>
      </c>
      <c r="MY200" s="1">
        <v>0</v>
      </c>
      <c r="MZ200" s="1">
        <v>0</v>
      </c>
      <c r="NA200" s="1">
        <v>0</v>
      </c>
      <c r="NB200" s="1">
        <v>0</v>
      </c>
      <c r="NC200" s="1" t="s">
        <v>1580</v>
      </c>
      <c r="ND200" s="1">
        <v>0</v>
      </c>
      <c r="NE200" s="1">
        <v>1</v>
      </c>
      <c r="NF200" s="1">
        <v>0</v>
      </c>
      <c r="NG200" s="1" t="s">
        <v>2919</v>
      </c>
      <c r="NH200" s="1" t="s">
        <v>472</v>
      </c>
      <c r="NI200" s="1" t="s">
        <v>480</v>
      </c>
      <c r="OD200" s="1" t="s">
        <v>1254</v>
      </c>
      <c r="OE200" s="1">
        <v>0</v>
      </c>
      <c r="OF200" s="1">
        <v>0</v>
      </c>
      <c r="OG200" s="1">
        <v>0</v>
      </c>
      <c r="OH200" s="1">
        <v>0</v>
      </c>
      <c r="OI200" s="1">
        <v>0</v>
      </c>
      <c r="OJ200" s="1">
        <v>0</v>
      </c>
      <c r="OK200" s="1">
        <v>0</v>
      </c>
      <c r="OL200" s="1">
        <v>1</v>
      </c>
      <c r="OM200" s="1">
        <v>0</v>
      </c>
      <c r="ON200" s="1">
        <v>0</v>
      </c>
      <c r="OP200" s="1">
        <v>0</v>
      </c>
      <c r="OQ200" s="1">
        <v>0</v>
      </c>
      <c r="OR200" s="1">
        <v>0</v>
      </c>
      <c r="OS200" s="1">
        <v>0</v>
      </c>
      <c r="OT200" s="1">
        <v>1</v>
      </c>
      <c r="OU200" s="1">
        <v>0</v>
      </c>
      <c r="OV200" s="1" t="s">
        <v>760</v>
      </c>
      <c r="OW200" s="1" t="s">
        <v>546</v>
      </c>
      <c r="OY200" s="1" t="s">
        <v>518</v>
      </c>
      <c r="OZ200" s="1" t="s">
        <v>472</v>
      </c>
      <c r="PA200" s="1" t="s">
        <v>472</v>
      </c>
      <c r="PB200" s="1" t="s">
        <v>533</v>
      </c>
      <c r="PC200" s="1" t="s">
        <v>472</v>
      </c>
      <c r="PI200" s="1" t="s">
        <v>534</v>
      </c>
      <c r="PJ200" s="1" t="s">
        <v>472</v>
      </c>
      <c r="PZ200" s="1" t="s">
        <v>886</v>
      </c>
      <c r="QA200" s="1" t="s">
        <v>472</v>
      </c>
      <c r="QB200" s="1" t="s">
        <v>2920</v>
      </c>
      <c r="QC200" s="1" t="s">
        <v>1580</v>
      </c>
      <c r="QD200" s="1" t="s">
        <v>472</v>
      </c>
      <c r="QG200" s="1">
        <v>-2.1940265999999999</v>
      </c>
      <c r="QH200" s="1">
        <v>28.851251300000001</v>
      </c>
      <c r="QI200" s="1">
        <v>1570.3</v>
      </c>
      <c r="QJ200" s="1">
        <v>4.82</v>
      </c>
      <c r="QK200" s="1">
        <v>2</v>
      </c>
      <c r="QL200" s="1">
        <v>44965.414236111108</v>
      </c>
      <c r="QM200" s="1">
        <v>44965.396678240737</v>
      </c>
      <c r="QN200" s="1" t="s">
        <v>890</v>
      </c>
      <c r="QO200" s="1">
        <v>44965.588194444441</v>
      </c>
      <c r="QP200" s="7" t="s">
        <v>2921</v>
      </c>
      <c r="QQ200" s="1" t="s">
        <v>890</v>
      </c>
      <c r="QR200" s="1" t="s">
        <v>4752</v>
      </c>
      <c r="QS200" s="1" t="s">
        <v>4752</v>
      </c>
      <c r="QT200" s="1" t="s">
        <v>4752</v>
      </c>
      <c r="QU200" s="1" t="s">
        <v>4752</v>
      </c>
      <c r="QV200" s="1" t="s">
        <v>4752</v>
      </c>
      <c r="QW200" s="1" t="s">
        <v>4752</v>
      </c>
      <c r="QX200" s="1" t="s">
        <v>4752</v>
      </c>
      <c r="QY200" s="9" t="s">
        <v>4752</v>
      </c>
      <c r="QZ200" s="1" t="s">
        <v>4752</v>
      </c>
      <c r="RA200" s="1" t="s">
        <v>4752</v>
      </c>
      <c r="RB200" s="1" t="s">
        <v>4752</v>
      </c>
      <c r="RC200" s="1" t="s">
        <v>4752</v>
      </c>
      <c r="RD200" s="1" t="s">
        <v>4752</v>
      </c>
      <c r="RE200" s="1" t="s">
        <v>4752</v>
      </c>
      <c r="RF200" s="1" t="s">
        <v>4752</v>
      </c>
      <c r="RG200" s="1" t="s">
        <v>4752</v>
      </c>
      <c r="RH200" s="1" t="s">
        <v>4752</v>
      </c>
      <c r="RI200" s="1" t="s">
        <v>4752</v>
      </c>
      <c r="RJ200" s="1" t="s">
        <v>4752</v>
      </c>
      <c r="RK200" s="1" t="s">
        <v>4752</v>
      </c>
      <c r="RL200" s="1" t="s">
        <v>4752</v>
      </c>
      <c r="RM200" s="1" t="s">
        <v>4752</v>
      </c>
      <c r="RN200" s="1" t="s">
        <v>4752</v>
      </c>
      <c r="RO200" s="1" t="s">
        <v>4752</v>
      </c>
      <c r="RP200" s="1" t="str">
        <f t="shared" si="22"/>
        <v/>
      </c>
      <c r="RQ200" s="1" t="str">
        <f t="shared" si="23"/>
        <v/>
      </c>
      <c r="RR200" s="1" t="str">
        <f t="shared" si="24"/>
        <v/>
      </c>
      <c r="RS200" s="1" t="str">
        <f t="shared" si="25"/>
        <v/>
      </c>
      <c r="RT200" s="1" t="str">
        <f t="shared" si="26"/>
        <v/>
      </c>
      <c r="RU200" s="1" t="str">
        <f t="shared" si="27"/>
        <v/>
      </c>
    </row>
    <row r="201" spans="1:489" ht="14.25" customHeight="1" x14ac:dyDescent="0.3">
      <c r="A201" s="1" t="s">
        <v>2922</v>
      </c>
      <c r="B201" s="1" t="s">
        <v>2923</v>
      </c>
      <c r="C201" s="1">
        <v>44965</v>
      </c>
      <c r="D201" s="1" t="s">
        <v>459</v>
      </c>
      <c r="E201" s="1" t="s">
        <v>460</v>
      </c>
      <c r="F201" s="1" t="s">
        <v>460</v>
      </c>
      <c r="G201" s="1" t="s">
        <v>461</v>
      </c>
      <c r="H201" s="1" t="s">
        <v>1380</v>
      </c>
      <c r="I201" s="1" t="s">
        <v>2532</v>
      </c>
      <c r="J201" s="1" t="s">
        <v>464</v>
      </c>
      <c r="K201" s="1" t="s">
        <v>2925</v>
      </c>
      <c r="L201" s="1" t="s">
        <v>2924</v>
      </c>
      <c r="M201" s="1" t="str" cm="1">
        <f t="array" ref="M201">SUBSTITUTE(L201,LEFT(L201,MIN(IFERROR(FIND({0;1;2;3;4;5;6;7;8;9},L201),""))-1),"")</f>
        <v>12</v>
      </c>
      <c r="N201" s="1" t="str">
        <f t="shared" si="21"/>
        <v>kabam_12</v>
      </c>
      <c r="O201" s="1" t="s">
        <v>467</v>
      </c>
      <c r="P201" s="1">
        <v>27</v>
      </c>
      <c r="Q201" s="1">
        <v>0</v>
      </c>
      <c r="R201" s="1" t="s">
        <v>614</v>
      </c>
      <c r="S201" s="1" t="s">
        <v>472</v>
      </c>
      <c r="T201" s="1" t="s">
        <v>1221</v>
      </c>
      <c r="V201" s="1" t="s">
        <v>510</v>
      </c>
      <c r="W201" s="1" t="s">
        <v>510</v>
      </c>
      <c r="X201" s="1" t="s">
        <v>2926</v>
      </c>
      <c r="Y201" s="1" t="s">
        <v>575</v>
      </c>
      <c r="AA201" s="1" t="s">
        <v>471</v>
      </c>
      <c r="AB201" s="1">
        <v>1</v>
      </c>
      <c r="AC201" s="1">
        <v>0</v>
      </c>
      <c r="AD201" s="1">
        <v>0</v>
      </c>
      <c r="AE201" s="1">
        <v>0</v>
      </c>
      <c r="AF201" s="1">
        <v>0</v>
      </c>
      <c r="AG201" s="1">
        <v>1</v>
      </c>
      <c r="AH201" s="1">
        <v>0</v>
      </c>
      <c r="AI201" s="1">
        <v>0</v>
      </c>
      <c r="AJ201" s="1">
        <v>0</v>
      </c>
      <c r="AK201" s="1">
        <v>0</v>
      </c>
      <c r="AL201" s="1">
        <v>0</v>
      </c>
      <c r="AM201" s="1">
        <v>0</v>
      </c>
      <c r="AN201" s="1">
        <v>0</v>
      </c>
      <c r="AO201" s="1">
        <v>1</v>
      </c>
      <c r="AP201" s="1">
        <v>0</v>
      </c>
      <c r="AQ201" s="1">
        <v>0</v>
      </c>
      <c r="AR201" s="1">
        <v>3</v>
      </c>
      <c r="AS201" s="1" t="s">
        <v>472</v>
      </c>
      <c r="AT201" s="1">
        <v>0</v>
      </c>
      <c r="AU201" s="1">
        <v>0</v>
      </c>
      <c r="AV201" s="1">
        <v>0</v>
      </c>
      <c r="AW201" s="1">
        <v>0</v>
      </c>
      <c r="AX201" s="1">
        <v>0</v>
      </c>
      <c r="AY201" s="1">
        <v>0</v>
      </c>
      <c r="AZ201" s="1">
        <v>0</v>
      </c>
      <c r="BA201" s="1">
        <v>0</v>
      </c>
      <c r="BB201" s="1">
        <v>0</v>
      </c>
      <c r="BC201" s="1">
        <v>0</v>
      </c>
      <c r="BD201" s="1">
        <v>0</v>
      </c>
      <c r="BE201" s="1">
        <v>0</v>
      </c>
      <c r="BF201" s="1" t="s">
        <v>472</v>
      </c>
      <c r="BS201" s="1" t="s">
        <v>464</v>
      </c>
      <c r="BT201" s="1">
        <v>0</v>
      </c>
      <c r="BU201" s="1">
        <v>0</v>
      </c>
      <c r="BV201" s="1">
        <v>0</v>
      </c>
      <c r="BW201" s="1">
        <v>1</v>
      </c>
      <c r="BX201" s="1">
        <v>0</v>
      </c>
      <c r="BY201" s="1">
        <v>0</v>
      </c>
      <c r="BZ201" s="1">
        <v>0</v>
      </c>
      <c r="CA201" s="1">
        <v>0</v>
      </c>
      <c r="CB201" s="1">
        <v>0</v>
      </c>
      <c r="CC201" s="1">
        <v>0</v>
      </c>
      <c r="CD201" s="1">
        <v>0</v>
      </c>
      <c r="CF201" s="1" t="s">
        <v>473</v>
      </c>
      <c r="CG201" s="1" t="s">
        <v>474</v>
      </c>
      <c r="CL201" s="1" t="s">
        <v>473</v>
      </c>
      <c r="CM201" s="1" t="s">
        <v>5133</v>
      </c>
      <c r="CO201" s="1" t="s">
        <v>464</v>
      </c>
      <c r="CW201" s="1" t="s">
        <v>475</v>
      </c>
      <c r="CX201" s="1">
        <v>10</v>
      </c>
      <c r="CY201" s="1">
        <v>3</v>
      </c>
      <c r="CZ201" s="1">
        <v>15</v>
      </c>
      <c r="DA201" s="9">
        <v>28</v>
      </c>
      <c r="DE201" s="1" t="s">
        <v>464</v>
      </c>
      <c r="DF201" s="1" t="s">
        <v>5100</v>
      </c>
      <c r="EH201" s="1">
        <v>7</v>
      </c>
      <c r="EI201" s="1">
        <v>2</v>
      </c>
      <c r="EJ201" s="1">
        <v>280</v>
      </c>
      <c r="EM201" s="1">
        <v>0</v>
      </c>
      <c r="EN201" s="6">
        <v>13.333333333333332</v>
      </c>
      <c r="EO201" s="1" t="s">
        <v>472</v>
      </c>
      <c r="EZ201" s="1" t="s">
        <v>514</v>
      </c>
      <c r="FA201" s="1">
        <v>0</v>
      </c>
      <c r="FB201" s="1">
        <v>0</v>
      </c>
      <c r="FC201" s="1">
        <v>0</v>
      </c>
      <c r="FD201" s="1">
        <v>0</v>
      </c>
      <c r="FE201" s="1">
        <v>1</v>
      </c>
      <c r="FF201" s="1">
        <v>0</v>
      </c>
      <c r="FG201" s="1">
        <v>0</v>
      </c>
      <c r="FI201" s="1" t="s">
        <v>472</v>
      </c>
      <c r="GE201" s="1" t="s">
        <v>464</v>
      </c>
      <c r="GF201" s="1" t="s">
        <v>2927</v>
      </c>
      <c r="GG201" s="1" t="s">
        <v>472</v>
      </c>
      <c r="HP201" s="1" t="s">
        <v>464</v>
      </c>
      <c r="HQ201" s="1">
        <v>0</v>
      </c>
      <c r="HR201" s="1">
        <v>0</v>
      </c>
      <c r="HS201" s="1">
        <v>0</v>
      </c>
      <c r="HT201" s="1">
        <v>0</v>
      </c>
      <c r="HU201" s="1">
        <v>0</v>
      </c>
      <c r="HV201" s="1">
        <v>0</v>
      </c>
      <c r="HW201" s="1">
        <v>1</v>
      </c>
      <c r="HX201" s="1">
        <v>0</v>
      </c>
      <c r="HY201" s="1">
        <v>0</v>
      </c>
      <c r="HZ201" s="1">
        <v>0</v>
      </c>
      <c r="IF201" s="1">
        <v>0</v>
      </c>
      <c r="IG201" s="1">
        <v>0</v>
      </c>
      <c r="IH201" s="1">
        <v>0</v>
      </c>
      <c r="II201" s="1">
        <v>1</v>
      </c>
      <c r="IJ201" s="1">
        <v>0</v>
      </c>
      <c r="IS201" s="1" t="s">
        <v>5183</v>
      </c>
      <c r="IT201" s="1" t="s">
        <v>472</v>
      </c>
      <c r="IU201" s="1" t="s">
        <v>5102</v>
      </c>
      <c r="IV201" s="1" t="s">
        <v>472</v>
      </c>
      <c r="IX201" s="1" t="s">
        <v>472</v>
      </c>
      <c r="IY201" s="1" t="s">
        <v>464</v>
      </c>
      <c r="IZ201" s="1">
        <v>1</v>
      </c>
      <c r="JA201" s="1">
        <v>0</v>
      </c>
      <c r="JB201" s="1">
        <v>0</v>
      </c>
      <c r="JC201" s="1">
        <v>0</v>
      </c>
      <c r="JD201" s="1">
        <v>0</v>
      </c>
      <c r="JE201" s="1">
        <v>0</v>
      </c>
      <c r="JF201" s="1">
        <v>1</v>
      </c>
      <c r="JG201" s="1">
        <v>0</v>
      </c>
      <c r="JH201" s="1">
        <v>0</v>
      </c>
      <c r="JI201" s="1">
        <v>0</v>
      </c>
      <c r="JK201" s="1" t="s">
        <v>472</v>
      </c>
      <c r="KA201" s="1" t="s">
        <v>464</v>
      </c>
      <c r="KB201" s="1">
        <v>1</v>
      </c>
      <c r="KC201" s="1">
        <v>0</v>
      </c>
      <c r="KD201" s="1">
        <v>0</v>
      </c>
      <c r="KE201" s="1">
        <v>1</v>
      </c>
      <c r="KF201" s="1">
        <v>0</v>
      </c>
      <c r="KG201" s="1">
        <v>0</v>
      </c>
      <c r="KH201" s="1">
        <v>0</v>
      </c>
      <c r="KJ201" s="1">
        <v>0</v>
      </c>
      <c r="KK201" s="1">
        <v>1</v>
      </c>
      <c r="KL201" s="1">
        <v>0</v>
      </c>
      <c r="KM201" s="1">
        <v>1</v>
      </c>
      <c r="KN201" s="1">
        <v>2</v>
      </c>
      <c r="KO201" s="1" t="s">
        <v>5186</v>
      </c>
      <c r="KP201" s="1">
        <v>0</v>
      </c>
      <c r="KQ201" s="1">
        <v>0</v>
      </c>
      <c r="KR201" s="1">
        <v>0</v>
      </c>
      <c r="KT201" s="1">
        <v>0</v>
      </c>
      <c r="KU201" s="1">
        <v>0</v>
      </c>
      <c r="KV201" s="1">
        <v>0</v>
      </c>
      <c r="KW201" s="1">
        <v>1</v>
      </c>
      <c r="KX201" s="1">
        <v>0</v>
      </c>
      <c r="KY201" s="1">
        <v>0</v>
      </c>
      <c r="LA201" s="1" t="s">
        <v>472</v>
      </c>
      <c r="LB201" s="1" t="s">
        <v>2928</v>
      </c>
      <c r="LC201" s="1">
        <v>1</v>
      </c>
      <c r="LD201" s="1">
        <v>0</v>
      </c>
      <c r="LE201" s="1">
        <v>0</v>
      </c>
      <c r="LF201" s="1">
        <v>0</v>
      </c>
      <c r="LH201" s="1">
        <v>1</v>
      </c>
      <c r="LI201" s="1">
        <v>0</v>
      </c>
      <c r="LJ201" s="1">
        <v>0</v>
      </c>
      <c r="LK201" s="1">
        <v>0</v>
      </c>
      <c r="LL201" s="1">
        <v>0</v>
      </c>
      <c r="LM201" s="1">
        <v>0</v>
      </c>
      <c r="LN201" s="1">
        <v>0</v>
      </c>
      <c r="LO201" s="1">
        <v>0</v>
      </c>
      <c r="LQ201" s="1" t="s">
        <v>464</v>
      </c>
      <c r="LR201" s="1" t="s">
        <v>1340</v>
      </c>
      <c r="LS201" s="1">
        <v>0</v>
      </c>
      <c r="LT201" s="1">
        <v>0</v>
      </c>
      <c r="LU201" s="1">
        <v>0</v>
      </c>
      <c r="LV201" s="1">
        <v>1</v>
      </c>
      <c r="LW201" s="1">
        <v>0</v>
      </c>
      <c r="LX201" s="1">
        <v>0</v>
      </c>
      <c r="LY201" s="1" t="s">
        <v>1341</v>
      </c>
      <c r="LZ201" s="1" t="s">
        <v>472</v>
      </c>
      <c r="MA201" s="1" t="s">
        <v>472</v>
      </c>
      <c r="MQ201" s="1">
        <v>0</v>
      </c>
      <c r="MT201" s="1">
        <v>7</v>
      </c>
      <c r="MU201" s="1" t="s">
        <v>5187</v>
      </c>
      <c r="MV201" s="1">
        <v>1</v>
      </c>
      <c r="MW201" s="1">
        <v>0</v>
      </c>
      <c r="MX201" s="1">
        <v>0</v>
      </c>
      <c r="MY201" s="1">
        <v>0</v>
      </c>
      <c r="MZ201" s="1">
        <v>0</v>
      </c>
      <c r="NA201" s="1">
        <v>1</v>
      </c>
      <c r="NB201" s="1">
        <v>1</v>
      </c>
      <c r="NC201" s="1" t="s">
        <v>5190</v>
      </c>
      <c r="ND201" s="1">
        <v>0</v>
      </c>
      <c r="NE201" s="1">
        <v>0</v>
      </c>
      <c r="NF201" s="1">
        <v>0</v>
      </c>
      <c r="NH201" s="1" t="s">
        <v>464</v>
      </c>
      <c r="NI201" s="1" t="s">
        <v>480</v>
      </c>
      <c r="OD201" s="1" t="s">
        <v>1818</v>
      </c>
      <c r="OE201" s="1">
        <v>0</v>
      </c>
      <c r="OF201" s="1">
        <v>0</v>
      </c>
      <c r="OG201" s="1">
        <v>0</v>
      </c>
      <c r="OH201" s="1">
        <v>0</v>
      </c>
      <c r="OI201" s="1">
        <v>0</v>
      </c>
      <c r="OJ201" s="1">
        <v>0</v>
      </c>
      <c r="OK201" s="1">
        <v>0</v>
      </c>
      <c r="OL201" s="1">
        <v>0</v>
      </c>
      <c r="OM201" s="1">
        <v>1</v>
      </c>
      <c r="ON201" s="1">
        <v>0</v>
      </c>
      <c r="OO201" s="1" t="s">
        <v>2929</v>
      </c>
      <c r="OP201" s="1">
        <v>0</v>
      </c>
      <c r="OQ201" s="1">
        <v>0</v>
      </c>
      <c r="OR201" s="1">
        <v>0</v>
      </c>
      <c r="OS201" s="1">
        <v>0</v>
      </c>
      <c r="OT201" s="1">
        <v>1</v>
      </c>
      <c r="OU201" s="1">
        <v>0</v>
      </c>
      <c r="OV201" s="1" t="s">
        <v>2058</v>
      </c>
      <c r="OW201" s="1" t="s">
        <v>482</v>
      </c>
      <c r="OY201" s="1" t="s">
        <v>518</v>
      </c>
      <c r="OZ201" s="1" t="s">
        <v>464</v>
      </c>
      <c r="PA201" s="1" t="s">
        <v>464</v>
      </c>
      <c r="PB201" s="1" t="s">
        <v>743</v>
      </c>
      <c r="PC201" s="1" t="s">
        <v>464</v>
      </c>
      <c r="PD201" s="1" t="s">
        <v>472</v>
      </c>
      <c r="PF201" s="1" t="s">
        <v>484</v>
      </c>
      <c r="PH201" s="1" t="s">
        <v>485</v>
      </c>
      <c r="PI201" s="1" t="s">
        <v>534</v>
      </c>
      <c r="PJ201" s="1" t="s">
        <v>472</v>
      </c>
      <c r="PZ201" s="1" t="s">
        <v>886</v>
      </c>
      <c r="QA201" s="1" t="s">
        <v>472</v>
      </c>
      <c r="QB201" s="1" t="s">
        <v>2930</v>
      </c>
      <c r="QC201" s="1" t="s">
        <v>1580</v>
      </c>
      <c r="QD201" s="1" t="s">
        <v>472</v>
      </c>
      <c r="QG201" s="1">
        <v>-2.1926846000000002</v>
      </c>
      <c r="QH201" s="1">
        <v>28.853139599999999</v>
      </c>
      <c r="QI201" s="1">
        <v>1572.6</v>
      </c>
      <c r="QJ201" s="1">
        <v>4.08</v>
      </c>
      <c r="QK201" s="1">
        <v>3</v>
      </c>
      <c r="QL201" s="1">
        <v>44965.448703703703</v>
      </c>
      <c r="QM201" s="1">
        <v>44965.431921296287</v>
      </c>
      <c r="QN201" s="1" t="s">
        <v>890</v>
      </c>
      <c r="QO201" s="1">
        <v>44965.588206018518</v>
      </c>
      <c r="QP201" s="7" t="s">
        <v>2931</v>
      </c>
      <c r="QQ201" s="1" t="s">
        <v>890</v>
      </c>
      <c r="QR201" s="1" t="s">
        <v>4707</v>
      </c>
      <c r="QS201" s="1" t="s">
        <v>4716</v>
      </c>
      <c r="QT201" s="1">
        <v>3</v>
      </c>
      <c r="QU201" s="1" t="s">
        <v>4725</v>
      </c>
      <c r="QV201" s="1">
        <v>2</v>
      </c>
      <c r="QW201" s="1">
        <v>3</v>
      </c>
      <c r="QX201" s="1">
        <v>3</v>
      </c>
      <c r="QY201" s="9">
        <v>8</v>
      </c>
      <c r="QZ201" s="1" t="s">
        <v>5102</v>
      </c>
      <c r="RA201" s="1">
        <v>26.666666666666668</v>
      </c>
      <c r="RB201" s="1" t="s">
        <v>4720</v>
      </c>
      <c r="RC201" s="1" t="s">
        <v>4711</v>
      </c>
      <c r="RD201" s="1" t="s">
        <v>4712</v>
      </c>
      <c r="RE201" s="1" t="s">
        <v>5102</v>
      </c>
      <c r="RF201" s="1">
        <v>0</v>
      </c>
      <c r="RG201" s="1">
        <v>1</v>
      </c>
      <c r="RH201" s="1">
        <v>2</v>
      </c>
      <c r="RI201" s="1">
        <v>3</v>
      </c>
      <c r="RJ201" s="1" t="s">
        <v>4713</v>
      </c>
      <c r="RK201" s="1">
        <v>0</v>
      </c>
      <c r="RL201" s="1">
        <v>5</v>
      </c>
      <c r="RM201" s="1" t="s">
        <v>4714</v>
      </c>
      <c r="RN201" s="1">
        <v>0</v>
      </c>
      <c r="RO201" s="1">
        <v>0</v>
      </c>
      <c r="RP201" s="1" t="str">
        <f t="shared" si="22"/>
        <v>regression</v>
      </c>
      <c r="RQ201" s="1" t="str">
        <f t="shared" si="23"/>
        <v>croissance</v>
      </c>
      <c r="RR201" s="1" t="str">
        <f t="shared" si="24"/>
        <v>stagnation</v>
      </c>
      <c r="RS201" s="1" t="str">
        <f t="shared" si="25"/>
        <v>croissance</v>
      </c>
      <c r="RT201" s="1" t="str">
        <f t="shared" si="26"/>
        <v>regression</v>
      </c>
      <c r="RU201" s="1" t="str">
        <f t="shared" si="27"/>
        <v>croissance</v>
      </c>
    </row>
    <row r="202" spans="1:489" ht="14.25" customHeight="1" x14ac:dyDescent="0.3">
      <c r="A202" s="1" t="s">
        <v>2932</v>
      </c>
      <c r="B202" s="1" t="s">
        <v>2933</v>
      </c>
      <c r="C202" s="1">
        <v>44965</v>
      </c>
      <c r="D202" s="1" t="s">
        <v>459</v>
      </c>
      <c r="E202" s="1" t="s">
        <v>460</v>
      </c>
      <c r="F202" s="1" t="s">
        <v>460</v>
      </c>
      <c r="G202" s="1" t="s">
        <v>461</v>
      </c>
      <c r="H202" s="1" t="s">
        <v>1380</v>
      </c>
      <c r="I202" s="1" t="s">
        <v>1381</v>
      </c>
      <c r="J202" s="1" t="s">
        <v>464</v>
      </c>
      <c r="K202" s="1" t="s">
        <v>2935</v>
      </c>
      <c r="L202" s="1" t="s">
        <v>2934</v>
      </c>
      <c r="M202" s="1" t="str" cm="1">
        <f t="array" ref="M202">SUBSTITUTE(L202,LEFT(L202,MIN(IFERROR(FIND({0;1;2;3;4;5;6;7;8;9},L202),""))-1),"")</f>
        <v>72</v>
      </c>
      <c r="N202" s="1" t="str">
        <f t="shared" si="21"/>
        <v>mwand_72</v>
      </c>
      <c r="O202" s="1" t="s">
        <v>467</v>
      </c>
      <c r="P202" s="1">
        <v>73</v>
      </c>
      <c r="Q202" s="1">
        <v>0</v>
      </c>
      <c r="R202" s="1" t="s">
        <v>553</v>
      </c>
      <c r="S202" s="1" t="s">
        <v>464</v>
      </c>
      <c r="W202" s="1" t="s">
        <v>467</v>
      </c>
      <c r="X202" s="1" t="s">
        <v>2936</v>
      </c>
      <c r="Y202" s="1" t="s">
        <v>575</v>
      </c>
      <c r="AA202" s="1" t="s">
        <v>596</v>
      </c>
      <c r="AB202" s="1">
        <v>0</v>
      </c>
      <c r="AC202" s="1">
        <v>0</v>
      </c>
      <c r="AD202" s="1">
        <v>0</v>
      </c>
      <c r="AE202" s="1">
        <v>1</v>
      </c>
      <c r="AF202" s="1">
        <v>1</v>
      </c>
      <c r="AG202" s="1">
        <v>0</v>
      </c>
      <c r="AH202" s="1">
        <v>0</v>
      </c>
      <c r="AI202" s="1">
        <v>1</v>
      </c>
      <c r="AJ202" s="1">
        <v>1</v>
      </c>
      <c r="AK202" s="1">
        <v>3</v>
      </c>
      <c r="AL202" s="1">
        <v>0</v>
      </c>
      <c r="AM202" s="1">
        <v>2</v>
      </c>
      <c r="AN202" s="1">
        <v>0</v>
      </c>
      <c r="AO202" s="1">
        <v>0</v>
      </c>
      <c r="AP202" s="1">
        <v>0</v>
      </c>
      <c r="AQ202" s="1">
        <v>0</v>
      </c>
      <c r="AR202" s="1">
        <v>9</v>
      </c>
      <c r="AS202" s="1" t="s">
        <v>464</v>
      </c>
      <c r="AT202" s="1">
        <v>0</v>
      </c>
      <c r="AU202" s="1">
        <v>0</v>
      </c>
      <c r="AV202" s="1">
        <v>0</v>
      </c>
      <c r="AW202" s="1">
        <v>0</v>
      </c>
      <c r="AX202" s="1">
        <v>1</v>
      </c>
      <c r="AY202" s="1">
        <v>0</v>
      </c>
      <c r="AZ202" s="1">
        <v>0</v>
      </c>
      <c r="BA202" s="1">
        <v>0</v>
      </c>
      <c r="BB202" s="1">
        <v>0</v>
      </c>
      <c r="BC202" s="1">
        <v>0</v>
      </c>
      <c r="BD202" s="1">
        <v>0</v>
      </c>
      <c r="BE202" s="1">
        <v>0</v>
      </c>
      <c r="BF202" s="1" t="s">
        <v>464</v>
      </c>
      <c r="BG202" s="1">
        <v>1</v>
      </c>
      <c r="BH202" s="1">
        <v>0</v>
      </c>
      <c r="BI202" s="1">
        <v>0</v>
      </c>
      <c r="BJ202" s="1">
        <v>0</v>
      </c>
      <c r="BK202" s="1">
        <v>0</v>
      </c>
      <c r="BL202" s="1">
        <v>0</v>
      </c>
      <c r="BM202" s="1">
        <v>0</v>
      </c>
      <c r="BN202" s="1">
        <v>0</v>
      </c>
      <c r="BO202" s="1">
        <v>0</v>
      </c>
      <c r="BP202" s="1">
        <v>0</v>
      </c>
      <c r="BQ202" s="1">
        <v>0</v>
      </c>
      <c r="BS202" s="1" t="s">
        <v>464</v>
      </c>
      <c r="BT202" s="1">
        <v>0</v>
      </c>
      <c r="BU202" s="1">
        <v>0</v>
      </c>
      <c r="BV202" s="1">
        <v>0</v>
      </c>
      <c r="BW202" s="1">
        <v>1</v>
      </c>
      <c r="BX202" s="1">
        <v>0</v>
      </c>
      <c r="BY202" s="1">
        <v>0</v>
      </c>
      <c r="BZ202" s="1">
        <v>0</v>
      </c>
      <c r="CA202" s="1">
        <v>0</v>
      </c>
      <c r="CB202" s="1">
        <v>0</v>
      </c>
      <c r="CC202" s="1">
        <v>0</v>
      </c>
      <c r="CD202" s="1">
        <v>0</v>
      </c>
      <c r="CF202" s="1" t="s">
        <v>473</v>
      </c>
      <c r="CG202" s="1" t="s">
        <v>810</v>
      </c>
      <c r="CL202" s="1" t="s">
        <v>473</v>
      </c>
      <c r="CM202" s="1" t="s">
        <v>5133</v>
      </c>
      <c r="CO202" s="1" t="s">
        <v>464</v>
      </c>
      <c r="CW202" s="1" t="s">
        <v>554</v>
      </c>
      <c r="CX202" s="1">
        <v>0</v>
      </c>
      <c r="CY202" s="1">
        <v>1</v>
      </c>
      <c r="CZ202" s="1">
        <v>0</v>
      </c>
      <c r="DA202" s="9">
        <v>1</v>
      </c>
      <c r="DE202" s="1" t="s">
        <v>472</v>
      </c>
      <c r="DF202" s="1" t="s">
        <v>5102</v>
      </c>
      <c r="DG202" s="1">
        <v>0</v>
      </c>
      <c r="DH202" s="1">
        <v>0</v>
      </c>
      <c r="DI202" s="1">
        <v>0</v>
      </c>
      <c r="DJ202" s="1">
        <v>0</v>
      </c>
      <c r="DK202" s="1">
        <v>0</v>
      </c>
      <c r="DL202" s="1">
        <v>1</v>
      </c>
      <c r="DM202" s="1">
        <v>1</v>
      </c>
      <c r="DN202" s="1">
        <v>1</v>
      </c>
      <c r="DO202" s="1">
        <v>0</v>
      </c>
      <c r="DP202" s="1">
        <v>0</v>
      </c>
      <c r="DQ202" s="1">
        <v>0</v>
      </c>
      <c r="DR202" s="1">
        <v>0</v>
      </c>
      <c r="DS202" s="1">
        <v>0</v>
      </c>
      <c r="EH202" s="1">
        <v>7</v>
      </c>
      <c r="EI202" s="1">
        <v>5</v>
      </c>
      <c r="EJ202" s="1">
        <v>700</v>
      </c>
      <c r="EM202" s="1">
        <v>0</v>
      </c>
      <c r="EN202" s="6">
        <v>11.111111111111111</v>
      </c>
      <c r="EO202" s="1" t="s">
        <v>464</v>
      </c>
      <c r="EP202" s="1">
        <v>1</v>
      </c>
      <c r="EQ202" s="1">
        <v>0</v>
      </c>
      <c r="ER202" s="1">
        <v>0</v>
      </c>
      <c r="ES202" s="1">
        <v>0</v>
      </c>
      <c r="ET202" s="1">
        <v>0</v>
      </c>
      <c r="EU202" s="1">
        <v>0</v>
      </c>
      <c r="EV202" s="1">
        <v>0</v>
      </c>
      <c r="EW202" s="1">
        <v>0</v>
      </c>
      <c r="EX202" s="1">
        <v>0</v>
      </c>
      <c r="EZ202" s="1" t="s">
        <v>597</v>
      </c>
      <c r="FA202" s="1">
        <v>0</v>
      </c>
      <c r="FB202" s="1">
        <v>0</v>
      </c>
      <c r="FC202" s="1">
        <v>0</v>
      </c>
      <c r="FD202" s="1">
        <v>0</v>
      </c>
      <c r="FE202" s="1">
        <v>1</v>
      </c>
      <c r="FF202" s="1">
        <v>0</v>
      </c>
      <c r="FG202" s="1">
        <v>0</v>
      </c>
      <c r="FI202" s="1" t="s">
        <v>464</v>
      </c>
      <c r="FJ202" s="1" t="s">
        <v>598</v>
      </c>
      <c r="FM202" s="1">
        <v>1000</v>
      </c>
      <c r="GE202" s="1" t="s">
        <v>464</v>
      </c>
      <c r="GF202" s="1" t="s">
        <v>1816</v>
      </c>
      <c r="GG202" s="1" t="s">
        <v>472</v>
      </c>
      <c r="HP202" s="1" t="s">
        <v>464</v>
      </c>
      <c r="HQ202" s="1">
        <v>0</v>
      </c>
      <c r="HR202" s="1">
        <v>0</v>
      </c>
      <c r="HS202" s="1">
        <v>0</v>
      </c>
      <c r="HT202" s="1">
        <v>0</v>
      </c>
      <c r="HU202" s="1">
        <v>0</v>
      </c>
      <c r="HV202" s="1">
        <v>0</v>
      </c>
      <c r="HW202" s="1">
        <v>1</v>
      </c>
      <c r="HX202" s="1">
        <v>0</v>
      </c>
      <c r="HY202" s="1">
        <v>0</v>
      </c>
      <c r="HZ202" s="1">
        <v>0</v>
      </c>
      <c r="IF202" s="1">
        <v>0</v>
      </c>
      <c r="IG202" s="1">
        <v>0</v>
      </c>
      <c r="IH202" s="1">
        <v>0</v>
      </c>
      <c r="II202" s="1">
        <v>1</v>
      </c>
      <c r="IJ202" s="1">
        <v>0</v>
      </c>
      <c r="IS202" s="1" t="s">
        <v>5183</v>
      </c>
      <c r="IT202" s="1" t="s">
        <v>472</v>
      </c>
      <c r="IU202" s="1" t="s">
        <v>5102</v>
      </c>
      <c r="IV202" s="1" t="s">
        <v>472</v>
      </c>
      <c r="IX202" s="1" t="s">
        <v>472</v>
      </c>
      <c r="IY202" s="1" t="s">
        <v>472</v>
      </c>
      <c r="KA202" s="1" t="s">
        <v>464</v>
      </c>
      <c r="KB202" s="1">
        <v>1</v>
      </c>
      <c r="KC202" s="1">
        <v>0</v>
      </c>
      <c r="KD202" s="1">
        <v>0</v>
      </c>
      <c r="KE202" s="1">
        <v>1</v>
      </c>
      <c r="KF202" s="1">
        <v>0</v>
      </c>
      <c r="KG202" s="1">
        <v>0</v>
      </c>
      <c r="KH202" s="1">
        <v>0</v>
      </c>
      <c r="KJ202" s="1">
        <v>1</v>
      </c>
      <c r="KK202" s="1">
        <v>1</v>
      </c>
      <c r="KL202" s="1">
        <v>0</v>
      </c>
      <c r="KM202" s="1">
        <v>2</v>
      </c>
      <c r="KN202" s="1">
        <v>3</v>
      </c>
      <c r="KO202" s="1" t="s">
        <v>5185</v>
      </c>
      <c r="KP202" s="1">
        <v>0</v>
      </c>
      <c r="KQ202" s="1">
        <v>0</v>
      </c>
      <c r="KR202" s="1">
        <v>0</v>
      </c>
      <c r="KT202" s="1">
        <v>1</v>
      </c>
      <c r="KU202" s="1">
        <v>0</v>
      </c>
      <c r="KV202" s="1">
        <v>0</v>
      </c>
      <c r="KW202" s="1">
        <v>0</v>
      </c>
      <c r="KX202" s="1">
        <v>0</v>
      </c>
      <c r="KY202" s="1">
        <v>0</v>
      </c>
      <c r="LA202" s="1" t="s">
        <v>472</v>
      </c>
      <c r="LB202" s="1" t="s">
        <v>2928</v>
      </c>
      <c r="LC202" s="1">
        <v>0</v>
      </c>
      <c r="LD202" s="1">
        <v>1</v>
      </c>
      <c r="LE202" s="1">
        <v>0</v>
      </c>
      <c r="LF202" s="1">
        <v>0</v>
      </c>
      <c r="LH202" s="1">
        <v>1</v>
      </c>
      <c r="LI202" s="1">
        <v>0</v>
      </c>
      <c r="LJ202" s="1">
        <v>0</v>
      </c>
      <c r="LK202" s="1">
        <v>0</v>
      </c>
      <c r="LL202" s="1">
        <v>0</v>
      </c>
      <c r="LM202" s="1">
        <v>0</v>
      </c>
      <c r="LN202" s="1">
        <v>0</v>
      </c>
      <c r="LO202" s="1">
        <v>0</v>
      </c>
      <c r="LQ202" s="1" t="s">
        <v>464</v>
      </c>
      <c r="LR202" s="1" t="s">
        <v>1340</v>
      </c>
      <c r="LS202" s="1">
        <v>0</v>
      </c>
      <c r="LT202" s="1">
        <v>0</v>
      </c>
      <c r="LU202" s="1">
        <v>0</v>
      </c>
      <c r="LV202" s="1">
        <v>0</v>
      </c>
      <c r="LW202" s="1">
        <v>1</v>
      </c>
      <c r="LX202" s="1">
        <v>0</v>
      </c>
      <c r="LY202" s="1" t="s">
        <v>2937</v>
      </c>
      <c r="LZ202" s="1" t="s">
        <v>464</v>
      </c>
      <c r="MA202" s="1" t="s">
        <v>472</v>
      </c>
      <c r="MB202" s="1">
        <v>0</v>
      </c>
      <c r="MC202" s="1">
        <v>0</v>
      </c>
      <c r="MD202" s="1">
        <v>0</v>
      </c>
      <c r="ME202" s="1">
        <v>1</v>
      </c>
      <c r="MF202" s="1">
        <v>0</v>
      </c>
      <c r="MG202" s="1" t="s">
        <v>1366</v>
      </c>
      <c r="MH202" s="1">
        <v>1</v>
      </c>
      <c r="MI202" s="1">
        <v>0</v>
      </c>
      <c r="MJ202" s="1">
        <v>0</v>
      </c>
      <c r="MK202" s="1">
        <v>0</v>
      </c>
      <c r="ML202" s="1">
        <v>0</v>
      </c>
      <c r="MM202" s="1">
        <v>0</v>
      </c>
      <c r="MN202" s="1">
        <v>0</v>
      </c>
      <c r="MO202" s="1">
        <v>0</v>
      </c>
      <c r="MQ202" s="1">
        <v>1</v>
      </c>
      <c r="MT202" s="1">
        <v>10</v>
      </c>
      <c r="MU202" s="1" t="s">
        <v>5187</v>
      </c>
      <c r="MV202" s="1">
        <v>1</v>
      </c>
      <c r="MW202" s="1">
        <v>0</v>
      </c>
      <c r="MX202" s="1">
        <v>0</v>
      </c>
      <c r="MY202" s="1">
        <v>0</v>
      </c>
      <c r="MZ202" s="1">
        <v>0</v>
      </c>
      <c r="NA202" s="1">
        <v>1</v>
      </c>
      <c r="NB202" s="1">
        <v>2</v>
      </c>
      <c r="NC202" s="1" t="s">
        <v>5190</v>
      </c>
      <c r="ND202" s="1">
        <v>0</v>
      </c>
      <c r="NE202" s="1">
        <v>0</v>
      </c>
      <c r="NF202" s="1">
        <v>0</v>
      </c>
      <c r="NH202" s="1" t="s">
        <v>464</v>
      </c>
      <c r="NI202" s="1" t="s">
        <v>464</v>
      </c>
      <c r="NJ202" s="1" t="s">
        <v>741</v>
      </c>
      <c r="OD202" s="1" t="s">
        <v>1818</v>
      </c>
      <c r="OE202" s="1">
        <v>0</v>
      </c>
      <c r="OF202" s="1">
        <v>0</v>
      </c>
      <c r="OG202" s="1">
        <v>0</v>
      </c>
      <c r="OH202" s="1">
        <v>0</v>
      </c>
      <c r="OI202" s="1">
        <v>0</v>
      </c>
      <c r="OJ202" s="1">
        <v>0</v>
      </c>
      <c r="OK202" s="1">
        <v>0</v>
      </c>
      <c r="OL202" s="1">
        <v>1</v>
      </c>
      <c r="OM202" s="1">
        <v>0</v>
      </c>
      <c r="ON202" s="1">
        <v>0</v>
      </c>
      <c r="OP202" s="1">
        <v>0</v>
      </c>
      <c r="OQ202" s="1">
        <v>0</v>
      </c>
      <c r="OR202" s="1">
        <v>0</v>
      </c>
      <c r="OS202" s="1">
        <v>0</v>
      </c>
      <c r="OT202" s="1">
        <v>1</v>
      </c>
      <c r="OU202" s="1">
        <v>0</v>
      </c>
      <c r="OV202" s="1" t="s">
        <v>2938</v>
      </c>
      <c r="OW202" s="1" t="s">
        <v>546</v>
      </c>
      <c r="OY202" s="1" t="s">
        <v>518</v>
      </c>
      <c r="OZ202" s="1" t="s">
        <v>464</v>
      </c>
      <c r="PA202" s="1" t="s">
        <v>464</v>
      </c>
      <c r="PB202" s="1" t="s">
        <v>743</v>
      </c>
      <c r="PC202" s="1" t="s">
        <v>472</v>
      </c>
      <c r="PI202" s="1" t="s">
        <v>534</v>
      </c>
      <c r="PJ202" s="1" t="s">
        <v>472</v>
      </c>
      <c r="PZ202" s="1" t="s">
        <v>1341</v>
      </c>
      <c r="QA202" s="1" t="s">
        <v>472</v>
      </c>
      <c r="QB202" s="1" t="s">
        <v>2939</v>
      </c>
      <c r="QC202" s="1" t="s">
        <v>2940</v>
      </c>
      <c r="QD202" s="1" t="s">
        <v>472</v>
      </c>
      <c r="QG202" s="1">
        <v>-2.2243141</v>
      </c>
      <c r="QH202" s="1">
        <v>28.844382800000002</v>
      </c>
      <c r="QI202" s="1">
        <v>1577.1</v>
      </c>
      <c r="QJ202" s="1">
        <v>4.9800000000000004</v>
      </c>
      <c r="QK202" s="1">
        <v>9</v>
      </c>
      <c r="QL202" s="1">
        <v>44965.518935185188</v>
      </c>
      <c r="QM202" s="1">
        <v>44965.499212962961</v>
      </c>
      <c r="QN202" s="1" t="s">
        <v>890</v>
      </c>
      <c r="QO202" s="1">
        <v>44965.588217592587</v>
      </c>
      <c r="QP202" s="7" t="s">
        <v>2941</v>
      </c>
      <c r="QQ202" s="1" t="s">
        <v>890</v>
      </c>
      <c r="QR202" s="1" t="s">
        <v>4707</v>
      </c>
      <c r="QS202" s="1" t="s">
        <v>4708</v>
      </c>
      <c r="QT202" s="1">
        <v>11</v>
      </c>
      <c r="QU202" s="1" t="s">
        <v>4725</v>
      </c>
      <c r="QV202" s="1">
        <v>10</v>
      </c>
      <c r="QW202" s="1">
        <v>12</v>
      </c>
      <c r="QX202" s="1">
        <v>15</v>
      </c>
      <c r="QY202" s="9">
        <v>37</v>
      </c>
      <c r="QZ202" s="1" t="s">
        <v>5101</v>
      </c>
      <c r="RA202" s="1">
        <v>6.2337662337662332</v>
      </c>
      <c r="RB202" s="1" t="s">
        <v>4710</v>
      </c>
      <c r="RC202" s="1" t="s">
        <v>4711</v>
      </c>
      <c r="RD202" s="1" t="s">
        <v>4712</v>
      </c>
      <c r="RE202" s="1" t="s">
        <v>5102</v>
      </c>
      <c r="RF202" s="1">
        <v>0</v>
      </c>
      <c r="RG202" s="1">
        <v>1</v>
      </c>
      <c r="RH202" s="1">
        <v>0</v>
      </c>
      <c r="RI202" s="1">
        <v>1</v>
      </c>
      <c r="RJ202" s="1" t="s">
        <v>4721</v>
      </c>
      <c r="RK202" s="1">
        <v>0</v>
      </c>
      <c r="RL202" s="1">
        <v>5</v>
      </c>
      <c r="RM202" s="1" t="s">
        <v>4714</v>
      </c>
      <c r="RN202" s="1">
        <v>0</v>
      </c>
      <c r="RO202" s="1">
        <v>0</v>
      </c>
      <c r="RP202" s="1" t="str">
        <f t="shared" si="22"/>
        <v>croissance</v>
      </c>
      <c r="RQ202" s="1" t="str">
        <f t="shared" si="23"/>
        <v>croissance</v>
      </c>
      <c r="RR202" s="1" t="str">
        <f t="shared" si="24"/>
        <v>stagnation</v>
      </c>
      <c r="RS202" s="1" t="str">
        <f t="shared" si="25"/>
        <v>regression</v>
      </c>
      <c r="RT202" s="1" t="str">
        <f t="shared" si="26"/>
        <v>regression</v>
      </c>
      <c r="RU202" s="1" t="str">
        <f t="shared" si="27"/>
        <v>croissance</v>
      </c>
    </row>
    <row r="203" spans="1:489" ht="14.25" customHeight="1" x14ac:dyDescent="0.3">
      <c r="A203" s="1" t="s">
        <v>2942</v>
      </c>
      <c r="B203" s="1" t="s">
        <v>2943</v>
      </c>
      <c r="C203" s="1">
        <v>44965</v>
      </c>
      <c r="D203" s="1" t="s">
        <v>459</v>
      </c>
      <c r="E203" s="1" t="s">
        <v>460</v>
      </c>
      <c r="F203" s="1" t="s">
        <v>460</v>
      </c>
      <c r="G203" s="1" t="s">
        <v>461</v>
      </c>
      <c r="H203" s="1" t="s">
        <v>1380</v>
      </c>
      <c r="I203" s="1" t="s">
        <v>1381</v>
      </c>
      <c r="J203" s="1" t="s">
        <v>464</v>
      </c>
      <c r="K203" s="1" t="s">
        <v>2945</v>
      </c>
      <c r="L203" s="1" t="s">
        <v>2944</v>
      </c>
      <c r="M203" s="1" t="str" cm="1">
        <f t="array" ref="M203">SUBSTITUTE(L203,LEFT(L203,MIN(IFERROR(FIND({0;1;2;3;4;5;6;7;8;9},L203),""))-1),"")</f>
        <v>33</v>
      </c>
      <c r="N203" s="1" t="str">
        <f t="shared" si="21"/>
        <v>mwand_33</v>
      </c>
      <c r="O203" s="1" t="s">
        <v>467</v>
      </c>
      <c r="P203" s="1">
        <v>28</v>
      </c>
      <c r="Q203" s="1">
        <v>0</v>
      </c>
      <c r="R203" s="1" t="s">
        <v>693</v>
      </c>
      <c r="S203" s="1" t="s">
        <v>472</v>
      </c>
      <c r="T203" s="1" t="s">
        <v>1221</v>
      </c>
      <c r="V203" s="1" t="s">
        <v>510</v>
      </c>
      <c r="W203" s="1" t="s">
        <v>510</v>
      </c>
      <c r="X203" s="1" t="s">
        <v>2946</v>
      </c>
      <c r="Y203" s="1" t="s">
        <v>575</v>
      </c>
      <c r="AA203" s="1" t="s">
        <v>471</v>
      </c>
      <c r="AB203" s="1">
        <v>0</v>
      </c>
      <c r="AC203" s="1">
        <v>0</v>
      </c>
      <c r="AD203" s="1">
        <v>0</v>
      </c>
      <c r="AE203" s="1">
        <v>0</v>
      </c>
      <c r="AF203" s="1">
        <v>0</v>
      </c>
      <c r="AG203" s="1">
        <v>1</v>
      </c>
      <c r="AH203" s="1">
        <v>0</v>
      </c>
      <c r="AI203" s="1">
        <v>0</v>
      </c>
      <c r="AJ203" s="1">
        <v>3</v>
      </c>
      <c r="AK203" s="1">
        <v>0</v>
      </c>
      <c r="AL203" s="1">
        <v>0</v>
      </c>
      <c r="AM203" s="1">
        <v>0</v>
      </c>
      <c r="AN203" s="1">
        <v>0</v>
      </c>
      <c r="AO203" s="1">
        <v>1</v>
      </c>
      <c r="AP203" s="1">
        <v>0</v>
      </c>
      <c r="AQ203" s="1">
        <v>0</v>
      </c>
      <c r="AR203" s="1">
        <v>5</v>
      </c>
      <c r="AS203" s="1" t="s">
        <v>472</v>
      </c>
      <c r="AT203" s="1">
        <v>0</v>
      </c>
      <c r="AU203" s="1">
        <v>0</v>
      </c>
      <c r="AV203" s="1">
        <v>0</v>
      </c>
      <c r="AW203" s="1">
        <v>0</v>
      </c>
      <c r="AX203" s="1">
        <v>0</v>
      </c>
      <c r="AY203" s="1">
        <v>0</v>
      </c>
      <c r="AZ203" s="1">
        <v>0</v>
      </c>
      <c r="BA203" s="1">
        <v>0</v>
      </c>
      <c r="BB203" s="1">
        <v>0</v>
      </c>
      <c r="BC203" s="1">
        <v>0</v>
      </c>
      <c r="BD203" s="1">
        <v>0</v>
      </c>
      <c r="BE203" s="1">
        <v>0</v>
      </c>
      <c r="BF203" s="1" t="s">
        <v>464</v>
      </c>
      <c r="BG203" s="1">
        <v>0</v>
      </c>
      <c r="BH203" s="1">
        <v>0</v>
      </c>
      <c r="BI203" s="1">
        <v>0</v>
      </c>
      <c r="BJ203" s="1">
        <v>0</v>
      </c>
      <c r="BK203" s="1">
        <v>0</v>
      </c>
      <c r="BL203" s="1">
        <v>0</v>
      </c>
      <c r="BM203" s="1">
        <v>0</v>
      </c>
      <c r="BN203" s="1">
        <v>0</v>
      </c>
      <c r="BO203" s="1">
        <v>0</v>
      </c>
      <c r="BP203" s="1">
        <v>1</v>
      </c>
      <c r="BQ203" s="1">
        <v>0</v>
      </c>
      <c r="BR203" s="1" t="s">
        <v>2947</v>
      </c>
      <c r="BS203" s="1" t="s">
        <v>464</v>
      </c>
      <c r="BT203" s="1">
        <v>0</v>
      </c>
      <c r="BU203" s="1">
        <v>0</v>
      </c>
      <c r="BV203" s="1">
        <v>0</v>
      </c>
      <c r="BW203" s="1">
        <v>1</v>
      </c>
      <c r="BX203" s="1">
        <v>0</v>
      </c>
      <c r="BY203" s="1">
        <v>0</v>
      </c>
      <c r="BZ203" s="1">
        <v>0</v>
      </c>
      <c r="CA203" s="1">
        <v>0</v>
      </c>
      <c r="CB203" s="1">
        <v>0</v>
      </c>
      <c r="CC203" s="1">
        <v>0</v>
      </c>
      <c r="CD203" s="1">
        <v>0</v>
      </c>
      <c r="CF203" s="1" t="s">
        <v>473</v>
      </c>
      <c r="CG203" s="1" t="s">
        <v>474</v>
      </c>
      <c r="CL203" s="1" t="s">
        <v>473</v>
      </c>
      <c r="CM203" s="1" t="s">
        <v>5133</v>
      </c>
      <c r="CO203" s="1" t="s">
        <v>464</v>
      </c>
      <c r="CW203" s="1" t="s">
        <v>475</v>
      </c>
      <c r="CX203" s="1">
        <v>5</v>
      </c>
      <c r="CY203" s="1">
        <v>2</v>
      </c>
      <c r="CZ203" s="1">
        <v>5</v>
      </c>
      <c r="DA203" s="9">
        <v>12</v>
      </c>
      <c r="DE203" s="1" t="s">
        <v>464</v>
      </c>
      <c r="DF203" s="1" t="s">
        <v>5100</v>
      </c>
      <c r="EH203" s="1">
        <v>7</v>
      </c>
      <c r="EI203" s="1">
        <v>3</v>
      </c>
      <c r="EJ203" s="1">
        <v>420</v>
      </c>
      <c r="EM203" s="1">
        <v>0</v>
      </c>
      <c r="EN203" s="6">
        <v>12</v>
      </c>
      <c r="EO203" s="1" t="s">
        <v>464</v>
      </c>
      <c r="EP203" s="1">
        <v>1</v>
      </c>
      <c r="EQ203" s="1">
        <v>0</v>
      </c>
      <c r="ER203" s="1">
        <v>0</v>
      </c>
      <c r="ES203" s="1">
        <v>0</v>
      </c>
      <c r="ET203" s="1">
        <v>0</v>
      </c>
      <c r="EU203" s="1">
        <v>0</v>
      </c>
      <c r="EV203" s="1">
        <v>0</v>
      </c>
      <c r="EW203" s="1">
        <v>0</v>
      </c>
      <c r="EX203" s="1">
        <v>0</v>
      </c>
      <c r="EZ203" s="1" t="s">
        <v>514</v>
      </c>
      <c r="FA203" s="1">
        <v>0</v>
      </c>
      <c r="FB203" s="1">
        <v>0</v>
      </c>
      <c r="FC203" s="1">
        <v>0</v>
      </c>
      <c r="FD203" s="1">
        <v>0</v>
      </c>
      <c r="FE203" s="1">
        <v>1</v>
      </c>
      <c r="FF203" s="1">
        <v>0</v>
      </c>
      <c r="FG203" s="1">
        <v>0</v>
      </c>
      <c r="FI203" s="1" t="s">
        <v>464</v>
      </c>
      <c r="FJ203" s="1" t="s">
        <v>598</v>
      </c>
      <c r="FM203" s="1">
        <v>500</v>
      </c>
      <c r="GE203" s="1" t="s">
        <v>464</v>
      </c>
      <c r="GF203" s="1" t="s">
        <v>1816</v>
      </c>
      <c r="GG203" s="1" t="s">
        <v>472</v>
      </c>
      <c r="HP203" s="1" t="s">
        <v>464</v>
      </c>
      <c r="HQ203" s="1">
        <v>0</v>
      </c>
      <c r="HR203" s="1">
        <v>0</v>
      </c>
      <c r="HS203" s="1">
        <v>0</v>
      </c>
      <c r="HT203" s="1">
        <v>0</v>
      </c>
      <c r="HU203" s="1">
        <v>0</v>
      </c>
      <c r="HV203" s="1">
        <v>0</v>
      </c>
      <c r="HW203" s="1">
        <v>1</v>
      </c>
      <c r="HX203" s="1">
        <v>0</v>
      </c>
      <c r="HY203" s="1">
        <v>0</v>
      </c>
      <c r="HZ203" s="1">
        <v>0</v>
      </c>
      <c r="IF203" s="1">
        <v>0</v>
      </c>
      <c r="IG203" s="1">
        <v>0</v>
      </c>
      <c r="IH203" s="1">
        <v>0</v>
      </c>
      <c r="II203" s="1">
        <v>1</v>
      </c>
      <c r="IJ203" s="1">
        <v>0</v>
      </c>
      <c r="IS203" s="1" t="s">
        <v>5183</v>
      </c>
      <c r="IT203" s="1" t="s">
        <v>472</v>
      </c>
      <c r="IU203" s="1" t="s">
        <v>5102</v>
      </c>
      <c r="IV203" s="1" t="s">
        <v>472</v>
      </c>
      <c r="IX203" s="1" t="s">
        <v>472</v>
      </c>
      <c r="IY203" s="1" t="s">
        <v>472</v>
      </c>
      <c r="KA203" s="1" t="s">
        <v>464</v>
      </c>
      <c r="KB203" s="1">
        <v>1</v>
      </c>
      <c r="KC203" s="1">
        <v>0</v>
      </c>
      <c r="KD203" s="1">
        <v>0</v>
      </c>
      <c r="KE203" s="1">
        <v>1</v>
      </c>
      <c r="KF203" s="1">
        <v>0</v>
      </c>
      <c r="KG203" s="1">
        <v>0</v>
      </c>
      <c r="KH203" s="1">
        <v>0</v>
      </c>
      <c r="KJ203" s="1">
        <v>0</v>
      </c>
      <c r="KK203" s="1">
        <v>1</v>
      </c>
      <c r="KL203" s="1">
        <v>0</v>
      </c>
      <c r="KM203" s="1">
        <v>1</v>
      </c>
      <c r="KN203" s="1">
        <v>2</v>
      </c>
      <c r="KO203" s="1" t="s">
        <v>5186</v>
      </c>
      <c r="KP203" s="1">
        <v>0</v>
      </c>
      <c r="KQ203" s="1">
        <v>0</v>
      </c>
      <c r="KR203" s="1">
        <v>0</v>
      </c>
      <c r="KT203" s="1">
        <v>1</v>
      </c>
      <c r="KU203" s="1">
        <v>0</v>
      </c>
      <c r="KV203" s="1">
        <v>0</v>
      </c>
      <c r="KW203" s="1">
        <v>0</v>
      </c>
      <c r="KX203" s="1">
        <v>0</v>
      </c>
      <c r="KY203" s="1">
        <v>0</v>
      </c>
      <c r="LA203" s="1" t="s">
        <v>472</v>
      </c>
      <c r="LB203" s="1" t="s">
        <v>2948</v>
      </c>
      <c r="LC203" s="1">
        <v>0</v>
      </c>
      <c r="LD203" s="1">
        <v>1</v>
      </c>
      <c r="LE203" s="1">
        <v>0</v>
      </c>
      <c r="LF203" s="1">
        <v>0</v>
      </c>
      <c r="LH203" s="1">
        <v>1</v>
      </c>
      <c r="LI203" s="1">
        <v>0</v>
      </c>
      <c r="LJ203" s="1">
        <v>0</v>
      </c>
      <c r="LK203" s="1">
        <v>0</v>
      </c>
      <c r="LL203" s="1">
        <v>0</v>
      </c>
      <c r="LM203" s="1">
        <v>0</v>
      </c>
      <c r="LN203" s="1">
        <v>0</v>
      </c>
      <c r="LO203" s="1">
        <v>0</v>
      </c>
      <c r="LQ203" s="1" t="s">
        <v>464</v>
      </c>
      <c r="LR203" s="1" t="s">
        <v>1340</v>
      </c>
      <c r="LS203" s="1">
        <v>0</v>
      </c>
      <c r="LT203" s="1">
        <v>0</v>
      </c>
      <c r="LU203" s="1">
        <v>0</v>
      </c>
      <c r="LV203" s="1">
        <v>1</v>
      </c>
      <c r="LW203" s="1">
        <v>0</v>
      </c>
      <c r="LX203" s="1">
        <v>0</v>
      </c>
      <c r="LY203" s="1" t="s">
        <v>1341</v>
      </c>
      <c r="LZ203" s="1" t="s">
        <v>464</v>
      </c>
      <c r="MA203" s="1" t="s">
        <v>472</v>
      </c>
      <c r="MB203" s="1">
        <v>0</v>
      </c>
      <c r="MC203" s="1">
        <v>1</v>
      </c>
      <c r="MD203" s="1">
        <v>0</v>
      </c>
      <c r="ME203" s="1">
        <v>0</v>
      </c>
      <c r="MF203" s="1">
        <v>0</v>
      </c>
      <c r="MH203" s="1">
        <v>1</v>
      </c>
      <c r="MI203" s="1">
        <v>0</v>
      </c>
      <c r="MJ203" s="1">
        <v>0</v>
      </c>
      <c r="MK203" s="1">
        <v>0</v>
      </c>
      <c r="ML203" s="1">
        <v>0</v>
      </c>
      <c r="MM203" s="1">
        <v>0</v>
      </c>
      <c r="MN203" s="1">
        <v>0</v>
      </c>
      <c r="MO203" s="1">
        <v>0</v>
      </c>
      <c r="MQ203" s="1">
        <v>1</v>
      </c>
      <c r="MT203" s="1">
        <v>6</v>
      </c>
      <c r="MU203" s="1" t="s">
        <v>5187</v>
      </c>
      <c r="MV203" s="1">
        <v>1</v>
      </c>
      <c r="MW203" s="1">
        <v>0</v>
      </c>
      <c r="MX203" s="1">
        <v>0</v>
      </c>
      <c r="MY203" s="1">
        <v>0</v>
      </c>
      <c r="MZ203" s="1">
        <v>0</v>
      </c>
      <c r="NA203" s="1">
        <v>1</v>
      </c>
      <c r="NB203" s="1">
        <v>2</v>
      </c>
      <c r="NC203" s="1" t="s">
        <v>5190</v>
      </c>
      <c r="ND203" s="1">
        <v>0</v>
      </c>
      <c r="NE203" s="1">
        <v>0</v>
      </c>
      <c r="NF203" s="1">
        <v>0</v>
      </c>
      <c r="NH203" s="1" t="s">
        <v>464</v>
      </c>
      <c r="NI203" s="1" t="s">
        <v>480</v>
      </c>
      <c r="OD203" s="1" t="s">
        <v>1818</v>
      </c>
      <c r="OE203" s="1">
        <v>0</v>
      </c>
      <c r="OF203" s="1">
        <v>0</v>
      </c>
      <c r="OG203" s="1">
        <v>0</v>
      </c>
      <c r="OH203" s="1">
        <v>0</v>
      </c>
      <c r="OI203" s="1">
        <v>0</v>
      </c>
      <c r="OJ203" s="1">
        <v>0</v>
      </c>
      <c r="OK203" s="1">
        <v>0</v>
      </c>
      <c r="OL203" s="1">
        <v>1</v>
      </c>
      <c r="OM203" s="1">
        <v>0</v>
      </c>
      <c r="ON203" s="1">
        <v>0</v>
      </c>
      <c r="OP203" s="1">
        <v>0</v>
      </c>
      <c r="OQ203" s="1">
        <v>0</v>
      </c>
      <c r="OR203" s="1">
        <v>0</v>
      </c>
      <c r="OS203" s="1">
        <v>0</v>
      </c>
      <c r="OT203" s="1">
        <v>1</v>
      </c>
      <c r="OU203" s="1">
        <v>0</v>
      </c>
      <c r="OV203" s="1" t="s">
        <v>2058</v>
      </c>
      <c r="OW203" s="1" t="s">
        <v>482</v>
      </c>
      <c r="OY203" s="1" t="s">
        <v>533</v>
      </c>
      <c r="OZ203" s="1" t="s">
        <v>464</v>
      </c>
      <c r="PA203" s="1" t="s">
        <v>464</v>
      </c>
      <c r="PB203" s="1" t="s">
        <v>533</v>
      </c>
      <c r="PC203" s="1" t="s">
        <v>464</v>
      </c>
      <c r="PD203" s="1" t="s">
        <v>472</v>
      </c>
      <c r="PF203" s="1" t="s">
        <v>484</v>
      </c>
      <c r="PH203" s="1" t="s">
        <v>485</v>
      </c>
      <c r="PI203" s="1" t="s">
        <v>534</v>
      </c>
      <c r="PJ203" s="1" t="s">
        <v>472</v>
      </c>
      <c r="PZ203" s="1" t="s">
        <v>1354</v>
      </c>
      <c r="QA203" s="1" t="s">
        <v>472</v>
      </c>
      <c r="QB203" s="1" t="s">
        <v>2949</v>
      </c>
      <c r="QC203" s="1" t="s">
        <v>2950</v>
      </c>
      <c r="QD203" s="1" t="s">
        <v>472</v>
      </c>
      <c r="QG203" s="1">
        <v>-2.2221782999999999</v>
      </c>
      <c r="QH203" s="1">
        <v>28.843995</v>
      </c>
      <c r="QI203" s="1">
        <v>1523.7</v>
      </c>
      <c r="QJ203" s="1">
        <v>4.7</v>
      </c>
      <c r="QK203" s="1">
        <v>5</v>
      </c>
      <c r="QL203" s="1">
        <v>44965.543796296297</v>
      </c>
      <c r="QM203" s="1">
        <v>44965.532523148147</v>
      </c>
      <c r="QN203" s="1" t="s">
        <v>890</v>
      </c>
      <c r="QO203" s="1">
        <v>44965.588229166657</v>
      </c>
      <c r="QP203" s="7" t="s">
        <v>2951</v>
      </c>
      <c r="QQ203" s="1" t="s">
        <v>890</v>
      </c>
      <c r="QR203" s="1" t="s">
        <v>4707</v>
      </c>
      <c r="QS203" s="1" t="s">
        <v>4716</v>
      </c>
      <c r="QT203" s="1">
        <v>19</v>
      </c>
      <c r="QU203" s="1" t="s">
        <v>4725</v>
      </c>
      <c r="QV203" s="1">
        <v>5</v>
      </c>
      <c r="QW203" s="1">
        <v>7</v>
      </c>
      <c r="QX203" s="1">
        <v>10</v>
      </c>
      <c r="QY203" s="9">
        <v>22</v>
      </c>
      <c r="QZ203" s="1" t="s">
        <v>5100</v>
      </c>
      <c r="RA203" s="1">
        <v>1.8045112781954886</v>
      </c>
      <c r="RB203" s="1" t="s">
        <v>4710</v>
      </c>
      <c r="RC203" s="1" t="s">
        <v>4711</v>
      </c>
      <c r="RD203" s="1" t="s">
        <v>4712</v>
      </c>
      <c r="RE203" s="1" t="s">
        <v>5102</v>
      </c>
      <c r="RF203" s="1">
        <v>0</v>
      </c>
      <c r="RG203" s="1">
        <v>1</v>
      </c>
      <c r="RH203" s="1">
        <v>1</v>
      </c>
      <c r="RI203" s="1">
        <v>3</v>
      </c>
      <c r="RJ203" s="1" t="s">
        <v>4713</v>
      </c>
      <c r="RK203" s="1">
        <v>0</v>
      </c>
      <c r="RL203" s="1">
        <v>6</v>
      </c>
      <c r="RM203" s="1" t="s">
        <v>4718</v>
      </c>
      <c r="RN203" s="1">
        <v>0</v>
      </c>
      <c r="RO203" s="1">
        <v>0</v>
      </c>
      <c r="RP203" s="1" t="str">
        <f t="shared" si="22"/>
        <v>croissance</v>
      </c>
      <c r="RQ203" s="1" t="str">
        <f t="shared" si="23"/>
        <v>stagnation</v>
      </c>
      <c r="RR203" s="1" t="str">
        <f t="shared" si="24"/>
        <v>stagnation</v>
      </c>
      <c r="RS203" s="1" t="str">
        <f t="shared" si="25"/>
        <v>regression</v>
      </c>
      <c r="RT203" s="1" t="str">
        <f t="shared" si="26"/>
        <v>regression</v>
      </c>
      <c r="RU203" s="1" t="str">
        <f t="shared" si="27"/>
        <v>stagnation</v>
      </c>
    </row>
    <row r="204" spans="1:489" ht="14.25" customHeight="1" x14ac:dyDescent="0.3">
      <c r="A204" s="1" t="s">
        <v>2952</v>
      </c>
      <c r="B204" s="1" t="s">
        <v>2953</v>
      </c>
      <c r="C204" s="1">
        <v>44965</v>
      </c>
      <c r="D204" s="1" t="s">
        <v>459</v>
      </c>
      <c r="E204" s="1" t="s">
        <v>460</v>
      </c>
      <c r="F204" s="1" t="s">
        <v>460</v>
      </c>
      <c r="G204" s="1" t="s">
        <v>461</v>
      </c>
      <c r="H204" s="1" t="s">
        <v>1380</v>
      </c>
      <c r="I204" s="1" t="s">
        <v>1381</v>
      </c>
      <c r="J204" s="1" t="s">
        <v>464</v>
      </c>
      <c r="K204" s="1" t="s">
        <v>2955</v>
      </c>
      <c r="L204" s="1" t="s">
        <v>2954</v>
      </c>
      <c r="M204" s="1" t="str" cm="1">
        <f t="array" ref="M204">SUBSTITUTE(L204,LEFT(L204,MIN(IFERROR(FIND({0;1;2;3;4;5;6;7;8;9},L204),""))-1),"")</f>
        <v>44</v>
      </c>
      <c r="N204" s="1" t="str">
        <f t="shared" si="21"/>
        <v>mwand_44</v>
      </c>
      <c r="O204" s="1" t="s">
        <v>510</v>
      </c>
      <c r="P204" s="1">
        <v>46</v>
      </c>
      <c r="Q204" s="1">
        <v>0</v>
      </c>
      <c r="R204" s="1" t="s">
        <v>553</v>
      </c>
      <c r="S204" s="1" t="s">
        <v>464</v>
      </c>
      <c r="W204" s="1" t="s">
        <v>510</v>
      </c>
      <c r="X204" s="1" t="s">
        <v>2956</v>
      </c>
      <c r="Y204" s="1" t="s">
        <v>575</v>
      </c>
      <c r="AA204" s="1" t="s">
        <v>596</v>
      </c>
      <c r="AB204" s="1">
        <v>1</v>
      </c>
      <c r="AC204" s="1">
        <v>0</v>
      </c>
      <c r="AD204" s="1">
        <v>1</v>
      </c>
      <c r="AE204" s="1">
        <v>2</v>
      </c>
      <c r="AF204" s="1">
        <v>0</v>
      </c>
      <c r="AG204" s="1">
        <v>0</v>
      </c>
      <c r="AH204" s="1">
        <v>1</v>
      </c>
      <c r="AI204" s="1">
        <v>0</v>
      </c>
      <c r="AJ204" s="1">
        <v>1</v>
      </c>
      <c r="AK204" s="1">
        <v>2</v>
      </c>
      <c r="AL204" s="1">
        <v>1</v>
      </c>
      <c r="AM204" s="1">
        <v>0</v>
      </c>
      <c r="AN204" s="1">
        <v>0</v>
      </c>
      <c r="AO204" s="1">
        <v>0</v>
      </c>
      <c r="AP204" s="1">
        <v>1</v>
      </c>
      <c r="AQ204" s="1">
        <v>0</v>
      </c>
      <c r="AR204" s="1">
        <v>10</v>
      </c>
      <c r="AS204" s="1" t="s">
        <v>472</v>
      </c>
      <c r="AT204" s="1">
        <v>0</v>
      </c>
      <c r="AU204" s="1">
        <v>0</v>
      </c>
      <c r="AV204" s="1">
        <v>0</v>
      </c>
      <c r="AW204" s="1">
        <v>0</v>
      </c>
      <c r="AX204" s="1">
        <v>0</v>
      </c>
      <c r="AY204" s="1">
        <v>0</v>
      </c>
      <c r="AZ204" s="1">
        <v>0</v>
      </c>
      <c r="BA204" s="1">
        <v>0</v>
      </c>
      <c r="BB204" s="1">
        <v>0</v>
      </c>
      <c r="BC204" s="1">
        <v>0</v>
      </c>
      <c r="BD204" s="1">
        <v>0</v>
      </c>
      <c r="BE204" s="1">
        <v>0</v>
      </c>
      <c r="BF204" s="1" t="s">
        <v>472</v>
      </c>
      <c r="BS204" s="1" t="s">
        <v>464</v>
      </c>
      <c r="BT204" s="1">
        <v>0</v>
      </c>
      <c r="BU204" s="1">
        <v>0</v>
      </c>
      <c r="BV204" s="1">
        <v>0</v>
      </c>
      <c r="BW204" s="1">
        <v>1</v>
      </c>
      <c r="BX204" s="1">
        <v>0</v>
      </c>
      <c r="BY204" s="1">
        <v>0</v>
      </c>
      <c r="BZ204" s="1">
        <v>0</v>
      </c>
      <c r="CA204" s="1">
        <v>0</v>
      </c>
      <c r="CB204" s="1">
        <v>0</v>
      </c>
      <c r="CC204" s="1">
        <v>0</v>
      </c>
      <c r="CD204" s="1">
        <v>0</v>
      </c>
      <c r="CF204" s="1" t="s">
        <v>473</v>
      </c>
      <c r="CG204" s="1" t="s">
        <v>474</v>
      </c>
      <c r="CL204" s="1" t="s">
        <v>473</v>
      </c>
      <c r="CM204" s="1" t="s">
        <v>5133</v>
      </c>
      <c r="CO204" s="1" t="s">
        <v>464</v>
      </c>
      <c r="CW204" s="1" t="s">
        <v>475</v>
      </c>
      <c r="CX204" s="1">
        <v>5</v>
      </c>
      <c r="CY204" s="1">
        <v>1</v>
      </c>
      <c r="CZ204" s="1">
        <v>5</v>
      </c>
      <c r="DA204" s="9">
        <v>11</v>
      </c>
      <c r="DE204" s="1" t="s">
        <v>464</v>
      </c>
      <c r="DF204" s="1" t="s">
        <v>5100</v>
      </c>
      <c r="EH204" s="1">
        <v>7</v>
      </c>
      <c r="EI204" s="1">
        <v>5</v>
      </c>
      <c r="EJ204" s="1">
        <v>700</v>
      </c>
      <c r="EM204" s="1">
        <v>0</v>
      </c>
      <c r="EN204" s="6">
        <v>10</v>
      </c>
      <c r="EO204" s="1" t="s">
        <v>472</v>
      </c>
      <c r="EZ204" s="1" t="s">
        <v>476</v>
      </c>
      <c r="FA204" s="1">
        <v>0</v>
      </c>
      <c r="FB204" s="1">
        <v>0</v>
      </c>
      <c r="FC204" s="1">
        <v>0</v>
      </c>
      <c r="FD204" s="1">
        <v>0</v>
      </c>
      <c r="FE204" s="1">
        <v>1</v>
      </c>
      <c r="FF204" s="1">
        <v>0</v>
      </c>
      <c r="FG204" s="1">
        <v>0</v>
      </c>
      <c r="FI204" s="1" t="s">
        <v>464</v>
      </c>
      <c r="FJ204" s="1" t="s">
        <v>598</v>
      </c>
      <c r="FM204" s="1">
        <v>500</v>
      </c>
      <c r="GE204" s="1" t="s">
        <v>464</v>
      </c>
      <c r="GF204" s="1" t="s">
        <v>1816</v>
      </c>
      <c r="GG204" s="1" t="s">
        <v>472</v>
      </c>
      <c r="HP204" s="1" t="s">
        <v>464</v>
      </c>
      <c r="HQ204" s="1">
        <v>0</v>
      </c>
      <c r="HR204" s="1">
        <v>0</v>
      </c>
      <c r="HS204" s="1">
        <v>0</v>
      </c>
      <c r="HT204" s="1">
        <v>0</v>
      </c>
      <c r="HU204" s="1">
        <v>0</v>
      </c>
      <c r="HV204" s="1">
        <v>0</v>
      </c>
      <c r="HW204" s="1">
        <v>1</v>
      </c>
      <c r="HX204" s="1">
        <v>0</v>
      </c>
      <c r="HY204" s="1">
        <v>0</v>
      </c>
      <c r="HZ204" s="1">
        <v>0</v>
      </c>
      <c r="IF204" s="1">
        <v>1</v>
      </c>
      <c r="IG204" s="1">
        <v>0</v>
      </c>
      <c r="IH204" s="1">
        <v>0</v>
      </c>
      <c r="II204" s="1">
        <v>0</v>
      </c>
      <c r="IJ204" s="1">
        <v>0</v>
      </c>
      <c r="IK204" s="1">
        <v>2</v>
      </c>
      <c r="IS204" s="1" t="s">
        <v>5183</v>
      </c>
      <c r="IT204" s="1" t="s">
        <v>464</v>
      </c>
      <c r="IU204" s="1" t="s">
        <v>5102</v>
      </c>
      <c r="IV204" s="1" t="s">
        <v>472</v>
      </c>
      <c r="IX204" s="1" t="s">
        <v>472</v>
      </c>
      <c r="IY204" s="1" t="s">
        <v>472</v>
      </c>
      <c r="KA204" s="1" t="s">
        <v>464</v>
      </c>
      <c r="KB204" s="1">
        <v>1</v>
      </c>
      <c r="KC204" s="1">
        <v>0</v>
      </c>
      <c r="KD204" s="1">
        <v>0</v>
      </c>
      <c r="KE204" s="1">
        <v>1</v>
      </c>
      <c r="KF204" s="1">
        <v>0</v>
      </c>
      <c r="KG204" s="1">
        <v>0</v>
      </c>
      <c r="KH204" s="1">
        <v>0</v>
      </c>
      <c r="KJ204" s="1">
        <v>1</v>
      </c>
      <c r="KK204" s="1">
        <v>1</v>
      </c>
      <c r="KL204" s="1">
        <v>0</v>
      </c>
      <c r="KM204" s="1">
        <v>2</v>
      </c>
      <c r="KN204" s="1">
        <v>3</v>
      </c>
      <c r="KO204" s="1" t="s">
        <v>5185</v>
      </c>
      <c r="KP204" s="1">
        <v>0</v>
      </c>
      <c r="KQ204" s="1">
        <v>0</v>
      </c>
      <c r="KR204" s="1">
        <v>0</v>
      </c>
      <c r="KT204" s="1">
        <v>1</v>
      </c>
      <c r="KU204" s="1">
        <v>0</v>
      </c>
      <c r="KV204" s="1">
        <v>0</v>
      </c>
      <c r="KW204" s="1">
        <v>0</v>
      </c>
      <c r="KX204" s="1">
        <v>0</v>
      </c>
      <c r="KY204" s="1">
        <v>0</v>
      </c>
      <c r="LA204" s="1" t="s">
        <v>472</v>
      </c>
      <c r="LB204" s="1" t="s">
        <v>2957</v>
      </c>
      <c r="LC204" s="1">
        <v>0</v>
      </c>
      <c r="LD204" s="1">
        <v>1</v>
      </c>
      <c r="LE204" s="1">
        <v>0</v>
      </c>
      <c r="LF204" s="1">
        <v>0</v>
      </c>
      <c r="LH204" s="1">
        <v>1</v>
      </c>
      <c r="LI204" s="1">
        <v>0</v>
      </c>
      <c r="LJ204" s="1">
        <v>0</v>
      </c>
      <c r="LK204" s="1">
        <v>0</v>
      </c>
      <c r="LL204" s="1">
        <v>0</v>
      </c>
      <c r="LM204" s="1">
        <v>0</v>
      </c>
      <c r="LN204" s="1">
        <v>0</v>
      </c>
      <c r="LO204" s="1">
        <v>0</v>
      </c>
      <c r="LQ204" s="1" t="s">
        <v>464</v>
      </c>
      <c r="LR204" s="1" t="s">
        <v>1340</v>
      </c>
      <c r="LS204" s="1">
        <v>0</v>
      </c>
      <c r="LT204" s="1">
        <v>0</v>
      </c>
      <c r="LU204" s="1">
        <v>0</v>
      </c>
      <c r="LV204" s="1">
        <v>1</v>
      </c>
      <c r="LW204" s="1">
        <v>0</v>
      </c>
      <c r="LX204" s="1">
        <v>0</v>
      </c>
      <c r="LY204" s="1" t="s">
        <v>1341</v>
      </c>
      <c r="LZ204" s="1" t="s">
        <v>464</v>
      </c>
      <c r="MA204" s="1" t="s">
        <v>472</v>
      </c>
      <c r="MB204" s="1">
        <v>0</v>
      </c>
      <c r="MC204" s="1">
        <v>1</v>
      </c>
      <c r="MD204" s="1">
        <v>0</v>
      </c>
      <c r="ME204" s="1">
        <v>0</v>
      </c>
      <c r="MF204" s="1">
        <v>0</v>
      </c>
      <c r="MH204" s="1">
        <v>1</v>
      </c>
      <c r="MI204" s="1">
        <v>0</v>
      </c>
      <c r="MJ204" s="1">
        <v>0</v>
      </c>
      <c r="MK204" s="1">
        <v>0</v>
      </c>
      <c r="ML204" s="1">
        <v>0</v>
      </c>
      <c r="MM204" s="1">
        <v>0</v>
      </c>
      <c r="MN204" s="1">
        <v>0</v>
      </c>
      <c r="MO204" s="1">
        <v>0</v>
      </c>
      <c r="MQ204" s="1">
        <v>1</v>
      </c>
      <c r="MT204" s="1">
        <v>7</v>
      </c>
      <c r="MU204" s="1" t="s">
        <v>5187</v>
      </c>
      <c r="MV204" s="1">
        <v>1</v>
      </c>
      <c r="MW204" s="1">
        <v>0</v>
      </c>
      <c r="MX204" s="1">
        <v>0</v>
      </c>
      <c r="MY204" s="1">
        <v>0</v>
      </c>
      <c r="MZ204" s="1">
        <v>0</v>
      </c>
      <c r="NA204" s="1">
        <v>1</v>
      </c>
      <c r="NB204" s="1">
        <v>2</v>
      </c>
      <c r="NC204" s="1" t="s">
        <v>5190</v>
      </c>
      <c r="ND204" s="1">
        <v>0</v>
      </c>
      <c r="NE204" s="1">
        <v>0</v>
      </c>
      <c r="NF204" s="1">
        <v>0</v>
      </c>
      <c r="NH204" s="1" t="s">
        <v>472</v>
      </c>
      <c r="NI204" s="1" t="s">
        <v>480</v>
      </c>
      <c r="OD204" s="1" t="s">
        <v>1818</v>
      </c>
      <c r="OE204" s="1">
        <v>0</v>
      </c>
      <c r="OF204" s="1">
        <v>0</v>
      </c>
      <c r="OG204" s="1">
        <v>0</v>
      </c>
      <c r="OH204" s="1">
        <v>0</v>
      </c>
      <c r="OI204" s="1">
        <v>0</v>
      </c>
      <c r="OJ204" s="1">
        <v>0</v>
      </c>
      <c r="OK204" s="1">
        <v>0</v>
      </c>
      <c r="OL204" s="1">
        <v>0</v>
      </c>
      <c r="OM204" s="1">
        <v>1</v>
      </c>
      <c r="ON204" s="1">
        <v>0</v>
      </c>
      <c r="OO204" s="1" t="s">
        <v>1964</v>
      </c>
      <c r="OP204" s="1">
        <v>0</v>
      </c>
      <c r="OQ204" s="1">
        <v>0</v>
      </c>
      <c r="OR204" s="1">
        <v>0</v>
      </c>
      <c r="OS204" s="1">
        <v>0</v>
      </c>
      <c r="OT204" s="1">
        <v>1</v>
      </c>
      <c r="OU204" s="1">
        <v>0</v>
      </c>
      <c r="OV204" s="1" t="s">
        <v>2058</v>
      </c>
      <c r="OW204" s="1" t="s">
        <v>482</v>
      </c>
      <c r="OY204" s="1" t="s">
        <v>533</v>
      </c>
      <c r="OZ204" s="1" t="s">
        <v>464</v>
      </c>
      <c r="PA204" s="1" t="s">
        <v>464</v>
      </c>
      <c r="PB204" s="1" t="s">
        <v>533</v>
      </c>
      <c r="PC204" s="1" t="s">
        <v>464</v>
      </c>
      <c r="PD204" s="1" t="s">
        <v>472</v>
      </c>
      <c r="PF204" s="1" t="s">
        <v>484</v>
      </c>
      <c r="PH204" s="1" t="s">
        <v>485</v>
      </c>
      <c r="PI204" s="1" t="s">
        <v>534</v>
      </c>
      <c r="PJ204" s="1" t="s">
        <v>472</v>
      </c>
      <c r="PZ204" s="1" t="s">
        <v>1341</v>
      </c>
      <c r="QA204" s="1" t="s">
        <v>565</v>
      </c>
      <c r="QB204" s="1" t="s">
        <v>2958</v>
      </c>
      <c r="QC204" s="1" t="s">
        <v>1580</v>
      </c>
      <c r="QD204" s="1" t="s">
        <v>472</v>
      </c>
      <c r="QG204" s="1">
        <v>-2.2236265</v>
      </c>
      <c r="QH204" s="1">
        <v>28.844270699999999</v>
      </c>
      <c r="QI204" s="1">
        <v>1546.4</v>
      </c>
      <c r="QJ204" s="1">
        <v>4.72</v>
      </c>
      <c r="QK204" s="1">
        <v>10</v>
      </c>
      <c r="QL204" s="1">
        <v>44965.560914351852</v>
      </c>
      <c r="QM204" s="1">
        <v>44965.547662037039</v>
      </c>
      <c r="QN204" s="1" t="s">
        <v>890</v>
      </c>
      <c r="QO204" s="1">
        <v>44965.588240740741</v>
      </c>
      <c r="QP204" s="7" t="s">
        <v>2959</v>
      </c>
      <c r="QQ204" s="1" t="s">
        <v>890</v>
      </c>
      <c r="QR204" s="1" t="s">
        <v>4707</v>
      </c>
      <c r="QS204" s="1" t="s">
        <v>4716</v>
      </c>
      <c r="QT204" s="1">
        <v>16</v>
      </c>
      <c r="QU204" s="1" t="s">
        <v>4725</v>
      </c>
      <c r="QV204" s="1">
        <v>7</v>
      </c>
      <c r="QW204" s="1">
        <v>8</v>
      </c>
      <c r="QX204" s="1">
        <v>10</v>
      </c>
      <c r="QY204" s="9">
        <v>25</v>
      </c>
      <c r="QZ204" s="1" t="s">
        <v>5100</v>
      </c>
      <c r="RA204" s="1">
        <v>3.5714285714285716</v>
      </c>
      <c r="RB204" s="1" t="s">
        <v>4710</v>
      </c>
      <c r="RC204" s="1" t="s">
        <v>4711</v>
      </c>
      <c r="RD204" s="1" t="s">
        <v>4712</v>
      </c>
      <c r="RE204" s="1" t="s">
        <v>5102</v>
      </c>
      <c r="RF204" s="1">
        <v>0</v>
      </c>
      <c r="RG204" s="1">
        <v>1</v>
      </c>
      <c r="RH204" s="1">
        <v>1</v>
      </c>
      <c r="RI204" s="1">
        <v>2</v>
      </c>
      <c r="RJ204" s="1" t="s">
        <v>4721</v>
      </c>
      <c r="RK204" s="1">
        <v>0</v>
      </c>
      <c r="RL204" s="1">
        <v>5</v>
      </c>
      <c r="RM204" s="1" t="s">
        <v>4714</v>
      </c>
      <c r="RN204" s="1">
        <v>0</v>
      </c>
      <c r="RO204" s="1">
        <v>0</v>
      </c>
      <c r="RP204" s="1" t="str">
        <f t="shared" si="22"/>
        <v>croissance</v>
      </c>
      <c r="RQ204" s="1" t="str">
        <f t="shared" si="23"/>
        <v>stagnation</v>
      </c>
      <c r="RR204" s="1" t="str">
        <f t="shared" si="24"/>
        <v>stagnation</v>
      </c>
      <c r="RS204" s="1" t="str">
        <f t="shared" si="25"/>
        <v>regression</v>
      </c>
      <c r="RT204" s="1" t="str">
        <f t="shared" si="26"/>
        <v>regression</v>
      </c>
      <c r="RU204" s="1" t="str">
        <f t="shared" si="27"/>
        <v>croissance</v>
      </c>
    </row>
    <row r="205" spans="1:489" ht="14.25" customHeight="1" x14ac:dyDescent="0.3">
      <c r="A205" s="1" t="s">
        <v>2960</v>
      </c>
      <c r="B205" s="1" t="s">
        <v>2961</v>
      </c>
      <c r="C205" s="1">
        <v>44965</v>
      </c>
      <c r="D205" s="1" t="s">
        <v>459</v>
      </c>
      <c r="E205" s="1" t="s">
        <v>460</v>
      </c>
      <c r="F205" s="1" t="s">
        <v>460</v>
      </c>
      <c r="G205" s="1" t="s">
        <v>461</v>
      </c>
      <c r="H205" s="1" t="s">
        <v>1380</v>
      </c>
      <c r="I205" s="1" t="s">
        <v>2732</v>
      </c>
      <c r="J205" s="1" t="s">
        <v>464</v>
      </c>
      <c r="K205" s="1" t="s">
        <v>2963</v>
      </c>
      <c r="L205" s="1" t="s">
        <v>2962</v>
      </c>
      <c r="M205" s="1" t="str" cm="1">
        <f t="array" ref="M205">SUBSTITUTE(L205,LEFT(L205,MIN(IFERROR(FIND({0;1;2;3;4;5;6;7;8;9},L205),""))-1),"")</f>
        <v>10</v>
      </c>
      <c r="N205" s="1" t="str">
        <f t="shared" si="21"/>
        <v>kabus_10</v>
      </c>
      <c r="O205" s="1" t="s">
        <v>467</v>
      </c>
      <c r="P205" s="1">
        <v>25</v>
      </c>
      <c r="Q205" s="1">
        <v>990728396</v>
      </c>
      <c r="R205" s="1" t="s">
        <v>511</v>
      </c>
      <c r="S205" s="1" t="s">
        <v>472</v>
      </c>
      <c r="T205" s="1" t="s">
        <v>542</v>
      </c>
      <c r="V205" s="1" t="s">
        <v>510</v>
      </c>
      <c r="W205" s="1" t="s">
        <v>510</v>
      </c>
      <c r="Y205" s="1" t="s">
        <v>2228</v>
      </c>
      <c r="AA205" s="1" t="s">
        <v>471</v>
      </c>
      <c r="AB205" s="1">
        <v>2</v>
      </c>
      <c r="AC205" s="1">
        <v>0</v>
      </c>
      <c r="AD205" s="1">
        <v>0</v>
      </c>
      <c r="AE205" s="1">
        <v>0</v>
      </c>
      <c r="AF205" s="1">
        <v>0</v>
      </c>
      <c r="AG205" s="1">
        <v>1</v>
      </c>
      <c r="AH205" s="1">
        <v>0</v>
      </c>
      <c r="AI205" s="1">
        <v>0</v>
      </c>
      <c r="AJ205" s="1">
        <v>1</v>
      </c>
      <c r="AK205" s="1">
        <v>3</v>
      </c>
      <c r="AL205" s="1">
        <v>0</v>
      </c>
      <c r="AM205" s="1">
        <v>0</v>
      </c>
      <c r="AN205" s="1">
        <v>0</v>
      </c>
      <c r="AO205" s="1">
        <v>1</v>
      </c>
      <c r="AP205" s="1">
        <v>0</v>
      </c>
      <c r="AQ205" s="1">
        <v>0</v>
      </c>
      <c r="AR205" s="1">
        <v>8</v>
      </c>
      <c r="AS205" s="1" t="s">
        <v>472</v>
      </c>
      <c r="AT205" s="1">
        <v>0</v>
      </c>
      <c r="AU205" s="1">
        <v>0</v>
      </c>
      <c r="AV205" s="1">
        <v>0</v>
      </c>
      <c r="AW205" s="1">
        <v>0</v>
      </c>
      <c r="AX205" s="1">
        <v>0</v>
      </c>
      <c r="AY205" s="1">
        <v>0</v>
      </c>
      <c r="AZ205" s="1">
        <v>0</v>
      </c>
      <c r="BA205" s="1">
        <v>0</v>
      </c>
      <c r="BB205" s="1">
        <v>0</v>
      </c>
      <c r="BC205" s="1">
        <v>0</v>
      </c>
      <c r="BD205" s="1">
        <v>0</v>
      </c>
      <c r="BE205" s="1">
        <v>0</v>
      </c>
      <c r="BF205" s="1" t="s">
        <v>472</v>
      </c>
      <c r="BS205" s="1" t="s">
        <v>464</v>
      </c>
      <c r="BT205" s="1">
        <v>0</v>
      </c>
      <c r="BU205" s="1">
        <v>0</v>
      </c>
      <c r="BV205" s="1">
        <v>0</v>
      </c>
      <c r="BW205" s="1">
        <v>1</v>
      </c>
      <c r="BX205" s="1">
        <v>0</v>
      </c>
      <c r="BY205" s="1">
        <v>0</v>
      </c>
      <c r="BZ205" s="1">
        <v>0</v>
      </c>
      <c r="CA205" s="1">
        <v>0</v>
      </c>
      <c r="CB205" s="1">
        <v>0</v>
      </c>
      <c r="CC205" s="1">
        <v>0</v>
      </c>
      <c r="CD205" s="1">
        <v>0</v>
      </c>
      <c r="CF205" s="1" t="s">
        <v>650</v>
      </c>
      <c r="CI205" s="1" t="s">
        <v>651</v>
      </c>
      <c r="CL205" s="1" t="s">
        <v>651</v>
      </c>
      <c r="CM205" s="1" t="s">
        <v>5133</v>
      </c>
      <c r="CO205" s="1" t="s">
        <v>464</v>
      </c>
      <c r="CW205" s="1" t="s">
        <v>475</v>
      </c>
      <c r="CX205" s="1">
        <v>10</v>
      </c>
      <c r="CY205" s="1">
        <v>10</v>
      </c>
      <c r="CZ205" s="1">
        <v>15</v>
      </c>
      <c r="DA205" s="9">
        <v>35</v>
      </c>
      <c r="DE205" s="1" t="s">
        <v>464</v>
      </c>
      <c r="DF205" s="1" t="s">
        <v>5101</v>
      </c>
      <c r="EH205" s="1">
        <v>6</v>
      </c>
      <c r="EI205" s="1">
        <v>4</v>
      </c>
      <c r="EJ205" s="1">
        <v>480</v>
      </c>
      <c r="EM205" s="1">
        <v>0</v>
      </c>
      <c r="EN205" s="6">
        <v>8.5714285714285712</v>
      </c>
      <c r="EO205" s="1" t="s">
        <v>472</v>
      </c>
      <c r="EZ205" s="1" t="s">
        <v>1076</v>
      </c>
      <c r="FA205" s="1">
        <v>0</v>
      </c>
      <c r="FB205" s="1">
        <v>0</v>
      </c>
      <c r="FC205" s="1">
        <v>0</v>
      </c>
      <c r="FD205" s="1">
        <v>0</v>
      </c>
      <c r="FE205" s="1">
        <v>1</v>
      </c>
      <c r="FF205" s="1">
        <v>0</v>
      </c>
      <c r="FG205" s="1">
        <v>0</v>
      </c>
      <c r="FI205" s="1" t="s">
        <v>472</v>
      </c>
      <c r="GE205" s="1" t="s">
        <v>464</v>
      </c>
      <c r="GF205" s="1" t="s">
        <v>2964</v>
      </c>
      <c r="GG205" s="1" t="s">
        <v>472</v>
      </c>
      <c r="HP205" s="1" t="s">
        <v>464</v>
      </c>
      <c r="HQ205" s="1">
        <v>0</v>
      </c>
      <c r="HR205" s="1">
        <v>0</v>
      </c>
      <c r="HS205" s="1">
        <v>1</v>
      </c>
      <c r="HT205" s="1">
        <v>0</v>
      </c>
      <c r="HU205" s="1">
        <v>0</v>
      </c>
      <c r="HV205" s="1">
        <v>0</v>
      </c>
      <c r="HW205" s="1">
        <v>0</v>
      </c>
      <c r="HX205" s="1">
        <v>0</v>
      </c>
      <c r="HY205" s="1">
        <v>0</v>
      </c>
      <c r="HZ205" s="1">
        <v>0</v>
      </c>
      <c r="IC205" s="1" t="s">
        <v>1932</v>
      </c>
      <c r="IF205" s="1">
        <v>0</v>
      </c>
      <c r="IG205" s="1">
        <v>0</v>
      </c>
      <c r="IH205" s="1">
        <v>0</v>
      </c>
      <c r="II205" s="1">
        <v>1</v>
      </c>
      <c r="IJ205" s="1">
        <v>0</v>
      </c>
      <c r="IL205" s="1">
        <v>0</v>
      </c>
      <c r="IM205" s="1">
        <v>1</v>
      </c>
      <c r="IN205" s="1">
        <v>0</v>
      </c>
      <c r="IS205" s="1" t="s">
        <v>5183</v>
      </c>
      <c r="IT205" s="1" t="s">
        <v>472</v>
      </c>
      <c r="IU205" s="1" t="s">
        <v>5102</v>
      </c>
      <c r="IV205" s="1" t="s">
        <v>472</v>
      </c>
      <c r="IX205" s="1" t="s">
        <v>472</v>
      </c>
      <c r="IY205" s="1" t="s">
        <v>472</v>
      </c>
      <c r="KA205" s="1" t="s">
        <v>472</v>
      </c>
      <c r="KE205" s="1">
        <v>0</v>
      </c>
      <c r="KM205" s="1">
        <v>0</v>
      </c>
      <c r="KN205" s="1">
        <v>0</v>
      </c>
      <c r="KO205" s="1" t="s">
        <v>5186</v>
      </c>
      <c r="KT205" s="1">
        <v>0</v>
      </c>
      <c r="KU205" s="1">
        <v>0</v>
      </c>
      <c r="KV205" s="1">
        <v>0</v>
      </c>
      <c r="KW205" s="1">
        <v>0</v>
      </c>
      <c r="KX205" s="1">
        <v>1</v>
      </c>
      <c r="KY205" s="1">
        <v>0</v>
      </c>
      <c r="KZ205" s="1" t="s">
        <v>2340</v>
      </c>
      <c r="LA205" s="1" t="s">
        <v>472</v>
      </c>
      <c r="LC205" s="1">
        <v>0</v>
      </c>
      <c r="LD205" s="1">
        <v>1</v>
      </c>
      <c r="LE205" s="1">
        <v>0</v>
      </c>
      <c r="LF205" s="1">
        <v>0</v>
      </c>
      <c r="LH205" s="1">
        <v>0</v>
      </c>
      <c r="LI205" s="1">
        <v>0</v>
      </c>
      <c r="LJ205" s="1">
        <v>0</v>
      </c>
      <c r="LK205" s="1">
        <v>1</v>
      </c>
      <c r="LL205" s="1">
        <v>0</v>
      </c>
      <c r="LM205" s="1">
        <v>0</v>
      </c>
      <c r="LN205" s="1">
        <v>0</v>
      </c>
      <c r="LO205" s="1">
        <v>0</v>
      </c>
      <c r="LQ205" s="1" t="s">
        <v>472</v>
      </c>
      <c r="LZ205" s="1" t="s">
        <v>472</v>
      </c>
      <c r="MA205" s="1" t="s">
        <v>464</v>
      </c>
      <c r="MB205" s="1">
        <v>1</v>
      </c>
      <c r="MC205" s="1">
        <v>0</v>
      </c>
      <c r="MD205" s="1">
        <v>0</v>
      </c>
      <c r="ME205" s="1">
        <v>0</v>
      </c>
      <c r="MF205" s="1">
        <v>0</v>
      </c>
      <c r="MH205" s="1">
        <v>1</v>
      </c>
      <c r="MI205" s="1">
        <v>0</v>
      </c>
      <c r="MJ205" s="1">
        <v>0</v>
      </c>
      <c r="MK205" s="1">
        <v>0</v>
      </c>
      <c r="ML205" s="1">
        <v>0</v>
      </c>
      <c r="MM205" s="1">
        <v>0</v>
      </c>
      <c r="MN205" s="1">
        <v>0</v>
      </c>
      <c r="MO205" s="1">
        <v>0</v>
      </c>
      <c r="MQ205" s="1">
        <v>1</v>
      </c>
      <c r="MR205" s="1" t="s">
        <v>464</v>
      </c>
      <c r="MS205" s="1" t="s">
        <v>479</v>
      </c>
      <c r="MT205" s="1">
        <v>5</v>
      </c>
      <c r="MU205" s="1" t="s">
        <v>5189</v>
      </c>
      <c r="MV205" s="1">
        <v>1</v>
      </c>
      <c r="MW205" s="1">
        <v>0</v>
      </c>
      <c r="MX205" s="1">
        <v>0</v>
      </c>
      <c r="MY205" s="1">
        <v>0</v>
      </c>
      <c r="MZ205" s="1">
        <v>0</v>
      </c>
      <c r="NA205" s="1">
        <v>1</v>
      </c>
      <c r="NB205" s="1">
        <v>2</v>
      </c>
      <c r="NC205" s="1" t="s">
        <v>5190</v>
      </c>
      <c r="ND205" s="1">
        <v>0</v>
      </c>
      <c r="NE205" s="1">
        <v>0</v>
      </c>
      <c r="NF205" s="1">
        <v>0</v>
      </c>
      <c r="NH205" s="1" t="s">
        <v>464</v>
      </c>
      <c r="NI205" s="1" t="s">
        <v>480</v>
      </c>
      <c r="OD205" s="1" t="s">
        <v>760</v>
      </c>
      <c r="OE205" s="1">
        <v>1</v>
      </c>
      <c r="OF205" s="1">
        <v>0</v>
      </c>
      <c r="OG205" s="1">
        <v>0</v>
      </c>
      <c r="OH205" s="1">
        <v>0</v>
      </c>
      <c r="OI205" s="1">
        <v>0</v>
      </c>
      <c r="OJ205" s="1">
        <v>0</v>
      </c>
      <c r="OK205" s="1">
        <v>0</v>
      </c>
      <c r="OL205" s="1">
        <v>0</v>
      </c>
      <c r="OM205" s="1">
        <v>0</v>
      </c>
      <c r="ON205" s="1">
        <v>0</v>
      </c>
      <c r="OP205" s="1">
        <v>0</v>
      </c>
      <c r="OQ205" s="1">
        <v>0</v>
      </c>
      <c r="OR205" s="1">
        <v>0</v>
      </c>
      <c r="OS205" s="1">
        <v>1</v>
      </c>
      <c r="OT205" s="1">
        <v>0</v>
      </c>
      <c r="OU205" s="1">
        <v>0</v>
      </c>
      <c r="OW205" s="1" t="s">
        <v>546</v>
      </c>
      <c r="OY205" s="1" t="s">
        <v>518</v>
      </c>
      <c r="OZ205" s="1" t="s">
        <v>472</v>
      </c>
      <c r="PA205" s="1" t="s">
        <v>472</v>
      </c>
      <c r="PB205" s="1" t="s">
        <v>502</v>
      </c>
      <c r="PC205" s="1" t="s">
        <v>472</v>
      </c>
      <c r="PI205" s="1" t="s">
        <v>534</v>
      </c>
      <c r="PJ205" s="1" t="s">
        <v>472</v>
      </c>
      <c r="PZ205" s="1" t="s">
        <v>837</v>
      </c>
      <c r="QA205" s="1" t="s">
        <v>472</v>
      </c>
      <c r="QB205" s="1" t="s">
        <v>2965</v>
      </c>
      <c r="QC205" s="1" t="s">
        <v>2966</v>
      </c>
      <c r="QD205" s="1" t="s">
        <v>472</v>
      </c>
      <c r="QG205" s="1">
        <v>-2.2171702</v>
      </c>
      <c r="QH205" s="1">
        <v>28.8296688</v>
      </c>
      <c r="QI205" s="1">
        <v>1610.8</v>
      </c>
      <c r="QJ205" s="1">
        <v>4.45</v>
      </c>
      <c r="QK205" s="1">
        <v>8</v>
      </c>
      <c r="QL205" s="1">
        <v>44965.591192129628</v>
      </c>
      <c r="QM205" s="1">
        <v>44965.573229166657</v>
      </c>
      <c r="QN205" s="1" t="s">
        <v>840</v>
      </c>
      <c r="QO205" s="1">
        <v>44965.591307870367</v>
      </c>
      <c r="QP205" s="7" t="s">
        <v>2967</v>
      </c>
      <c r="QQ205" s="1" t="s">
        <v>840</v>
      </c>
      <c r="QR205" s="1" t="s">
        <v>4707</v>
      </c>
      <c r="QS205" s="1" t="s">
        <v>4708</v>
      </c>
      <c r="QT205" s="1">
        <v>9</v>
      </c>
      <c r="QU205" s="1" t="s">
        <v>4725</v>
      </c>
      <c r="QV205" s="1">
        <v>15</v>
      </c>
      <c r="QW205" s="1">
        <v>20</v>
      </c>
      <c r="QX205" s="1">
        <v>25</v>
      </c>
      <c r="QY205" s="9">
        <v>60</v>
      </c>
      <c r="QZ205" s="1" t="s">
        <v>5101</v>
      </c>
      <c r="RA205" s="1">
        <v>8.8888888888888893</v>
      </c>
      <c r="RB205" s="1" t="s">
        <v>4710</v>
      </c>
      <c r="RC205" s="1" t="s">
        <v>4711</v>
      </c>
      <c r="RD205" s="1" t="s">
        <v>4712</v>
      </c>
      <c r="RE205" s="1" t="s">
        <v>5102</v>
      </c>
      <c r="RF205" s="1">
        <v>0</v>
      </c>
      <c r="RG205" s="1">
        <v>1</v>
      </c>
      <c r="RH205" s="1">
        <v>1</v>
      </c>
      <c r="RI205" s="1">
        <v>3</v>
      </c>
      <c r="RJ205" s="1" t="s">
        <v>4713</v>
      </c>
      <c r="RK205" s="1">
        <v>0</v>
      </c>
      <c r="RL205" s="1">
        <v>5</v>
      </c>
      <c r="RM205" s="1" t="s">
        <v>4714</v>
      </c>
      <c r="RN205" s="1">
        <v>0</v>
      </c>
      <c r="RO205" s="1">
        <v>0</v>
      </c>
      <c r="RP205" s="1" t="str">
        <f t="shared" si="22"/>
        <v>croissance</v>
      </c>
      <c r="RQ205" s="1" t="str">
        <f t="shared" si="23"/>
        <v>stagnation</v>
      </c>
      <c r="RR205" s="1" t="str">
        <f t="shared" si="24"/>
        <v>stagnation</v>
      </c>
      <c r="RS205" s="1" t="str">
        <f t="shared" si="25"/>
        <v>croissance</v>
      </c>
      <c r="RT205" s="1" t="str">
        <f t="shared" si="26"/>
        <v>regression</v>
      </c>
      <c r="RU205" s="1" t="str">
        <f t="shared" si="27"/>
        <v>stagnation</v>
      </c>
    </row>
    <row r="206" spans="1:489" ht="14.25" customHeight="1" x14ac:dyDescent="0.3">
      <c r="A206" s="1" t="s">
        <v>2968</v>
      </c>
      <c r="B206" s="1" t="s">
        <v>2969</v>
      </c>
      <c r="C206" s="1">
        <v>44964</v>
      </c>
      <c r="D206" s="1" t="s">
        <v>459</v>
      </c>
      <c r="E206" s="1" t="s">
        <v>460</v>
      </c>
      <c r="F206" s="1" t="s">
        <v>460</v>
      </c>
      <c r="G206" s="1" t="s">
        <v>461</v>
      </c>
      <c r="H206" s="1" t="s">
        <v>1380</v>
      </c>
      <c r="I206" s="1" t="s">
        <v>1381</v>
      </c>
      <c r="J206" s="1" t="s">
        <v>464</v>
      </c>
      <c r="K206" s="1" t="s">
        <v>2971</v>
      </c>
      <c r="L206" s="1" t="s">
        <v>2970</v>
      </c>
      <c r="M206" s="1" t="str" cm="1">
        <f t="array" ref="M206">SUBSTITUTE(L206,LEFT(L206,MIN(IFERROR(FIND({0;1;2;3;4;5;6;7;8;9},L206),""))-1),"")</f>
        <v>13</v>
      </c>
      <c r="N206" s="1" t="str">
        <f t="shared" si="21"/>
        <v>mwand_13</v>
      </c>
      <c r="O206" s="1" t="s">
        <v>510</v>
      </c>
      <c r="P206" s="1">
        <v>70</v>
      </c>
      <c r="Q206" s="1">
        <v>0</v>
      </c>
      <c r="R206" s="1" t="s">
        <v>468</v>
      </c>
      <c r="S206" s="1" t="s">
        <v>472</v>
      </c>
      <c r="T206" s="1" t="s">
        <v>1102</v>
      </c>
      <c r="V206" s="1" t="s">
        <v>510</v>
      </c>
      <c r="W206" s="1" t="s">
        <v>510</v>
      </c>
      <c r="X206" s="1" t="s">
        <v>2972</v>
      </c>
      <c r="Y206" s="1" t="s">
        <v>1144</v>
      </c>
      <c r="AA206" s="1" t="s">
        <v>471</v>
      </c>
      <c r="AB206" s="1">
        <v>1</v>
      </c>
      <c r="AC206" s="1">
        <v>1</v>
      </c>
      <c r="AD206" s="1">
        <v>0</v>
      </c>
      <c r="AE206" s="1">
        <v>0</v>
      </c>
      <c r="AF206" s="1">
        <v>1</v>
      </c>
      <c r="AG206" s="1">
        <v>0</v>
      </c>
      <c r="AH206" s="1">
        <v>0</v>
      </c>
      <c r="AI206" s="1">
        <v>1</v>
      </c>
      <c r="AJ206" s="1">
        <v>0</v>
      </c>
      <c r="AK206" s="1">
        <v>0</v>
      </c>
      <c r="AL206" s="1">
        <v>0</v>
      </c>
      <c r="AM206" s="1">
        <v>0</v>
      </c>
      <c r="AN206" s="1">
        <v>0</v>
      </c>
      <c r="AO206" s="1">
        <v>0</v>
      </c>
      <c r="AP206" s="1">
        <v>0</v>
      </c>
      <c r="AQ206" s="1">
        <v>1</v>
      </c>
      <c r="AR206" s="1">
        <v>5</v>
      </c>
      <c r="AS206" s="1" t="s">
        <v>472</v>
      </c>
      <c r="AT206" s="1">
        <v>0</v>
      </c>
      <c r="AU206" s="1">
        <v>0</v>
      </c>
      <c r="AV206" s="1">
        <v>0</v>
      </c>
      <c r="AW206" s="1">
        <v>0</v>
      </c>
      <c r="AX206" s="1">
        <v>0</v>
      </c>
      <c r="AY206" s="1">
        <v>0</v>
      </c>
      <c r="AZ206" s="1">
        <v>0</v>
      </c>
      <c r="BA206" s="1">
        <v>0</v>
      </c>
      <c r="BB206" s="1">
        <v>0</v>
      </c>
      <c r="BC206" s="1">
        <v>0</v>
      </c>
      <c r="BD206" s="1">
        <v>0</v>
      </c>
      <c r="BE206" s="1">
        <v>0</v>
      </c>
      <c r="BF206" s="1" t="s">
        <v>472</v>
      </c>
      <c r="BS206" s="1" t="s">
        <v>472</v>
      </c>
      <c r="CF206" s="1" t="s">
        <v>473</v>
      </c>
      <c r="CG206" s="1" t="s">
        <v>896</v>
      </c>
      <c r="CL206" s="1" t="s">
        <v>473</v>
      </c>
      <c r="CM206" s="1" t="s">
        <v>5133</v>
      </c>
      <c r="CO206" s="1" t="s">
        <v>464</v>
      </c>
      <c r="CW206" s="1" t="s">
        <v>475</v>
      </c>
      <c r="CX206" s="1">
        <v>0</v>
      </c>
      <c r="CY206" s="1">
        <v>0</v>
      </c>
      <c r="CZ206" s="1">
        <v>0</v>
      </c>
      <c r="DA206" s="9">
        <v>0</v>
      </c>
      <c r="DE206" s="1" t="s">
        <v>464</v>
      </c>
      <c r="DF206" s="1" t="s">
        <v>5100</v>
      </c>
      <c r="EH206" s="1">
        <v>7</v>
      </c>
      <c r="EI206" s="1">
        <v>4</v>
      </c>
      <c r="EJ206" s="1">
        <v>560</v>
      </c>
      <c r="EM206" s="1">
        <v>0</v>
      </c>
      <c r="EN206" s="6">
        <v>16</v>
      </c>
      <c r="EO206" s="1" t="s">
        <v>464</v>
      </c>
      <c r="EP206" s="1">
        <v>1</v>
      </c>
      <c r="EQ206" s="1">
        <v>0</v>
      </c>
      <c r="ER206" s="1">
        <v>0</v>
      </c>
      <c r="ES206" s="1">
        <v>0</v>
      </c>
      <c r="ET206" s="1">
        <v>0</v>
      </c>
      <c r="EU206" s="1">
        <v>0</v>
      </c>
      <c r="EV206" s="1">
        <v>0</v>
      </c>
      <c r="EW206" s="1">
        <v>0</v>
      </c>
      <c r="EX206" s="1">
        <v>0</v>
      </c>
      <c r="EZ206" s="1" t="s">
        <v>555</v>
      </c>
      <c r="FA206" s="1">
        <v>0</v>
      </c>
      <c r="FB206" s="1">
        <v>0</v>
      </c>
      <c r="FC206" s="1">
        <v>0</v>
      </c>
      <c r="FD206" s="1">
        <v>0</v>
      </c>
      <c r="FE206" s="1">
        <v>1</v>
      </c>
      <c r="FF206" s="1">
        <v>0</v>
      </c>
      <c r="FG206" s="1">
        <v>0</v>
      </c>
      <c r="FI206" s="1" t="s">
        <v>472</v>
      </c>
      <c r="GE206" s="1" t="s">
        <v>472</v>
      </c>
      <c r="GF206" s="1" t="s">
        <v>786</v>
      </c>
      <c r="GG206" s="1" t="s">
        <v>472</v>
      </c>
      <c r="HP206" s="1" t="s">
        <v>464</v>
      </c>
      <c r="HQ206" s="1">
        <v>0</v>
      </c>
      <c r="HR206" s="1">
        <v>0</v>
      </c>
      <c r="HS206" s="1">
        <v>0</v>
      </c>
      <c r="HT206" s="1">
        <v>0</v>
      </c>
      <c r="HU206" s="1">
        <v>0</v>
      </c>
      <c r="HV206" s="1">
        <v>0</v>
      </c>
      <c r="HW206" s="1">
        <v>1</v>
      </c>
      <c r="HX206" s="1">
        <v>0</v>
      </c>
      <c r="HY206" s="1">
        <v>0</v>
      </c>
      <c r="HZ206" s="1">
        <v>0</v>
      </c>
      <c r="IF206" s="1">
        <v>0</v>
      </c>
      <c r="IG206" s="1">
        <v>0</v>
      </c>
      <c r="IH206" s="1">
        <v>0</v>
      </c>
      <c r="II206" s="1">
        <v>1</v>
      </c>
      <c r="IJ206" s="1">
        <v>0</v>
      </c>
      <c r="IS206" s="1" t="s">
        <v>5183</v>
      </c>
      <c r="IT206" s="1" t="s">
        <v>472</v>
      </c>
      <c r="IU206" s="1" t="s">
        <v>5102</v>
      </c>
      <c r="IV206" s="1" t="s">
        <v>472</v>
      </c>
      <c r="IX206" s="1" t="s">
        <v>472</v>
      </c>
      <c r="IY206" s="1" t="s">
        <v>464</v>
      </c>
      <c r="IZ206" s="1">
        <v>1</v>
      </c>
      <c r="JA206" s="1">
        <v>0</v>
      </c>
      <c r="JB206" s="1">
        <v>0</v>
      </c>
      <c r="JC206" s="1">
        <v>0</v>
      </c>
      <c r="JD206" s="1">
        <v>0</v>
      </c>
      <c r="JE206" s="1">
        <v>1</v>
      </c>
      <c r="JF206" s="1">
        <v>0</v>
      </c>
      <c r="JG206" s="1">
        <v>0</v>
      </c>
      <c r="JH206" s="1">
        <v>0</v>
      </c>
      <c r="JI206" s="1">
        <v>0</v>
      </c>
      <c r="JK206" s="1" t="s">
        <v>472</v>
      </c>
      <c r="KA206" s="1" t="s">
        <v>464</v>
      </c>
      <c r="KB206" s="1">
        <v>1</v>
      </c>
      <c r="KC206" s="1">
        <v>1</v>
      </c>
      <c r="KD206" s="1">
        <v>0</v>
      </c>
      <c r="KE206" s="1">
        <v>2</v>
      </c>
      <c r="KF206" s="1">
        <v>0</v>
      </c>
      <c r="KG206" s="1">
        <v>0</v>
      </c>
      <c r="KH206" s="1">
        <v>0</v>
      </c>
      <c r="KJ206" s="1">
        <v>1</v>
      </c>
      <c r="KK206" s="1">
        <v>1</v>
      </c>
      <c r="KL206" s="1">
        <v>1</v>
      </c>
      <c r="KM206" s="1">
        <v>3</v>
      </c>
      <c r="KN206" s="1">
        <v>5</v>
      </c>
      <c r="KO206" s="1" t="s">
        <v>5185</v>
      </c>
      <c r="KP206" s="1">
        <v>0</v>
      </c>
      <c r="KQ206" s="1">
        <v>0</v>
      </c>
      <c r="KR206" s="1">
        <v>0</v>
      </c>
      <c r="KT206" s="1">
        <v>0</v>
      </c>
      <c r="KU206" s="1">
        <v>0</v>
      </c>
      <c r="KV206" s="1">
        <v>1</v>
      </c>
      <c r="KW206" s="1">
        <v>0</v>
      </c>
      <c r="KX206" s="1">
        <v>0</v>
      </c>
      <c r="KY206" s="1">
        <v>0</v>
      </c>
      <c r="LA206" s="1" t="s">
        <v>464</v>
      </c>
      <c r="LB206" s="1" t="s">
        <v>2973</v>
      </c>
      <c r="LC206" s="1">
        <v>1</v>
      </c>
      <c r="LD206" s="1">
        <v>0</v>
      </c>
      <c r="LE206" s="1">
        <v>0</v>
      </c>
      <c r="LF206" s="1">
        <v>0</v>
      </c>
      <c r="LH206" s="1">
        <v>1</v>
      </c>
      <c r="LI206" s="1">
        <v>0</v>
      </c>
      <c r="LJ206" s="1">
        <v>0</v>
      </c>
      <c r="LK206" s="1">
        <v>0</v>
      </c>
      <c r="LL206" s="1">
        <v>0</v>
      </c>
      <c r="LM206" s="1">
        <v>0</v>
      </c>
      <c r="LN206" s="1">
        <v>0</v>
      </c>
      <c r="LO206" s="1">
        <v>0</v>
      </c>
      <c r="LQ206" s="1" t="s">
        <v>472</v>
      </c>
      <c r="LZ206" s="1" t="s">
        <v>464</v>
      </c>
      <c r="MA206" s="1" t="s">
        <v>472</v>
      </c>
      <c r="MB206" s="1">
        <v>0</v>
      </c>
      <c r="MC206" s="1">
        <v>0</v>
      </c>
      <c r="MD206" s="1">
        <v>0</v>
      </c>
      <c r="ME206" s="1">
        <v>1</v>
      </c>
      <c r="MF206" s="1">
        <v>0</v>
      </c>
      <c r="MG206" s="1" t="s">
        <v>2974</v>
      </c>
      <c r="MH206" s="1">
        <v>0</v>
      </c>
      <c r="MI206" s="1">
        <v>0</v>
      </c>
      <c r="MJ206" s="1">
        <v>0</v>
      </c>
      <c r="MK206" s="1">
        <v>0</v>
      </c>
      <c r="ML206" s="1">
        <v>0</v>
      </c>
      <c r="MM206" s="1">
        <v>1</v>
      </c>
      <c r="MN206" s="1">
        <v>0</v>
      </c>
      <c r="MO206" s="1">
        <v>0</v>
      </c>
      <c r="MQ206" s="1">
        <v>0</v>
      </c>
      <c r="MT206" s="1">
        <v>8</v>
      </c>
      <c r="MU206" s="1" t="s">
        <v>5187</v>
      </c>
      <c r="MV206" s="1">
        <v>0</v>
      </c>
      <c r="MW206" s="1">
        <v>0</v>
      </c>
      <c r="MX206" s="1">
        <v>0</v>
      </c>
      <c r="MY206" s="1">
        <v>0</v>
      </c>
      <c r="MZ206" s="1">
        <v>0</v>
      </c>
      <c r="NA206" s="1">
        <v>0</v>
      </c>
      <c r="NB206" s="1">
        <v>0</v>
      </c>
      <c r="NC206" s="1" t="s">
        <v>1580</v>
      </c>
      <c r="ND206" s="1">
        <v>1</v>
      </c>
      <c r="NE206" s="1">
        <v>0</v>
      </c>
      <c r="NF206" s="1">
        <v>0</v>
      </c>
      <c r="NH206" s="1" t="s">
        <v>464</v>
      </c>
      <c r="NI206" s="1" t="s">
        <v>480</v>
      </c>
      <c r="OD206" s="1" t="s">
        <v>2975</v>
      </c>
      <c r="OE206" s="1">
        <v>0</v>
      </c>
      <c r="OF206" s="1">
        <v>0</v>
      </c>
      <c r="OG206" s="1">
        <v>0</v>
      </c>
      <c r="OH206" s="1">
        <v>0</v>
      </c>
      <c r="OI206" s="1">
        <v>0</v>
      </c>
      <c r="OJ206" s="1">
        <v>0</v>
      </c>
      <c r="OK206" s="1">
        <v>0</v>
      </c>
      <c r="OL206" s="1">
        <v>0</v>
      </c>
      <c r="OM206" s="1">
        <v>1</v>
      </c>
      <c r="ON206" s="1">
        <v>0</v>
      </c>
      <c r="OO206" s="1" t="s">
        <v>544</v>
      </c>
      <c r="OP206" s="1">
        <v>0</v>
      </c>
      <c r="OQ206" s="1">
        <v>1</v>
      </c>
      <c r="OR206" s="1">
        <v>0</v>
      </c>
      <c r="OS206" s="1">
        <v>0</v>
      </c>
      <c r="OT206" s="1">
        <v>0</v>
      </c>
      <c r="OU206" s="1">
        <v>0</v>
      </c>
      <c r="OW206" s="1" t="s">
        <v>761</v>
      </c>
      <c r="OY206" s="1" t="s">
        <v>776</v>
      </c>
      <c r="OZ206" s="1" t="s">
        <v>472</v>
      </c>
      <c r="PA206" s="1" t="s">
        <v>472</v>
      </c>
      <c r="PB206" s="1" t="s">
        <v>776</v>
      </c>
      <c r="PC206" s="1" t="s">
        <v>472</v>
      </c>
      <c r="PI206" s="1" t="s">
        <v>1242</v>
      </c>
      <c r="PJ206" s="1" t="s">
        <v>565</v>
      </c>
      <c r="PK206" s="1">
        <v>0</v>
      </c>
      <c r="PL206" s="1">
        <v>0</v>
      </c>
      <c r="PM206" s="1">
        <v>1</v>
      </c>
      <c r="PN206" s="1">
        <v>0</v>
      </c>
      <c r="PO206" s="1">
        <v>0</v>
      </c>
      <c r="PP206" s="1">
        <v>0</v>
      </c>
      <c r="PQ206" s="1">
        <v>0</v>
      </c>
      <c r="PR206" s="1">
        <v>0</v>
      </c>
      <c r="PS206" s="1">
        <v>0</v>
      </c>
      <c r="PT206" s="1">
        <v>0</v>
      </c>
      <c r="PU206" s="1">
        <v>0</v>
      </c>
      <c r="PV206" s="1">
        <v>0</v>
      </c>
      <c r="PX206" s="1" t="s">
        <v>1297</v>
      </c>
      <c r="PY206" s="1" t="s">
        <v>565</v>
      </c>
      <c r="PZ206" s="1" t="s">
        <v>1297</v>
      </c>
      <c r="QA206" s="1" t="s">
        <v>565</v>
      </c>
      <c r="QB206" s="1" t="s">
        <v>2976</v>
      </c>
      <c r="QC206" s="1" t="s">
        <v>786</v>
      </c>
      <c r="QD206" s="1" t="s">
        <v>472</v>
      </c>
      <c r="QG206" s="1">
        <v>-2.2319895000000001</v>
      </c>
      <c r="QH206" s="1">
        <v>28.846404</v>
      </c>
      <c r="QI206" s="1">
        <v>1539.3</v>
      </c>
      <c r="QJ206" s="1">
        <v>5</v>
      </c>
      <c r="QK206" s="1">
        <v>5</v>
      </c>
      <c r="QL206" s="1">
        <v>44964.368807870371</v>
      </c>
      <c r="QM206" s="1">
        <v>44964.350023148138</v>
      </c>
      <c r="QN206" s="1" t="s">
        <v>1230</v>
      </c>
      <c r="QO206" s="1">
        <v>44965.61582175926</v>
      </c>
      <c r="QP206" s="7" t="s">
        <v>2977</v>
      </c>
      <c r="QQ206" s="1" t="s">
        <v>1230</v>
      </c>
      <c r="QR206" s="1" t="s">
        <v>4707</v>
      </c>
      <c r="QS206" s="1" t="s">
        <v>4708</v>
      </c>
      <c r="QT206" s="1">
        <v>10</v>
      </c>
      <c r="QU206" s="1" t="s">
        <v>4725</v>
      </c>
      <c r="QV206" s="1">
        <v>25</v>
      </c>
      <c r="QW206" s="1">
        <v>5</v>
      </c>
      <c r="QX206" s="1">
        <v>25</v>
      </c>
      <c r="QY206" s="9">
        <v>55</v>
      </c>
      <c r="QZ206" s="1" t="s">
        <v>5102</v>
      </c>
      <c r="RA206" s="1">
        <v>6.8571428571428568</v>
      </c>
      <c r="RB206" s="1" t="s">
        <v>4710</v>
      </c>
      <c r="RC206" s="1" t="s">
        <v>4711</v>
      </c>
      <c r="RD206" s="1" t="s">
        <v>4712</v>
      </c>
      <c r="RE206" s="1" t="s">
        <v>5102</v>
      </c>
      <c r="RF206" s="1">
        <v>0</v>
      </c>
      <c r="RG206" s="1">
        <v>1</v>
      </c>
      <c r="RH206" s="1">
        <v>0</v>
      </c>
      <c r="RI206" s="1">
        <v>2</v>
      </c>
      <c r="RJ206" s="1" t="s">
        <v>4721</v>
      </c>
      <c r="RK206" s="1">
        <v>1</v>
      </c>
      <c r="RL206" s="1">
        <v>6</v>
      </c>
      <c r="RM206" s="1" t="s">
        <v>4718</v>
      </c>
      <c r="RN206" s="1">
        <v>1</v>
      </c>
      <c r="RO206" s="1">
        <v>1</v>
      </c>
      <c r="RP206" s="1" t="str">
        <f t="shared" si="22"/>
        <v>croissance</v>
      </c>
      <c r="RQ206" s="1" t="str">
        <f t="shared" si="23"/>
        <v>croissance</v>
      </c>
      <c r="RR206" s="1" t="str">
        <f t="shared" si="24"/>
        <v>stagnation</v>
      </c>
      <c r="RS206" s="1" t="str">
        <f t="shared" si="25"/>
        <v>regression</v>
      </c>
      <c r="RT206" s="1" t="str">
        <f t="shared" si="26"/>
        <v>regression</v>
      </c>
      <c r="RU206" s="1" t="str">
        <f t="shared" si="27"/>
        <v>croissance</v>
      </c>
    </row>
    <row r="207" spans="1:489" ht="14.25" customHeight="1" x14ac:dyDescent="0.3">
      <c r="A207" s="1" t="s">
        <v>2978</v>
      </c>
      <c r="B207" s="1" t="s">
        <v>2979</v>
      </c>
      <c r="C207" s="1">
        <v>44964</v>
      </c>
      <c r="D207" s="1" t="s">
        <v>459</v>
      </c>
      <c r="E207" s="1" t="s">
        <v>460</v>
      </c>
      <c r="F207" s="1" t="s">
        <v>460</v>
      </c>
      <c r="G207" s="1" t="s">
        <v>461</v>
      </c>
      <c r="H207" s="1" t="s">
        <v>1380</v>
      </c>
      <c r="I207" s="1" t="s">
        <v>1381</v>
      </c>
      <c r="J207" s="1" t="s">
        <v>464</v>
      </c>
      <c r="K207" s="1" t="s">
        <v>2981</v>
      </c>
      <c r="L207" s="1" t="s">
        <v>2980</v>
      </c>
      <c r="M207" s="1" t="str" cm="1">
        <f t="array" ref="M207">SUBSTITUTE(L207,LEFT(L207,MIN(IFERROR(FIND({0;1;2;3;4;5;6;7;8;9},L207),""))-1),"")</f>
        <v>41</v>
      </c>
      <c r="N207" s="1" t="str">
        <f t="shared" si="21"/>
        <v>mwand_41</v>
      </c>
      <c r="O207" s="1" t="s">
        <v>510</v>
      </c>
      <c r="P207" s="1">
        <v>18</v>
      </c>
      <c r="Q207" s="1">
        <v>990385188</v>
      </c>
      <c r="R207" s="1" t="s">
        <v>511</v>
      </c>
      <c r="S207" s="1" t="s">
        <v>472</v>
      </c>
      <c r="T207" s="1" t="s">
        <v>875</v>
      </c>
      <c r="V207" s="1" t="s">
        <v>510</v>
      </c>
      <c r="W207" s="1" t="s">
        <v>510</v>
      </c>
      <c r="X207" s="1" t="s">
        <v>2982</v>
      </c>
      <c r="Y207" s="1" t="s">
        <v>499</v>
      </c>
      <c r="AA207" s="1" t="s">
        <v>471</v>
      </c>
      <c r="AB207" s="1">
        <v>1</v>
      </c>
      <c r="AC207" s="1">
        <v>0</v>
      </c>
      <c r="AD207" s="1">
        <v>0</v>
      </c>
      <c r="AE207" s="1">
        <v>1</v>
      </c>
      <c r="AF207" s="1">
        <v>0</v>
      </c>
      <c r="AG207" s="1">
        <v>0</v>
      </c>
      <c r="AH207" s="1">
        <v>1</v>
      </c>
      <c r="AI207" s="1">
        <v>0</v>
      </c>
      <c r="AJ207" s="1">
        <v>1</v>
      </c>
      <c r="AK207" s="1">
        <v>0</v>
      </c>
      <c r="AL207" s="1">
        <v>1</v>
      </c>
      <c r="AM207" s="1">
        <v>1</v>
      </c>
      <c r="AN207" s="1">
        <v>1</v>
      </c>
      <c r="AO207" s="1">
        <v>0</v>
      </c>
      <c r="AP207" s="1">
        <v>0</v>
      </c>
      <c r="AQ207" s="1">
        <v>0</v>
      </c>
      <c r="AR207" s="1">
        <v>7</v>
      </c>
      <c r="AS207" s="1" t="s">
        <v>472</v>
      </c>
      <c r="AT207" s="1">
        <v>0</v>
      </c>
      <c r="AU207" s="1">
        <v>0</v>
      </c>
      <c r="AV207" s="1">
        <v>0</v>
      </c>
      <c r="AW207" s="1">
        <v>0</v>
      </c>
      <c r="AX207" s="1">
        <v>0</v>
      </c>
      <c r="AY207" s="1">
        <v>0</v>
      </c>
      <c r="AZ207" s="1">
        <v>0</v>
      </c>
      <c r="BA207" s="1">
        <v>0</v>
      </c>
      <c r="BB207" s="1">
        <v>0</v>
      </c>
      <c r="BC207" s="1">
        <v>0</v>
      </c>
      <c r="BD207" s="1">
        <v>0</v>
      </c>
      <c r="BE207" s="1">
        <v>0</v>
      </c>
      <c r="BF207" s="1" t="s">
        <v>464</v>
      </c>
      <c r="BG207" s="1">
        <v>1</v>
      </c>
      <c r="BH207" s="1">
        <v>0</v>
      </c>
      <c r="BI207" s="1">
        <v>0</v>
      </c>
      <c r="BJ207" s="1">
        <v>0</v>
      </c>
      <c r="BK207" s="1">
        <v>0</v>
      </c>
      <c r="BL207" s="1">
        <v>0</v>
      </c>
      <c r="BM207" s="1">
        <v>0</v>
      </c>
      <c r="BN207" s="1">
        <v>0</v>
      </c>
      <c r="BO207" s="1">
        <v>0</v>
      </c>
      <c r="BP207" s="1">
        <v>0</v>
      </c>
      <c r="BQ207" s="1">
        <v>0</v>
      </c>
      <c r="BS207" s="1" t="s">
        <v>464</v>
      </c>
      <c r="BT207" s="1">
        <v>0</v>
      </c>
      <c r="BU207" s="1">
        <v>0</v>
      </c>
      <c r="BV207" s="1">
        <v>0</v>
      </c>
      <c r="BW207" s="1">
        <v>0</v>
      </c>
      <c r="BX207" s="1">
        <v>0</v>
      </c>
      <c r="BY207" s="1">
        <v>1</v>
      </c>
      <c r="BZ207" s="1">
        <v>0</v>
      </c>
      <c r="CA207" s="1">
        <v>0</v>
      </c>
      <c r="CB207" s="1">
        <v>0</v>
      </c>
      <c r="CC207" s="1">
        <v>0</v>
      </c>
      <c r="CD207" s="1">
        <v>0</v>
      </c>
      <c r="CF207" s="1" t="s">
        <v>473</v>
      </c>
      <c r="CG207" s="1" t="s">
        <v>474</v>
      </c>
      <c r="CL207" s="1" t="s">
        <v>473</v>
      </c>
      <c r="CM207" s="1" t="s">
        <v>5133</v>
      </c>
      <c r="CO207" s="1" t="s">
        <v>464</v>
      </c>
      <c r="CW207" s="1" t="s">
        <v>475</v>
      </c>
      <c r="CX207" s="1">
        <v>10</v>
      </c>
      <c r="CY207" s="1">
        <v>8</v>
      </c>
      <c r="CZ207" s="1">
        <v>15</v>
      </c>
      <c r="DA207" s="9">
        <v>33</v>
      </c>
      <c r="DE207" s="1" t="s">
        <v>472</v>
      </c>
      <c r="DF207" s="1" t="s">
        <v>5102</v>
      </c>
      <c r="DG207" s="1">
        <v>0</v>
      </c>
      <c r="DH207" s="1">
        <v>0</v>
      </c>
      <c r="DI207" s="1">
        <v>0</v>
      </c>
      <c r="DJ207" s="1">
        <v>0</v>
      </c>
      <c r="DK207" s="1">
        <v>1</v>
      </c>
      <c r="DL207" s="1">
        <v>1</v>
      </c>
      <c r="DM207" s="1">
        <v>1</v>
      </c>
      <c r="DN207" s="1">
        <v>1</v>
      </c>
      <c r="DO207" s="1">
        <v>0</v>
      </c>
      <c r="DP207" s="1">
        <v>0</v>
      </c>
      <c r="DQ207" s="1">
        <v>0</v>
      </c>
      <c r="DR207" s="1">
        <v>0</v>
      </c>
      <c r="DS207" s="1">
        <v>0</v>
      </c>
      <c r="EH207" s="1">
        <v>6</v>
      </c>
      <c r="EI207" s="1">
        <v>3</v>
      </c>
      <c r="EJ207" s="1">
        <v>360</v>
      </c>
      <c r="EM207" s="1">
        <v>0</v>
      </c>
      <c r="EN207" s="6">
        <v>7.3469387755102042</v>
      </c>
      <c r="EO207" s="1" t="s">
        <v>671</v>
      </c>
      <c r="EZ207" s="1" t="s">
        <v>529</v>
      </c>
      <c r="FA207" s="1">
        <v>0</v>
      </c>
      <c r="FB207" s="1">
        <v>0</v>
      </c>
      <c r="FC207" s="1">
        <v>0</v>
      </c>
      <c r="FD207" s="1">
        <v>0</v>
      </c>
      <c r="FE207" s="1">
        <v>1</v>
      </c>
      <c r="FF207" s="1">
        <v>0</v>
      </c>
      <c r="FG207" s="1">
        <v>0</v>
      </c>
      <c r="FI207" s="1" t="s">
        <v>464</v>
      </c>
      <c r="FJ207" s="1" t="s">
        <v>598</v>
      </c>
      <c r="FM207" s="1">
        <v>200</v>
      </c>
      <c r="GE207" s="1" t="s">
        <v>464</v>
      </c>
      <c r="GF207" s="1" t="s">
        <v>2983</v>
      </c>
      <c r="GG207" s="1" t="s">
        <v>472</v>
      </c>
      <c r="HP207" s="1" t="s">
        <v>464</v>
      </c>
      <c r="HQ207" s="1">
        <v>0</v>
      </c>
      <c r="HR207" s="1">
        <v>0</v>
      </c>
      <c r="HS207" s="1">
        <v>0</v>
      </c>
      <c r="HT207" s="1">
        <v>0</v>
      </c>
      <c r="HU207" s="1">
        <v>0</v>
      </c>
      <c r="HV207" s="1">
        <v>0</v>
      </c>
      <c r="HW207" s="1">
        <v>1</v>
      </c>
      <c r="HX207" s="1">
        <v>0</v>
      </c>
      <c r="HY207" s="1">
        <v>0</v>
      </c>
      <c r="HZ207" s="1">
        <v>0</v>
      </c>
      <c r="IF207" s="1">
        <v>0</v>
      </c>
      <c r="IG207" s="1">
        <v>0</v>
      </c>
      <c r="IH207" s="1">
        <v>0</v>
      </c>
      <c r="II207" s="1">
        <v>1</v>
      </c>
      <c r="IJ207" s="1">
        <v>0</v>
      </c>
      <c r="IS207" s="1" t="s">
        <v>5183</v>
      </c>
      <c r="IT207" s="1" t="s">
        <v>472</v>
      </c>
      <c r="IU207" s="1" t="s">
        <v>5102</v>
      </c>
      <c r="IV207" s="1" t="s">
        <v>472</v>
      </c>
      <c r="IX207" s="1" t="s">
        <v>472</v>
      </c>
      <c r="IY207" s="1" t="s">
        <v>472</v>
      </c>
      <c r="KA207" s="1" t="s">
        <v>464</v>
      </c>
      <c r="KB207" s="1">
        <v>1</v>
      </c>
      <c r="KC207" s="1">
        <v>0</v>
      </c>
      <c r="KD207" s="1">
        <v>0</v>
      </c>
      <c r="KE207" s="1">
        <v>1</v>
      </c>
      <c r="KF207" s="1">
        <v>0</v>
      </c>
      <c r="KG207" s="1">
        <v>0</v>
      </c>
      <c r="KH207" s="1">
        <v>0</v>
      </c>
      <c r="KJ207" s="1">
        <v>0</v>
      </c>
      <c r="KK207" s="1">
        <v>1</v>
      </c>
      <c r="KL207" s="1">
        <v>0</v>
      </c>
      <c r="KM207" s="1">
        <v>1</v>
      </c>
      <c r="KN207" s="1">
        <v>2</v>
      </c>
      <c r="KO207" s="1" t="s">
        <v>5186</v>
      </c>
      <c r="KP207" s="1">
        <v>0</v>
      </c>
      <c r="KQ207" s="1">
        <v>0</v>
      </c>
      <c r="KR207" s="1">
        <v>0</v>
      </c>
      <c r="KT207" s="1">
        <v>1</v>
      </c>
      <c r="KU207" s="1">
        <v>0</v>
      </c>
      <c r="KV207" s="1">
        <v>0</v>
      </c>
      <c r="KW207" s="1">
        <v>0</v>
      </c>
      <c r="KX207" s="1">
        <v>0</v>
      </c>
      <c r="KY207" s="1">
        <v>0</v>
      </c>
      <c r="LA207" s="1" t="s">
        <v>464</v>
      </c>
      <c r="LB207" s="1" t="s">
        <v>2984</v>
      </c>
      <c r="LC207" s="1">
        <v>1</v>
      </c>
      <c r="LD207" s="1">
        <v>0</v>
      </c>
      <c r="LE207" s="1">
        <v>0</v>
      </c>
      <c r="LF207" s="1">
        <v>0</v>
      </c>
      <c r="LH207" s="1">
        <v>0</v>
      </c>
      <c r="LI207" s="1">
        <v>0</v>
      </c>
      <c r="LJ207" s="1">
        <v>0</v>
      </c>
      <c r="LK207" s="1">
        <v>0</v>
      </c>
      <c r="LL207" s="1">
        <v>1</v>
      </c>
      <c r="LM207" s="1">
        <v>0</v>
      </c>
      <c r="LN207" s="1">
        <v>0</v>
      </c>
      <c r="LO207" s="1">
        <v>0</v>
      </c>
      <c r="LQ207" s="1" t="s">
        <v>472</v>
      </c>
      <c r="LZ207" s="1" t="s">
        <v>472</v>
      </c>
      <c r="MA207" s="1" t="s">
        <v>472</v>
      </c>
      <c r="MQ207" s="1">
        <v>0</v>
      </c>
      <c r="MT207" s="1">
        <v>8</v>
      </c>
      <c r="MU207" s="1" t="s">
        <v>5187</v>
      </c>
      <c r="MV207" s="1">
        <v>1</v>
      </c>
      <c r="MW207" s="1">
        <v>0</v>
      </c>
      <c r="MX207" s="1">
        <v>0</v>
      </c>
      <c r="MY207" s="1">
        <v>0</v>
      </c>
      <c r="MZ207" s="1">
        <v>0</v>
      </c>
      <c r="NA207" s="1">
        <v>1</v>
      </c>
      <c r="NB207" s="1">
        <v>1</v>
      </c>
      <c r="NC207" s="1" t="s">
        <v>5190</v>
      </c>
      <c r="ND207" s="1">
        <v>0</v>
      </c>
      <c r="NE207" s="1">
        <v>0</v>
      </c>
      <c r="NF207" s="1">
        <v>0</v>
      </c>
      <c r="NH207" s="1" t="s">
        <v>464</v>
      </c>
      <c r="NI207" s="1" t="s">
        <v>464</v>
      </c>
      <c r="NJ207" s="1" t="s">
        <v>741</v>
      </c>
      <c r="OD207" s="1" t="s">
        <v>2985</v>
      </c>
      <c r="OE207" s="1">
        <v>0</v>
      </c>
      <c r="OF207" s="1">
        <v>0</v>
      </c>
      <c r="OG207" s="1">
        <v>0</v>
      </c>
      <c r="OH207" s="1">
        <v>0</v>
      </c>
      <c r="OI207" s="1">
        <v>0</v>
      </c>
      <c r="OJ207" s="1">
        <v>0</v>
      </c>
      <c r="OK207" s="1">
        <v>0</v>
      </c>
      <c r="OL207" s="1">
        <v>0</v>
      </c>
      <c r="OM207" s="1">
        <v>1</v>
      </c>
      <c r="ON207" s="1">
        <v>0</v>
      </c>
      <c r="OO207" s="1" t="s">
        <v>2986</v>
      </c>
      <c r="OP207" s="1">
        <v>1</v>
      </c>
      <c r="OQ207" s="1">
        <v>0</v>
      </c>
      <c r="OR207" s="1">
        <v>0</v>
      </c>
      <c r="OS207" s="1">
        <v>0</v>
      </c>
      <c r="OT207" s="1">
        <v>0</v>
      </c>
      <c r="OU207" s="1">
        <v>0</v>
      </c>
      <c r="OW207" s="1" t="s">
        <v>482</v>
      </c>
      <c r="OY207" s="1" t="s">
        <v>518</v>
      </c>
      <c r="OZ207" s="1" t="s">
        <v>464</v>
      </c>
      <c r="PA207" s="1" t="s">
        <v>464</v>
      </c>
      <c r="PB207" s="1" t="s">
        <v>533</v>
      </c>
      <c r="PC207" s="1" t="s">
        <v>464</v>
      </c>
      <c r="PD207" s="1" t="s">
        <v>472</v>
      </c>
      <c r="PF207" s="1" t="s">
        <v>484</v>
      </c>
      <c r="PH207" s="1" t="s">
        <v>485</v>
      </c>
      <c r="PI207" s="1" t="s">
        <v>605</v>
      </c>
      <c r="PJ207" s="1" t="s">
        <v>487</v>
      </c>
      <c r="PK207" s="1">
        <v>0</v>
      </c>
      <c r="PL207" s="1">
        <v>1</v>
      </c>
      <c r="PM207" s="1">
        <v>1</v>
      </c>
      <c r="PN207" s="1">
        <v>0</v>
      </c>
      <c r="PO207" s="1">
        <v>0</v>
      </c>
      <c r="PP207" s="1">
        <v>0</v>
      </c>
      <c r="PQ207" s="1">
        <v>0</v>
      </c>
      <c r="PR207" s="1">
        <v>0</v>
      </c>
      <c r="PS207" s="1">
        <v>0</v>
      </c>
      <c r="PT207" s="1">
        <v>0</v>
      </c>
      <c r="PU207" s="1">
        <v>0</v>
      </c>
      <c r="PV207" s="1">
        <v>0</v>
      </c>
      <c r="PX207" s="1" t="s">
        <v>851</v>
      </c>
      <c r="PY207" s="1" t="s">
        <v>565</v>
      </c>
      <c r="PZ207" s="1" t="s">
        <v>851</v>
      </c>
      <c r="QA207" s="1" t="s">
        <v>487</v>
      </c>
      <c r="QB207" s="1" t="s">
        <v>2987</v>
      </c>
      <c r="QC207" s="1" t="s">
        <v>1244</v>
      </c>
      <c r="QD207" s="1" t="s">
        <v>472</v>
      </c>
      <c r="QG207" s="1">
        <v>-2.2291603000000002</v>
      </c>
      <c r="QH207" s="1">
        <v>28.847926699999999</v>
      </c>
      <c r="QI207" s="1">
        <v>1530.5</v>
      </c>
      <c r="QJ207" s="1">
        <v>4.9000000000000004</v>
      </c>
      <c r="QK207" s="1">
        <v>7</v>
      </c>
      <c r="QL207" s="1">
        <v>44964.394155092603</v>
      </c>
      <c r="QM207" s="1">
        <v>44964.37976851852</v>
      </c>
      <c r="QN207" s="1" t="s">
        <v>1230</v>
      </c>
      <c r="QO207" s="1">
        <v>44965.615833333337</v>
      </c>
      <c r="QP207" s="7" t="s">
        <v>2988</v>
      </c>
      <c r="QQ207" s="1" t="s">
        <v>1230</v>
      </c>
      <c r="QR207" s="1" t="s">
        <v>4707</v>
      </c>
      <c r="QS207" s="1" t="s">
        <v>4708</v>
      </c>
      <c r="QT207" s="1">
        <v>10</v>
      </c>
      <c r="QU207" s="1" t="s">
        <v>4709</v>
      </c>
      <c r="QV207" s="1">
        <v>35</v>
      </c>
      <c r="QW207" s="1">
        <v>25</v>
      </c>
      <c r="QX207" s="1">
        <v>40</v>
      </c>
      <c r="QY207" s="9">
        <v>100</v>
      </c>
      <c r="QZ207" s="1" t="s">
        <v>5102</v>
      </c>
      <c r="RA207" s="1">
        <v>4.5714285714285712</v>
      </c>
      <c r="RB207" s="1" t="s">
        <v>4720</v>
      </c>
      <c r="RC207" s="1" t="s">
        <v>4711</v>
      </c>
      <c r="RD207" s="1" t="s">
        <v>4712</v>
      </c>
      <c r="RE207" s="1" t="s">
        <v>5102</v>
      </c>
      <c r="RF207" s="1">
        <v>0</v>
      </c>
      <c r="RG207" s="1">
        <v>1</v>
      </c>
      <c r="RH207" s="1">
        <v>1</v>
      </c>
      <c r="RI207" s="1">
        <v>2</v>
      </c>
      <c r="RJ207" s="1" t="s">
        <v>4721</v>
      </c>
      <c r="RK207" s="1">
        <v>0</v>
      </c>
      <c r="RL207" s="1">
        <v>6</v>
      </c>
      <c r="RM207" s="1" t="s">
        <v>4718</v>
      </c>
      <c r="RN207" s="1">
        <v>0</v>
      </c>
      <c r="RO207" s="1">
        <v>0</v>
      </c>
      <c r="RP207" s="1" t="str">
        <f t="shared" si="22"/>
        <v>croissance</v>
      </c>
      <c r="RQ207" s="1" t="str">
        <f t="shared" si="23"/>
        <v>stagnation</v>
      </c>
      <c r="RR207" s="1" t="str">
        <f t="shared" si="24"/>
        <v>stagnation</v>
      </c>
      <c r="RS207" s="1" t="str">
        <f t="shared" si="25"/>
        <v>regression</v>
      </c>
      <c r="RT207" s="1" t="str">
        <f t="shared" si="26"/>
        <v>stagnation</v>
      </c>
      <c r="RU207" s="1" t="str">
        <f t="shared" si="27"/>
        <v>croissance</v>
      </c>
    </row>
    <row r="208" spans="1:489" ht="14.25" customHeight="1" x14ac:dyDescent="0.3">
      <c r="A208" s="1" t="s">
        <v>2989</v>
      </c>
      <c r="B208" s="1" t="s">
        <v>2990</v>
      </c>
      <c r="C208" s="1">
        <v>44964</v>
      </c>
      <c r="D208" s="1" t="s">
        <v>459</v>
      </c>
      <c r="E208" s="1" t="s">
        <v>460</v>
      </c>
      <c r="F208" s="1" t="s">
        <v>460</v>
      </c>
      <c r="G208" s="1" t="s">
        <v>461</v>
      </c>
      <c r="H208" s="1" t="s">
        <v>1380</v>
      </c>
      <c r="I208" s="1" t="s">
        <v>1381</v>
      </c>
      <c r="J208" s="1" t="s">
        <v>464</v>
      </c>
      <c r="K208" s="1" t="s">
        <v>2992</v>
      </c>
      <c r="L208" s="1" t="s">
        <v>2991</v>
      </c>
      <c r="M208" s="1" t="str" cm="1">
        <f t="array" ref="M208">SUBSTITUTE(L208,LEFT(L208,MIN(IFERROR(FIND({0;1;2;3;4;5;6;7;8;9},L208),""))-1),"")</f>
        <v>67</v>
      </c>
      <c r="N208" s="1" t="str">
        <f t="shared" si="21"/>
        <v>mwand_67</v>
      </c>
      <c r="O208" s="1" t="s">
        <v>467</v>
      </c>
      <c r="P208" s="1">
        <v>56</v>
      </c>
      <c r="Q208" s="1">
        <v>0</v>
      </c>
      <c r="R208" s="1" t="s">
        <v>693</v>
      </c>
      <c r="S208" s="1" t="s">
        <v>472</v>
      </c>
      <c r="T208" s="1" t="s">
        <v>1221</v>
      </c>
      <c r="V208" s="1" t="s">
        <v>510</v>
      </c>
      <c r="W208" s="1" t="s">
        <v>510</v>
      </c>
      <c r="X208" s="1" t="s">
        <v>2214</v>
      </c>
      <c r="Y208" s="1" t="s">
        <v>575</v>
      </c>
      <c r="AA208" s="1" t="s">
        <v>596</v>
      </c>
      <c r="AB208" s="1">
        <v>1</v>
      </c>
      <c r="AC208" s="1">
        <v>0</v>
      </c>
      <c r="AD208" s="1">
        <v>1</v>
      </c>
      <c r="AE208" s="1">
        <v>1</v>
      </c>
      <c r="AF208" s="1">
        <v>0</v>
      </c>
      <c r="AG208" s="1">
        <v>0</v>
      </c>
      <c r="AH208" s="1">
        <v>0</v>
      </c>
      <c r="AI208" s="1">
        <v>1</v>
      </c>
      <c r="AJ208" s="1">
        <v>1</v>
      </c>
      <c r="AK208" s="1">
        <v>1</v>
      </c>
      <c r="AL208" s="1">
        <v>2</v>
      </c>
      <c r="AM208" s="1">
        <v>0</v>
      </c>
      <c r="AN208" s="1">
        <v>0</v>
      </c>
      <c r="AO208" s="1">
        <v>0</v>
      </c>
      <c r="AP208" s="1">
        <v>0</v>
      </c>
      <c r="AQ208" s="1">
        <v>1</v>
      </c>
      <c r="AR208" s="1">
        <v>9</v>
      </c>
      <c r="AS208" s="1" t="s">
        <v>464</v>
      </c>
      <c r="AT208" s="1">
        <v>0</v>
      </c>
      <c r="AU208" s="1">
        <v>0</v>
      </c>
      <c r="AV208" s="1">
        <v>0</v>
      </c>
      <c r="AW208" s="1">
        <v>0</v>
      </c>
      <c r="AX208" s="1">
        <v>1</v>
      </c>
      <c r="AY208" s="1">
        <v>0</v>
      </c>
      <c r="AZ208" s="1">
        <v>0</v>
      </c>
      <c r="BA208" s="1">
        <v>0</v>
      </c>
      <c r="BB208" s="1">
        <v>0</v>
      </c>
      <c r="BC208" s="1">
        <v>0</v>
      </c>
      <c r="BD208" s="1">
        <v>0</v>
      </c>
      <c r="BE208" s="1">
        <v>0</v>
      </c>
      <c r="BF208" s="1" t="s">
        <v>472</v>
      </c>
      <c r="BS208" s="1" t="s">
        <v>464</v>
      </c>
      <c r="BT208" s="1">
        <v>0</v>
      </c>
      <c r="BU208" s="1">
        <v>0</v>
      </c>
      <c r="BV208" s="1">
        <v>0</v>
      </c>
      <c r="BW208" s="1">
        <v>0</v>
      </c>
      <c r="BX208" s="1">
        <v>0</v>
      </c>
      <c r="BY208" s="1">
        <v>0</v>
      </c>
      <c r="BZ208" s="1">
        <v>0</v>
      </c>
      <c r="CA208" s="1">
        <v>0</v>
      </c>
      <c r="CB208" s="1">
        <v>1</v>
      </c>
      <c r="CC208" s="1">
        <v>0</v>
      </c>
      <c r="CD208" s="1">
        <v>0</v>
      </c>
      <c r="CF208" s="1" t="s">
        <v>473</v>
      </c>
      <c r="CG208" s="1" t="s">
        <v>474</v>
      </c>
      <c r="CL208" s="1" t="s">
        <v>473</v>
      </c>
      <c r="CM208" s="1" t="s">
        <v>5133</v>
      </c>
      <c r="CO208" s="1" t="s">
        <v>464</v>
      </c>
      <c r="CW208" s="1" t="s">
        <v>475</v>
      </c>
      <c r="CX208" s="1">
        <v>10</v>
      </c>
      <c r="CY208" s="1">
        <v>8</v>
      </c>
      <c r="CZ208" s="1">
        <v>16</v>
      </c>
      <c r="DA208" s="9">
        <v>34</v>
      </c>
      <c r="DE208" s="1" t="s">
        <v>472</v>
      </c>
      <c r="DF208" s="1" t="s">
        <v>5102</v>
      </c>
      <c r="DG208" s="1">
        <v>0</v>
      </c>
      <c r="DH208" s="1">
        <v>0</v>
      </c>
      <c r="DI208" s="1">
        <v>0</v>
      </c>
      <c r="DJ208" s="1">
        <v>0</v>
      </c>
      <c r="DK208" s="1">
        <v>0</v>
      </c>
      <c r="DL208" s="1">
        <v>0</v>
      </c>
      <c r="DM208" s="1">
        <v>1</v>
      </c>
      <c r="DN208" s="1">
        <v>1</v>
      </c>
      <c r="DO208" s="1">
        <v>0</v>
      </c>
      <c r="DP208" s="1">
        <v>0</v>
      </c>
      <c r="DQ208" s="1">
        <v>0</v>
      </c>
      <c r="DR208" s="1">
        <v>0</v>
      </c>
      <c r="DS208" s="1">
        <v>0</v>
      </c>
      <c r="EH208" s="1">
        <v>7</v>
      </c>
      <c r="EI208" s="1">
        <v>4</v>
      </c>
      <c r="EJ208" s="1">
        <v>560</v>
      </c>
      <c r="EM208" s="1">
        <v>0</v>
      </c>
      <c r="EN208" s="6">
        <v>8.8888888888888893</v>
      </c>
      <c r="EO208" s="1" t="s">
        <v>472</v>
      </c>
      <c r="EZ208" s="1" t="s">
        <v>576</v>
      </c>
      <c r="FA208" s="1">
        <v>0</v>
      </c>
      <c r="FB208" s="1">
        <v>0</v>
      </c>
      <c r="FC208" s="1">
        <v>1</v>
      </c>
      <c r="FD208" s="1">
        <v>0</v>
      </c>
      <c r="FE208" s="1">
        <v>0</v>
      </c>
      <c r="FF208" s="1">
        <v>0</v>
      </c>
      <c r="FG208" s="1">
        <v>0</v>
      </c>
      <c r="FI208" s="1" t="s">
        <v>464</v>
      </c>
      <c r="FJ208" s="1" t="s">
        <v>598</v>
      </c>
      <c r="FM208" s="1">
        <v>200</v>
      </c>
      <c r="GE208" s="1" t="s">
        <v>472</v>
      </c>
      <c r="GF208" s="1" t="s">
        <v>2993</v>
      </c>
      <c r="GG208" s="1" t="s">
        <v>472</v>
      </c>
      <c r="HP208" s="1" t="s">
        <v>464</v>
      </c>
      <c r="HQ208" s="1">
        <v>0</v>
      </c>
      <c r="HR208" s="1">
        <v>0</v>
      </c>
      <c r="HS208" s="1">
        <v>0</v>
      </c>
      <c r="HT208" s="1">
        <v>0</v>
      </c>
      <c r="HU208" s="1">
        <v>0</v>
      </c>
      <c r="HV208" s="1">
        <v>0</v>
      </c>
      <c r="HW208" s="1">
        <v>1</v>
      </c>
      <c r="HX208" s="1">
        <v>0</v>
      </c>
      <c r="HY208" s="1">
        <v>0</v>
      </c>
      <c r="HZ208" s="1">
        <v>0</v>
      </c>
      <c r="IF208" s="1">
        <v>0</v>
      </c>
      <c r="IG208" s="1">
        <v>0</v>
      </c>
      <c r="IH208" s="1">
        <v>0</v>
      </c>
      <c r="II208" s="1">
        <v>1</v>
      </c>
      <c r="IJ208" s="1">
        <v>0</v>
      </c>
      <c r="IS208" s="1" t="s">
        <v>5183</v>
      </c>
      <c r="IT208" s="1" t="s">
        <v>472</v>
      </c>
      <c r="IU208" s="1" t="s">
        <v>5102</v>
      </c>
      <c r="IV208" s="1" t="s">
        <v>472</v>
      </c>
      <c r="IX208" s="1" t="s">
        <v>472</v>
      </c>
      <c r="IY208" s="1" t="s">
        <v>472</v>
      </c>
      <c r="KA208" s="1" t="s">
        <v>472</v>
      </c>
      <c r="KE208" s="1">
        <v>0</v>
      </c>
      <c r="KM208" s="1">
        <v>0</v>
      </c>
      <c r="KN208" s="1">
        <v>0</v>
      </c>
      <c r="KO208" s="1" t="s">
        <v>5186</v>
      </c>
      <c r="KT208" s="1">
        <v>1</v>
      </c>
      <c r="KU208" s="1">
        <v>0</v>
      </c>
      <c r="KV208" s="1">
        <v>0</v>
      </c>
      <c r="KW208" s="1">
        <v>0</v>
      </c>
      <c r="KX208" s="1">
        <v>0</v>
      </c>
      <c r="KY208" s="1">
        <v>0</v>
      </c>
      <c r="LA208" s="1" t="s">
        <v>472</v>
      </c>
      <c r="LB208" s="1" t="s">
        <v>786</v>
      </c>
      <c r="LC208" s="1">
        <v>1</v>
      </c>
      <c r="LD208" s="1">
        <v>0</v>
      </c>
      <c r="LE208" s="1">
        <v>0</v>
      </c>
      <c r="LF208" s="1">
        <v>0</v>
      </c>
      <c r="LH208" s="1">
        <v>0</v>
      </c>
      <c r="LI208" s="1">
        <v>0</v>
      </c>
      <c r="LJ208" s="1">
        <v>0</v>
      </c>
      <c r="LK208" s="1">
        <v>0</v>
      </c>
      <c r="LL208" s="1">
        <v>1</v>
      </c>
      <c r="LM208" s="1">
        <v>0</v>
      </c>
      <c r="LN208" s="1">
        <v>0</v>
      </c>
      <c r="LO208" s="1">
        <v>0</v>
      </c>
      <c r="LQ208" s="1" t="s">
        <v>472</v>
      </c>
      <c r="LZ208" s="1" t="s">
        <v>472</v>
      </c>
      <c r="MA208" s="1" t="s">
        <v>472</v>
      </c>
      <c r="MQ208" s="1">
        <v>0</v>
      </c>
      <c r="MT208" s="1">
        <v>7</v>
      </c>
      <c r="MU208" s="1" t="s">
        <v>5187</v>
      </c>
      <c r="MV208" s="1">
        <v>1</v>
      </c>
      <c r="MW208" s="1">
        <v>0</v>
      </c>
      <c r="MX208" s="1">
        <v>0</v>
      </c>
      <c r="MY208" s="1">
        <v>0</v>
      </c>
      <c r="MZ208" s="1">
        <v>0</v>
      </c>
      <c r="NA208" s="1">
        <v>1</v>
      </c>
      <c r="NB208" s="1">
        <v>1</v>
      </c>
      <c r="NC208" s="1" t="s">
        <v>5190</v>
      </c>
      <c r="ND208" s="1">
        <v>0</v>
      </c>
      <c r="NE208" s="1">
        <v>0</v>
      </c>
      <c r="NF208" s="1">
        <v>0</v>
      </c>
      <c r="NH208" s="1" t="s">
        <v>472</v>
      </c>
      <c r="NI208" s="1" t="s">
        <v>464</v>
      </c>
      <c r="NJ208" s="1" t="s">
        <v>741</v>
      </c>
      <c r="OD208" s="1" t="s">
        <v>2994</v>
      </c>
      <c r="OE208" s="1">
        <v>0</v>
      </c>
      <c r="OF208" s="1">
        <v>0</v>
      </c>
      <c r="OG208" s="1">
        <v>0</v>
      </c>
      <c r="OH208" s="1">
        <v>0</v>
      </c>
      <c r="OI208" s="1">
        <v>0</v>
      </c>
      <c r="OJ208" s="1">
        <v>0</v>
      </c>
      <c r="OK208" s="1">
        <v>0</v>
      </c>
      <c r="OL208" s="1">
        <v>1</v>
      </c>
      <c r="OM208" s="1">
        <v>0</v>
      </c>
      <c r="ON208" s="1">
        <v>0</v>
      </c>
      <c r="OP208" s="1">
        <v>1</v>
      </c>
      <c r="OQ208" s="1">
        <v>0</v>
      </c>
      <c r="OR208" s="1">
        <v>0</v>
      </c>
      <c r="OS208" s="1">
        <v>0</v>
      </c>
      <c r="OT208" s="1">
        <v>0</v>
      </c>
      <c r="OU208" s="1">
        <v>0</v>
      </c>
      <c r="OW208" s="1" t="s">
        <v>482</v>
      </c>
      <c r="OY208" s="1" t="s">
        <v>533</v>
      </c>
      <c r="OZ208" s="1" t="s">
        <v>464</v>
      </c>
      <c r="PA208" s="1" t="s">
        <v>464</v>
      </c>
      <c r="PB208" s="1" t="s">
        <v>533</v>
      </c>
      <c r="PC208" s="1" t="s">
        <v>464</v>
      </c>
      <c r="PD208" s="1" t="s">
        <v>472</v>
      </c>
      <c r="PF208" s="1" t="s">
        <v>484</v>
      </c>
      <c r="PH208" s="1" t="s">
        <v>485</v>
      </c>
      <c r="PI208" s="1" t="s">
        <v>534</v>
      </c>
      <c r="PJ208" s="1" t="s">
        <v>487</v>
      </c>
      <c r="PK208" s="1">
        <v>0</v>
      </c>
      <c r="PL208" s="1">
        <v>0</v>
      </c>
      <c r="PM208" s="1">
        <v>1</v>
      </c>
      <c r="PN208" s="1">
        <v>0</v>
      </c>
      <c r="PO208" s="1">
        <v>0</v>
      </c>
      <c r="PP208" s="1">
        <v>0</v>
      </c>
      <c r="PQ208" s="1">
        <v>0</v>
      </c>
      <c r="PR208" s="1">
        <v>0</v>
      </c>
      <c r="PS208" s="1">
        <v>0</v>
      </c>
      <c r="PT208" s="1">
        <v>0</v>
      </c>
      <c r="PU208" s="1">
        <v>0</v>
      </c>
      <c r="PV208" s="1">
        <v>0</v>
      </c>
      <c r="PX208" s="1" t="s">
        <v>851</v>
      </c>
      <c r="PY208" s="1" t="s">
        <v>487</v>
      </c>
      <c r="PZ208" s="1" t="s">
        <v>851</v>
      </c>
      <c r="QA208" s="1" t="s">
        <v>487</v>
      </c>
      <c r="QB208" s="1" t="s">
        <v>786</v>
      </c>
      <c r="QC208" s="1" t="s">
        <v>2995</v>
      </c>
      <c r="QD208" s="1" t="s">
        <v>472</v>
      </c>
      <c r="QG208" s="1">
        <v>-2.2282190000000002</v>
      </c>
      <c r="QH208" s="1">
        <v>28.844149300000002</v>
      </c>
      <c r="QI208" s="1">
        <v>1542.9</v>
      </c>
      <c r="QJ208" s="1">
        <v>4.9000000000000004</v>
      </c>
      <c r="QK208" s="1">
        <v>9</v>
      </c>
      <c r="QL208" s="1">
        <v>44964.414594907408</v>
      </c>
      <c r="QM208" s="1">
        <v>44964.404849537037</v>
      </c>
      <c r="QN208" s="1" t="s">
        <v>1230</v>
      </c>
      <c r="QO208" s="1">
        <v>44965.615844907406</v>
      </c>
      <c r="QP208" s="7" t="s">
        <v>2996</v>
      </c>
      <c r="QQ208" s="1" t="s">
        <v>1230</v>
      </c>
      <c r="QR208" s="1" t="s">
        <v>4707</v>
      </c>
      <c r="QS208" s="1" t="s">
        <v>4716</v>
      </c>
      <c r="QT208" s="1">
        <v>9</v>
      </c>
      <c r="QU208" s="1" t="s">
        <v>4709</v>
      </c>
      <c r="QV208" s="1">
        <v>40</v>
      </c>
      <c r="QW208" s="1">
        <v>3</v>
      </c>
      <c r="QX208" s="1">
        <v>45</v>
      </c>
      <c r="QY208" s="9">
        <v>88</v>
      </c>
      <c r="QZ208" s="1" t="s">
        <v>5102</v>
      </c>
      <c r="RA208" s="1">
        <v>11.111111111111111</v>
      </c>
      <c r="RB208" s="1" t="s">
        <v>4720</v>
      </c>
      <c r="RC208" s="1" t="s">
        <v>4711</v>
      </c>
      <c r="RD208" s="1" t="s">
        <v>4717</v>
      </c>
      <c r="RE208" s="1" t="s">
        <v>5102</v>
      </c>
      <c r="RF208" s="1">
        <v>0</v>
      </c>
      <c r="RG208" s="1">
        <v>1</v>
      </c>
      <c r="RH208" s="1">
        <v>1</v>
      </c>
      <c r="RI208" s="1">
        <v>2</v>
      </c>
      <c r="RJ208" s="1" t="s">
        <v>4721</v>
      </c>
      <c r="RK208" s="1">
        <v>0</v>
      </c>
      <c r="RL208" s="1">
        <v>6</v>
      </c>
      <c r="RM208" s="1" t="s">
        <v>4718</v>
      </c>
      <c r="RN208" s="1">
        <v>0</v>
      </c>
      <c r="RO208" s="1">
        <v>0</v>
      </c>
      <c r="RP208" s="1" t="str">
        <f t="shared" si="22"/>
        <v>croissance</v>
      </c>
      <c r="RQ208" s="1" t="str">
        <f t="shared" si="23"/>
        <v>stagnation</v>
      </c>
      <c r="RR208" s="1" t="str">
        <f t="shared" si="24"/>
        <v>stagnation</v>
      </c>
      <c r="RS208" s="1" t="str">
        <f t="shared" si="25"/>
        <v>croissance</v>
      </c>
      <c r="RT208" s="1" t="str">
        <f t="shared" si="26"/>
        <v>regression</v>
      </c>
      <c r="RU208" s="1" t="str">
        <f t="shared" si="27"/>
        <v>croissance</v>
      </c>
    </row>
    <row r="209" spans="1:489" ht="14.25" customHeight="1" x14ac:dyDescent="0.3">
      <c r="A209" s="1" t="s">
        <v>2997</v>
      </c>
      <c r="B209" s="1" t="s">
        <v>2998</v>
      </c>
      <c r="C209" s="1">
        <v>44964</v>
      </c>
      <c r="D209" s="1" t="s">
        <v>459</v>
      </c>
      <c r="E209" s="1" t="s">
        <v>460</v>
      </c>
      <c r="F209" s="1" t="s">
        <v>460</v>
      </c>
      <c r="G209" s="1" t="s">
        <v>461</v>
      </c>
      <c r="H209" s="1" t="s">
        <v>1380</v>
      </c>
      <c r="I209" s="1" t="s">
        <v>1381</v>
      </c>
      <c r="J209" s="1" t="s">
        <v>464</v>
      </c>
      <c r="K209" s="1" t="s">
        <v>3000</v>
      </c>
      <c r="L209" s="1" t="s">
        <v>2999</v>
      </c>
      <c r="M209" s="1" t="str" cm="1">
        <f t="array" ref="M209">SUBSTITUTE(L209,LEFT(L209,MIN(IFERROR(FIND({0;1;2;3;4;5;6;7;8;9},L209),""))-1),"")</f>
        <v>43</v>
      </c>
      <c r="N209" s="1" t="str">
        <f t="shared" si="21"/>
        <v>mwand_43</v>
      </c>
      <c r="O209" s="1" t="s">
        <v>510</v>
      </c>
      <c r="P209" s="1">
        <v>30</v>
      </c>
      <c r="Q209" s="1">
        <v>977030610</v>
      </c>
      <c r="R209" s="1" t="s">
        <v>614</v>
      </c>
      <c r="S209" s="1" t="s">
        <v>464</v>
      </c>
      <c r="W209" s="1" t="s">
        <v>510</v>
      </c>
      <c r="X209" s="1" t="s">
        <v>3000</v>
      </c>
      <c r="Y209" s="1" t="s">
        <v>577</v>
      </c>
      <c r="Z209" s="1" t="s">
        <v>3001</v>
      </c>
      <c r="AA209" s="1" t="s">
        <v>596</v>
      </c>
      <c r="AB209" s="1">
        <v>0</v>
      </c>
      <c r="AC209" s="1">
        <v>2</v>
      </c>
      <c r="AD209" s="1">
        <v>1</v>
      </c>
      <c r="AE209" s="1">
        <v>0</v>
      </c>
      <c r="AF209" s="1">
        <v>0</v>
      </c>
      <c r="AG209" s="1">
        <v>1</v>
      </c>
      <c r="AH209" s="1">
        <v>0</v>
      </c>
      <c r="AI209" s="1">
        <v>1</v>
      </c>
      <c r="AJ209" s="1">
        <v>1</v>
      </c>
      <c r="AK209" s="1">
        <v>0</v>
      </c>
      <c r="AL209" s="1">
        <v>1</v>
      </c>
      <c r="AM209" s="1">
        <v>0</v>
      </c>
      <c r="AN209" s="1">
        <v>1</v>
      </c>
      <c r="AO209" s="1">
        <v>1</v>
      </c>
      <c r="AP209" s="1">
        <v>0</v>
      </c>
      <c r="AQ209" s="1">
        <v>0</v>
      </c>
      <c r="AR209" s="1">
        <v>9</v>
      </c>
      <c r="AS209" s="1" t="s">
        <v>472</v>
      </c>
      <c r="AT209" s="1">
        <v>0</v>
      </c>
      <c r="AU209" s="1">
        <v>0</v>
      </c>
      <c r="AV209" s="1">
        <v>0</v>
      </c>
      <c r="AW209" s="1">
        <v>0</v>
      </c>
      <c r="AX209" s="1">
        <v>0</v>
      </c>
      <c r="AY209" s="1">
        <v>0</v>
      </c>
      <c r="AZ209" s="1">
        <v>0</v>
      </c>
      <c r="BA209" s="1">
        <v>0</v>
      </c>
      <c r="BB209" s="1">
        <v>0</v>
      </c>
      <c r="BC209" s="1">
        <v>0</v>
      </c>
      <c r="BD209" s="1">
        <v>0</v>
      </c>
      <c r="BE209" s="1">
        <v>0</v>
      </c>
      <c r="BF209" s="1" t="s">
        <v>464</v>
      </c>
      <c r="BG209" s="1">
        <v>1</v>
      </c>
      <c r="BH209" s="1">
        <v>0</v>
      </c>
      <c r="BI209" s="1">
        <v>0</v>
      </c>
      <c r="BJ209" s="1">
        <v>0</v>
      </c>
      <c r="BK209" s="1">
        <v>0</v>
      </c>
      <c r="BL209" s="1">
        <v>0</v>
      </c>
      <c r="BM209" s="1">
        <v>0</v>
      </c>
      <c r="BN209" s="1">
        <v>0</v>
      </c>
      <c r="BO209" s="1">
        <v>0</v>
      </c>
      <c r="BP209" s="1">
        <v>0</v>
      </c>
      <c r="BQ209" s="1">
        <v>0</v>
      </c>
      <c r="BS209" s="1" t="s">
        <v>472</v>
      </c>
      <c r="CF209" s="1" t="s">
        <v>473</v>
      </c>
      <c r="CG209" s="1" t="s">
        <v>474</v>
      </c>
      <c r="CL209" s="1" t="s">
        <v>473</v>
      </c>
      <c r="CM209" s="1" t="s">
        <v>5133</v>
      </c>
      <c r="CO209" s="1" t="s">
        <v>464</v>
      </c>
      <c r="CW209" s="1" t="s">
        <v>475</v>
      </c>
      <c r="CX209" s="1">
        <v>10</v>
      </c>
      <c r="CY209" s="1">
        <v>12</v>
      </c>
      <c r="CZ209" s="1">
        <v>15</v>
      </c>
      <c r="DA209" s="9">
        <v>37</v>
      </c>
      <c r="DE209" s="1" t="s">
        <v>472</v>
      </c>
      <c r="DF209" s="1" t="s">
        <v>5102</v>
      </c>
      <c r="DG209" s="1">
        <v>0</v>
      </c>
      <c r="DH209" s="1">
        <v>0</v>
      </c>
      <c r="DI209" s="1">
        <v>0</v>
      </c>
      <c r="DJ209" s="1">
        <v>0</v>
      </c>
      <c r="DK209" s="1">
        <v>0</v>
      </c>
      <c r="DL209" s="1">
        <v>0</v>
      </c>
      <c r="DM209" s="1">
        <v>1</v>
      </c>
      <c r="DN209" s="1">
        <v>1</v>
      </c>
      <c r="DO209" s="1">
        <v>0</v>
      </c>
      <c r="DP209" s="1">
        <v>0</v>
      </c>
      <c r="DQ209" s="1">
        <v>0</v>
      </c>
      <c r="DR209" s="1">
        <v>0</v>
      </c>
      <c r="DS209" s="1">
        <v>0</v>
      </c>
      <c r="EH209" s="1">
        <v>7</v>
      </c>
      <c r="EI209" s="1">
        <v>5</v>
      </c>
      <c r="EJ209" s="1">
        <v>700</v>
      </c>
      <c r="EM209" s="1">
        <v>0</v>
      </c>
      <c r="EN209" s="6">
        <v>11.111111111111111</v>
      </c>
      <c r="EO209" s="1" t="s">
        <v>472</v>
      </c>
      <c r="EZ209" s="1" t="s">
        <v>576</v>
      </c>
      <c r="FA209" s="1">
        <v>0</v>
      </c>
      <c r="FB209" s="1">
        <v>0</v>
      </c>
      <c r="FC209" s="1">
        <v>0</v>
      </c>
      <c r="FD209" s="1">
        <v>0</v>
      </c>
      <c r="FE209" s="1">
        <v>1</v>
      </c>
      <c r="FF209" s="1">
        <v>0</v>
      </c>
      <c r="FG209" s="1">
        <v>0</v>
      </c>
      <c r="FI209" s="1" t="s">
        <v>464</v>
      </c>
      <c r="FJ209" s="1" t="s">
        <v>598</v>
      </c>
      <c r="FM209" s="1">
        <v>200</v>
      </c>
      <c r="GE209" s="1" t="s">
        <v>464</v>
      </c>
      <c r="GF209" s="1" t="s">
        <v>3002</v>
      </c>
      <c r="GG209" s="1" t="s">
        <v>671</v>
      </c>
      <c r="HP209" s="1" t="s">
        <v>464</v>
      </c>
      <c r="HQ209" s="1">
        <v>0</v>
      </c>
      <c r="HR209" s="1">
        <v>0</v>
      </c>
      <c r="HS209" s="1">
        <v>0</v>
      </c>
      <c r="HT209" s="1">
        <v>0</v>
      </c>
      <c r="HU209" s="1">
        <v>0</v>
      </c>
      <c r="HV209" s="1">
        <v>0</v>
      </c>
      <c r="HW209" s="1">
        <v>1</v>
      </c>
      <c r="HX209" s="1">
        <v>0</v>
      </c>
      <c r="HY209" s="1">
        <v>0</v>
      </c>
      <c r="HZ209" s="1">
        <v>0</v>
      </c>
      <c r="IF209" s="1">
        <v>0</v>
      </c>
      <c r="IG209" s="1">
        <v>0</v>
      </c>
      <c r="IH209" s="1">
        <v>0</v>
      </c>
      <c r="II209" s="1">
        <v>1</v>
      </c>
      <c r="IJ209" s="1">
        <v>0</v>
      </c>
      <c r="IS209" s="1" t="s">
        <v>5183</v>
      </c>
      <c r="IT209" s="1" t="s">
        <v>472</v>
      </c>
      <c r="IU209" s="1" t="s">
        <v>5102</v>
      </c>
      <c r="IV209" s="1" t="s">
        <v>472</v>
      </c>
      <c r="IX209" s="1" t="s">
        <v>472</v>
      </c>
      <c r="IY209" s="1" t="s">
        <v>464</v>
      </c>
      <c r="IZ209" s="1">
        <v>0</v>
      </c>
      <c r="JA209" s="1">
        <v>1</v>
      </c>
      <c r="JB209" s="1">
        <v>0</v>
      </c>
      <c r="JC209" s="1">
        <v>0</v>
      </c>
      <c r="JD209" s="1">
        <v>0</v>
      </c>
      <c r="JE209" s="1">
        <v>0</v>
      </c>
      <c r="JF209" s="1">
        <v>0</v>
      </c>
      <c r="JG209" s="1">
        <v>0</v>
      </c>
      <c r="JH209" s="1">
        <v>1</v>
      </c>
      <c r="JI209" s="1">
        <v>0</v>
      </c>
      <c r="JJ209" s="1" t="s">
        <v>2985</v>
      </c>
      <c r="JK209" s="1" t="s">
        <v>464</v>
      </c>
      <c r="JL209" s="1">
        <v>0</v>
      </c>
      <c r="JM209" s="1">
        <v>0</v>
      </c>
      <c r="JN209" s="1">
        <v>0</v>
      </c>
      <c r="JO209" s="1">
        <v>0</v>
      </c>
      <c r="JP209" s="1">
        <v>0</v>
      </c>
      <c r="JQ209" s="1">
        <v>1</v>
      </c>
      <c r="JR209" s="1">
        <v>0</v>
      </c>
      <c r="JS209" s="1" t="s">
        <v>3003</v>
      </c>
      <c r="JT209" s="1" t="s">
        <v>464</v>
      </c>
      <c r="KA209" s="1" t="s">
        <v>464</v>
      </c>
      <c r="KB209" s="1">
        <v>1</v>
      </c>
      <c r="KC209" s="1">
        <v>0</v>
      </c>
      <c r="KD209" s="1">
        <v>0</v>
      </c>
      <c r="KE209" s="1">
        <v>1</v>
      </c>
      <c r="KF209" s="1">
        <v>0</v>
      </c>
      <c r="KG209" s="1">
        <v>0</v>
      </c>
      <c r="KH209" s="1">
        <v>0</v>
      </c>
      <c r="KJ209" s="1">
        <v>1</v>
      </c>
      <c r="KK209" s="1">
        <v>1</v>
      </c>
      <c r="KL209" s="1">
        <v>0</v>
      </c>
      <c r="KM209" s="1">
        <v>2</v>
      </c>
      <c r="KN209" s="1">
        <v>3</v>
      </c>
      <c r="KO209" s="1" t="s">
        <v>5185</v>
      </c>
      <c r="KP209" s="1">
        <v>0</v>
      </c>
      <c r="KQ209" s="1">
        <v>0</v>
      </c>
      <c r="KR209" s="1">
        <v>0</v>
      </c>
      <c r="KT209" s="1">
        <v>1</v>
      </c>
      <c r="KU209" s="1">
        <v>0</v>
      </c>
      <c r="KV209" s="1">
        <v>0</v>
      </c>
      <c r="KW209" s="1">
        <v>0</v>
      </c>
      <c r="KX209" s="1">
        <v>0</v>
      </c>
      <c r="KY209" s="1">
        <v>0</v>
      </c>
      <c r="LA209" s="1" t="s">
        <v>464</v>
      </c>
      <c r="LB209" s="1" t="s">
        <v>3004</v>
      </c>
      <c r="LC209" s="1">
        <v>1</v>
      </c>
      <c r="LD209" s="1">
        <v>0</v>
      </c>
      <c r="LE209" s="1">
        <v>0</v>
      </c>
      <c r="LF209" s="1">
        <v>0</v>
      </c>
      <c r="LH209" s="1">
        <v>0</v>
      </c>
      <c r="LI209" s="1">
        <v>0</v>
      </c>
      <c r="LJ209" s="1">
        <v>0</v>
      </c>
      <c r="LK209" s="1">
        <v>0</v>
      </c>
      <c r="LL209" s="1">
        <v>1</v>
      </c>
      <c r="LM209" s="1">
        <v>0</v>
      </c>
      <c r="LN209" s="1">
        <v>0</v>
      </c>
      <c r="LO209" s="1">
        <v>0</v>
      </c>
      <c r="LQ209" s="1" t="s">
        <v>472</v>
      </c>
      <c r="LZ209" s="1" t="s">
        <v>472</v>
      </c>
      <c r="MA209" s="1" t="s">
        <v>472</v>
      </c>
      <c r="MQ209" s="1">
        <v>0</v>
      </c>
      <c r="MT209" s="1">
        <v>6</v>
      </c>
      <c r="MU209" s="1" t="s">
        <v>5187</v>
      </c>
      <c r="MV209" s="1">
        <v>0</v>
      </c>
      <c r="MW209" s="1">
        <v>0</v>
      </c>
      <c r="MX209" s="1">
        <v>0</v>
      </c>
      <c r="MY209" s="1">
        <v>0</v>
      </c>
      <c r="MZ209" s="1">
        <v>0</v>
      </c>
      <c r="NA209" s="1">
        <v>0</v>
      </c>
      <c r="NB209" s="1">
        <v>0</v>
      </c>
      <c r="NC209" s="1" t="s">
        <v>1580</v>
      </c>
      <c r="ND209" s="1">
        <v>1</v>
      </c>
      <c r="NE209" s="1">
        <v>0</v>
      </c>
      <c r="NF209" s="1">
        <v>0</v>
      </c>
      <c r="NH209" s="1" t="s">
        <v>464</v>
      </c>
      <c r="NI209" s="1" t="s">
        <v>464</v>
      </c>
      <c r="NJ209" s="1" t="s">
        <v>741</v>
      </c>
      <c r="OD209" s="1" t="s">
        <v>3005</v>
      </c>
      <c r="OE209" s="1">
        <v>0</v>
      </c>
      <c r="OF209" s="1">
        <v>0</v>
      </c>
      <c r="OG209" s="1">
        <v>0</v>
      </c>
      <c r="OH209" s="1">
        <v>0</v>
      </c>
      <c r="OI209" s="1">
        <v>0</v>
      </c>
      <c r="OJ209" s="1">
        <v>0</v>
      </c>
      <c r="OK209" s="1">
        <v>0</v>
      </c>
      <c r="OL209" s="1">
        <v>1</v>
      </c>
      <c r="OM209" s="1">
        <v>1</v>
      </c>
      <c r="ON209" s="1">
        <v>0</v>
      </c>
      <c r="OO209" s="1" t="s">
        <v>544</v>
      </c>
      <c r="OP209" s="1">
        <v>1</v>
      </c>
      <c r="OQ209" s="1">
        <v>0</v>
      </c>
      <c r="OR209" s="1">
        <v>0</v>
      </c>
      <c r="OS209" s="1">
        <v>0</v>
      </c>
      <c r="OT209" s="1">
        <v>0</v>
      </c>
      <c r="OU209" s="1">
        <v>0</v>
      </c>
      <c r="OW209" s="1" t="s">
        <v>546</v>
      </c>
      <c r="OY209" s="1" t="s">
        <v>518</v>
      </c>
      <c r="OZ209" s="1" t="s">
        <v>464</v>
      </c>
      <c r="PA209" s="1" t="s">
        <v>464</v>
      </c>
      <c r="PB209" s="1" t="s">
        <v>518</v>
      </c>
      <c r="PC209" s="1" t="s">
        <v>464</v>
      </c>
      <c r="PD209" s="1" t="s">
        <v>472</v>
      </c>
      <c r="PF209" s="1" t="s">
        <v>484</v>
      </c>
      <c r="PH209" s="1" t="s">
        <v>485</v>
      </c>
      <c r="PI209" s="1" t="s">
        <v>534</v>
      </c>
      <c r="PJ209" s="1" t="s">
        <v>487</v>
      </c>
      <c r="PK209" s="1">
        <v>0</v>
      </c>
      <c r="PL209" s="1">
        <v>1</v>
      </c>
      <c r="PM209" s="1">
        <v>0</v>
      </c>
      <c r="PN209" s="1">
        <v>0</v>
      </c>
      <c r="PO209" s="1">
        <v>0</v>
      </c>
      <c r="PP209" s="1">
        <v>0</v>
      </c>
      <c r="PQ209" s="1">
        <v>0</v>
      </c>
      <c r="PR209" s="1">
        <v>0</v>
      </c>
      <c r="PS209" s="1">
        <v>0</v>
      </c>
      <c r="PT209" s="1">
        <v>0</v>
      </c>
      <c r="PU209" s="1">
        <v>0</v>
      </c>
      <c r="PV209" s="1">
        <v>0</v>
      </c>
      <c r="PX209" s="1" t="s">
        <v>851</v>
      </c>
      <c r="PY209" s="1" t="s">
        <v>489</v>
      </c>
      <c r="PZ209" s="1" t="s">
        <v>3006</v>
      </c>
      <c r="QA209" s="1" t="s">
        <v>489</v>
      </c>
      <c r="QB209" s="1" t="s">
        <v>3007</v>
      </c>
      <c r="QC209" s="1" t="s">
        <v>3008</v>
      </c>
      <c r="QD209" s="1" t="s">
        <v>472</v>
      </c>
      <c r="QG209" s="1">
        <v>-2.2279707000000002</v>
      </c>
      <c r="QH209" s="1">
        <v>28.843744300000001</v>
      </c>
      <c r="QI209" s="1">
        <v>1692.2</v>
      </c>
      <c r="QJ209" s="1">
        <v>11.5</v>
      </c>
      <c r="QK209" s="1">
        <v>9</v>
      </c>
      <c r="QL209" s="1">
        <v>44964.482523148137</v>
      </c>
      <c r="QM209" s="1">
        <v>44964.420520833337</v>
      </c>
      <c r="QN209" s="1" t="s">
        <v>1230</v>
      </c>
      <c r="QO209" s="1">
        <v>44965.615856481483</v>
      </c>
      <c r="QP209" s="7" t="s">
        <v>3009</v>
      </c>
      <c r="QQ209" s="1" t="s">
        <v>1230</v>
      </c>
      <c r="QR209" s="1" t="s">
        <v>4707</v>
      </c>
      <c r="QS209" s="1" t="s">
        <v>4708</v>
      </c>
      <c r="QT209" s="1">
        <v>2</v>
      </c>
      <c r="QU209" s="1" t="s">
        <v>4725</v>
      </c>
      <c r="QV209" s="1">
        <v>12</v>
      </c>
      <c r="QW209" s="1">
        <v>5</v>
      </c>
      <c r="QX209" s="1">
        <v>15</v>
      </c>
      <c r="QY209" s="9">
        <v>32</v>
      </c>
      <c r="QZ209" s="1" t="s">
        <v>5101</v>
      </c>
      <c r="RA209" s="1">
        <v>11.428571428571429</v>
      </c>
      <c r="RB209" s="1" t="s">
        <v>4720</v>
      </c>
      <c r="RC209" s="1" t="s">
        <v>4711</v>
      </c>
      <c r="RD209" s="1" t="s">
        <v>4712</v>
      </c>
      <c r="RE209" s="1" t="s">
        <v>5102</v>
      </c>
      <c r="RF209" s="1">
        <v>0</v>
      </c>
      <c r="RG209" s="1">
        <v>1</v>
      </c>
      <c r="RH209" s="1">
        <v>1</v>
      </c>
      <c r="RI209" s="1">
        <v>2</v>
      </c>
      <c r="RJ209" s="1" t="s">
        <v>4721</v>
      </c>
      <c r="RK209" s="1">
        <v>0</v>
      </c>
      <c r="RL209" s="1">
        <v>6</v>
      </c>
      <c r="RM209" s="1" t="s">
        <v>4718</v>
      </c>
      <c r="RN209" s="1">
        <v>0</v>
      </c>
      <c r="RO209" s="1">
        <v>0</v>
      </c>
      <c r="RP209" s="1" t="str">
        <f t="shared" si="22"/>
        <v>regression</v>
      </c>
      <c r="RQ209" s="1" t="str">
        <f t="shared" si="23"/>
        <v>croissance</v>
      </c>
      <c r="RR209" s="1" t="str">
        <f t="shared" si="24"/>
        <v>stagnation</v>
      </c>
      <c r="RS209" s="1" t="str">
        <f t="shared" si="25"/>
        <v>croissance</v>
      </c>
      <c r="RT209" s="1" t="str">
        <f t="shared" si="26"/>
        <v>regression</v>
      </c>
      <c r="RU209" s="1" t="str">
        <f t="shared" si="27"/>
        <v>stagnation</v>
      </c>
    </row>
    <row r="210" spans="1:489" ht="14.25" customHeight="1" x14ac:dyDescent="0.3">
      <c r="A210" s="1" t="s">
        <v>3010</v>
      </c>
      <c r="B210" s="1" t="s">
        <v>3011</v>
      </c>
      <c r="C210" s="1">
        <v>44964</v>
      </c>
      <c r="D210" s="1" t="s">
        <v>459</v>
      </c>
      <c r="E210" s="1" t="s">
        <v>460</v>
      </c>
      <c r="F210" s="1" t="s">
        <v>460</v>
      </c>
      <c r="G210" s="1" t="s">
        <v>461</v>
      </c>
      <c r="H210" s="1" t="s">
        <v>1380</v>
      </c>
      <c r="I210" s="1" t="s">
        <v>1381</v>
      </c>
      <c r="J210" s="1" t="s">
        <v>464</v>
      </c>
      <c r="K210" s="1" t="s">
        <v>3013</v>
      </c>
      <c r="L210" s="1" t="s">
        <v>3012</v>
      </c>
      <c r="M210" s="1" t="str" cm="1">
        <f t="array" ref="M210">SUBSTITUTE(L210,LEFT(L210,MIN(IFERROR(FIND({0;1;2;3;4;5;6;7;8;9},L210),""))-1),"")</f>
        <v>40</v>
      </c>
      <c r="N210" s="1" t="str">
        <f t="shared" si="21"/>
        <v>mwand_40</v>
      </c>
      <c r="O210" s="1" t="s">
        <v>467</v>
      </c>
      <c r="P210" s="1">
        <v>23</v>
      </c>
      <c r="Q210" s="1">
        <v>996674417</v>
      </c>
      <c r="R210" s="1" t="s">
        <v>693</v>
      </c>
      <c r="S210" s="1" t="s">
        <v>472</v>
      </c>
      <c r="T210" s="1" t="s">
        <v>933</v>
      </c>
      <c r="V210" s="1" t="s">
        <v>467</v>
      </c>
      <c r="W210" s="1" t="s">
        <v>467</v>
      </c>
      <c r="X210" s="1" t="s">
        <v>3014</v>
      </c>
      <c r="Y210" s="1" t="s">
        <v>1144</v>
      </c>
      <c r="AA210" s="1" t="s">
        <v>596</v>
      </c>
      <c r="AB210" s="1">
        <v>2</v>
      </c>
      <c r="AC210" s="1">
        <v>1</v>
      </c>
      <c r="AD210" s="1">
        <v>0</v>
      </c>
      <c r="AE210" s="1">
        <v>1</v>
      </c>
      <c r="AF210" s="1">
        <v>2</v>
      </c>
      <c r="AG210" s="1">
        <v>0</v>
      </c>
      <c r="AH210" s="1">
        <v>0</v>
      </c>
      <c r="AI210" s="1">
        <v>0</v>
      </c>
      <c r="AJ210" s="1">
        <v>0</v>
      </c>
      <c r="AK210" s="1">
        <v>1</v>
      </c>
      <c r="AL210" s="1">
        <v>1</v>
      </c>
      <c r="AM210" s="1">
        <v>0</v>
      </c>
      <c r="AN210" s="1">
        <v>1</v>
      </c>
      <c r="AO210" s="1">
        <v>1</v>
      </c>
      <c r="AP210" s="1">
        <v>0</v>
      </c>
      <c r="AQ210" s="1">
        <v>1</v>
      </c>
      <c r="AR210" s="1">
        <v>11</v>
      </c>
      <c r="AS210" s="1" t="s">
        <v>464</v>
      </c>
      <c r="AT210" s="1">
        <v>0</v>
      </c>
      <c r="AU210" s="1">
        <v>0</v>
      </c>
      <c r="AV210" s="1">
        <v>0</v>
      </c>
      <c r="AW210" s="1">
        <v>0</v>
      </c>
      <c r="AX210" s="1">
        <v>1</v>
      </c>
      <c r="AY210" s="1">
        <v>0</v>
      </c>
      <c r="AZ210" s="1">
        <v>0</v>
      </c>
      <c r="BA210" s="1">
        <v>0</v>
      </c>
      <c r="BB210" s="1">
        <v>0</v>
      </c>
      <c r="BC210" s="1">
        <v>0</v>
      </c>
      <c r="BD210" s="1">
        <v>0</v>
      </c>
      <c r="BE210" s="1">
        <v>0</v>
      </c>
      <c r="BF210" s="1" t="s">
        <v>464</v>
      </c>
      <c r="BG210" s="1">
        <v>1</v>
      </c>
      <c r="BH210" s="1">
        <v>0</v>
      </c>
      <c r="BI210" s="1">
        <v>0</v>
      </c>
      <c r="BJ210" s="1">
        <v>0</v>
      </c>
      <c r="BK210" s="1">
        <v>0</v>
      </c>
      <c r="BL210" s="1">
        <v>0</v>
      </c>
      <c r="BM210" s="1">
        <v>0</v>
      </c>
      <c r="BN210" s="1">
        <v>0</v>
      </c>
      <c r="BO210" s="1">
        <v>0</v>
      </c>
      <c r="BP210" s="1">
        <v>0</v>
      </c>
      <c r="BQ210" s="1">
        <v>0</v>
      </c>
      <c r="BS210" s="1" t="s">
        <v>464</v>
      </c>
      <c r="BT210" s="1">
        <v>1</v>
      </c>
      <c r="BU210" s="1">
        <v>0</v>
      </c>
      <c r="BV210" s="1">
        <v>0</v>
      </c>
      <c r="BW210" s="1">
        <v>0</v>
      </c>
      <c r="BX210" s="1">
        <v>0</v>
      </c>
      <c r="BY210" s="1">
        <v>0</v>
      </c>
      <c r="BZ210" s="1">
        <v>0</v>
      </c>
      <c r="CA210" s="1">
        <v>0</v>
      </c>
      <c r="CB210" s="1">
        <v>0</v>
      </c>
      <c r="CC210" s="1">
        <v>0</v>
      </c>
      <c r="CD210" s="1">
        <v>0</v>
      </c>
      <c r="CF210" s="1" t="s">
        <v>473</v>
      </c>
      <c r="CG210" s="1" t="s">
        <v>896</v>
      </c>
      <c r="CL210" s="1" t="s">
        <v>473</v>
      </c>
      <c r="CM210" s="1" t="s">
        <v>5133</v>
      </c>
      <c r="CO210" s="1" t="s">
        <v>464</v>
      </c>
      <c r="CW210" s="1" t="s">
        <v>554</v>
      </c>
      <c r="CX210" s="1">
        <v>0</v>
      </c>
      <c r="CY210" s="1">
        <v>0</v>
      </c>
      <c r="CZ210" s="1">
        <v>0</v>
      </c>
      <c r="DA210" s="9">
        <v>0</v>
      </c>
      <c r="DE210" s="1" t="s">
        <v>464</v>
      </c>
      <c r="DF210" s="1" t="s">
        <v>5100</v>
      </c>
      <c r="EH210" s="1">
        <v>7</v>
      </c>
      <c r="EI210" s="1">
        <v>1</v>
      </c>
      <c r="EJ210" s="1">
        <v>140</v>
      </c>
      <c r="EM210" s="1">
        <v>0</v>
      </c>
      <c r="EN210" s="6">
        <v>1.8181818181818181</v>
      </c>
      <c r="EO210" s="1" t="s">
        <v>464</v>
      </c>
      <c r="EP210" s="1">
        <v>1</v>
      </c>
      <c r="EQ210" s="1">
        <v>0</v>
      </c>
      <c r="ER210" s="1">
        <v>0</v>
      </c>
      <c r="ES210" s="1">
        <v>0</v>
      </c>
      <c r="ET210" s="1">
        <v>0</v>
      </c>
      <c r="EU210" s="1">
        <v>0</v>
      </c>
      <c r="EV210" s="1">
        <v>0</v>
      </c>
      <c r="EW210" s="1">
        <v>0</v>
      </c>
      <c r="EX210" s="1">
        <v>0</v>
      </c>
      <c r="EZ210" s="1" t="s">
        <v>529</v>
      </c>
      <c r="FA210" s="1">
        <v>0</v>
      </c>
      <c r="FB210" s="1">
        <v>0</v>
      </c>
      <c r="FC210" s="1">
        <v>0</v>
      </c>
      <c r="FD210" s="1">
        <v>0</v>
      </c>
      <c r="FE210" s="1">
        <v>1</v>
      </c>
      <c r="FF210" s="1">
        <v>0</v>
      </c>
      <c r="FG210" s="1">
        <v>0</v>
      </c>
      <c r="FI210" s="1" t="s">
        <v>464</v>
      </c>
      <c r="FJ210" s="1" t="s">
        <v>598</v>
      </c>
      <c r="FM210" s="1">
        <v>2000</v>
      </c>
      <c r="GE210" s="1" t="s">
        <v>464</v>
      </c>
      <c r="GF210" s="1" t="s">
        <v>786</v>
      </c>
      <c r="GG210" s="1" t="s">
        <v>671</v>
      </c>
      <c r="HP210" s="1" t="s">
        <v>464</v>
      </c>
      <c r="HQ210" s="1">
        <v>0</v>
      </c>
      <c r="HR210" s="1">
        <v>0</v>
      </c>
      <c r="HS210" s="1">
        <v>0</v>
      </c>
      <c r="HT210" s="1">
        <v>0</v>
      </c>
      <c r="HU210" s="1">
        <v>0</v>
      </c>
      <c r="HV210" s="1">
        <v>0</v>
      </c>
      <c r="HW210" s="1">
        <v>1</v>
      </c>
      <c r="HX210" s="1">
        <v>0</v>
      </c>
      <c r="HY210" s="1">
        <v>0</v>
      </c>
      <c r="HZ210" s="1">
        <v>0</v>
      </c>
      <c r="IF210" s="1">
        <v>0</v>
      </c>
      <c r="IG210" s="1">
        <v>0</v>
      </c>
      <c r="IH210" s="1">
        <v>0</v>
      </c>
      <c r="II210" s="1">
        <v>1</v>
      </c>
      <c r="IJ210" s="1">
        <v>0</v>
      </c>
      <c r="IS210" s="1" t="s">
        <v>5183</v>
      </c>
      <c r="IT210" s="1" t="s">
        <v>472</v>
      </c>
      <c r="IU210" s="1" t="s">
        <v>5102</v>
      </c>
      <c r="IV210" s="1" t="s">
        <v>472</v>
      </c>
      <c r="IX210" s="1" t="s">
        <v>472</v>
      </c>
      <c r="IY210" s="1" t="s">
        <v>472</v>
      </c>
      <c r="KA210" s="1" t="s">
        <v>464</v>
      </c>
      <c r="KB210" s="1">
        <v>1</v>
      </c>
      <c r="KC210" s="1">
        <v>1</v>
      </c>
      <c r="KD210" s="1">
        <v>0</v>
      </c>
      <c r="KE210" s="1">
        <v>2</v>
      </c>
      <c r="KF210" s="1">
        <v>0</v>
      </c>
      <c r="KG210" s="1">
        <v>0</v>
      </c>
      <c r="KH210" s="1">
        <v>0</v>
      </c>
      <c r="KJ210" s="1">
        <v>1</v>
      </c>
      <c r="KK210" s="1">
        <v>1</v>
      </c>
      <c r="KL210" s="1">
        <v>0</v>
      </c>
      <c r="KM210" s="1">
        <v>2</v>
      </c>
      <c r="KN210" s="1">
        <v>4</v>
      </c>
      <c r="KO210" s="1" t="s">
        <v>5185</v>
      </c>
      <c r="KP210" s="1">
        <v>0</v>
      </c>
      <c r="KQ210" s="1">
        <v>0</v>
      </c>
      <c r="KR210" s="1">
        <v>0</v>
      </c>
      <c r="KT210" s="1">
        <v>0</v>
      </c>
      <c r="KU210" s="1">
        <v>0</v>
      </c>
      <c r="KV210" s="1">
        <v>0</v>
      </c>
      <c r="KW210" s="1">
        <v>0</v>
      </c>
      <c r="KX210" s="1">
        <v>1</v>
      </c>
      <c r="KY210" s="1">
        <v>0</v>
      </c>
      <c r="KZ210" s="1" t="s">
        <v>3015</v>
      </c>
      <c r="LA210" s="1" t="s">
        <v>464</v>
      </c>
      <c r="LB210" s="1" t="s">
        <v>3016</v>
      </c>
      <c r="LC210" s="1">
        <v>1</v>
      </c>
      <c r="LD210" s="1">
        <v>0</v>
      </c>
      <c r="LE210" s="1">
        <v>0</v>
      </c>
      <c r="LF210" s="1">
        <v>0</v>
      </c>
      <c r="LH210" s="1">
        <v>0</v>
      </c>
      <c r="LI210" s="1">
        <v>0</v>
      </c>
      <c r="LJ210" s="1">
        <v>0</v>
      </c>
      <c r="LK210" s="1">
        <v>0</v>
      </c>
      <c r="LL210" s="1">
        <v>1</v>
      </c>
      <c r="LM210" s="1">
        <v>0</v>
      </c>
      <c r="LN210" s="1">
        <v>0</v>
      </c>
      <c r="LO210" s="1">
        <v>0</v>
      </c>
      <c r="LQ210" s="1" t="s">
        <v>472</v>
      </c>
      <c r="LZ210" s="1" t="s">
        <v>472</v>
      </c>
      <c r="MA210" s="1" t="s">
        <v>472</v>
      </c>
      <c r="MQ210" s="1">
        <v>0</v>
      </c>
      <c r="MT210" s="1">
        <v>8</v>
      </c>
      <c r="MU210" s="1" t="s">
        <v>5187</v>
      </c>
      <c r="MV210" s="1">
        <v>0</v>
      </c>
      <c r="MW210" s="1">
        <v>0</v>
      </c>
      <c r="MX210" s="1">
        <v>1</v>
      </c>
      <c r="MY210" s="1">
        <v>0</v>
      </c>
      <c r="MZ210" s="1">
        <v>0</v>
      </c>
      <c r="NA210" s="1">
        <v>1</v>
      </c>
      <c r="NB210" s="1">
        <v>1</v>
      </c>
      <c r="NC210" s="1" t="s">
        <v>5190</v>
      </c>
      <c r="ND210" s="1">
        <v>0</v>
      </c>
      <c r="NE210" s="1">
        <v>0</v>
      </c>
      <c r="NF210" s="1">
        <v>0</v>
      </c>
      <c r="NH210" s="1" t="s">
        <v>464</v>
      </c>
      <c r="NI210" s="1" t="s">
        <v>464</v>
      </c>
      <c r="NJ210" s="1" t="s">
        <v>741</v>
      </c>
      <c r="OD210" s="1" t="s">
        <v>2217</v>
      </c>
      <c r="OE210" s="1">
        <v>0</v>
      </c>
      <c r="OF210" s="1">
        <v>0</v>
      </c>
      <c r="OG210" s="1">
        <v>0</v>
      </c>
      <c r="OH210" s="1">
        <v>0</v>
      </c>
      <c r="OI210" s="1">
        <v>0</v>
      </c>
      <c r="OJ210" s="1">
        <v>0</v>
      </c>
      <c r="OK210" s="1">
        <v>0</v>
      </c>
      <c r="OL210" s="1">
        <v>1</v>
      </c>
      <c r="OM210" s="1">
        <v>0</v>
      </c>
      <c r="ON210" s="1">
        <v>0</v>
      </c>
      <c r="OP210" s="1">
        <v>0</v>
      </c>
      <c r="OQ210" s="1">
        <v>0</v>
      </c>
      <c r="OR210" s="1">
        <v>1</v>
      </c>
      <c r="OS210" s="1">
        <v>0</v>
      </c>
      <c r="OT210" s="1">
        <v>0</v>
      </c>
      <c r="OU210" s="1">
        <v>0</v>
      </c>
      <c r="OW210" s="1" t="s">
        <v>761</v>
      </c>
      <c r="OY210" s="1" t="s">
        <v>533</v>
      </c>
      <c r="OZ210" s="1" t="s">
        <v>472</v>
      </c>
      <c r="PA210" s="1" t="s">
        <v>472</v>
      </c>
      <c r="PB210" s="1" t="s">
        <v>518</v>
      </c>
      <c r="PC210" s="1" t="s">
        <v>472</v>
      </c>
      <c r="PI210" s="1" t="s">
        <v>486</v>
      </c>
      <c r="PJ210" s="1" t="s">
        <v>489</v>
      </c>
      <c r="PK210" s="1">
        <v>0</v>
      </c>
      <c r="PL210" s="1">
        <v>0</v>
      </c>
      <c r="PM210" s="1">
        <v>1</v>
      </c>
      <c r="PN210" s="1">
        <v>0</v>
      </c>
      <c r="PO210" s="1">
        <v>0</v>
      </c>
      <c r="PP210" s="1">
        <v>0</v>
      </c>
      <c r="PQ210" s="1">
        <v>0</v>
      </c>
      <c r="PR210" s="1">
        <v>0</v>
      </c>
      <c r="PS210" s="1">
        <v>0</v>
      </c>
      <c r="PT210" s="1">
        <v>0</v>
      </c>
      <c r="PU210" s="1">
        <v>0</v>
      </c>
      <c r="PV210" s="1">
        <v>0</v>
      </c>
      <c r="PX210" s="1" t="s">
        <v>2221</v>
      </c>
      <c r="PY210" s="1" t="s">
        <v>489</v>
      </c>
      <c r="PZ210" s="1" t="s">
        <v>2221</v>
      </c>
      <c r="QA210" s="1" t="s">
        <v>487</v>
      </c>
      <c r="QB210" s="1" t="s">
        <v>490</v>
      </c>
      <c r="QC210" s="1" t="s">
        <v>786</v>
      </c>
      <c r="QD210" s="1" t="s">
        <v>472</v>
      </c>
      <c r="QG210" s="1">
        <v>-2.2265822000000002</v>
      </c>
      <c r="QH210" s="1">
        <v>28.841318300000001</v>
      </c>
      <c r="QI210" s="1">
        <v>1551.4</v>
      </c>
      <c r="QJ210" s="1">
        <v>4.4800000000000004</v>
      </c>
      <c r="QK210" s="1">
        <v>11</v>
      </c>
      <c r="QL210" s="1">
        <v>44964.508125</v>
      </c>
      <c r="QM210" s="1">
        <v>44964.48265046296</v>
      </c>
      <c r="QN210" s="1" t="s">
        <v>1230</v>
      </c>
      <c r="QO210" s="1">
        <v>44965.615868055553</v>
      </c>
      <c r="QP210" s="7" t="s">
        <v>3017</v>
      </c>
      <c r="QQ210" s="1" t="s">
        <v>1230</v>
      </c>
      <c r="QR210" s="1" t="s">
        <v>4707</v>
      </c>
      <c r="QS210" s="1" t="s">
        <v>4716</v>
      </c>
      <c r="QT210" s="1">
        <v>7</v>
      </c>
      <c r="QU210" s="1" t="s">
        <v>4725</v>
      </c>
      <c r="QV210" s="1">
        <v>25</v>
      </c>
      <c r="QW210" s="1">
        <v>30</v>
      </c>
      <c r="QX210" s="1">
        <v>35</v>
      </c>
      <c r="QY210" s="9">
        <v>90</v>
      </c>
      <c r="QZ210" s="1" t="s">
        <v>5102</v>
      </c>
      <c r="RA210" s="1">
        <v>9.795918367346939</v>
      </c>
      <c r="RB210" s="1" t="s">
        <v>4720</v>
      </c>
      <c r="RC210" s="1" t="s">
        <v>4711</v>
      </c>
      <c r="RD210" s="1" t="s">
        <v>4712</v>
      </c>
      <c r="RE210" s="1" t="s">
        <v>5102</v>
      </c>
      <c r="RF210" s="1" t="s">
        <v>4742</v>
      </c>
      <c r="RG210" s="1">
        <v>1</v>
      </c>
      <c r="RH210" s="1">
        <v>1</v>
      </c>
      <c r="RI210" s="1">
        <v>3</v>
      </c>
      <c r="RJ210" s="1" t="s">
        <v>4713</v>
      </c>
      <c r="RK210" s="1">
        <v>0</v>
      </c>
      <c r="RL210" s="1">
        <v>8</v>
      </c>
      <c r="RM210" s="1" t="s">
        <v>4718</v>
      </c>
      <c r="RN210" s="1">
        <v>0</v>
      </c>
      <c r="RO210" s="1">
        <v>0</v>
      </c>
      <c r="RP210" s="1" t="str">
        <f t="shared" si="22"/>
        <v>croissance</v>
      </c>
      <c r="RQ210" s="1" t="str">
        <f t="shared" si="23"/>
        <v>croissance</v>
      </c>
      <c r="RR210" s="1" t="str">
        <f t="shared" si="24"/>
        <v>stagnation</v>
      </c>
      <c r="RS210" s="1" t="str">
        <f t="shared" si="25"/>
        <v>croissance</v>
      </c>
      <c r="RT210" s="1" t="str">
        <f t="shared" si="26"/>
        <v>regression</v>
      </c>
      <c r="RU210" s="1" t="str">
        <f t="shared" si="27"/>
        <v>stagnation</v>
      </c>
    </row>
    <row r="211" spans="1:489" ht="14.25" customHeight="1" x14ac:dyDescent="0.3">
      <c r="A211" s="1" t="s">
        <v>3018</v>
      </c>
      <c r="B211" s="1" t="s">
        <v>3019</v>
      </c>
      <c r="C211" s="1">
        <v>44964</v>
      </c>
      <c r="D211" s="1" t="s">
        <v>459</v>
      </c>
      <c r="E211" s="1" t="s">
        <v>460</v>
      </c>
      <c r="F211" s="1" t="s">
        <v>460</v>
      </c>
      <c r="G211" s="1" t="s">
        <v>461</v>
      </c>
      <c r="H211" s="1" t="s">
        <v>1380</v>
      </c>
      <c r="I211" s="1" t="s">
        <v>1381</v>
      </c>
      <c r="J211" s="1" t="s">
        <v>464</v>
      </c>
      <c r="K211" s="1" t="s">
        <v>3021</v>
      </c>
      <c r="L211" s="1" t="s">
        <v>3020</v>
      </c>
      <c r="M211" s="1" t="str" cm="1">
        <f t="array" ref="M211">SUBSTITUTE(L211,LEFT(L211,MIN(IFERROR(FIND({0;1;2;3;4;5;6;7;8;9},L211),""))-1),"")</f>
        <v>64</v>
      </c>
      <c r="N211" s="1" t="str">
        <f t="shared" si="21"/>
        <v>mwand_64</v>
      </c>
      <c r="O211" s="1" t="s">
        <v>467</v>
      </c>
      <c r="P211" s="1">
        <v>25</v>
      </c>
      <c r="Q211" s="1">
        <v>0</v>
      </c>
      <c r="R211" s="1" t="s">
        <v>693</v>
      </c>
      <c r="S211" s="1" t="s">
        <v>472</v>
      </c>
      <c r="T211" s="1" t="s">
        <v>1221</v>
      </c>
      <c r="V211" s="1" t="s">
        <v>510</v>
      </c>
      <c r="W211" s="1" t="s">
        <v>510</v>
      </c>
      <c r="X211" s="1" t="s">
        <v>2338</v>
      </c>
      <c r="Y211" s="1" t="s">
        <v>1144</v>
      </c>
      <c r="AA211" s="1" t="s">
        <v>471</v>
      </c>
      <c r="AB211" s="1">
        <v>1</v>
      </c>
      <c r="AC211" s="1">
        <v>0</v>
      </c>
      <c r="AD211" s="1">
        <v>0</v>
      </c>
      <c r="AE211" s="1">
        <v>0</v>
      </c>
      <c r="AF211" s="1">
        <v>0</v>
      </c>
      <c r="AG211" s="1">
        <v>1</v>
      </c>
      <c r="AH211" s="1">
        <v>0</v>
      </c>
      <c r="AI211" s="1">
        <v>0</v>
      </c>
      <c r="AJ211" s="1">
        <v>0</v>
      </c>
      <c r="AK211" s="1">
        <v>1</v>
      </c>
      <c r="AL211" s="1">
        <v>0</v>
      </c>
      <c r="AM211" s="1">
        <v>0</v>
      </c>
      <c r="AN211" s="1">
        <v>0</v>
      </c>
      <c r="AO211" s="1">
        <v>0</v>
      </c>
      <c r="AP211" s="1">
        <v>0</v>
      </c>
      <c r="AQ211" s="1">
        <v>1</v>
      </c>
      <c r="AR211" s="1">
        <v>4</v>
      </c>
      <c r="AS211" s="1" t="s">
        <v>472</v>
      </c>
      <c r="AT211" s="1">
        <v>0</v>
      </c>
      <c r="AU211" s="1">
        <v>0</v>
      </c>
      <c r="AV211" s="1">
        <v>0</v>
      </c>
      <c r="AW211" s="1">
        <v>0</v>
      </c>
      <c r="AX211" s="1">
        <v>0</v>
      </c>
      <c r="AY211" s="1">
        <v>0</v>
      </c>
      <c r="AZ211" s="1">
        <v>0</v>
      </c>
      <c r="BA211" s="1">
        <v>0</v>
      </c>
      <c r="BB211" s="1">
        <v>0</v>
      </c>
      <c r="BC211" s="1">
        <v>0</v>
      </c>
      <c r="BD211" s="1">
        <v>0</v>
      </c>
      <c r="BE211" s="1">
        <v>0</v>
      </c>
      <c r="BF211" s="1" t="s">
        <v>472</v>
      </c>
      <c r="BS211" s="1" t="s">
        <v>464</v>
      </c>
      <c r="BT211" s="1">
        <v>0</v>
      </c>
      <c r="BU211" s="1">
        <v>0</v>
      </c>
      <c r="BV211" s="1">
        <v>0</v>
      </c>
      <c r="BW211" s="1">
        <v>0</v>
      </c>
      <c r="BX211" s="1">
        <v>0</v>
      </c>
      <c r="BY211" s="1">
        <v>1</v>
      </c>
      <c r="BZ211" s="1">
        <v>0</v>
      </c>
      <c r="CA211" s="1">
        <v>0</v>
      </c>
      <c r="CB211" s="1">
        <v>0</v>
      </c>
      <c r="CC211" s="1">
        <v>0</v>
      </c>
      <c r="CD211" s="1">
        <v>0</v>
      </c>
      <c r="CF211" s="1" t="s">
        <v>473</v>
      </c>
      <c r="CG211" s="1" t="s">
        <v>474</v>
      </c>
      <c r="CL211" s="1" t="s">
        <v>473</v>
      </c>
      <c r="CM211" s="1" t="s">
        <v>5133</v>
      </c>
      <c r="CO211" s="1" t="s">
        <v>472</v>
      </c>
      <c r="CP211" s="1" t="s">
        <v>473</v>
      </c>
      <c r="CQ211" s="1" t="s">
        <v>474</v>
      </c>
      <c r="CW211" s="1" t="s">
        <v>475</v>
      </c>
      <c r="CX211" s="1">
        <v>10</v>
      </c>
      <c r="CY211" s="1">
        <v>8</v>
      </c>
      <c r="CZ211" s="1">
        <v>16</v>
      </c>
      <c r="DA211" s="9">
        <v>34</v>
      </c>
      <c r="DB211" s="1">
        <v>20</v>
      </c>
      <c r="DC211" s="1">
        <v>5</v>
      </c>
      <c r="DD211" s="1">
        <v>25</v>
      </c>
      <c r="DE211" s="1" t="s">
        <v>464</v>
      </c>
      <c r="DF211" s="1" t="s">
        <v>5101</v>
      </c>
      <c r="DT211" s="1" t="s">
        <v>464</v>
      </c>
      <c r="EH211" s="1">
        <v>7</v>
      </c>
      <c r="EI211" s="1">
        <v>3</v>
      </c>
      <c r="EJ211" s="1">
        <v>420</v>
      </c>
      <c r="EK211" s="1">
        <v>6</v>
      </c>
      <c r="EL211" s="1">
        <v>5</v>
      </c>
      <c r="EM211" s="1">
        <v>700</v>
      </c>
      <c r="EN211" s="6">
        <v>40</v>
      </c>
      <c r="EO211" s="1" t="s">
        <v>472</v>
      </c>
      <c r="EZ211" s="1" t="s">
        <v>514</v>
      </c>
      <c r="FA211" s="1">
        <v>0</v>
      </c>
      <c r="FB211" s="1">
        <v>0</v>
      </c>
      <c r="FC211" s="1">
        <v>0</v>
      </c>
      <c r="FD211" s="1">
        <v>0</v>
      </c>
      <c r="FE211" s="1">
        <v>1</v>
      </c>
      <c r="FF211" s="1">
        <v>0</v>
      </c>
      <c r="FG211" s="1">
        <v>0</v>
      </c>
      <c r="FI211" s="1" t="s">
        <v>464</v>
      </c>
      <c r="FJ211" s="1" t="s">
        <v>598</v>
      </c>
      <c r="FM211" s="1">
        <v>200</v>
      </c>
      <c r="FN211" s="1">
        <v>0</v>
      </c>
      <c r="FO211" s="1">
        <v>0</v>
      </c>
      <c r="FP211" s="1">
        <v>0</v>
      </c>
      <c r="FQ211" s="1">
        <v>0</v>
      </c>
      <c r="FR211" s="1">
        <v>1</v>
      </c>
      <c r="FS211" s="1">
        <v>0</v>
      </c>
      <c r="FT211" s="1">
        <v>0</v>
      </c>
      <c r="FV211" s="1" t="s">
        <v>472</v>
      </c>
      <c r="GD211" s="1" t="s">
        <v>472</v>
      </c>
      <c r="GE211" s="1" t="s">
        <v>472</v>
      </c>
      <c r="GF211" s="1" t="s">
        <v>1223</v>
      </c>
      <c r="GG211" s="1" t="s">
        <v>472</v>
      </c>
      <c r="GP211" s="1" t="s">
        <v>472</v>
      </c>
      <c r="HP211" s="1" t="s">
        <v>464</v>
      </c>
      <c r="HQ211" s="1">
        <v>0</v>
      </c>
      <c r="HR211" s="1">
        <v>0</v>
      </c>
      <c r="HS211" s="1">
        <v>0</v>
      </c>
      <c r="HT211" s="1">
        <v>0</v>
      </c>
      <c r="HU211" s="1">
        <v>0</v>
      </c>
      <c r="HV211" s="1">
        <v>0</v>
      </c>
      <c r="HW211" s="1">
        <v>1</v>
      </c>
      <c r="HX211" s="1">
        <v>0</v>
      </c>
      <c r="HY211" s="1">
        <v>0</v>
      </c>
      <c r="HZ211" s="1">
        <v>0</v>
      </c>
      <c r="IF211" s="1">
        <v>0</v>
      </c>
      <c r="IG211" s="1">
        <v>0</v>
      </c>
      <c r="IH211" s="1">
        <v>0</v>
      </c>
      <c r="II211" s="1">
        <v>1</v>
      </c>
      <c r="IJ211" s="1">
        <v>0</v>
      </c>
      <c r="IS211" s="1" t="s">
        <v>5183</v>
      </c>
      <c r="IT211" s="1" t="s">
        <v>472</v>
      </c>
      <c r="IU211" s="1" t="s">
        <v>5102</v>
      </c>
      <c r="IV211" s="1" t="s">
        <v>472</v>
      </c>
      <c r="IX211" s="1" t="s">
        <v>472</v>
      </c>
      <c r="IY211" s="1" t="s">
        <v>472</v>
      </c>
      <c r="KA211" s="1" t="s">
        <v>472</v>
      </c>
      <c r="KE211" s="1">
        <v>0</v>
      </c>
      <c r="KM211" s="1">
        <v>0</v>
      </c>
      <c r="KN211" s="1">
        <v>0</v>
      </c>
      <c r="KO211" s="1" t="s">
        <v>5186</v>
      </c>
      <c r="KT211" s="1">
        <v>1</v>
      </c>
      <c r="KU211" s="1">
        <v>0</v>
      </c>
      <c r="KV211" s="1">
        <v>0</v>
      </c>
      <c r="KW211" s="1">
        <v>0</v>
      </c>
      <c r="KX211" s="1">
        <v>0</v>
      </c>
      <c r="KY211" s="1">
        <v>0</v>
      </c>
      <c r="LA211" s="1" t="s">
        <v>472</v>
      </c>
      <c r="LB211" s="1" t="s">
        <v>786</v>
      </c>
      <c r="LC211" s="1">
        <v>1</v>
      </c>
      <c r="LD211" s="1">
        <v>0</v>
      </c>
      <c r="LE211" s="1">
        <v>0</v>
      </c>
      <c r="LF211" s="1">
        <v>0</v>
      </c>
      <c r="LH211" s="1">
        <v>0</v>
      </c>
      <c r="LI211" s="1">
        <v>0</v>
      </c>
      <c r="LJ211" s="1">
        <v>0</v>
      </c>
      <c r="LK211" s="1">
        <v>0</v>
      </c>
      <c r="LL211" s="1">
        <v>1</v>
      </c>
      <c r="LM211" s="1">
        <v>0</v>
      </c>
      <c r="LN211" s="1">
        <v>0</v>
      </c>
      <c r="LO211" s="1">
        <v>0</v>
      </c>
      <c r="LQ211" s="1" t="s">
        <v>472</v>
      </c>
      <c r="LZ211" s="1" t="s">
        <v>472</v>
      </c>
      <c r="MA211" s="1" t="s">
        <v>472</v>
      </c>
      <c r="MQ211" s="1">
        <v>0</v>
      </c>
      <c r="MT211" s="1">
        <v>7</v>
      </c>
      <c r="MU211" s="1" t="s">
        <v>5187</v>
      </c>
      <c r="MV211" s="1">
        <v>1</v>
      </c>
      <c r="MW211" s="1">
        <v>0</v>
      </c>
      <c r="MX211" s="1">
        <v>0</v>
      </c>
      <c r="MY211" s="1">
        <v>0</v>
      </c>
      <c r="MZ211" s="1">
        <v>0</v>
      </c>
      <c r="NA211" s="1">
        <v>1</v>
      </c>
      <c r="NB211" s="1">
        <v>1</v>
      </c>
      <c r="NC211" s="1" t="s">
        <v>5190</v>
      </c>
      <c r="ND211" s="1">
        <v>0</v>
      </c>
      <c r="NE211" s="1">
        <v>0</v>
      </c>
      <c r="NF211" s="1">
        <v>0</v>
      </c>
      <c r="NH211" s="1" t="s">
        <v>472</v>
      </c>
      <c r="NI211" s="1" t="s">
        <v>480</v>
      </c>
      <c r="OD211" s="1" t="s">
        <v>490</v>
      </c>
      <c r="OE211" s="1">
        <v>0</v>
      </c>
      <c r="OF211" s="1">
        <v>0</v>
      </c>
      <c r="OG211" s="1">
        <v>0</v>
      </c>
      <c r="OH211" s="1">
        <v>0</v>
      </c>
      <c r="OI211" s="1">
        <v>0</v>
      </c>
      <c r="OJ211" s="1">
        <v>0</v>
      </c>
      <c r="OK211" s="1">
        <v>0</v>
      </c>
      <c r="OL211" s="1">
        <v>1</v>
      </c>
      <c r="OM211" s="1">
        <v>0</v>
      </c>
      <c r="ON211" s="1">
        <v>0</v>
      </c>
      <c r="OP211" s="1">
        <v>0</v>
      </c>
      <c r="OQ211" s="1">
        <v>0</v>
      </c>
      <c r="OR211" s="1">
        <v>1</v>
      </c>
      <c r="OS211" s="1">
        <v>0</v>
      </c>
      <c r="OT211" s="1">
        <v>0</v>
      </c>
      <c r="OU211" s="1">
        <v>0</v>
      </c>
      <c r="OW211" s="1" t="s">
        <v>482</v>
      </c>
      <c r="OY211" s="1" t="s">
        <v>518</v>
      </c>
      <c r="OZ211" s="1" t="s">
        <v>472</v>
      </c>
      <c r="PA211" s="1" t="s">
        <v>472</v>
      </c>
      <c r="PB211" s="1" t="s">
        <v>483</v>
      </c>
      <c r="PC211" s="1" t="s">
        <v>472</v>
      </c>
      <c r="PI211" s="1" t="s">
        <v>534</v>
      </c>
      <c r="PJ211" s="1" t="s">
        <v>472</v>
      </c>
      <c r="PZ211" s="1" t="s">
        <v>786</v>
      </c>
      <c r="QA211" s="1" t="s">
        <v>472</v>
      </c>
      <c r="QB211" s="1" t="s">
        <v>3022</v>
      </c>
      <c r="QC211" s="1" t="s">
        <v>786</v>
      </c>
      <c r="QD211" s="1" t="s">
        <v>472</v>
      </c>
      <c r="QG211" s="1">
        <v>-2.2273969999999998</v>
      </c>
      <c r="QH211" s="1">
        <v>28.842708600000002</v>
      </c>
      <c r="QI211" s="1">
        <v>1550.8</v>
      </c>
      <c r="QJ211" s="1">
        <v>4.8600000000000003</v>
      </c>
      <c r="QK211" s="1">
        <v>4</v>
      </c>
      <c r="QL211" s="1">
        <v>44964.57739583333</v>
      </c>
      <c r="QM211" s="1">
        <v>44964.534074074072</v>
      </c>
      <c r="QN211" s="1" t="s">
        <v>1230</v>
      </c>
      <c r="QO211" s="1">
        <v>44965.615879629629</v>
      </c>
      <c r="QP211" s="7" t="s">
        <v>3023</v>
      </c>
      <c r="QQ211" s="1" t="s">
        <v>1230</v>
      </c>
      <c r="QR211" s="1" t="s">
        <v>4751</v>
      </c>
      <c r="QS211" s="1" t="s">
        <v>4716</v>
      </c>
      <c r="QT211" s="1">
        <v>5</v>
      </c>
      <c r="QU211" s="1" t="s">
        <v>4725</v>
      </c>
      <c r="QV211" s="1">
        <v>10</v>
      </c>
      <c r="QW211" s="1">
        <v>5</v>
      </c>
      <c r="QX211" s="1">
        <v>12</v>
      </c>
      <c r="QY211" s="9">
        <v>27</v>
      </c>
      <c r="QZ211" s="1" t="s">
        <v>5102</v>
      </c>
      <c r="RA211" s="1">
        <v>16</v>
      </c>
      <c r="RB211" s="1" t="s">
        <v>4720</v>
      </c>
      <c r="RC211" s="1" t="s">
        <v>4711</v>
      </c>
      <c r="RD211" s="1" t="s">
        <v>4712</v>
      </c>
      <c r="RE211" s="1" t="s">
        <v>5102</v>
      </c>
      <c r="RF211" s="1">
        <v>0</v>
      </c>
      <c r="RG211" s="1">
        <v>1</v>
      </c>
      <c r="RH211" s="1">
        <v>1</v>
      </c>
      <c r="RI211" s="1">
        <v>3</v>
      </c>
      <c r="RJ211" s="1" t="s">
        <v>4713</v>
      </c>
      <c r="RK211" s="1">
        <v>0</v>
      </c>
      <c r="RL211" s="1">
        <v>7</v>
      </c>
      <c r="RM211" s="1" t="s">
        <v>4718</v>
      </c>
      <c r="RN211" s="1">
        <v>0</v>
      </c>
      <c r="RO211" s="1">
        <v>0</v>
      </c>
      <c r="RP211" s="1" t="str">
        <f t="shared" si="22"/>
        <v>regression</v>
      </c>
      <c r="RQ211" s="1" t="str">
        <f t="shared" si="23"/>
        <v>croissance</v>
      </c>
      <c r="RR211" s="1" t="str">
        <f t="shared" si="24"/>
        <v>stagnation</v>
      </c>
      <c r="RS211" s="1" t="str">
        <f t="shared" si="25"/>
        <v>regression</v>
      </c>
      <c r="RT211" s="1" t="str">
        <f t="shared" si="26"/>
        <v>regression</v>
      </c>
      <c r="RU211" s="1" t="str">
        <f t="shared" si="27"/>
        <v>stagnation</v>
      </c>
    </row>
    <row r="212" spans="1:489" ht="14.25" customHeight="1" x14ac:dyDescent="0.3">
      <c r="A212" s="1" t="s">
        <v>3024</v>
      </c>
      <c r="B212" s="1" t="s">
        <v>3025</v>
      </c>
      <c r="C212" s="1">
        <v>44965</v>
      </c>
      <c r="D212" s="1" t="s">
        <v>459</v>
      </c>
      <c r="E212" s="1" t="s">
        <v>460</v>
      </c>
      <c r="F212" s="1" t="s">
        <v>460</v>
      </c>
      <c r="G212" s="1" t="s">
        <v>461</v>
      </c>
      <c r="H212" s="1" t="s">
        <v>1380</v>
      </c>
      <c r="I212" s="1" t="s">
        <v>1381</v>
      </c>
      <c r="J212" s="1" t="s">
        <v>464</v>
      </c>
      <c r="K212" s="1" t="s">
        <v>3027</v>
      </c>
      <c r="L212" s="1" t="s">
        <v>3026</v>
      </c>
      <c r="M212" s="1" t="str" cm="1">
        <f t="array" ref="M212">SUBSTITUTE(L212,LEFT(L212,MIN(IFERROR(FIND({0;1;2;3;4;5;6;7;8;9},L212),""))-1),"")</f>
        <v>6</v>
      </c>
      <c r="N212" s="1" t="str">
        <f t="shared" si="21"/>
        <v>mwand_6</v>
      </c>
      <c r="O212" s="1" t="s">
        <v>467</v>
      </c>
      <c r="P212" s="1">
        <v>30</v>
      </c>
      <c r="Q212" s="1">
        <v>842264358</v>
      </c>
      <c r="R212" s="1" t="s">
        <v>553</v>
      </c>
      <c r="S212" s="1" t="s">
        <v>472</v>
      </c>
      <c r="T212" s="1" t="s">
        <v>1221</v>
      </c>
      <c r="V212" s="1" t="s">
        <v>510</v>
      </c>
      <c r="W212" s="1" t="s">
        <v>510</v>
      </c>
      <c r="X212" s="1" t="s">
        <v>3028</v>
      </c>
      <c r="Y212" s="1" t="s">
        <v>575</v>
      </c>
      <c r="AA212" s="1" t="s">
        <v>471</v>
      </c>
      <c r="AB212" s="1">
        <v>2</v>
      </c>
      <c r="AC212" s="1">
        <v>1</v>
      </c>
      <c r="AD212" s="1">
        <v>1</v>
      </c>
      <c r="AE212" s="1">
        <v>0</v>
      </c>
      <c r="AF212" s="1">
        <v>0</v>
      </c>
      <c r="AG212" s="1">
        <v>1</v>
      </c>
      <c r="AH212" s="1">
        <v>0</v>
      </c>
      <c r="AI212" s="1">
        <v>0</v>
      </c>
      <c r="AJ212" s="1">
        <v>2</v>
      </c>
      <c r="AK212" s="1">
        <v>1</v>
      </c>
      <c r="AL212" s="1">
        <v>0</v>
      </c>
      <c r="AM212" s="1">
        <v>0</v>
      </c>
      <c r="AN212" s="1">
        <v>0</v>
      </c>
      <c r="AO212" s="1">
        <v>0</v>
      </c>
      <c r="AP212" s="1">
        <v>1</v>
      </c>
      <c r="AQ212" s="1">
        <v>0</v>
      </c>
      <c r="AR212" s="1">
        <v>9</v>
      </c>
      <c r="AS212" s="1" t="s">
        <v>464</v>
      </c>
      <c r="AT212" s="1">
        <v>0</v>
      </c>
      <c r="AU212" s="1">
        <v>0</v>
      </c>
      <c r="AV212" s="1">
        <v>0</v>
      </c>
      <c r="AW212" s="1">
        <v>0</v>
      </c>
      <c r="AX212" s="1">
        <v>1</v>
      </c>
      <c r="AY212" s="1">
        <v>0</v>
      </c>
      <c r="AZ212" s="1">
        <v>0</v>
      </c>
      <c r="BA212" s="1">
        <v>0</v>
      </c>
      <c r="BB212" s="1">
        <v>0</v>
      </c>
      <c r="BC212" s="1">
        <v>0</v>
      </c>
      <c r="BD212" s="1">
        <v>0</v>
      </c>
      <c r="BE212" s="1">
        <v>0</v>
      </c>
      <c r="BF212" s="1" t="s">
        <v>472</v>
      </c>
      <c r="BS212" s="1" t="s">
        <v>464</v>
      </c>
      <c r="BT212" s="1">
        <v>1</v>
      </c>
      <c r="BU212" s="1">
        <v>0</v>
      </c>
      <c r="BV212" s="1">
        <v>1</v>
      </c>
      <c r="BW212" s="1">
        <v>1</v>
      </c>
      <c r="BX212" s="1">
        <v>0</v>
      </c>
      <c r="BY212" s="1">
        <v>0</v>
      </c>
      <c r="BZ212" s="1">
        <v>0</v>
      </c>
      <c r="CA212" s="1">
        <v>0</v>
      </c>
      <c r="CB212" s="1">
        <v>0</v>
      </c>
      <c r="CC212" s="1">
        <v>0</v>
      </c>
      <c r="CD212" s="1">
        <v>0</v>
      </c>
      <c r="CF212" s="1" t="s">
        <v>473</v>
      </c>
      <c r="CG212" s="1" t="s">
        <v>474</v>
      </c>
      <c r="CL212" s="1" t="s">
        <v>473</v>
      </c>
      <c r="CM212" s="1" t="s">
        <v>5133</v>
      </c>
      <c r="CO212" s="1" t="s">
        <v>472</v>
      </c>
      <c r="CP212" s="1" t="s">
        <v>1145</v>
      </c>
      <c r="CV212" s="1" t="s">
        <v>1146</v>
      </c>
      <c r="CW212" s="1" t="s">
        <v>475</v>
      </c>
      <c r="CX212" s="1">
        <v>20</v>
      </c>
      <c r="CY212" s="1">
        <v>10</v>
      </c>
      <c r="CZ212" s="1">
        <v>30</v>
      </c>
      <c r="DA212" s="9">
        <v>60</v>
      </c>
      <c r="DB212" s="1">
        <v>25</v>
      </c>
      <c r="DC212" s="1">
        <v>30</v>
      </c>
      <c r="DD212" s="1">
        <v>28</v>
      </c>
      <c r="DE212" s="1" t="s">
        <v>464</v>
      </c>
      <c r="DF212" s="1" t="s">
        <v>5101</v>
      </c>
      <c r="DT212" s="1" t="s">
        <v>464</v>
      </c>
      <c r="EH212" s="1">
        <v>7</v>
      </c>
      <c r="EI212" s="1">
        <v>3</v>
      </c>
      <c r="EJ212" s="1">
        <v>420</v>
      </c>
      <c r="EK212" s="1">
        <v>7</v>
      </c>
      <c r="EL212" s="1">
        <v>5</v>
      </c>
      <c r="EM212" s="1">
        <v>700</v>
      </c>
      <c r="EN212" s="6">
        <v>17.777777777777779</v>
      </c>
      <c r="EO212" s="1" t="s">
        <v>472</v>
      </c>
      <c r="EZ212" s="1" t="s">
        <v>476</v>
      </c>
      <c r="FA212" s="1">
        <v>0</v>
      </c>
      <c r="FB212" s="1">
        <v>0</v>
      </c>
      <c r="FC212" s="1">
        <v>0</v>
      </c>
      <c r="FD212" s="1">
        <v>0</v>
      </c>
      <c r="FE212" s="1">
        <v>1</v>
      </c>
      <c r="FF212" s="1">
        <v>0</v>
      </c>
      <c r="FG212" s="1">
        <v>0</v>
      </c>
      <c r="FI212" s="1" t="s">
        <v>464</v>
      </c>
      <c r="FJ212" s="1" t="s">
        <v>598</v>
      </c>
      <c r="FM212" s="1">
        <v>500</v>
      </c>
      <c r="FN212" s="1">
        <v>0</v>
      </c>
      <c r="FO212" s="1">
        <v>0</v>
      </c>
      <c r="FP212" s="1">
        <v>0</v>
      </c>
      <c r="FQ212" s="1">
        <v>0</v>
      </c>
      <c r="FR212" s="1">
        <v>1</v>
      </c>
      <c r="FS212" s="1">
        <v>0</v>
      </c>
      <c r="FT212" s="1">
        <v>0</v>
      </c>
      <c r="FV212" s="1" t="s">
        <v>472</v>
      </c>
      <c r="GD212" s="1" t="s">
        <v>464</v>
      </c>
      <c r="GE212" s="1" t="s">
        <v>472</v>
      </c>
      <c r="GF212" s="1" t="s">
        <v>3029</v>
      </c>
      <c r="GG212" s="1" t="s">
        <v>472</v>
      </c>
      <c r="GP212" s="1" t="s">
        <v>472</v>
      </c>
      <c r="HP212" s="1" t="s">
        <v>464</v>
      </c>
      <c r="HQ212" s="1">
        <v>0</v>
      </c>
      <c r="HR212" s="1">
        <v>0</v>
      </c>
      <c r="HS212" s="1">
        <v>0</v>
      </c>
      <c r="HT212" s="1">
        <v>0</v>
      </c>
      <c r="HU212" s="1">
        <v>0</v>
      </c>
      <c r="HV212" s="1">
        <v>0</v>
      </c>
      <c r="HW212" s="1">
        <v>1</v>
      </c>
      <c r="HX212" s="1">
        <v>0</v>
      </c>
      <c r="HY212" s="1">
        <v>0</v>
      </c>
      <c r="HZ212" s="1">
        <v>0</v>
      </c>
      <c r="IF212" s="1">
        <v>0</v>
      </c>
      <c r="IG212" s="1">
        <v>0</v>
      </c>
      <c r="IH212" s="1">
        <v>0</v>
      </c>
      <c r="II212" s="1">
        <v>1</v>
      </c>
      <c r="IJ212" s="1">
        <v>0</v>
      </c>
      <c r="IS212" s="1" t="s">
        <v>5183</v>
      </c>
      <c r="IT212" s="1" t="s">
        <v>472</v>
      </c>
      <c r="IU212" s="1" t="s">
        <v>5102</v>
      </c>
      <c r="IV212" s="1" t="s">
        <v>472</v>
      </c>
      <c r="IX212" s="1" t="s">
        <v>472</v>
      </c>
      <c r="IY212" s="1" t="s">
        <v>472</v>
      </c>
      <c r="KA212" s="1" t="s">
        <v>472</v>
      </c>
      <c r="KE212" s="1">
        <v>0</v>
      </c>
      <c r="KM212" s="1">
        <v>0</v>
      </c>
      <c r="KN212" s="1">
        <v>0</v>
      </c>
      <c r="KO212" s="1" t="s">
        <v>5186</v>
      </c>
      <c r="KT212" s="1">
        <v>0</v>
      </c>
      <c r="KU212" s="1">
        <v>0</v>
      </c>
      <c r="KV212" s="1">
        <v>0</v>
      </c>
      <c r="KW212" s="1">
        <v>1</v>
      </c>
      <c r="KX212" s="1">
        <v>0</v>
      </c>
      <c r="KY212" s="1">
        <v>0</v>
      </c>
      <c r="LA212" s="1" t="s">
        <v>472</v>
      </c>
      <c r="LB212" s="1" t="s">
        <v>742</v>
      </c>
      <c r="LC212" s="1">
        <v>1</v>
      </c>
      <c r="LD212" s="1">
        <v>0</v>
      </c>
      <c r="LE212" s="1">
        <v>0</v>
      </c>
      <c r="LF212" s="1">
        <v>0</v>
      </c>
      <c r="LH212" s="1">
        <v>0</v>
      </c>
      <c r="LI212" s="1">
        <v>0</v>
      </c>
      <c r="LJ212" s="1">
        <v>0</v>
      </c>
      <c r="LK212" s="1">
        <v>0</v>
      </c>
      <c r="LL212" s="1">
        <v>0</v>
      </c>
      <c r="LM212" s="1">
        <v>0</v>
      </c>
      <c r="LN212" s="1">
        <v>1</v>
      </c>
      <c r="LO212" s="1">
        <v>0</v>
      </c>
      <c r="LP212" s="1" t="s">
        <v>3030</v>
      </c>
      <c r="LQ212" s="1" t="s">
        <v>464</v>
      </c>
      <c r="LR212" s="1" t="s">
        <v>3031</v>
      </c>
      <c r="LS212" s="1">
        <v>0</v>
      </c>
      <c r="LT212" s="1">
        <v>1</v>
      </c>
      <c r="LU212" s="1">
        <v>0</v>
      </c>
      <c r="LV212" s="1">
        <v>0</v>
      </c>
      <c r="LW212" s="1">
        <v>0</v>
      </c>
      <c r="LX212" s="1">
        <v>0</v>
      </c>
      <c r="LY212" s="1" t="s">
        <v>786</v>
      </c>
      <c r="LZ212" s="1" t="s">
        <v>464</v>
      </c>
      <c r="MA212" s="1" t="s">
        <v>464</v>
      </c>
      <c r="MB212" s="1">
        <v>1</v>
      </c>
      <c r="MC212" s="1">
        <v>0</v>
      </c>
      <c r="MD212" s="1">
        <v>0</v>
      </c>
      <c r="ME212" s="1">
        <v>0</v>
      </c>
      <c r="MF212" s="1">
        <v>0</v>
      </c>
      <c r="MH212" s="1">
        <v>1</v>
      </c>
      <c r="MI212" s="1">
        <v>0</v>
      </c>
      <c r="MJ212" s="1">
        <v>0</v>
      </c>
      <c r="MK212" s="1">
        <v>0</v>
      </c>
      <c r="ML212" s="1">
        <v>0</v>
      </c>
      <c r="MM212" s="1">
        <v>0</v>
      </c>
      <c r="MN212" s="1">
        <v>0</v>
      </c>
      <c r="MO212" s="1">
        <v>0</v>
      </c>
      <c r="MQ212" s="1">
        <v>1</v>
      </c>
      <c r="MR212" s="1" t="s">
        <v>464</v>
      </c>
      <c r="MS212" s="1" t="s">
        <v>479</v>
      </c>
      <c r="MT212" s="1">
        <v>6</v>
      </c>
      <c r="MU212" s="1" t="s">
        <v>5187</v>
      </c>
      <c r="NA212" s="1">
        <v>0</v>
      </c>
      <c r="NB212" s="1">
        <v>1</v>
      </c>
      <c r="NC212" s="1" t="s">
        <v>5190</v>
      </c>
      <c r="NH212" s="1" t="s">
        <v>464</v>
      </c>
      <c r="NI212" s="1" t="s">
        <v>464</v>
      </c>
      <c r="NJ212" s="1" t="s">
        <v>741</v>
      </c>
      <c r="OD212" s="1" t="s">
        <v>3032</v>
      </c>
      <c r="OE212" s="1">
        <v>0</v>
      </c>
      <c r="OF212" s="1">
        <v>0</v>
      </c>
      <c r="OG212" s="1">
        <v>0</v>
      </c>
      <c r="OH212" s="1">
        <v>0</v>
      </c>
      <c r="OI212" s="1">
        <v>0</v>
      </c>
      <c r="OJ212" s="1">
        <v>0</v>
      </c>
      <c r="OK212" s="1">
        <v>0</v>
      </c>
      <c r="OL212" s="1">
        <v>0</v>
      </c>
      <c r="OM212" s="1">
        <v>1</v>
      </c>
      <c r="ON212" s="1">
        <v>0</v>
      </c>
      <c r="OO212" s="1" t="s">
        <v>3033</v>
      </c>
      <c r="OP212" s="1">
        <v>0</v>
      </c>
      <c r="OQ212" s="1">
        <v>0</v>
      </c>
      <c r="OR212" s="1">
        <v>0</v>
      </c>
      <c r="OS212" s="1">
        <v>1</v>
      </c>
      <c r="OT212" s="1">
        <v>0</v>
      </c>
      <c r="OU212" s="1">
        <v>0</v>
      </c>
      <c r="OW212" s="1" t="s">
        <v>482</v>
      </c>
      <c r="OY212" s="1" t="s">
        <v>518</v>
      </c>
      <c r="OZ212" s="1" t="s">
        <v>472</v>
      </c>
      <c r="PA212" s="1" t="s">
        <v>472</v>
      </c>
      <c r="PB212" s="1" t="s">
        <v>518</v>
      </c>
      <c r="PC212" s="1" t="s">
        <v>472</v>
      </c>
      <c r="PI212" s="1" t="s">
        <v>534</v>
      </c>
      <c r="PJ212" s="1" t="s">
        <v>487</v>
      </c>
      <c r="PK212" s="1">
        <v>1</v>
      </c>
      <c r="PL212" s="1">
        <v>0</v>
      </c>
      <c r="PM212" s="1">
        <v>0</v>
      </c>
      <c r="PN212" s="1">
        <v>0</v>
      </c>
      <c r="PO212" s="1">
        <v>0</v>
      </c>
      <c r="PP212" s="1">
        <v>0</v>
      </c>
      <c r="PQ212" s="1">
        <v>0</v>
      </c>
      <c r="PR212" s="1">
        <v>0</v>
      </c>
      <c r="PS212" s="1">
        <v>0</v>
      </c>
      <c r="PT212" s="1">
        <v>0</v>
      </c>
      <c r="PU212" s="1">
        <v>0</v>
      </c>
      <c r="PV212" s="1">
        <v>0</v>
      </c>
      <c r="PX212" s="1" t="s">
        <v>3034</v>
      </c>
      <c r="PY212" s="1" t="s">
        <v>472</v>
      </c>
      <c r="QB212" s="1" t="s">
        <v>786</v>
      </c>
      <c r="QC212" s="1" t="s">
        <v>3035</v>
      </c>
      <c r="QD212" s="1" t="s">
        <v>472</v>
      </c>
      <c r="QG212" s="1">
        <v>-2.2236129</v>
      </c>
      <c r="QH212" s="1">
        <v>28.839662499999999</v>
      </c>
      <c r="QI212" s="1">
        <v>1565.1</v>
      </c>
      <c r="QJ212" s="1">
        <v>4.78</v>
      </c>
      <c r="QK212" s="1">
        <v>9</v>
      </c>
      <c r="QL212" s="1">
        <v>44965.428124999999</v>
      </c>
      <c r="QM212" s="1">
        <v>44965.397604166668</v>
      </c>
      <c r="QN212" s="1" t="s">
        <v>1230</v>
      </c>
      <c r="QO212" s="1">
        <v>44965.615879629629</v>
      </c>
      <c r="QP212" s="7" t="s">
        <v>3036</v>
      </c>
      <c r="QQ212" s="1" t="s">
        <v>1230</v>
      </c>
      <c r="QR212" s="1" t="s">
        <v>4707</v>
      </c>
      <c r="QS212" s="1" t="s">
        <v>4716</v>
      </c>
      <c r="QT212" s="1">
        <v>3</v>
      </c>
      <c r="QU212" s="1" t="s">
        <v>4725</v>
      </c>
      <c r="QV212" s="1">
        <v>75</v>
      </c>
      <c r="QW212" s="1">
        <v>20</v>
      </c>
      <c r="QX212" s="1">
        <v>75</v>
      </c>
      <c r="QY212" s="9">
        <v>170</v>
      </c>
      <c r="QZ212" s="1" t="s">
        <v>5101</v>
      </c>
      <c r="RA212" s="1">
        <v>11.428571428571429</v>
      </c>
      <c r="RB212" s="1" t="s">
        <v>4710</v>
      </c>
      <c r="RC212" s="1" t="s">
        <v>4711</v>
      </c>
      <c r="RD212" s="1" t="s">
        <v>4717</v>
      </c>
      <c r="RE212" s="1" t="s">
        <v>5102</v>
      </c>
      <c r="RF212" s="1">
        <v>0</v>
      </c>
      <c r="RG212" s="1">
        <v>1</v>
      </c>
      <c r="RH212" s="1">
        <v>1</v>
      </c>
      <c r="RI212" s="1">
        <v>2</v>
      </c>
      <c r="RJ212" s="1" t="s">
        <v>4721</v>
      </c>
      <c r="RK212" s="1">
        <v>0</v>
      </c>
      <c r="RL212" s="1">
        <v>3</v>
      </c>
      <c r="RM212" s="1" t="s">
        <v>4722</v>
      </c>
      <c r="RN212" s="1">
        <v>0</v>
      </c>
      <c r="RO212" s="1">
        <v>0</v>
      </c>
      <c r="RP212" s="1" t="str">
        <f t="shared" si="22"/>
        <v>croissance</v>
      </c>
      <c r="RQ212" s="1" t="str">
        <f t="shared" si="23"/>
        <v>stagnation</v>
      </c>
      <c r="RR212" s="1" t="str">
        <f t="shared" si="24"/>
        <v>stagnation</v>
      </c>
      <c r="RS212" s="1" t="str">
        <f t="shared" si="25"/>
        <v>regression</v>
      </c>
      <c r="RT212" s="1" t="str">
        <f t="shared" si="26"/>
        <v>regression</v>
      </c>
      <c r="RU212" s="1" t="str">
        <f t="shared" si="27"/>
        <v>croissance</v>
      </c>
    </row>
    <row r="213" spans="1:489" ht="14.25" customHeight="1" x14ac:dyDescent="0.3">
      <c r="A213" s="1" t="s">
        <v>3037</v>
      </c>
      <c r="B213" s="1" t="s">
        <v>3038</v>
      </c>
      <c r="C213" s="1">
        <v>44965</v>
      </c>
      <c r="D213" s="1" t="s">
        <v>459</v>
      </c>
      <c r="E213" s="1" t="s">
        <v>460</v>
      </c>
      <c r="F213" s="1" t="s">
        <v>460</v>
      </c>
      <c r="G213" s="1" t="s">
        <v>461</v>
      </c>
      <c r="H213" s="1" t="s">
        <v>1380</v>
      </c>
      <c r="I213" s="1" t="s">
        <v>1381</v>
      </c>
      <c r="J213" s="1" t="s">
        <v>464</v>
      </c>
      <c r="K213" s="1" t="s">
        <v>3040</v>
      </c>
      <c r="L213" s="1" t="s">
        <v>3039</v>
      </c>
      <c r="M213" s="1" t="str" cm="1">
        <f t="array" ref="M213">SUBSTITUTE(L213,LEFT(L213,MIN(IFERROR(FIND({0;1;2;3;4;5;6;7;8;9},L213),""))-1),"")</f>
        <v>74</v>
      </c>
      <c r="N213" s="1" t="str">
        <f t="shared" si="21"/>
        <v>mwand_74</v>
      </c>
      <c r="O213" s="1" t="s">
        <v>467</v>
      </c>
      <c r="P213" s="1">
        <v>18</v>
      </c>
      <c r="Q213" s="1">
        <v>0</v>
      </c>
      <c r="R213" s="1" t="s">
        <v>693</v>
      </c>
      <c r="S213" s="1" t="s">
        <v>472</v>
      </c>
      <c r="T213" s="1" t="s">
        <v>933</v>
      </c>
      <c r="V213" s="1" t="s">
        <v>467</v>
      </c>
      <c r="W213" s="1" t="s">
        <v>467</v>
      </c>
      <c r="X213" s="1" t="s">
        <v>3041</v>
      </c>
      <c r="Y213" s="1" t="s">
        <v>575</v>
      </c>
      <c r="AA213" s="1" t="s">
        <v>471</v>
      </c>
      <c r="AB213" s="1">
        <v>1</v>
      </c>
      <c r="AC213" s="1">
        <v>0</v>
      </c>
      <c r="AD213" s="1">
        <v>1</v>
      </c>
      <c r="AE213" s="1">
        <v>1</v>
      </c>
      <c r="AF213" s="1">
        <v>0</v>
      </c>
      <c r="AG213" s="1">
        <v>1</v>
      </c>
      <c r="AH213" s="1">
        <v>0</v>
      </c>
      <c r="AI213" s="1">
        <v>0</v>
      </c>
      <c r="AJ213" s="1">
        <v>1</v>
      </c>
      <c r="AK213" s="1">
        <v>0</v>
      </c>
      <c r="AL213" s="1">
        <v>0</v>
      </c>
      <c r="AM213" s="1">
        <v>0</v>
      </c>
      <c r="AN213" s="1">
        <v>0</v>
      </c>
      <c r="AO213" s="1">
        <v>0</v>
      </c>
      <c r="AP213" s="1">
        <v>0</v>
      </c>
      <c r="AQ213" s="1">
        <v>0</v>
      </c>
      <c r="AR213" s="1">
        <v>5</v>
      </c>
      <c r="AS213" s="1" t="s">
        <v>472</v>
      </c>
      <c r="AT213" s="1">
        <v>0</v>
      </c>
      <c r="AU213" s="1">
        <v>0</v>
      </c>
      <c r="AV213" s="1">
        <v>0</v>
      </c>
      <c r="AW213" s="1">
        <v>0</v>
      </c>
      <c r="AX213" s="1">
        <v>0</v>
      </c>
      <c r="AY213" s="1">
        <v>0</v>
      </c>
      <c r="AZ213" s="1">
        <v>0</v>
      </c>
      <c r="BA213" s="1">
        <v>0</v>
      </c>
      <c r="BB213" s="1">
        <v>0</v>
      </c>
      <c r="BC213" s="1">
        <v>0</v>
      </c>
      <c r="BD213" s="1">
        <v>0</v>
      </c>
      <c r="BE213" s="1">
        <v>0</v>
      </c>
      <c r="BF213" s="1" t="s">
        <v>472</v>
      </c>
      <c r="BS213" s="1" t="s">
        <v>464</v>
      </c>
      <c r="BT213" s="1">
        <v>0</v>
      </c>
      <c r="BU213" s="1">
        <v>0</v>
      </c>
      <c r="BV213" s="1">
        <v>0</v>
      </c>
      <c r="BW213" s="1">
        <v>0</v>
      </c>
      <c r="BX213" s="1">
        <v>0</v>
      </c>
      <c r="BY213" s="1">
        <v>1</v>
      </c>
      <c r="BZ213" s="1">
        <v>0</v>
      </c>
      <c r="CA213" s="1">
        <v>0</v>
      </c>
      <c r="CB213" s="1">
        <v>0</v>
      </c>
      <c r="CC213" s="1">
        <v>0</v>
      </c>
      <c r="CD213" s="1">
        <v>0</v>
      </c>
      <c r="CF213" s="1" t="s">
        <v>473</v>
      </c>
      <c r="CG213" s="1" t="s">
        <v>474</v>
      </c>
      <c r="CL213" s="1" t="s">
        <v>473</v>
      </c>
      <c r="CM213" s="1" t="s">
        <v>5133</v>
      </c>
      <c r="CO213" s="1" t="s">
        <v>464</v>
      </c>
      <c r="CW213" s="1" t="s">
        <v>475</v>
      </c>
      <c r="CX213" s="1">
        <v>10</v>
      </c>
      <c r="CY213" s="1">
        <v>8</v>
      </c>
      <c r="CZ213" s="1">
        <v>15</v>
      </c>
      <c r="DA213" s="9">
        <v>33</v>
      </c>
      <c r="DE213" s="1" t="s">
        <v>464</v>
      </c>
      <c r="DF213" s="1" t="s">
        <v>5101</v>
      </c>
      <c r="EH213" s="1">
        <v>7</v>
      </c>
      <c r="EI213" s="1">
        <v>3</v>
      </c>
      <c r="EJ213" s="1">
        <v>420</v>
      </c>
      <c r="EM213" s="1">
        <v>0</v>
      </c>
      <c r="EN213" s="6">
        <v>12</v>
      </c>
      <c r="EO213" s="1" t="s">
        <v>472</v>
      </c>
      <c r="EZ213" s="1" t="s">
        <v>529</v>
      </c>
      <c r="FA213" s="1">
        <v>0</v>
      </c>
      <c r="FB213" s="1">
        <v>0</v>
      </c>
      <c r="FC213" s="1">
        <v>0</v>
      </c>
      <c r="FD213" s="1">
        <v>0</v>
      </c>
      <c r="FE213" s="1">
        <v>1</v>
      </c>
      <c r="FF213" s="1">
        <v>0</v>
      </c>
      <c r="FG213" s="1">
        <v>0</v>
      </c>
      <c r="FI213" s="1" t="s">
        <v>464</v>
      </c>
      <c r="FJ213" s="1" t="s">
        <v>598</v>
      </c>
      <c r="FM213" s="1">
        <v>500</v>
      </c>
      <c r="GE213" s="1" t="s">
        <v>472</v>
      </c>
      <c r="GF213" s="1" t="s">
        <v>1223</v>
      </c>
      <c r="GG213" s="1" t="s">
        <v>472</v>
      </c>
      <c r="HP213" s="1" t="s">
        <v>464</v>
      </c>
      <c r="HQ213" s="1">
        <v>0</v>
      </c>
      <c r="HR213" s="1">
        <v>0</v>
      </c>
      <c r="HS213" s="1">
        <v>0</v>
      </c>
      <c r="HT213" s="1">
        <v>0</v>
      </c>
      <c r="HU213" s="1">
        <v>0</v>
      </c>
      <c r="HV213" s="1">
        <v>0</v>
      </c>
      <c r="HW213" s="1">
        <v>1</v>
      </c>
      <c r="HX213" s="1">
        <v>0</v>
      </c>
      <c r="HY213" s="1">
        <v>0</v>
      </c>
      <c r="HZ213" s="1">
        <v>0</v>
      </c>
      <c r="IF213" s="1">
        <v>0</v>
      </c>
      <c r="IG213" s="1">
        <v>0</v>
      </c>
      <c r="IH213" s="1">
        <v>0</v>
      </c>
      <c r="II213" s="1">
        <v>1</v>
      </c>
      <c r="IJ213" s="1">
        <v>0</v>
      </c>
      <c r="IS213" s="1" t="s">
        <v>5183</v>
      </c>
      <c r="IT213" s="1" t="s">
        <v>472</v>
      </c>
      <c r="IU213" s="1" t="s">
        <v>5102</v>
      </c>
      <c r="IV213" s="1" t="s">
        <v>472</v>
      </c>
      <c r="IX213" s="1" t="s">
        <v>472</v>
      </c>
      <c r="IY213" s="1" t="s">
        <v>472</v>
      </c>
      <c r="KA213" s="1" t="s">
        <v>464</v>
      </c>
      <c r="KB213" s="1">
        <v>1</v>
      </c>
      <c r="KC213" s="1">
        <v>0</v>
      </c>
      <c r="KD213" s="1">
        <v>0</v>
      </c>
      <c r="KE213" s="1">
        <v>1</v>
      </c>
      <c r="KF213" s="1">
        <v>0</v>
      </c>
      <c r="KG213" s="1">
        <v>0</v>
      </c>
      <c r="KH213" s="1">
        <v>0</v>
      </c>
      <c r="KJ213" s="1">
        <v>0</v>
      </c>
      <c r="KK213" s="1">
        <v>1</v>
      </c>
      <c r="KL213" s="1">
        <v>0</v>
      </c>
      <c r="KM213" s="1">
        <v>1</v>
      </c>
      <c r="KN213" s="1">
        <v>2</v>
      </c>
      <c r="KO213" s="1" t="s">
        <v>5186</v>
      </c>
      <c r="KP213" s="1">
        <v>0</v>
      </c>
      <c r="KQ213" s="1">
        <v>0</v>
      </c>
      <c r="KR213" s="1">
        <v>0</v>
      </c>
      <c r="KT213" s="1">
        <v>1</v>
      </c>
      <c r="KU213" s="1">
        <v>0</v>
      </c>
      <c r="KV213" s="1">
        <v>0</v>
      </c>
      <c r="KW213" s="1">
        <v>0</v>
      </c>
      <c r="KX213" s="1">
        <v>0</v>
      </c>
      <c r="KY213" s="1">
        <v>0</v>
      </c>
      <c r="LA213" s="1" t="s">
        <v>464</v>
      </c>
      <c r="LB213" s="1" t="s">
        <v>786</v>
      </c>
      <c r="LC213" s="1">
        <v>0</v>
      </c>
      <c r="LD213" s="1">
        <v>1</v>
      </c>
      <c r="LE213" s="1">
        <v>0</v>
      </c>
      <c r="LF213" s="1">
        <v>0</v>
      </c>
      <c r="LH213" s="1">
        <v>0</v>
      </c>
      <c r="LI213" s="1">
        <v>0</v>
      </c>
      <c r="LJ213" s="1">
        <v>0</v>
      </c>
      <c r="LK213" s="1">
        <v>0</v>
      </c>
      <c r="LL213" s="1">
        <v>1</v>
      </c>
      <c r="LM213" s="1">
        <v>0</v>
      </c>
      <c r="LN213" s="1">
        <v>0</v>
      </c>
      <c r="LO213" s="1">
        <v>0</v>
      </c>
      <c r="LQ213" s="1" t="s">
        <v>472</v>
      </c>
      <c r="LZ213" s="1" t="s">
        <v>472</v>
      </c>
      <c r="MA213" s="1" t="s">
        <v>472</v>
      </c>
      <c r="MQ213" s="1">
        <v>0</v>
      </c>
      <c r="MT213" s="1">
        <v>6</v>
      </c>
      <c r="MU213" s="1" t="s">
        <v>5187</v>
      </c>
      <c r="MV213" s="1">
        <v>0</v>
      </c>
      <c r="MW213" s="1">
        <v>0</v>
      </c>
      <c r="MX213" s="1">
        <v>0</v>
      </c>
      <c r="MY213" s="1">
        <v>0</v>
      </c>
      <c r="MZ213" s="1">
        <v>0</v>
      </c>
      <c r="NA213" s="1">
        <v>0</v>
      </c>
      <c r="NB213" s="1">
        <v>0</v>
      </c>
      <c r="NC213" s="1" t="s">
        <v>1580</v>
      </c>
      <c r="ND213" s="1">
        <v>0</v>
      </c>
      <c r="NE213" s="1">
        <v>1</v>
      </c>
      <c r="NF213" s="1">
        <v>0</v>
      </c>
      <c r="NG213" s="1" t="s">
        <v>3042</v>
      </c>
      <c r="NH213" s="1" t="s">
        <v>464</v>
      </c>
      <c r="NI213" s="1" t="s">
        <v>480</v>
      </c>
      <c r="OD213" s="1" t="s">
        <v>1254</v>
      </c>
      <c r="OE213" s="1">
        <v>0</v>
      </c>
      <c r="OF213" s="1">
        <v>0</v>
      </c>
      <c r="OG213" s="1">
        <v>0</v>
      </c>
      <c r="OH213" s="1">
        <v>0</v>
      </c>
      <c r="OI213" s="1">
        <v>0</v>
      </c>
      <c r="OJ213" s="1">
        <v>0</v>
      </c>
      <c r="OK213" s="1">
        <v>0</v>
      </c>
      <c r="OL213" s="1">
        <v>0</v>
      </c>
      <c r="OM213" s="1">
        <v>1</v>
      </c>
      <c r="ON213" s="1">
        <v>0</v>
      </c>
      <c r="OO213" s="1" t="s">
        <v>3043</v>
      </c>
      <c r="OP213" s="1">
        <v>0</v>
      </c>
      <c r="OQ213" s="1">
        <v>0</v>
      </c>
      <c r="OR213" s="1">
        <v>0</v>
      </c>
      <c r="OS213" s="1">
        <v>1</v>
      </c>
      <c r="OT213" s="1">
        <v>0</v>
      </c>
      <c r="OU213" s="1">
        <v>0</v>
      </c>
      <c r="OW213" s="1" t="s">
        <v>482</v>
      </c>
      <c r="OY213" s="1" t="s">
        <v>518</v>
      </c>
      <c r="OZ213" s="1" t="s">
        <v>464</v>
      </c>
      <c r="PA213" s="1" t="s">
        <v>464</v>
      </c>
      <c r="PB213" s="1" t="s">
        <v>502</v>
      </c>
      <c r="PC213" s="1" t="s">
        <v>464</v>
      </c>
      <c r="PD213" s="1" t="s">
        <v>472</v>
      </c>
      <c r="PF213" s="1" t="s">
        <v>484</v>
      </c>
      <c r="PH213" s="1" t="s">
        <v>671</v>
      </c>
      <c r="PI213" s="1" t="s">
        <v>534</v>
      </c>
      <c r="PJ213" s="1" t="s">
        <v>472</v>
      </c>
      <c r="PZ213" s="1" t="s">
        <v>786</v>
      </c>
      <c r="QA213" s="1" t="s">
        <v>472</v>
      </c>
      <c r="QB213" s="1" t="s">
        <v>3034</v>
      </c>
      <c r="QC213" s="1" t="s">
        <v>3044</v>
      </c>
      <c r="QD213" s="1" t="s">
        <v>472</v>
      </c>
      <c r="QG213" s="1">
        <v>-2.2231754000000001</v>
      </c>
      <c r="QH213" s="1">
        <v>28.837996</v>
      </c>
      <c r="QI213" s="1">
        <v>1586.7</v>
      </c>
      <c r="QJ213" s="1">
        <v>4.76</v>
      </c>
      <c r="QK213" s="1">
        <v>5</v>
      </c>
      <c r="QL213" s="1">
        <v>44965.462824074071</v>
      </c>
      <c r="QM213" s="1">
        <v>44965.433865740742</v>
      </c>
      <c r="QN213" s="1" t="s">
        <v>1230</v>
      </c>
      <c r="QO213" s="1">
        <v>44965.615891203714</v>
      </c>
      <c r="QP213" s="7" t="s">
        <v>3045</v>
      </c>
      <c r="QQ213" s="1" t="s">
        <v>1230</v>
      </c>
      <c r="QR213" s="1" t="s">
        <v>4752</v>
      </c>
      <c r="QS213" s="1" t="s">
        <v>4752</v>
      </c>
      <c r="QT213" s="1" t="s">
        <v>4752</v>
      </c>
      <c r="QU213" s="1" t="s">
        <v>4752</v>
      </c>
      <c r="QV213" s="1" t="s">
        <v>4752</v>
      </c>
      <c r="QW213" s="1" t="s">
        <v>4752</v>
      </c>
      <c r="QX213" s="1" t="s">
        <v>4752</v>
      </c>
      <c r="QY213" s="9" t="s">
        <v>4752</v>
      </c>
      <c r="QZ213" s="1" t="s">
        <v>4752</v>
      </c>
      <c r="RA213" s="1" t="s">
        <v>4752</v>
      </c>
      <c r="RB213" s="1" t="s">
        <v>4752</v>
      </c>
      <c r="RC213" s="1" t="s">
        <v>4752</v>
      </c>
      <c r="RD213" s="1" t="s">
        <v>4752</v>
      </c>
      <c r="RE213" s="1" t="s">
        <v>4752</v>
      </c>
      <c r="RF213" s="1" t="s">
        <v>4752</v>
      </c>
      <c r="RG213" s="1" t="s">
        <v>4752</v>
      </c>
      <c r="RH213" s="1" t="s">
        <v>4752</v>
      </c>
      <c r="RI213" s="1" t="s">
        <v>4752</v>
      </c>
      <c r="RJ213" s="1" t="s">
        <v>4752</v>
      </c>
      <c r="RK213" s="1" t="s">
        <v>4752</v>
      </c>
      <c r="RL213" s="1" t="s">
        <v>4752</v>
      </c>
      <c r="RM213" s="1" t="s">
        <v>4752</v>
      </c>
      <c r="RN213" s="1" t="s">
        <v>4752</v>
      </c>
      <c r="RO213" s="1" t="s">
        <v>4752</v>
      </c>
      <c r="RP213" s="1" t="str">
        <f t="shared" si="22"/>
        <v/>
      </c>
      <c r="RQ213" s="1" t="str">
        <f t="shared" si="23"/>
        <v/>
      </c>
      <c r="RR213" s="1" t="str">
        <f t="shared" si="24"/>
        <v/>
      </c>
      <c r="RS213" s="1" t="str">
        <f t="shared" si="25"/>
        <v/>
      </c>
      <c r="RT213" s="1" t="str">
        <f t="shared" si="26"/>
        <v/>
      </c>
      <c r="RU213" s="1" t="str">
        <f t="shared" si="27"/>
        <v/>
      </c>
    </row>
    <row r="214" spans="1:489" ht="14.25" customHeight="1" x14ac:dyDescent="0.3">
      <c r="A214" s="1" t="s">
        <v>3046</v>
      </c>
      <c r="B214" s="1" t="s">
        <v>3047</v>
      </c>
      <c r="C214" s="1">
        <v>44965</v>
      </c>
      <c r="D214" s="1" t="s">
        <v>459</v>
      </c>
      <c r="E214" s="1" t="s">
        <v>460</v>
      </c>
      <c r="F214" s="1" t="s">
        <v>460</v>
      </c>
      <c r="G214" s="1" t="s">
        <v>461</v>
      </c>
      <c r="H214" s="1" t="s">
        <v>1380</v>
      </c>
      <c r="I214" s="1" t="s">
        <v>1381</v>
      </c>
      <c r="J214" s="1" t="s">
        <v>464</v>
      </c>
      <c r="K214" s="1" t="s">
        <v>3049</v>
      </c>
      <c r="L214" s="1" t="s">
        <v>3048</v>
      </c>
      <c r="M214" s="1" t="str" cm="1">
        <f t="array" ref="M214">SUBSTITUTE(L214,LEFT(L214,MIN(IFERROR(FIND({0;1;2;3;4;5;6;7;8;9},L214),""))-1),"")</f>
        <v>20</v>
      </c>
      <c r="N214" s="1" t="str">
        <f t="shared" si="21"/>
        <v>mwand_20</v>
      </c>
      <c r="O214" s="1" t="s">
        <v>467</v>
      </c>
      <c r="P214" s="1">
        <v>48</v>
      </c>
      <c r="Q214" s="1">
        <v>840246464</v>
      </c>
      <c r="R214" s="1" t="s">
        <v>614</v>
      </c>
      <c r="S214" s="1" t="s">
        <v>472</v>
      </c>
      <c r="T214" s="1" t="s">
        <v>1221</v>
      </c>
      <c r="V214" s="1" t="s">
        <v>510</v>
      </c>
      <c r="W214" s="1" t="s">
        <v>510</v>
      </c>
      <c r="X214" s="1" t="s">
        <v>3050</v>
      </c>
      <c r="Y214" s="1" t="s">
        <v>1503</v>
      </c>
      <c r="AA214" s="1" t="s">
        <v>471</v>
      </c>
      <c r="AB214" s="1">
        <v>0</v>
      </c>
      <c r="AC214" s="1">
        <v>1</v>
      </c>
      <c r="AD214" s="1">
        <v>1</v>
      </c>
      <c r="AE214" s="1">
        <v>0</v>
      </c>
      <c r="AF214" s="1">
        <v>0</v>
      </c>
      <c r="AG214" s="1">
        <v>0</v>
      </c>
      <c r="AH214" s="1">
        <v>1</v>
      </c>
      <c r="AI214" s="1">
        <v>0</v>
      </c>
      <c r="AJ214" s="1">
        <v>0</v>
      </c>
      <c r="AK214" s="1">
        <v>0</v>
      </c>
      <c r="AL214" s="1">
        <v>1</v>
      </c>
      <c r="AM214" s="1">
        <v>1</v>
      </c>
      <c r="AN214" s="1">
        <v>1</v>
      </c>
      <c r="AO214" s="1">
        <v>0</v>
      </c>
      <c r="AP214" s="1">
        <v>0</v>
      </c>
      <c r="AQ214" s="1">
        <v>1</v>
      </c>
      <c r="AR214" s="1">
        <v>7</v>
      </c>
      <c r="AS214" s="1" t="s">
        <v>472</v>
      </c>
      <c r="AT214" s="1">
        <v>0</v>
      </c>
      <c r="AU214" s="1">
        <v>0</v>
      </c>
      <c r="AV214" s="1">
        <v>0</v>
      </c>
      <c r="AW214" s="1">
        <v>0</v>
      </c>
      <c r="AX214" s="1">
        <v>0</v>
      </c>
      <c r="AY214" s="1">
        <v>0</v>
      </c>
      <c r="AZ214" s="1">
        <v>0</v>
      </c>
      <c r="BA214" s="1">
        <v>0</v>
      </c>
      <c r="BB214" s="1">
        <v>0</v>
      </c>
      <c r="BC214" s="1">
        <v>0</v>
      </c>
      <c r="BD214" s="1">
        <v>0</v>
      </c>
      <c r="BE214" s="1">
        <v>0</v>
      </c>
      <c r="BF214" s="1" t="s">
        <v>464</v>
      </c>
      <c r="BG214" s="1">
        <v>0</v>
      </c>
      <c r="BH214" s="1">
        <v>0</v>
      </c>
      <c r="BI214" s="1">
        <v>0</v>
      </c>
      <c r="BJ214" s="1">
        <v>0</v>
      </c>
      <c r="BK214" s="1">
        <v>1</v>
      </c>
      <c r="BL214" s="1">
        <v>0</v>
      </c>
      <c r="BM214" s="1">
        <v>0</v>
      </c>
      <c r="BN214" s="1">
        <v>0</v>
      </c>
      <c r="BO214" s="1">
        <v>0</v>
      </c>
      <c r="BP214" s="1">
        <v>0</v>
      </c>
      <c r="BQ214" s="1">
        <v>0</v>
      </c>
      <c r="BS214" s="1" t="s">
        <v>464</v>
      </c>
      <c r="BT214" s="1">
        <v>0</v>
      </c>
      <c r="BU214" s="1">
        <v>0</v>
      </c>
      <c r="BV214" s="1">
        <v>0</v>
      </c>
      <c r="BW214" s="1">
        <v>0</v>
      </c>
      <c r="BX214" s="1">
        <v>0</v>
      </c>
      <c r="BY214" s="1">
        <v>1</v>
      </c>
      <c r="BZ214" s="1">
        <v>0</v>
      </c>
      <c r="CA214" s="1">
        <v>0</v>
      </c>
      <c r="CB214" s="1">
        <v>0</v>
      </c>
      <c r="CC214" s="1">
        <v>0</v>
      </c>
      <c r="CD214" s="1">
        <v>0</v>
      </c>
      <c r="CF214" s="1" t="s">
        <v>473</v>
      </c>
      <c r="CG214" s="1" t="s">
        <v>474</v>
      </c>
      <c r="CL214" s="1" t="s">
        <v>473</v>
      </c>
      <c r="CM214" s="1" t="s">
        <v>5133</v>
      </c>
      <c r="CO214" s="1" t="s">
        <v>464</v>
      </c>
      <c r="CW214" s="1" t="s">
        <v>475</v>
      </c>
      <c r="CX214" s="1">
        <v>15</v>
      </c>
      <c r="CY214" s="1">
        <v>5</v>
      </c>
      <c r="CZ214" s="1">
        <v>20</v>
      </c>
      <c r="DA214" s="9">
        <v>40</v>
      </c>
      <c r="DE214" s="1" t="s">
        <v>472</v>
      </c>
      <c r="DF214" s="1" t="s">
        <v>5102</v>
      </c>
      <c r="DG214" s="1">
        <v>0</v>
      </c>
      <c r="DH214" s="1">
        <v>0</v>
      </c>
      <c r="DI214" s="1">
        <v>0</v>
      </c>
      <c r="DJ214" s="1">
        <v>0</v>
      </c>
      <c r="DK214" s="1">
        <v>0</v>
      </c>
      <c r="DL214" s="1">
        <v>0</v>
      </c>
      <c r="DM214" s="1">
        <v>1</v>
      </c>
      <c r="DN214" s="1">
        <v>1</v>
      </c>
      <c r="DO214" s="1">
        <v>0</v>
      </c>
      <c r="DP214" s="1">
        <v>0</v>
      </c>
      <c r="DQ214" s="1">
        <v>0</v>
      </c>
      <c r="DR214" s="1">
        <v>0</v>
      </c>
      <c r="DS214" s="1">
        <v>0</v>
      </c>
      <c r="EH214" s="1">
        <v>7</v>
      </c>
      <c r="EI214" s="1">
        <v>5</v>
      </c>
      <c r="EJ214" s="1">
        <v>700</v>
      </c>
      <c r="EM214" s="1">
        <v>0</v>
      </c>
      <c r="EN214" s="6">
        <v>14.285714285714286</v>
      </c>
      <c r="EO214" s="1" t="s">
        <v>472</v>
      </c>
      <c r="EZ214" s="1" t="s">
        <v>476</v>
      </c>
      <c r="FA214" s="1">
        <v>0</v>
      </c>
      <c r="FB214" s="1">
        <v>0</v>
      </c>
      <c r="FC214" s="1">
        <v>0</v>
      </c>
      <c r="FD214" s="1">
        <v>0</v>
      </c>
      <c r="FE214" s="1">
        <v>0</v>
      </c>
      <c r="FF214" s="1">
        <v>1</v>
      </c>
      <c r="FG214" s="1">
        <v>0</v>
      </c>
      <c r="FH214" s="1" t="s">
        <v>3051</v>
      </c>
      <c r="FI214" s="1" t="s">
        <v>464</v>
      </c>
      <c r="FJ214" s="1" t="s">
        <v>598</v>
      </c>
      <c r="FM214" s="1">
        <v>400</v>
      </c>
      <c r="GE214" s="1" t="s">
        <v>464</v>
      </c>
      <c r="GF214" s="1" t="s">
        <v>3052</v>
      </c>
      <c r="GG214" s="1" t="s">
        <v>472</v>
      </c>
      <c r="HP214" s="1" t="s">
        <v>464</v>
      </c>
      <c r="HQ214" s="1">
        <v>0</v>
      </c>
      <c r="HR214" s="1">
        <v>0</v>
      </c>
      <c r="HS214" s="1">
        <v>0</v>
      </c>
      <c r="HT214" s="1">
        <v>0</v>
      </c>
      <c r="HU214" s="1">
        <v>0</v>
      </c>
      <c r="HV214" s="1">
        <v>0</v>
      </c>
      <c r="HW214" s="1">
        <v>1</v>
      </c>
      <c r="HX214" s="1">
        <v>0</v>
      </c>
      <c r="HY214" s="1">
        <v>0</v>
      </c>
      <c r="HZ214" s="1">
        <v>0</v>
      </c>
      <c r="IF214" s="1">
        <v>0</v>
      </c>
      <c r="IG214" s="1">
        <v>0</v>
      </c>
      <c r="IH214" s="1">
        <v>0</v>
      </c>
      <c r="II214" s="1">
        <v>1</v>
      </c>
      <c r="IJ214" s="1">
        <v>0</v>
      </c>
      <c r="IS214" s="1" t="s">
        <v>5183</v>
      </c>
      <c r="IT214" s="1" t="s">
        <v>472</v>
      </c>
      <c r="IU214" s="1" t="s">
        <v>5102</v>
      </c>
      <c r="IV214" s="1" t="s">
        <v>472</v>
      </c>
      <c r="IX214" s="1" t="s">
        <v>472</v>
      </c>
      <c r="IY214" s="1" t="s">
        <v>472</v>
      </c>
      <c r="KA214" s="1" t="s">
        <v>464</v>
      </c>
      <c r="KB214" s="1">
        <v>1</v>
      </c>
      <c r="KC214" s="1">
        <v>0</v>
      </c>
      <c r="KD214" s="1">
        <v>0</v>
      </c>
      <c r="KE214" s="1">
        <v>1</v>
      </c>
      <c r="KF214" s="1">
        <v>0</v>
      </c>
      <c r="KG214" s="1">
        <v>0</v>
      </c>
      <c r="KH214" s="1">
        <v>0</v>
      </c>
      <c r="KJ214" s="1">
        <v>1</v>
      </c>
      <c r="KK214" s="1">
        <v>1</v>
      </c>
      <c r="KL214" s="1">
        <v>0</v>
      </c>
      <c r="KM214" s="1">
        <v>2</v>
      </c>
      <c r="KN214" s="1">
        <v>3</v>
      </c>
      <c r="KO214" s="1" t="s">
        <v>5185</v>
      </c>
      <c r="KP214" s="1">
        <v>0</v>
      </c>
      <c r="KQ214" s="1">
        <v>0</v>
      </c>
      <c r="KR214" s="1">
        <v>0</v>
      </c>
      <c r="KT214" s="1">
        <v>0</v>
      </c>
      <c r="KU214" s="1">
        <v>0</v>
      </c>
      <c r="KV214" s="1">
        <v>1</v>
      </c>
      <c r="KW214" s="1">
        <v>0</v>
      </c>
      <c r="KX214" s="1">
        <v>0</v>
      </c>
      <c r="KY214" s="1">
        <v>0</v>
      </c>
      <c r="LA214" s="1" t="s">
        <v>464</v>
      </c>
      <c r="LB214" s="1" t="s">
        <v>3053</v>
      </c>
      <c r="LC214" s="1">
        <v>1</v>
      </c>
      <c r="LD214" s="1">
        <v>0</v>
      </c>
      <c r="LE214" s="1">
        <v>0</v>
      </c>
      <c r="LF214" s="1">
        <v>0</v>
      </c>
      <c r="LH214" s="1">
        <v>0</v>
      </c>
      <c r="LI214" s="1">
        <v>0</v>
      </c>
      <c r="LJ214" s="1">
        <v>1</v>
      </c>
      <c r="LK214" s="1">
        <v>0</v>
      </c>
      <c r="LL214" s="1">
        <v>0</v>
      </c>
      <c r="LM214" s="1">
        <v>0</v>
      </c>
      <c r="LN214" s="1">
        <v>0</v>
      </c>
      <c r="LO214" s="1">
        <v>0</v>
      </c>
      <c r="LQ214" s="1" t="s">
        <v>464</v>
      </c>
      <c r="LR214" s="1" t="s">
        <v>3054</v>
      </c>
      <c r="LS214" s="1">
        <v>0</v>
      </c>
      <c r="LT214" s="1">
        <v>0</v>
      </c>
      <c r="LU214" s="1">
        <v>0</v>
      </c>
      <c r="LV214" s="1">
        <v>1</v>
      </c>
      <c r="LW214" s="1">
        <v>0</v>
      </c>
      <c r="LX214" s="1">
        <v>0</v>
      </c>
      <c r="LY214" s="1" t="s">
        <v>786</v>
      </c>
      <c r="LZ214" s="1" t="s">
        <v>464</v>
      </c>
      <c r="MA214" s="1" t="s">
        <v>464</v>
      </c>
      <c r="MB214" s="1">
        <v>0</v>
      </c>
      <c r="MC214" s="1">
        <v>1</v>
      </c>
      <c r="MD214" s="1">
        <v>0</v>
      </c>
      <c r="ME214" s="1">
        <v>0</v>
      </c>
      <c r="MF214" s="1">
        <v>0</v>
      </c>
      <c r="MH214" s="1">
        <v>1</v>
      </c>
      <c r="MI214" s="1">
        <v>0</v>
      </c>
      <c r="MJ214" s="1">
        <v>0</v>
      </c>
      <c r="MK214" s="1">
        <v>0</v>
      </c>
      <c r="ML214" s="1">
        <v>0</v>
      </c>
      <c r="MM214" s="1">
        <v>0</v>
      </c>
      <c r="MN214" s="1">
        <v>0</v>
      </c>
      <c r="MO214" s="1">
        <v>0</v>
      </c>
      <c r="MQ214" s="1">
        <v>1</v>
      </c>
      <c r="MR214" s="1" t="s">
        <v>464</v>
      </c>
      <c r="MS214" s="1" t="s">
        <v>479</v>
      </c>
      <c r="MT214" s="1">
        <v>6</v>
      </c>
      <c r="MU214" s="1" t="s">
        <v>5187</v>
      </c>
      <c r="NA214" s="1">
        <v>0</v>
      </c>
      <c r="NB214" s="1">
        <v>1</v>
      </c>
      <c r="NC214" s="1" t="s">
        <v>5190</v>
      </c>
      <c r="NH214" s="1" t="s">
        <v>464</v>
      </c>
      <c r="NI214" s="1" t="s">
        <v>464</v>
      </c>
      <c r="NJ214" s="1" t="s">
        <v>741</v>
      </c>
      <c r="OD214" s="1" t="s">
        <v>3055</v>
      </c>
      <c r="OE214" s="1">
        <v>0</v>
      </c>
      <c r="OF214" s="1">
        <v>0</v>
      </c>
      <c r="OG214" s="1">
        <v>0</v>
      </c>
      <c r="OH214" s="1">
        <v>0</v>
      </c>
      <c r="OI214" s="1">
        <v>0</v>
      </c>
      <c r="OJ214" s="1">
        <v>0</v>
      </c>
      <c r="OK214" s="1">
        <v>0</v>
      </c>
      <c r="OL214" s="1">
        <v>0</v>
      </c>
      <c r="OM214" s="1">
        <v>1</v>
      </c>
      <c r="ON214" s="1">
        <v>0</v>
      </c>
      <c r="OO214" s="1" t="s">
        <v>3056</v>
      </c>
      <c r="OP214" s="1">
        <v>0</v>
      </c>
      <c r="OQ214" s="1">
        <v>0</v>
      </c>
      <c r="OR214" s="1">
        <v>0</v>
      </c>
      <c r="OS214" s="1">
        <v>1</v>
      </c>
      <c r="OT214" s="1">
        <v>0</v>
      </c>
      <c r="OU214" s="1">
        <v>0</v>
      </c>
      <c r="OW214" s="1" t="s">
        <v>482</v>
      </c>
      <c r="OY214" s="1" t="s">
        <v>518</v>
      </c>
      <c r="OZ214" s="1" t="s">
        <v>464</v>
      </c>
      <c r="PA214" s="1" t="s">
        <v>464</v>
      </c>
      <c r="PB214" s="1" t="s">
        <v>518</v>
      </c>
      <c r="PC214" s="1" t="s">
        <v>464</v>
      </c>
      <c r="PD214" s="1" t="s">
        <v>472</v>
      </c>
      <c r="PF214" s="1" t="s">
        <v>484</v>
      </c>
      <c r="PH214" s="1" t="s">
        <v>485</v>
      </c>
      <c r="PI214" s="1" t="s">
        <v>534</v>
      </c>
      <c r="PJ214" s="1" t="s">
        <v>487</v>
      </c>
      <c r="PK214" s="1">
        <v>0</v>
      </c>
      <c r="PL214" s="1">
        <v>1</v>
      </c>
      <c r="PM214" s="1">
        <v>0</v>
      </c>
      <c r="PN214" s="1">
        <v>0</v>
      </c>
      <c r="PO214" s="1">
        <v>0</v>
      </c>
      <c r="PP214" s="1">
        <v>0</v>
      </c>
      <c r="PQ214" s="1">
        <v>0</v>
      </c>
      <c r="PR214" s="1">
        <v>0</v>
      </c>
      <c r="PS214" s="1">
        <v>0</v>
      </c>
      <c r="PT214" s="1">
        <v>0</v>
      </c>
      <c r="PU214" s="1">
        <v>0</v>
      </c>
      <c r="PV214" s="1">
        <v>0</v>
      </c>
      <c r="PX214" s="1" t="s">
        <v>490</v>
      </c>
      <c r="PY214" s="1" t="s">
        <v>472</v>
      </c>
      <c r="QB214" s="1" t="s">
        <v>3057</v>
      </c>
      <c r="QC214" s="1" t="s">
        <v>3058</v>
      </c>
      <c r="QD214" s="1" t="s">
        <v>472</v>
      </c>
      <c r="QG214" s="1">
        <v>-2.2259228000000002</v>
      </c>
      <c r="QH214" s="1">
        <v>28.841788300000001</v>
      </c>
      <c r="QI214" s="1">
        <v>1561.2</v>
      </c>
      <c r="QJ214" s="1">
        <v>4.7300000000000004</v>
      </c>
      <c r="QK214" s="1">
        <v>7</v>
      </c>
      <c r="QL214" s="1">
        <v>44965.490358796298</v>
      </c>
      <c r="QM214" s="1">
        <v>44965.462997685187</v>
      </c>
      <c r="QN214" s="1" t="s">
        <v>1230</v>
      </c>
      <c r="QO214" s="1">
        <v>44965.615902777783</v>
      </c>
      <c r="QP214" s="7" t="s">
        <v>3059</v>
      </c>
      <c r="QQ214" s="1" t="s">
        <v>1230</v>
      </c>
      <c r="QR214" s="1" t="s">
        <v>4707</v>
      </c>
      <c r="QS214" s="1" t="s">
        <v>4708</v>
      </c>
      <c r="QT214" s="1">
        <v>4</v>
      </c>
      <c r="QU214" s="1" t="s">
        <v>4725</v>
      </c>
      <c r="QV214" s="1">
        <v>20</v>
      </c>
      <c r="QW214" s="1">
        <v>5</v>
      </c>
      <c r="QX214" s="1">
        <v>25</v>
      </c>
      <c r="QY214" s="9">
        <v>50</v>
      </c>
      <c r="QZ214" s="1" t="s">
        <v>5101</v>
      </c>
      <c r="RA214" s="1">
        <v>2.1428571428571428</v>
      </c>
      <c r="RB214" s="1" t="s">
        <v>4710</v>
      </c>
      <c r="RC214" s="1" t="s">
        <v>4711</v>
      </c>
      <c r="RD214" s="1" t="s">
        <v>4712</v>
      </c>
      <c r="RE214" s="1" t="s">
        <v>5102</v>
      </c>
      <c r="RF214" s="1">
        <v>0</v>
      </c>
      <c r="RG214" s="1">
        <v>1</v>
      </c>
      <c r="RH214" s="1">
        <v>1</v>
      </c>
      <c r="RI214" s="1">
        <v>2</v>
      </c>
      <c r="RJ214" s="1" t="s">
        <v>4721</v>
      </c>
      <c r="RK214" s="1">
        <v>0</v>
      </c>
      <c r="RL214" s="1">
        <v>6</v>
      </c>
      <c r="RM214" s="1" t="s">
        <v>4718</v>
      </c>
      <c r="RN214" s="1">
        <v>0</v>
      </c>
      <c r="RO214" s="1">
        <v>0</v>
      </c>
      <c r="RP214" s="1" t="str">
        <f t="shared" si="22"/>
        <v>croissance</v>
      </c>
      <c r="RQ214" s="1" t="str">
        <f t="shared" si="23"/>
        <v>croissance</v>
      </c>
      <c r="RR214" s="1" t="str">
        <f t="shared" si="24"/>
        <v>stagnation</v>
      </c>
      <c r="RS214" s="1" t="str">
        <f t="shared" si="25"/>
        <v>regression</v>
      </c>
      <c r="RT214" s="1" t="str">
        <f t="shared" si="26"/>
        <v>regression</v>
      </c>
      <c r="RU214" s="1" t="str">
        <f t="shared" si="27"/>
        <v>stagnation</v>
      </c>
    </row>
    <row r="215" spans="1:489" ht="14.25" customHeight="1" x14ac:dyDescent="0.3">
      <c r="A215" s="1" t="s">
        <v>3060</v>
      </c>
      <c r="B215" s="1" t="s">
        <v>3061</v>
      </c>
      <c r="C215" s="1">
        <v>44965</v>
      </c>
      <c r="D215" s="1" t="s">
        <v>459</v>
      </c>
      <c r="E215" s="1" t="s">
        <v>460</v>
      </c>
      <c r="F215" s="1" t="s">
        <v>460</v>
      </c>
      <c r="G215" s="1" t="s">
        <v>461</v>
      </c>
      <c r="H215" s="1" t="s">
        <v>1380</v>
      </c>
      <c r="I215" s="1" t="s">
        <v>1381</v>
      </c>
      <c r="J215" s="1" t="s">
        <v>464</v>
      </c>
      <c r="K215" s="1" t="s">
        <v>3063</v>
      </c>
      <c r="L215" s="1" t="s">
        <v>3062</v>
      </c>
      <c r="M215" s="1" t="str" cm="1">
        <f t="array" ref="M215">SUBSTITUTE(L215,LEFT(L215,MIN(IFERROR(FIND({0;1;2;3;4;5;6;7;8;9},L215),""))-1),"")</f>
        <v>59</v>
      </c>
      <c r="N215" s="1" t="str">
        <f t="shared" si="21"/>
        <v>mwand_59</v>
      </c>
      <c r="O215" s="1" t="s">
        <v>467</v>
      </c>
      <c r="P215" s="1">
        <v>42</v>
      </c>
      <c r="Q215" s="1">
        <v>0</v>
      </c>
      <c r="R215" s="1" t="s">
        <v>693</v>
      </c>
      <c r="S215" s="1" t="s">
        <v>472</v>
      </c>
      <c r="T215" s="1" t="s">
        <v>1221</v>
      </c>
      <c r="V215" s="1" t="s">
        <v>510</v>
      </c>
      <c r="W215" s="1" t="s">
        <v>510</v>
      </c>
      <c r="X215" s="1" t="s">
        <v>3064</v>
      </c>
      <c r="Y215" s="1" t="s">
        <v>575</v>
      </c>
      <c r="AA215" s="1" t="s">
        <v>471</v>
      </c>
      <c r="AB215" s="1">
        <v>1</v>
      </c>
      <c r="AC215" s="1">
        <v>2</v>
      </c>
      <c r="AD215" s="1">
        <v>1</v>
      </c>
      <c r="AE215" s="1">
        <v>0</v>
      </c>
      <c r="AF215" s="1">
        <v>0</v>
      </c>
      <c r="AG215" s="1">
        <v>0</v>
      </c>
      <c r="AH215" s="1">
        <v>1</v>
      </c>
      <c r="AI215" s="1">
        <v>0</v>
      </c>
      <c r="AJ215" s="1">
        <v>1</v>
      </c>
      <c r="AK215" s="1">
        <v>1</v>
      </c>
      <c r="AL215" s="1">
        <v>2</v>
      </c>
      <c r="AM215" s="1">
        <v>1</v>
      </c>
      <c r="AN215" s="1">
        <v>0</v>
      </c>
      <c r="AO215" s="1">
        <v>0</v>
      </c>
      <c r="AP215" s="1">
        <v>0</v>
      </c>
      <c r="AQ215" s="1">
        <v>1</v>
      </c>
      <c r="AR215" s="1">
        <v>11</v>
      </c>
      <c r="AS215" s="1" t="s">
        <v>464</v>
      </c>
      <c r="AT215" s="1">
        <v>0</v>
      </c>
      <c r="AU215" s="1">
        <v>0</v>
      </c>
      <c r="AV215" s="1">
        <v>0</v>
      </c>
      <c r="AW215" s="1">
        <v>0</v>
      </c>
      <c r="AX215" s="1">
        <v>1</v>
      </c>
      <c r="AY215" s="1">
        <v>0</v>
      </c>
      <c r="AZ215" s="1">
        <v>0</v>
      </c>
      <c r="BA215" s="1">
        <v>0</v>
      </c>
      <c r="BB215" s="1">
        <v>0</v>
      </c>
      <c r="BC215" s="1">
        <v>0</v>
      </c>
      <c r="BD215" s="1">
        <v>0</v>
      </c>
      <c r="BE215" s="1">
        <v>0</v>
      </c>
      <c r="BF215" s="1" t="s">
        <v>464</v>
      </c>
      <c r="BG215" s="1">
        <v>1</v>
      </c>
      <c r="BH215" s="1">
        <v>0</v>
      </c>
      <c r="BI215" s="1">
        <v>0</v>
      </c>
      <c r="BJ215" s="1">
        <v>0</v>
      </c>
      <c r="BK215" s="1">
        <v>0</v>
      </c>
      <c r="BL215" s="1">
        <v>0</v>
      </c>
      <c r="BM215" s="1">
        <v>0</v>
      </c>
      <c r="BN215" s="1">
        <v>0</v>
      </c>
      <c r="BO215" s="1">
        <v>0</v>
      </c>
      <c r="BP215" s="1">
        <v>0</v>
      </c>
      <c r="BQ215" s="1">
        <v>0</v>
      </c>
      <c r="BS215" s="1" t="s">
        <v>464</v>
      </c>
      <c r="BT215" s="1">
        <v>0</v>
      </c>
      <c r="BU215" s="1">
        <v>0</v>
      </c>
      <c r="BV215" s="1">
        <v>0</v>
      </c>
      <c r="BW215" s="1">
        <v>0</v>
      </c>
      <c r="BX215" s="1">
        <v>1</v>
      </c>
      <c r="BY215" s="1">
        <v>0</v>
      </c>
      <c r="BZ215" s="1">
        <v>0</v>
      </c>
      <c r="CA215" s="1">
        <v>0</v>
      </c>
      <c r="CB215" s="1">
        <v>0</v>
      </c>
      <c r="CC215" s="1">
        <v>0</v>
      </c>
      <c r="CD215" s="1">
        <v>0</v>
      </c>
      <c r="CF215" s="1" t="s">
        <v>473</v>
      </c>
      <c r="CG215" s="1" t="s">
        <v>474</v>
      </c>
      <c r="CL215" s="1" t="s">
        <v>473</v>
      </c>
      <c r="CM215" s="1" t="s">
        <v>5133</v>
      </c>
      <c r="CO215" s="1" t="s">
        <v>464</v>
      </c>
      <c r="CW215" s="1" t="s">
        <v>475</v>
      </c>
      <c r="CX215" s="1">
        <v>5</v>
      </c>
      <c r="CY215" s="1">
        <v>8</v>
      </c>
      <c r="CZ215" s="1">
        <v>15</v>
      </c>
      <c r="DA215" s="9">
        <v>28</v>
      </c>
      <c r="DE215" s="1" t="s">
        <v>671</v>
      </c>
      <c r="DF215" s="1" t="s">
        <v>5102</v>
      </c>
      <c r="EH215" s="1">
        <v>6</v>
      </c>
      <c r="EI215" s="1">
        <v>4</v>
      </c>
      <c r="EJ215" s="1">
        <v>480</v>
      </c>
      <c r="EM215" s="1">
        <v>0</v>
      </c>
      <c r="EN215" s="6">
        <v>6.2337662337662332</v>
      </c>
      <c r="EO215" s="1" t="s">
        <v>472</v>
      </c>
      <c r="EZ215" s="1" t="s">
        <v>476</v>
      </c>
      <c r="FA215" s="1">
        <v>1</v>
      </c>
      <c r="FB215" s="1">
        <v>0</v>
      </c>
      <c r="FC215" s="1">
        <v>0</v>
      </c>
      <c r="FD215" s="1">
        <v>0</v>
      </c>
      <c r="FE215" s="1">
        <v>0</v>
      </c>
      <c r="FF215" s="1">
        <v>0</v>
      </c>
      <c r="FG215" s="1">
        <v>0</v>
      </c>
      <c r="FI215" s="1" t="s">
        <v>464</v>
      </c>
      <c r="FJ215" s="1" t="s">
        <v>598</v>
      </c>
      <c r="FM215" s="1">
        <v>500</v>
      </c>
      <c r="GE215" s="1" t="s">
        <v>472</v>
      </c>
      <c r="GF215" s="1" t="s">
        <v>3065</v>
      </c>
      <c r="GG215" s="1" t="s">
        <v>472</v>
      </c>
      <c r="HP215" s="1" t="s">
        <v>464</v>
      </c>
      <c r="HQ215" s="1">
        <v>0</v>
      </c>
      <c r="HR215" s="1">
        <v>0</v>
      </c>
      <c r="HS215" s="1">
        <v>0</v>
      </c>
      <c r="HT215" s="1">
        <v>0</v>
      </c>
      <c r="HU215" s="1">
        <v>0</v>
      </c>
      <c r="HV215" s="1">
        <v>0</v>
      </c>
      <c r="HW215" s="1">
        <v>1</v>
      </c>
      <c r="HX215" s="1">
        <v>0</v>
      </c>
      <c r="HY215" s="1">
        <v>0</v>
      </c>
      <c r="HZ215" s="1">
        <v>0</v>
      </c>
      <c r="IF215" s="1">
        <v>0</v>
      </c>
      <c r="IG215" s="1">
        <v>0</v>
      </c>
      <c r="IH215" s="1">
        <v>0</v>
      </c>
      <c r="II215" s="1">
        <v>1</v>
      </c>
      <c r="IJ215" s="1">
        <v>0</v>
      </c>
      <c r="IS215" s="1" t="s">
        <v>5183</v>
      </c>
      <c r="IT215" s="1" t="s">
        <v>472</v>
      </c>
      <c r="IU215" s="1" t="s">
        <v>5102</v>
      </c>
      <c r="IV215" s="1" t="s">
        <v>472</v>
      </c>
      <c r="IX215" s="1" t="s">
        <v>472</v>
      </c>
      <c r="IY215" s="1" t="s">
        <v>472</v>
      </c>
      <c r="KA215" s="1" t="s">
        <v>464</v>
      </c>
      <c r="KB215" s="1">
        <v>1</v>
      </c>
      <c r="KC215" s="1">
        <v>0</v>
      </c>
      <c r="KD215" s="1">
        <v>0</v>
      </c>
      <c r="KE215" s="1">
        <v>1</v>
      </c>
      <c r="KF215" s="1">
        <v>0</v>
      </c>
      <c r="KG215" s="1">
        <v>0</v>
      </c>
      <c r="KH215" s="1">
        <v>0</v>
      </c>
      <c r="KJ215" s="1">
        <v>1</v>
      </c>
      <c r="KK215" s="1">
        <v>1</v>
      </c>
      <c r="KL215" s="1">
        <v>0</v>
      </c>
      <c r="KM215" s="1">
        <v>2</v>
      </c>
      <c r="KN215" s="1">
        <v>3</v>
      </c>
      <c r="KO215" s="1" t="s">
        <v>5185</v>
      </c>
      <c r="KP215" s="1">
        <v>0</v>
      </c>
      <c r="KQ215" s="1">
        <v>0</v>
      </c>
      <c r="KR215" s="1">
        <v>0</v>
      </c>
      <c r="KT215" s="1">
        <v>1</v>
      </c>
      <c r="KU215" s="1">
        <v>0</v>
      </c>
      <c r="KV215" s="1">
        <v>0</v>
      </c>
      <c r="KW215" s="1">
        <v>0</v>
      </c>
      <c r="KX215" s="1">
        <v>0</v>
      </c>
      <c r="KY215" s="1">
        <v>0</v>
      </c>
      <c r="LA215" s="1" t="s">
        <v>464</v>
      </c>
      <c r="LB215" s="1" t="s">
        <v>786</v>
      </c>
      <c r="LC215" s="1">
        <v>1</v>
      </c>
      <c r="LD215" s="1">
        <v>0</v>
      </c>
      <c r="LE215" s="1">
        <v>0</v>
      </c>
      <c r="LF215" s="1">
        <v>0</v>
      </c>
      <c r="LH215" s="1">
        <v>0</v>
      </c>
      <c r="LI215" s="1">
        <v>0</v>
      </c>
      <c r="LJ215" s="1">
        <v>0</v>
      </c>
      <c r="LK215" s="1">
        <v>0</v>
      </c>
      <c r="LL215" s="1">
        <v>1</v>
      </c>
      <c r="LM215" s="1">
        <v>0</v>
      </c>
      <c r="LN215" s="1">
        <v>0</v>
      </c>
      <c r="LO215" s="1">
        <v>0</v>
      </c>
      <c r="LQ215" s="1" t="s">
        <v>464</v>
      </c>
      <c r="LR215" s="1" t="s">
        <v>3066</v>
      </c>
      <c r="LS215" s="1">
        <v>0</v>
      </c>
      <c r="LT215" s="1">
        <v>0</v>
      </c>
      <c r="LU215" s="1">
        <v>0</v>
      </c>
      <c r="LV215" s="1">
        <v>1</v>
      </c>
      <c r="LW215" s="1">
        <v>0</v>
      </c>
      <c r="LX215" s="1">
        <v>0</v>
      </c>
      <c r="LY215" s="1" t="s">
        <v>490</v>
      </c>
      <c r="LZ215" s="1" t="s">
        <v>464</v>
      </c>
      <c r="MA215" s="1" t="s">
        <v>464</v>
      </c>
      <c r="MB215" s="1">
        <v>0</v>
      </c>
      <c r="MC215" s="1">
        <v>1</v>
      </c>
      <c r="MD215" s="1">
        <v>0</v>
      </c>
      <c r="ME215" s="1">
        <v>0</v>
      </c>
      <c r="MF215" s="1">
        <v>0</v>
      </c>
      <c r="MH215" s="1">
        <v>1</v>
      </c>
      <c r="MI215" s="1">
        <v>0</v>
      </c>
      <c r="MJ215" s="1">
        <v>0</v>
      </c>
      <c r="MK215" s="1">
        <v>0</v>
      </c>
      <c r="ML215" s="1">
        <v>0</v>
      </c>
      <c r="MM215" s="1">
        <v>0</v>
      </c>
      <c r="MN215" s="1">
        <v>0</v>
      </c>
      <c r="MO215" s="1">
        <v>0</v>
      </c>
      <c r="MQ215" s="1">
        <v>1</v>
      </c>
      <c r="MR215" s="1" t="s">
        <v>850</v>
      </c>
      <c r="MT215" s="1">
        <v>4</v>
      </c>
      <c r="MU215" s="1" t="s">
        <v>5188</v>
      </c>
      <c r="NA215" s="1">
        <v>0</v>
      </c>
      <c r="NB215" s="1">
        <v>1</v>
      </c>
      <c r="NC215" s="1" t="s">
        <v>5190</v>
      </c>
      <c r="NH215" s="1" t="s">
        <v>472</v>
      </c>
      <c r="NI215" s="1" t="s">
        <v>464</v>
      </c>
      <c r="NJ215" s="1" t="s">
        <v>741</v>
      </c>
      <c r="OD215" s="1" t="s">
        <v>1254</v>
      </c>
      <c r="OE215" s="1">
        <v>0</v>
      </c>
      <c r="OF215" s="1">
        <v>0</v>
      </c>
      <c r="OG215" s="1">
        <v>0</v>
      </c>
      <c r="OH215" s="1">
        <v>0</v>
      </c>
      <c r="OI215" s="1">
        <v>0</v>
      </c>
      <c r="OJ215" s="1">
        <v>0</v>
      </c>
      <c r="OK215" s="1">
        <v>0</v>
      </c>
      <c r="OL215" s="1">
        <v>0</v>
      </c>
      <c r="OM215" s="1">
        <v>1</v>
      </c>
      <c r="ON215" s="1">
        <v>0</v>
      </c>
      <c r="OO215" s="1" t="s">
        <v>3056</v>
      </c>
      <c r="OP215" s="1">
        <v>0</v>
      </c>
      <c r="OQ215" s="1">
        <v>0</v>
      </c>
      <c r="OR215" s="1">
        <v>0</v>
      </c>
      <c r="OS215" s="1">
        <v>1</v>
      </c>
      <c r="OT215" s="1">
        <v>0</v>
      </c>
      <c r="OU215" s="1">
        <v>0</v>
      </c>
      <c r="OW215" s="1" t="s">
        <v>482</v>
      </c>
      <c r="OY215" s="1" t="s">
        <v>776</v>
      </c>
      <c r="OZ215" s="1" t="s">
        <v>472</v>
      </c>
      <c r="PA215" s="1" t="s">
        <v>472</v>
      </c>
      <c r="PB215" s="1" t="s">
        <v>533</v>
      </c>
      <c r="PC215" s="1" t="s">
        <v>472</v>
      </c>
      <c r="PI215" s="1" t="s">
        <v>534</v>
      </c>
      <c r="PJ215" s="1" t="s">
        <v>472</v>
      </c>
      <c r="PZ215" s="1" t="s">
        <v>3067</v>
      </c>
      <c r="QA215" s="1" t="s">
        <v>472</v>
      </c>
      <c r="QB215" s="1" t="s">
        <v>3068</v>
      </c>
      <c r="QC215" s="1" t="s">
        <v>3069</v>
      </c>
      <c r="QD215" s="1" t="s">
        <v>472</v>
      </c>
      <c r="QG215" s="1">
        <v>-2.2239814</v>
      </c>
      <c r="QH215" s="1">
        <v>28.838377900000001</v>
      </c>
      <c r="QI215" s="1">
        <v>1577.7</v>
      </c>
      <c r="QJ215" s="1">
        <v>5.36</v>
      </c>
      <c r="QK215" s="1">
        <v>11</v>
      </c>
      <c r="QL215" s="1">
        <v>44965.529282407413</v>
      </c>
      <c r="QM215" s="1">
        <v>44965.504861111112</v>
      </c>
      <c r="QN215" s="1" t="s">
        <v>1230</v>
      </c>
      <c r="QO215" s="1">
        <v>44965.615914351853</v>
      </c>
      <c r="QP215" s="7" t="s">
        <v>3070</v>
      </c>
      <c r="QQ215" s="1" t="s">
        <v>1230</v>
      </c>
      <c r="QR215" s="1" t="s">
        <v>4707</v>
      </c>
      <c r="QS215" s="1" t="s">
        <v>4716</v>
      </c>
      <c r="QT215" s="1">
        <v>7</v>
      </c>
      <c r="QU215" s="1" t="s">
        <v>4725</v>
      </c>
      <c r="QV215" s="1">
        <v>30</v>
      </c>
      <c r="QW215" s="1">
        <v>2</v>
      </c>
      <c r="QX215" s="1">
        <v>30</v>
      </c>
      <c r="QY215" s="9">
        <v>62</v>
      </c>
      <c r="QZ215" s="1" t="s">
        <v>5101</v>
      </c>
      <c r="RA215" s="1">
        <v>3.2653061224489797</v>
      </c>
      <c r="RB215" s="1" t="s">
        <v>4720</v>
      </c>
      <c r="RC215" s="1" t="s">
        <v>4711</v>
      </c>
      <c r="RD215" s="1" t="s">
        <v>4717</v>
      </c>
      <c r="RE215" s="1" t="s">
        <v>5102</v>
      </c>
      <c r="RF215" s="1">
        <v>0</v>
      </c>
      <c r="RG215" s="1">
        <v>1</v>
      </c>
      <c r="RH215" s="1">
        <v>1</v>
      </c>
      <c r="RI215" s="1">
        <v>3</v>
      </c>
      <c r="RJ215" s="1" t="s">
        <v>4713</v>
      </c>
      <c r="RK215" s="1">
        <v>0</v>
      </c>
      <c r="RL215" s="1">
        <v>7</v>
      </c>
      <c r="RM215" s="1" t="s">
        <v>4718</v>
      </c>
      <c r="RN215" s="1">
        <v>0</v>
      </c>
      <c r="RO215" s="1">
        <v>0</v>
      </c>
      <c r="RP215" s="1" t="str">
        <f t="shared" si="22"/>
        <v>croissance</v>
      </c>
      <c r="RQ215" s="1" t="str">
        <f t="shared" si="23"/>
        <v>croissance</v>
      </c>
      <c r="RR215" s="1" t="str">
        <f t="shared" si="24"/>
        <v>stagnation</v>
      </c>
      <c r="RS215" s="1" t="str">
        <f t="shared" si="25"/>
        <v>regression</v>
      </c>
      <c r="RT215" s="1" t="str">
        <f t="shared" si="26"/>
        <v>stagnation</v>
      </c>
      <c r="RU215" s="1" t="str">
        <f t="shared" si="27"/>
        <v>regression</v>
      </c>
    </row>
    <row r="216" spans="1:489" ht="14.25" customHeight="1" x14ac:dyDescent="0.3">
      <c r="A216" s="1" t="s">
        <v>3071</v>
      </c>
      <c r="B216" s="1" t="s">
        <v>3072</v>
      </c>
      <c r="C216" s="1">
        <v>44966</v>
      </c>
      <c r="D216" s="1" t="s">
        <v>459</v>
      </c>
      <c r="E216" s="1" t="s">
        <v>460</v>
      </c>
      <c r="F216" s="1" t="s">
        <v>460</v>
      </c>
      <c r="G216" s="1" t="s">
        <v>461</v>
      </c>
      <c r="H216" s="1" t="s">
        <v>1380</v>
      </c>
      <c r="I216" s="1" t="s">
        <v>1404</v>
      </c>
      <c r="J216" s="1" t="s">
        <v>464</v>
      </c>
      <c r="K216" s="1" t="s">
        <v>3074</v>
      </c>
      <c r="L216" s="1" t="s">
        <v>3073</v>
      </c>
      <c r="M216" s="1" t="str" cm="1">
        <f t="array" ref="M216">SUBSTITUTE(L216,LEFT(L216,MIN(IFERROR(FIND({0;1;2;3;4;5;6;7;8;9},L216),""))-1),"")</f>
        <v>12</v>
      </c>
      <c r="N216" s="1" t="str">
        <f t="shared" si="21"/>
        <v>kahun_12</v>
      </c>
      <c r="O216" s="1" t="s">
        <v>467</v>
      </c>
      <c r="P216" s="1">
        <v>18</v>
      </c>
      <c r="Q216" s="1">
        <v>0</v>
      </c>
      <c r="R216" s="1" t="s">
        <v>693</v>
      </c>
      <c r="S216" s="1" t="s">
        <v>472</v>
      </c>
      <c r="T216" s="1" t="s">
        <v>542</v>
      </c>
      <c r="V216" s="1" t="s">
        <v>510</v>
      </c>
      <c r="W216" s="1" t="s">
        <v>510</v>
      </c>
      <c r="Y216" s="1" t="s">
        <v>575</v>
      </c>
      <c r="AA216" s="1" t="s">
        <v>471</v>
      </c>
      <c r="AB216" s="1">
        <v>0</v>
      </c>
      <c r="AC216" s="1">
        <v>0</v>
      </c>
      <c r="AD216" s="1">
        <v>0</v>
      </c>
      <c r="AE216" s="1">
        <v>1</v>
      </c>
      <c r="AF216" s="1">
        <v>0</v>
      </c>
      <c r="AG216" s="1">
        <v>0</v>
      </c>
      <c r="AH216" s="1">
        <v>0</v>
      </c>
      <c r="AI216" s="1">
        <v>0</v>
      </c>
      <c r="AJ216" s="1">
        <v>2</v>
      </c>
      <c r="AK216" s="1">
        <v>1</v>
      </c>
      <c r="AL216" s="1">
        <v>0</v>
      </c>
      <c r="AM216" s="1">
        <v>0</v>
      </c>
      <c r="AN216" s="1">
        <v>0</v>
      </c>
      <c r="AO216" s="1">
        <v>1</v>
      </c>
      <c r="AP216" s="1">
        <v>0</v>
      </c>
      <c r="AQ216" s="1">
        <v>0</v>
      </c>
      <c r="AR216" s="1">
        <v>5</v>
      </c>
      <c r="AS216" s="1" t="s">
        <v>472</v>
      </c>
      <c r="AT216" s="1">
        <v>0</v>
      </c>
      <c r="AU216" s="1">
        <v>0</v>
      </c>
      <c r="AV216" s="1">
        <v>0</v>
      </c>
      <c r="AW216" s="1">
        <v>0</v>
      </c>
      <c r="AX216" s="1">
        <v>0</v>
      </c>
      <c r="AY216" s="1">
        <v>0</v>
      </c>
      <c r="AZ216" s="1">
        <v>0</v>
      </c>
      <c r="BA216" s="1">
        <v>0</v>
      </c>
      <c r="BB216" s="1">
        <v>0</v>
      </c>
      <c r="BC216" s="1">
        <v>0</v>
      </c>
      <c r="BD216" s="1">
        <v>0</v>
      </c>
      <c r="BE216" s="1">
        <v>0</v>
      </c>
      <c r="BF216" s="1" t="s">
        <v>472</v>
      </c>
      <c r="BS216" s="1" t="s">
        <v>464</v>
      </c>
      <c r="BT216" s="1">
        <v>0</v>
      </c>
      <c r="BU216" s="1">
        <v>0</v>
      </c>
      <c r="BV216" s="1">
        <v>1</v>
      </c>
      <c r="BW216" s="1">
        <v>1</v>
      </c>
      <c r="BX216" s="1">
        <v>0</v>
      </c>
      <c r="BY216" s="1">
        <v>0</v>
      </c>
      <c r="BZ216" s="1">
        <v>0</v>
      </c>
      <c r="CA216" s="1">
        <v>0</v>
      </c>
      <c r="CB216" s="1">
        <v>0</v>
      </c>
      <c r="CC216" s="1">
        <v>0</v>
      </c>
      <c r="CD216" s="1">
        <v>0</v>
      </c>
      <c r="CF216" s="1" t="s">
        <v>473</v>
      </c>
      <c r="CG216" s="1" t="s">
        <v>474</v>
      </c>
      <c r="CL216" s="1" t="s">
        <v>473</v>
      </c>
      <c r="CM216" s="1" t="s">
        <v>5133</v>
      </c>
      <c r="CO216" s="1" t="s">
        <v>464</v>
      </c>
      <c r="CW216" s="1" t="s">
        <v>475</v>
      </c>
      <c r="CX216" s="1">
        <v>3</v>
      </c>
      <c r="CY216" s="1">
        <v>30</v>
      </c>
      <c r="CZ216" s="1">
        <v>3</v>
      </c>
      <c r="DA216" s="9">
        <v>36</v>
      </c>
      <c r="DE216" s="1" t="s">
        <v>464</v>
      </c>
      <c r="DF216" s="1" t="s">
        <v>5101</v>
      </c>
      <c r="EH216" s="1">
        <v>7</v>
      </c>
      <c r="EI216" s="1">
        <v>3</v>
      </c>
      <c r="EJ216" s="1">
        <v>420</v>
      </c>
      <c r="EM216" s="1">
        <v>0</v>
      </c>
      <c r="EN216" s="6">
        <v>12</v>
      </c>
      <c r="EO216" s="1" t="s">
        <v>472</v>
      </c>
      <c r="EZ216" s="1" t="s">
        <v>529</v>
      </c>
      <c r="FA216" s="1">
        <v>0</v>
      </c>
      <c r="FB216" s="1">
        <v>0</v>
      </c>
      <c r="FC216" s="1">
        <v>0</v>
      </c>
      <c r="FD216" s="1">
        <v>0</v>
      </c>
      <c r="FE216" s="1">
        <v>1</v>
      </c>
      <c r="FF216" s="1">
        <v>0</v>
      </c>
      <c r="FG216" s="1">
        <v>0</v>
      </c>
      <c r="FI216" s="1" t="s">
        <v>464</v>
      </c>
      <c r="FJ216" s="1" t="s">
        <v>598</v>
      </c>
      <c r="FM216" s="1">
        <v>500</v>
      </c>
      <c r="GE216" s="1" t="s">
        <v>464</v>
      </c>
      <c r="GF216" s="1" t="s">
        <v>3075</v>
      </c>
      <c r="GG216" s="1" t="s">
        <v>472</v>
      </c>
      <c r="HP216" s="1" t="s">
        <v>464</v>
      </c>
      <c r="HQ216" s="1">
        <v>0</v>
      </c>
      <c r="HR216" s="1">
        <v>0</v>
      </c>
      <c r="HS216" s="1">
        <v>0</v>
      </c>
      <c r="HT216" s="1">
        <v>0</v>
      </c>
      <c r="HU216" s="1">
        <v>0</v>
      </c>
      <c r="HV216" s="1">
        <v>0</v>
      </c>
      <c r="HW216" s="1">
        <v>1</v>
      </c>
      <c r="HX216" s="1">
        <v>0</v>
      </c>
      <c r="HY216" s="1">
        <v>0</v>
      </c>
      <c r="HZ216" s="1">
        <v>0</v>
      </c>
      <c r="IF216" s="1">
        <v>0</v>
      </c>
      <c r="IG216" s="1">
        <v>0</v>
      </c>
      <c r="IH216" s="1">
        <v>0</v>
      </c>
      <c r="II216" s="1">
        <v>1</v>
      </c>
      <c r="IJ216" s="1">
        <v>0</v>
      </c>
      <c r="IS216" s="1" t="s">
        <v>5183</v>
      </c>
      <c r="IT216" s="1" t="s">
        <v>472</v>
      </c>
      <c r="IU216" s="1" t="s">
        <v>5102</v>
      </c>
      <c r="IV216" s="1" t="s">
        <v>472</v>
      </c>
      <c r="IX216" s="1" t="s">
        <v>472</v>
      </c>
      <c r="IY216" s="1" t="s">
        <v>472</v>
      </c>
      <c r="KA216" s="1" t="s">
        <v>464</v>
      </c>
      <c r="KB216" s="1">
        <v>1</v>
      </c>
      <c r="KC216" s="1">
        <v>0</v>
      </c>
      <c r="KD216" s="1">
        <v>0</v>
      </c>
      <c r="KE216" s="1">
        <v>1</v>
      </c>
      <c r="KF216" s="1">
        <v>0</v>
      </c>
      <c r="KG216" s="1">
        <v>0</v>
      </c>
      <c r="KH216" s="1">
        <v>0</v>
      </c>
      <c r="KJ216" s="1">
        <v>1</v>
      </c>
      <c r="KK216" s="1">
        <v>1</v>
      </c>
      <c r="KL216" s="1">
        <v>0</v>
      </c>
      <c r="KM216" s="1">
        <v>2</v>
      </c>
      <c r="KN216" s="1">
        <v>3</v>
      </c>
      <c r="KO216" s="1" t="s">
        <v>5185</v>
      </c>
      <c r="KP216" s="1">
        <v>0</v>
      </c>
      <c r="KQ216" s="1">
        <v>0</v>
      </c>
      <c r="KR216" s="1">
        <v>0</v>
      </c>
      <c r="KT216" s="1">
        <v>0</v>
      </c>
      <c r="KU216" s="1">
        <v>1</v>
      </c>
      <c r="KV216" s="1">
        <v>0</v>
      </c>
      <c r="KW216" s="1">
        <v>0</v>
      </c>
      <c r="KX216" s="1">
        <v>0</v>
      </c>
      <c r="KY216" s="1">
        <v>0</v>
      </c>
      <c r="LA216" s="1" t="s">
        <v>472</v>
      </c>
      <c r="LB216" s="1" t="s">
        <v>3076</v>
      </c>
      <c r="LC216" s="1">
        <v>1</v>
      </c>
      <c r="LD216" s="1">
        <v>1</v>
      </c>
      <c r="LE216" s="1">
        <v>0</v>
      </c>
      <c r="LF216" s="1">
        <v>0</v>
      </c>
      <c r="LH216" s="1">
        <v>0</v>
      </c>
      <c r="LI216" s="1">
        <v>1</v>
      </c>
      <c r="LJ216" s="1">
        <v>0</v>
      </c>
      <c r="LK216" s="1">
        <v>0</v>
      </c>
      <c r="LL216" s="1">
        <v>0</v>
      </c>
      <c r="LM216" s="1">
        <v>0</v>
      </c>
      <c r="LN216" s="1">
        <v>0</v>
      </c>
      <c r="LO216" s="1">
        <v>0</v>
      </c>
      <c r="LQ216" s="1" t="s">
        <v>464</v>
      </c>
      <c r="LR216" s="1" t="s">
        <v>3077</v>
      </c>
      <c r="LS216" s="1">
        <v>0</v>
      </c>
      <c r="LT216" s="1">
        <v>0</v>
      </c>
      <c r="LU216" s="1">
        <v>0</v>
      </c>
      <c r="LV216" s="1">
        <v>1</v>
      </c>
      <c r="LW216" s="1">
        <v>0</v>
      </c>
      <c r="LX216" s="1">
        <v>0</v>
      </c>
      <c r="LY216" s="1" t="s">
        <v>786</v>
      </c>
      <c r="LZ216" s="1" t="s">
        <v>464</v>
      </c>
      <c r="MA216" s="1" t="s">
        <v>464</v>
      </c>
      <c r="MB216" s="1">
        <v>1</v>
      </c>
      <c r="MC216" s="1">
        <v>0</v>
      </c>
      <c r="MD216" s="1">
        <v>0</v>
      </c>
      <c r="ME216" s="1">
        <v>0</v>
      </c>
      <c r="MF216" s="1">
        <v>0</v>
      </c>
      <c r="MH216" s="1">
        <v>1</v>
      </c>
      <c r="MI216" s="1">
        <v>0</v>
      </c>
      <c r="MJ216" s="1">
        <v>0</v>
      </c>
      <c r="MK216" s="1">
        <v>0</v>
      </c>
      <c r="ML216" s="1">
        <v>0</v>
      </c>
      <c r="MM216" s="1">
        <v>0</v>
      </c>
      <c r="MN216" s="1">
        <v>0</v>
      </c>
      <c r="MO216" s="1">
        <v>0</v>
      </c>
      <c r="MQ216" s="1">
        <v>1</v>
      </c>
      <c r="MR216" s="1" t="s">
        <v>464</v>
      </c>
      <c r="MS216" s="1" t="s">
        <v>479</v>
      </c>
      <c r="MT216" s="1">
        <v>8</v>
      </c>
      <c r="MU216" s="1" t="s">
        <v>5187</v>
      </c>
      <c r="NA216" s="1">
        <v>0</v>
      </c>
      <c r="NB216" s="1">
        <v>1</v>
      </c>
      <c r="NC216" s="1" t="s">
        <v>5190</v>
      </c>
      <c r="NH216" s="1" t="s">
        <v>464</v>
      </c>
      <c r="NI216" s="1" t="s">
        <v>464</v>
      </c>
      <c r="NJ216" s="1" t="s">
        <v>741</v>
      </c>
      <c r="OD216" s="1" t="s">
        <v>1342</v>
      </c>
      <c r="OE216" s="1">
        <v>0</v>
      </c>
      <c r="OF216" s="1">
        <v>0</v>
      </c>
      <c r="OG216" s="1">
        <v>0</v>
      </c>
      <c r="OH216" s="1">
        <v>0</v>
      </c>
      <c r="OI216" s="1">
        <v>0</v>
      </c>
      <c r="OJ216" s="1">
        <v>0</v>
      </c>
      <c r="OK216" s="1">
        <v>0</v>
      </c>
      <c r="OL216" s="1">
        <v>0</v>
      </c>
      <c r="OM216" s="1">
        <v>1</v>
      </c>
      <c r="ON216" s="1">
        <v>0</v>
      </c>
      <c r="OO216" s="1" t="s">
        <v>1987</v>
      </c>
      <c r="OP216" s="1">
        <v>0</v>
      </c>
      <c r="OQ216" s="1">
        <v>0</v>
      </c>
      <c r="OR216" s="1">
        <v>0</v>
      </c>
      <c r="OS216" s="1">
        <v>0</v>
      </c>
      <c r="OT216" s="1">
        <v>1</v>
      </c>
      <c r="OU216" s="1">
        <v>0</v>
      </c>
      <c r="OV216" s="1" t="s">
        <v>1342</v>
      </c>
      <c r="OW216" s="1" t="s">
        <v>482</v>
      </c>
      <c r="OY216" s="1" t="s">
        <v>533</v>
      </c>
      <c r="OZ216" s="1" t="s">
        <v>472</v>
      </c>
      <c r="PA216" s="1" t="s">
        <v>464</v>
      </c>
      <c r="PB216" s="1" t="s">
        <v>533</v>
      </c>
      <c r="PC216" s="1" t="s">
        <v>464</v>
      </c>
      <c r="PD216" s="1" t="s">
        <v>472</v>
      </c>
      <c r="PF216" s="1" t="s">
        <v>484</v>
      </c>
      <c r="PH216" s="1" t="s">
        <v>485</v>
      </c>
      <c r="PI216" s="1" t="s">
        <v>605</v>
      </c>
      <c r="PJ216" s="1" t="s">
        <v>472</v>
      </c>
      <c r="PZ216" s="1" t="s">
        <v>488</v>
      </c>
      <c r="QA216" s="1" t="s">
        <v>472</v>
      </c>
      <c r="QB216" s="1" t="s">
        <v>3078</v>
      </c>
      <c r="QC216" s="1" t="s">
        <v>3079</v>
      </c>
      <c r="QD216" s="1" t="s">
        <v>472</v>
      </c>
      <c r="QG216" s="1">
        <v>-2.2239306999999999</v>
      </c>
      <c r="QH216" s="1">
        <v>28.8094608</v>
      </c>
      <c r="QI216" s="1">
        <v>1793.4</v>
      </c>
      <c r="QJ216" s="1">
        <v>4.96</v>
      </c>
      <c r="QK216" s="1">
        <v>5</v>
      </c>
      <c r="QL216" s="1">
        <v>44966.340937499997</v>
      </c>
      <c r="QM216" s="1">
        <v>44966.322569444441</v>
      </c>
      <c r="QN216" s="1" t="s">
        <v>492</v>
      </c>
      <c r="QO216" s="1">
        <v>44966.34097222222</v>
      </c>
      <c r="QP216" s="7" t="s">
        <v>3080</v>
      </c>
      <c r="QQ216" s="1" t="s">
        <v>492</v>
      </c>
      <c r="QR216" s="1" t="s">
        <v>4707</v>
      </c>
      <c r="QS216" s="1" t="s">
        <v>4716</v>
      </c>
      <c r="QT216" s="1">
        <v>2</v>
      </c>
      <c r="QU216" s="1" t="s">
        <v>4725</v>
      </c>
      <c r="QV216" s="1">
        <v>18</v>
      </c>
      <c r="QW216" s="1">
        <v>12</v>
      </c>
      <c r="QX216" s="1">
        <v>20</v>
      </c>
      <c r="QY216" s="9">
        <v>50</v>
      </c>
      <c r="QZ216" s="1" t="s">
        <v>5101</v>
      </c>
      <c r="RA216" s="1">
        <v>21.428571428571427</v>
      </c>
      <c r="RB216" s="1" t="s">
        <v>4710</v>
      </c>
      <c r="RC216" s="1" t="s">
        <v>4711</v>
      </c>
      <c r="RD216" s="1" t="s">
        <v>4712</v>
      </c>
      <c r="RE216" s="1" t="s">
        <v>5102</v>
      </c>
      <c r="RF216" s="1">
        <v>0</v>
      </c>
      <c r="RG216" s="1">
        <v>0</v>
      </c>
      <c r="RH216" s="1">
        <v>0</v>
      </c>
      <c r="RI216" s="1">
        <v>0</v>
      </c>
      <c r="RJ216" s="1" t="s">
        <v>4721</v>
      </c>
      <c r="RK216" s="1">
        <v>0</v>
      </c>
      <c r="RL216" s="1">
        <v>4</v>
      </c>
      <c r="RM216" s="1" t="s">
        <v>4722</v>
      </c>
      <c r="RN216" s="1">
        <v>0</v>
      </c>
      <c r="RO216" s="1">
        <v>0</v>
      </c>
      <c r="RP216" s="1" t="str">
        <f t="shared" si="22"/>
        <v>croissance</v>
      </c>
      <c r="RQ216" s="1" t="str">
        <f t="shared" si="23"/>
        <v>stagnation</v>
      </c>
      <c r="RR216" s="1" t="str">
        <f t="shared" si="24"/>
        <v>stagnation</v>
      </c>
      <c r="RS216" s="1" t="str">
        <f t="shared" si="25"/>
        <v>croissance</v>
      </c>
      <c r="RT216" s="1" t="str">
        <f t="shared" si="26"/>
        <v>croissance</v>
      </c>
      <c r="RU216" s="1" t="str">
        <f t="shared" si="27"/>
        <v>croissance</v>
      </c>
    </row>
    <row r="217" spans="1:489" ht="14.25" customHeight="1" x14ac:dyDescent="0.3">
      <c r="A217" s="1" t="s">
        <v>3081</v>
      </c>
      <c r="B217" s="1" t="s">
        <v>3082</v>
      </c>
      <c r="C217" s="1">
        <v>44966</v>
      </c>
      <c r="D217" s="1" t="s">
        <v>459</v>
      </c>
      <c r="E217" s="1" t="s">
        <v>460</v>
      </c>
      <c r="F217" s="1" t="s">
        <v>460</v>
      </c>
      <c r="G217" s="1" t="s">
        <v>461</v>
      </c>
      <c r="H217" s="1" t="s">
        <v>1380</v>
      </c>
      <c r="I217" s="1" t="s">
        <v>2732</v>
      </c>
      <c r="J217" s="1" t="s">
        <v>464</v>
      </c>
      <c r="K217" s="1" t="s">
        <v>3084</v>
      </c>
      <c r="L217" s="1" t="s">
        <v>3083</v>
      </c>
      <c r="M217" s="1" t="str" cm="1">
        <f t="array" ref="M217">SUBSTITUTE(L217,LEFT(L217,MIN(IFERROR(FIND({0;1;2;3;4;5;6;7;8;9},L217),""))-1),"")</f>
        <v>5</v>
      </c>
      <c r="N217" s="1" t="str">
        <f t="shared" si="21"/>
        <v>kabus_5</v>
      </c>
      <c r="O217" s="1" t="s">
        <v>510</v>
      </c>
      <c r="P217" s="1">
        <v>45</v>
      </c>
      <c r="Q217" s="1">
        <v>975531759</v>
      </c>
      <c r="R217" s="1" t="s">
        <v>511</v>
      </c>
      <c r="S217" s="1" t="s">
        <v>464</v>
      </c>
      <c r="W217" s="1" t="s">
        <v>510</v>
      </c>
      <c r="X217" s="1" t="s">
        <v>3085</v>
      </c>
      <c r="Y217" s="1" t="s">
        <v>1144</v>
      </c>
      <c r="AA217" s="1" t="s">
        <v>471</v>
      </c>
      <c r="AB217" s="1">
        <v>0</v>
      </c>
      <c r="AC217" s="1">
        <v>0</v>
      </c>
      <c r="AD217" s="1">
        <v>1</v>
      </c>
      <c r="AE217" s="1">
        <v>0</v>
      </c>
      <c r="AF217" s="1">
        <v>0</v>
      </c>
      <c r="AG217" s="1">
        <v>0</v>
      </c>
      <c r="AH217" s="1">
        <v>1</v>
      </c>
      <c r="AI217" s="1">
        <v>0</v>
      </c>
      <c r="AJ217" s="1">
        <v>1</v>
      </c>
      <c r="AK217" s="1">
        <v>2</v>
      </c>
      <c r="AL217" s="1">
        <v>1</v>
      </c>
      <c r="AM217" s="1">
        <v>0</v>
      </c>
      <c r="AN217" s="1">
        <v>0</v>
      </c>
      <c r="AO217" s="1">
        <v>0</v>
      </c>
      <c r="AP217" s="1">
        <v>1</v>
      </c>
      <c r="AQ217" s="1">
        <v>0</v>
      </c>
      <c r="AR217" s="1">
        <v>7</v>
      </c>
      <c r="AS217" s="1" t="s">
        <v>472</v>
      </c>
      <c r="AT217" s="1">
        <v>0</v>
      </c>
      <c r="AU217" s="1">
        <v>0</v>
      </c>
      <c r="AV217" s="1">
        <v>0</v>
      </c>
      <c r="AW217" s="1">
        <v>0</v>
      </c>
      <c r="AX217" s="1">
        <v>0</v>
      </c>
      <c r="AY217" s="1">
        <v>0</v>
      </c>
      <c r="AZ217" s="1">
        <v>0</v>
      </c>
      <c r="BA217" s="1">
        <v>0</v>
      </c>
      <c r="BB217" s="1">
        <v>0</v>
      </c>
      <c r="BC217" s="1">
        <v>0</v>
      </c>
      <c r="BD217" s="1">
        <v>0</v>
      </c>
      <c r="BE217" s="1">
        <v>0</v>
      </c>
      <c r="BF217" s="1" t="s">
        <v>472</v>
      </c>
      <c r="BS217" s="1" t="s">
        <v>464</v>
      </c>
      <c r="BT217" s="1">
        <v>0</v>
      </c>
      <c r="BU217" s="1">
        <v>0</v>
      </c>
      <c r="BV217" s="1">
        <v>0</v>
      </c>
      <c r="BW217" s="1">
        <v>1</v>
      </c>
      <c r="BX217" s="1">
        <v>0</v>
      </c>
      <c r="BY217" s="1">
        <v>0</v>
      </c>
      <c r="BZ217" s="1">
        <v>0</v>
      </c>
      <c r="CA217" s="1">
        <v>0</v>
      </c>
      <c r="CB217" s="1">
        <v>0</v>
      </c>
      <c r="CC217" s="1">
        <v>0</v>
      </c>
      <c r="CD217" s="1">
        <v>0</v>
      </c>
      <c r="CF217" s="1" t="s">
        <v>473</v>
      </c>
      <c r="CG217" s="1" t="s">
        <v>474</v>
      </c>
      <c r="CL217" s="1" t="s">
        <v>473</v>
      </c>
      <c r="CM217" s="1" t="s">
        <v>5133</v>
      </c>
      <c r="CO217" s="1" t="s">
        <v>464</v>
      </c>
      <c r="CW217" s="1" t="s">
        <v>475</v>
      </c>
      <c r="CX217" s="1">
        <v>5</v>
      </c>
      <c r="CY217" s="1">
        <v>30</v>
      </c>
      <c r="CZ217" s="1">
        <v>5</v>
      </c>
      <c r="DA217" s="9">
        <v>40</v>
      </c>
      <c r="DE217" s="1" t="s">
        <v>464</v>
      </c>
      <c r="DF217" s="1" t="s">
        <v>5101</v>
      </c>
      <c r="EH217" s="1">
        <v>6</v>
      </c>
      <c r="EI217" s="1">
        <v>4</v>
      </c>
      <c r="EJ217" s="1">
        <v>480</v>
      </c>
      <c r="EM217" s="1">
        <v>0</v>
      </c>
      <c r="EN217" s="6">
        <v>9.795918367346939</v>
      </c>
      <c r="EO217" s="1" t="s">
        <v>472</v>
      </c>
      <c r="EZ217" s="1" t="s">
        <v>476</v>
      </c>
      <c r="FA217" s="1">
        <v>0</v>
      </c>
      <c r="FB217" s="1">
        <v>0</v>
      </c>
      <c r="FC217" s="1">
        <v>0</v>
      </c>
      <c r="FD217" s="1">
        <v>0</v>
      </c>
      <c r="FE217" s="1">
        <v>1</v>
      </c>
      <c r="FF217" s="1">
        <v>0</v>
      </c>
      <c r="FG217" s="1">
        <v>0</v>
      </c>
      <c r="FI217" s="1" t="s">
        <v>464</v>
      </c>
      <c r="FJ217" s="1" t="s">
        <v>598</v>
      </c>
      <c r="FM217" s="1">
        <v>500</v>
      </c>
      <c r="GE217" s="1" t="s">
        <v>464</v>
      </c>
      <c r="GF217" s="1" t="s">
        <v>3086</v>
      </c>
      <c r="GG217" s="1" t="s">
        <v>464</v>
      </c>
      <c r="GH217" s="1">
        <v>1</v>
      </c>
      <c r="GI217" s="1">
        <v>0</v>
      </c>
      <c r="GJ217" s="1">
        <v>0</v>
      </c>
      <c r="GK217" s="1">
        <v>0</v>
      </c>
      <c r="GL217" s="1">
        <v>0</v>
      </c>
      <c r="GM217" s="1">
        <v>0</v>
      </c>
      <c r="GN217" s="1">
        <v>0</v>
      </c>
      <c r="GY217" s="1">
        <v>0</v>
      </c>
      <c r="GZ217" s="1">
        <v>0</v>
      </c>
      <c r="HA217" s="1">
        <v>0</v>
      </c>
      <c r="HB217" s="1">
        <v>0</v>
      </c>
      <c r="HC217" s="1">
        <v>0</v>
      </c>
      <c r="HD217" s="1">
        <v>0</v>
      </c>
      <c r="HE217" s="1">
        <v>0</v>
      </c>
      <c r="HF217" s="1">
        <v>0</v>
      </c>
      <c r="HG217" s="1">
        <v>1</v>
      </c>
      <c r="HH217" s="1">
        <v>0</v>
      </c>
      <c r="HI217" s="1">
        <v>0</v>
      </c>
      <c r="HJ217" s="1">
        <v>0</v>
      </c>
      <c r="HK217" s="1">
        <v>0</v>
      </c>
      <c r="HL217" s="1">
        <v>0</v>
      </c>
      <c r="HM217" s="1">
        <v>0</v>
      </c>
      <c r="HN217" s="1">
        <v>0</v>
      </c>
      <c r="HO217" s="1">
        <v>0</v>
      </c>
      <c r="HP217" s="1" t="s">
        <v>464</v>
      </c>
      <c r="HQ217" s="1">
        <v>0</v>
      </c>
      <c r="HR217" s="1">
        <v>0</v>
      </c>
      <c r="HS217" s="1">
        <v>1</v>
      </c>
      <c r="HT217" s="1">
        <v>0</v>
      </c>
      <c r="HU217" s="1">
        <v>0</v>
      </c>
      <c r="HV217" s="1">
        <v>0</v>
      </c>
      <c r="HW217" s="1">
        <v>0</v>
      </c>
      <c r="HX217" s="1">
        <v>0</v>
      </c>
      <c r="HY217" s="1">
        <v>0</v>
      </c>
      <c r="HZ217" s="1">
        <v>0</v>
      </c>
      <c r="IC217" s="1" t="s">
        <v>1932</v>
      </c>
      <c r="IF217" s="1">
        <v>0</v>
      </c>
      <c r="IG217" s="1">
        <v>0</v>
      </c>
      <c r="IH217" s="1">
        <v>0</v>
      </c>
      <c r="II217" s="1">
        <v>1</v>
      </c>
      <c r="IJ217" s="1">
        <v>0</v>
      </c>
      <c r="IL217" s="1">
        <v>0</v>
      </c>
      <c r="IM217" s="1">
        <v>1</v>
      </c>
      <c r="IN217" s="1">
        <v>0</v>
      </c>
      <c r="IS217" s="1" t="s">
        <v>5183</v>
      </c>
      <c r="IT217" s="1" t="s">
        <v>472</v>
      </c>
      <c r="IU217" s="1" t="s">
        <v>5102</v>
      </c>
      <c r="IV217" s="1" t="s">
        <v>472</v>
      </c>
      <c r="IX217" s="1" t="s">
        <v>472</v>
      </c>
      <c r="IY217" s="1" t="s">
        <v>472</v>
      </c>
      <c r="KA217" s="1" t="s">
        <v>472</v>
      </c>
      <c r="KE217" s="1">
        <v>0</v>
      </c>
      <c r="KM217" s="1">
        <v>0</v>
      </c>
      <c r="KN217" s="1">
        <v>0</v>
      </c>
      <c r="KO217" s="1" t="s">
        <v>5186</v>
      </c>
      <c r="KT217" s="1">
        <v>0</v>
      </c>
      <c r="KU217" s="1">
        <v>0</v>
      </c>
      <c r="KV217" s="1">
        <v>0</v>
      </c>
      <c r="KW217" s="1">
        <v>0</v>
      </c>
      <c r="KX217" s="1">
        <v>1</v>
      </c>
      <c r="KY217" s="1">
        <v>0</v>
      </c>
      <c r="KZ217" s="1" t="s">
        <v>952</v>
      </c>
      <c r="LA217" s="1" t="s">
        <v>472</v>
      </c>
      <c r="LB217" s="1" t="s">
        <v>834</v>
      </c>
      <c r="LC217" s="1">
        <v>0</v>
      </c>
      <c r="LD217" s="1">
        <v>1</v>
      </c>
      <c r="LE217" s="1">
        <v>0</v>
      </c>
      <c r="LF217" s="1">
        <v>0</v>
      </c>
      <c r="LH217" s="1">
        <v>0</v>
      </c>
      <c r="LI217" s="1">
        <v>0</v>
      </c>
      <c r="LJ217" s="1">
        <v>0</v>
      </c>
      <c r="LK217" s="1">
        <v>1</v>
      </c>
      <c r="LL217" s="1">
        <v>0</v>
      </c>
      <c r="LM217" s="1">
        <v>0</v>
      </c>
      <c r="LN217" s="1">
        <v>0</v>
      </c>
      <c r="LO217" s="1">
        <v>0</v>
      </c>
      <c r="LQ217" s="1" t="s">
        <v>464</v>
      </c>
      <c r="LR217" s="1" t="s">
        <v>3087</v>
      </c>
      <c r="LS217" s="1">
        <v>0</v>
      </c>
      <c r="LT217" s="1">
        <v>0</v>
      </c>
      <c r="LU217" s="1">
        <v>0</v>
      </c>
      <c r="LV217" s="1">
        <v>0</v>
      </c>
      <c r="LW217" s="1">
        <v>1</v>
      </c>
      <c r="LX217" s="1">
        <v>0</v>
      </c>
      <c r="LY217" s="1" t="s">
        <v>3088</v>
      </c>
      <c r="LZ217" s="1" t="s">
        <v>472</v>
      </c>
      <c r="MA217" s="1" t="s">
        <v>472</v>
      </c>
      <c r="MQ217" s="1">
        <v>0</v>
      </c>
      <c r="MT217" s="1">
        <v>6</v>
      </c>
      <c r="MU217" s="1" t="s">
        <v>5187</v>
      </c>
      <c r="MV217" s="1">
        <v>0</v>
      </c>
      <c r="MW217" s="1">
        <v>0</v>
      </c>
      <c r="MX217" s="1">
        <v>0</v>
      </c>
      <c r="MY217" s="1">
        <v>0</v>
      </c>
      <c r="MZ217" s="1">
        <v>0</v>
      </c>
      <c r="NA217" s="1">
        <v>0</v>
      </c>
      <c r="NB217" s="1">
        <v>0</v>
      </c>
      <c r="NC217" s="1" t="s">
        <v>1580</v>
      </c>
      <c r="ND217" s="1">
        <v>1</v>
      </c>
      <c r="NE217" s="1">
        <v>0</v>
      </c>
      <c r="NF217" s="1">
        <v>0</v>
      </c>
      <c r="NH217" s="1" t="s">
        <v>464</v>
      </c>
      <c r="NI217" s="1" t="s">
        <v>480</v>
      </c>
      <c r="OD217" s="1" t="s">
        <v>3089</v>
      </c>
      <c r="OE217" s="1">
        <v>0</v>
      </c>
      <c r="OF217" s="1">
        <v>0</v>
      </c>
      <c r="OG217" s="1">
        <v>0</v>
      </c>
      <c r="OH217" s="1">
        <v>0</v>
      </c>
      <c r="OI217" s="1">
        <v>0</v>
      </c>
      <c r="OJ217" s="1">
        <v>0</v>
      </c>
      <c r="OK217" s="1">
        <v>0</v>
      </c>
      <c r="OL217" s="1">
        <v>0</v>
      </c>
      <c r="OM217" s="1">
        <v>1</v>
      </c>
      <c r="ON217" s="1">
        <v>0</v>
      </c>
      <c r="OO217" s="1" t="s">
        <v>544</v>
      </c>
      <c r="OP217" s="1">
        <v>0</v>
      </c>
      <c r="OQ217" s="1">
        <v>0</v>
      </c>
      <c r="OR217" s="1">
        <v>0</v>
      </c>
      <c r="OS217" s="1">
        <v>0</v>
      </c>
      <c r="OT217" s="1">
        <v>1</v>
      </c>
      <c r="OU217" s="1">
        <v>0</v>
      </c>
      <c r="OV217" s="1" t="s">
        <v>2233</v>
      </c>
      <c r="OW217" s="1" t="s">
        <v>546</v>
      </c>
      <c r="OY217" s="1" t="s">
        <v>533</v>
      </c>
      <c r="OZ217" s="1" t="s">
        <v>472</v>
      </c>
      <c r="PA217" s="1" t="s">
        <v>472</v>
      </c>
      <c r="PB217" s="1" t="s">
        <v>502</v>
      </c>
      <c r="PC217" s="1" t="s">
        <v>472</v>
      </c>
      <c r="PI217" s="1" t="s">
        <v>534</v>
      </c>
      <c r="PJ217" s="1" t="s">
        <v>472</v>
      </c>
      <c r="PZ217" s="1" t="s">
        <v>3090</v>
      </c>
      <c r="QA217" s="1" t="s">
        <v>472</v>
      </c>
      <c r="QB217" s="1" t="s">
        <v>3091</v>
      </c>
      <c r="QC217" s="1" t="s">
        <v>3092</v>
      </c>
      <c r="QD217" s="1" t="s">
        <v>472</v>
      </c>
      <c r="QG217" s="1">
        <v>-2.21801</v>
      </c>
      <c r="QH217" s="1">
        <v>28.8295867</v>
      </c>
      <c r="QI217" s="1">
        <v>1606.3</v>
      </c>
      <c r="QJ217" s="1">
        <v>4.9000000000000004</v>
      </c>
      <c r="QK217" s="1">
        <v>7</v>
      </c>
      <c r="QL217" s="1">
        <v>44966.351342592592</v>
      </c>
      <c r="QM217" s="1">
        <v>44966.326018518521</v>
      </c>
      <c r="QN217" s="1" t="s">
        <v>840</v>
      </c>
      <c r="QO217" s="1">
        <v>44966.351678240739</v>
      </c>
      <c r="QP217" s="7" t="s">
        <v>3093</v>
      </c>
      <c r="QQ217" s="1" t="s">
        <v>840</v>
      </c>
      <c r="QR217" s="1" t="s">
        <v>4707</v>
      </c>
      <c r="QS217" s="1" t="s">
        <v>4708</v>
      </c>
      <c r="QT217" s="1">
        <v>21</v>
      </c>
      <c r="QU217" s="1" t="s">
        <v>4725</v>
      </c>
      <c r="QV217" s="1">
        <v>25</v>
      </c>
      <c r="QW217" s="1">
        <v>30</v>
      </c>
      <c r="QX217" s="1">
        <v>35</v>
      </c>
      <c r="QY217" s="9">
        <v>90</v>
      </c>
      <c r="QZ217" s="1" t="s">
        <v>5102</v>
      </c>
      <c r="RA217" s="1">
        <v>2.0408163265306123</v>
      </c>
      <c r="RB217" s="1" t="s">
        <v>4720</v>
      </c>
      <c r="RC217" s="1" t="s">
        <v>4711</v>
      </c>
      <c r="RD217" s="1" t="s">
        <v>4712</v>
      </c>
      <c r="RE217" s="1" t="s">
        <v>5102</v>
      </c>
      <c r="RF217" s="1">
        <v>0</v>
      </c>
      <c r="RG217" s="1">
        <v>0</v>
      </c>
      <c r="RH217" s="1">
        <v>1</v>
      </c>
      <c r="RI217" s="1">
        <v>2</v>
      </c>
      <c r="RJ217" s="1" t="s">
        <v>4721</v>
      </c>
      <c r="RK217" s="1">
        <v>0</v>
      </c>
      <c r="RL217" s="1">
        <v>5</v>
      </c>
      <c r="RM217" s="1" t="s">
        <v>4714</v>
      </c>
      <c r="RN217" s="1">
        <v>0</v>
      </c>
      <c r="RO217" s="1">
        <v>0</v>
      </c>
      <c r="RP217" s="1" t="str">
        <f t="shared" si="22"/>
        <v>croissance</v>
      </c>
      <c r="RQ217" s="1" t="str">
        <f t="shared" si="23"/>
        <v>croissance</v>
      </c>
      <c r="RR217" s="1" t="str">
        <f t="shared" si="24"/>
        <v>stagnation</v>
      </c>
      <c r="RS217" s="1" t="str">
        <f t="shared" si="25"/>
        <v>regression</v>
      </c>
      <c r="RT217" s="1" t="str">
        <f t="shared" si="26"/>
        <v>regression</v>
      </c>
      <c r="RU217" s="1" t="str">
        <f t="shared" si="27"/>
        <v>croissance</v>
      </c>
    </row>
    <row r="218" spans="1:489" ht="14.25" customHeight="1" x14ac:dyDescent="0.3">
      <c r="A218" s="1" t="s">
        <v>3094</v>
      </c>
      <c r="B218" s="1" t="s">
        <v>3095</v>
      </c>
      <c r="C218" s="1">
        <v>44966</v>
      </c>
      <c r="D218" s="1" t="s">
        <v>459</v>
      </c>
      <c r="E218" s="1" t="s">
        <v>460</v>
      </c>
      <c r="F218" s="1" t="s">
        <v>460</v>
      </c>
      <c r="G218" s="1" t="s">
        <v>461</v>
      </c>
      <c r="H218" s="1" t="s">
        <v>1380</v>
      </c>
      <c r="I218" s="1" t="s">
        <v>2732</v>
      </c>
      <c r="J218" s="1" t="s">
        <v>464</v>
      </c>
      <c r="K218" s="1" t="s">
        <v>3097</v>
      </c>
      <c r="L218" s="1" t="s">
        <v>3096</v>
      </c>
      <c r="M218" s="1" t="str" cm="1">
        <f t="array" ref="M218">SUBSTITUTE(L218,LEFT(L218,MIN(IFERROR(FIND({0;1;2;3;4;5;6;7;8;9},L218),""))-1),"")</f>
        <v>13</v>
      </c>
      <c r="N218" s="1" t="str">
        <f t="shared" si="21"/>
        <v>kabus_13</v>
      </c>
      <c r="O218" s="1" t="s">
        <v>467</v>
      </c>
      <c r="P218" s="1">
        <v>21</v>
      </c>
      <c r="Q218" s="1">
        <v>0</v>
      </c>
      <c r="R218" s="1" t="s">
        <v>693</v>
      </c>
      <c r="S218" s="1" t="s">
        <v>472</v>
      </c>
      <c r="T218" s="1" t="s">
        <v>542</v>
      </c>
      <c r="V218" s="1" t="s">
        <v>510</v>
      </c>
      <c r="W218" s="1" t="s">
        <v>510</v>
      </c>
      <c r="Y218" s="1" t="s">
        <v>1144</v>
      </c>
      <c r="AA218" s="1" t="s">
        <v>471</v>
      </c>
      <c r="AB218" s="1">
        <v>2</v>
      </c>
      <c r="AC218" s="1">
        <v>0</v>
      </c>
      <c r="AD218" s="1">
        <v>0</v>
      </c>
      <c r="AE218" s="1">
        <v>0</v>
      </c>
      <c r="AF218" s="1">
        <v>1</v>
      </c>
      <c r="AG218" s="1">
        <v>0</v>
      </c>
      <c r="AH218" s="1">
        <v>0</v>
      </c>
      <c r="AI218" s="1">
        <v>0</v>
      </c>
      <c r="AJ218" s="1">
        <v>0</v>
      </c>
      <c r="AK218" s="1">
        <v>0</v>
      </c>
      <c r="AL218" s="1">
        <v>0</v>
      </c>
      <c r="AM218" s="1">
        <v>0</v>
      </c>
      <c r="AN218" s="1">
        <v>0</v>
      </c>
      <c r="AO218" s="1">
        <v>1</v>
      </c>
      <c r="AP218" s="1">
        <v>0</v>
      </c>
      <c r="AQ218" s="1">
        <v>0</v>
      </c>
      <c r="AR218" s="1">
        <v>4</v>
      </c>
      <c r="AS218" s="1" t="s">
        <v>464</v>
      </c>
      <c r="AT218" s="1">
        <v>0</v>
      </c>
      <c r="AU218" s="1">
        <v>0</v>
      </c>
      <c r="AV218" s="1">
        <v>0</v>
      </c>
      <c r="AW218" s="1">
        <v>0</v>
      </c>
      <c r="AX218" s="1">
        <v>1</v>
      </c>
      <c r="AY218" s="1">
        <v>0</v>
      </c>
      <c r="AZ218" s="1">
        <v>0</v>
      </c>
      <c r="BA218" s="1">
        <v>0</v>
      </c>
      <c r="BB218" s="1">
        <v>0</v>
      </c>
      <c r="BC218" s="1">
        <v>0</v>
      </c>
      <c r="BD218" s="1">
        <v>0</v>
      </c>
      <c r="BE218" s="1">
        <v>0</v>
      </c>
      <c r="BF218" s="1" t="s">
        <v>472</v>
      </c>
      <c r="BS218" s="1" t="s">
        <v>464</v>
      </c>
      <c r="BT218" s="1">
        <v>1</v>
      </c>
      <c r="BU218" s="1">
        <v>0</v>
      </c>
      <c r="BV218" s="1">
        <v>0</v>
      </c>
      <c r="BW218" s="1">
        <v>0</v>
      </c>
      <c r="BX218" s="1">
        <v>1</v>
      </c>
      <c r="BY218" s="1">
        <v>0</v>
      </c>
      <c r="BZ218" s="1">
        <v>0</v>
      </c>
      <c r="CA218" s="1">
        <v>0</v>
      </c>
      <c r="CB218" s="1">
        <v>0</v>
      </c>
      <c r="CC218" s="1">
        <v>0</v>
      </c>
      <c r="CD218" s="1">
        <v>0</v>
      </c>
      <c r="CF218" s="1" t="s">
        <v>473</v>
      </c>
      <c r="CG218" s="1" t="s">
        <v>896</v>
      </c>
      <c r="CL218" s="1" t="s">
        <v>473</v>
      </c>
      <c r="CM218" s="1" t="s">
        <v>5133</v>
      </c>
      <c r="CO218" s="1" t="s">
        <v>472</v>
      </c>
      <c r="CP218" s="1" t="s">
        <v>1145</v>
      </c>
      <c r="CV218" s="1" t="s">
        <v>1146</v>
      </c>
      <c r="CW218" s="1" t="s">
        <v>475</v>
      </c>
      <c r="CX218" s="1">
        <v>2</v>
      </c>
      <c r="CY218" s="1">
        <v>3</v>
      </c>
      <c r="CZ218" s="1">
        <v>3</v>
      </c>
      <c r="DA218" s="9">
        <v>8</v>
      </c>
      <c r="DB218" s="1">
        <v>5</v>
      </c>
      <c r="DC218" s="1">
        <v>1</v>
      </c>
      <c r="DD218" s="1">
        <v>8</v>
      </c>
      <c r="DE218" s="1" t="s">
        <v>464</v>
      </c>
      <c r="DF218" s="1" t="s">
        <v>5100</v>
      </c>
      <c r="DT218" s="1" t="s">
        <v>464</v>
      </c>
      <c r="EH218" s="1">
        <v>7</v>
      </c>
      <c r="EI218" s="1">
        <v>2</v>
      </c>
      <c r="EJ218" s="1">
        <v>280</v>
      </c>
      <c r="EK218" s="1">
        <v>2</v>
      </c>
      <c r="EL218" s="1">
        <v>3</v>
      </c>
      <c r="EM218" s="1">
        <v>420</v>
      </c>
      <c r="EN218" s="6">
        <v>25</v>
      </c>
      <c r="EO218" s="1" t="s">
        <v>464</v>
      </c>
      <c r="EP218" s="1">
        <v>1</v>
      </c>
      <c r="EQ218" s="1">
        <v>0</v>
      </c>
      <c r="ER218" s="1">
        <v>0</v>
      </c>
      <c r="ES218" s="1">
        <v>0</v>
      </c>
      <c r="ET218" s="1">
        <v>0</v>
      </c>
      <c r="EU218" s="1">
        <v>0</v>
      </c>
      <c r="EV218" s="1">
        <v>0</v>
      </c>
      <c r="EW218" s="1">
        <v>0</v>
      </c>
      <c r="EX218" s="1">
        <v>0</v>
      </c>
      <c r="EZ218" s="1" t="s">
        <v>555</v>
      </c>
      <c r="FA218" s="1">
        <v>0</v>
      </c>
      <c r="FB218" s="1">
        <v>0</v>
      </c>
      <c r="FC218" s="1">
        <v>0</v>
      </c>
      <c r="FD218" s="1">
        <v>0</v>
      </c>
      <c r="FE218" s="1">
        <v>1</v>
      </c>
      <c r="FF218" s="1">
        <v>0</v>
      </c>
      <c r="FG218" s="1">
        <v>0</v>
      </c>
      <c r="FI218" s="1" t="s">
        <v>464</v>
      </c>
      <c r="FJ218" s="1" t="s">
        <v>598</v>
      </c>
      <c r="FM218" s="1">
        <v>1000</v>
      </c>
      <c r="FN218" s="1">
        <v>1</v>
      </c>
      <c r="FO218" s="1">
        <v>0</v>
      </c>
      <c r="FP218" s="1">
        <v>1</v>
      </c>
      <c r="FQ218" s="1">
        <v>0</v>
      </c>
      <c r="FR218" s="1">
        <v>0</v>
      </c>
      <c r="FS218" s="1">
        <v>0</v>
      </c>
      <c r="FT218" s="1">
        <v>0</v>
      </c>
      <c r="FV218" s="1" t="s">
        <v>472</v>
      </c>
      <c r="GD218" s="1" t="s">
        <v>671</v>
      </c>
      <c r="GE218" s="1" t="s">
        <v>472</v>
      </c>
      <c r="GF218" s="1" t="s">
        <v>3098</v>
      </c>
      <c r="GG218" s="1" t="s">
        <v>472</v>
      </c>
      <c r="GP218" s="1" t="s">
        <v>464</v>
      </c>
      <c r="GQ218" s="1">
        <v>0</v>
      </c>
      <c r="GR218" s="1">
        <v>0</v>
      </c>
      <c r="GS218" s="1">
        <v>0</v>
      </c>
      <c r="GT218" s="1">
        <v>0</v>
      </c>
      <c r="GU218" s="1">
        <v>0</v>
      </c>
      <c r="GV218" s="1">
        <v>1</v>
      </c>
      <c r="GW218" s="1">
        <v>0</v>
      </c>
      <c r="GX218" s="1" t="s">
        <v>3099</v>
      </c>
      <c r="GY218" s="1">
        <v>1</v>
      </c>
      <c r="GZ218" s="1">
        <v>0</v>
      </c>
      <c r="HA218" s="1">
        <v>0</v>
      </c>
      <c r="HB218" s="1">
        <v>0</v>
      </c>
      <c r="HC218" s="1">
        <v>0</v>
      </c>
      <c r="HD218" s="1">
        <v>0</v>
      </c>
      <c r="HE218" s="1">
        <v>0</v>
      </c>
      <c r="HF218" s="1">
        <v>0</v>
      </c>
      <c r="HG218" s="1">
        <v>0</v>
      </c>
      <c r="HH218" s="1">
        <v>0</v>
      </c>
      <c r="HI218" s="1">
        <v>0</v>
      </c>
      <c r="HJ218" s="1">
        <v>0</v>
      </c>
      <c r="HK218" s="1">
        <v>0</v>
      </c>
      <c r="HL218" s="1">
        <v>0</v>
      </c>
      <c r="HM218" s="1">
        <v>0</v>
      </c>
      <c r="HN218" s="1">
        <v>0</v>
      </c>
      <c r="HO218" s="1">
        <v>0</v>
      </c>
      <c r="HP218" s="1" t="s">
        <v>464</v>
      </c>
      <c r="HQ218" s="1">
        <v>0</v>
      </c>
      <c r="HR218" s="1">
        <v>1</v>
      </c>
      <c r="HS218" s="1">
        <v>0</v>
      </c>
      <c r="HT218" s="1">
        <v>0</v>
      </c>
      <c r="HU218" s="1">
        <v>0</v>
      </c>
      <c r="HV218" s="1">
        <v>0</v>
      </c>
      <c r="HW218" s="1">
        <v>0</v>
      </c>
      <c r="HX218" s="1">
        <v>0</v>
      </c>
      <c r="HY218" s="1">
        <v>0</v>
      </c>
      <c r="HZ218" s="1">
        <v>0</v>
      </c>
      <c r="ID218" s="1" t="s">
        <v>1148</v>
      </c>
      <c r="IF218" s="1">
        <v>1</v>
      </c>
      <c r="IG218" s="1">
        <v>0</v>
      </c>
      <c r="IH218" s="1">
        <v>0</v>
      </c>
      <c r="II218" s="1">
        <v>0</v>
      </c>
      <c r="IJ218" s="1">
        <v>0</v>
      </c>
      <c r="IK218" s="1">
        <v>1</v>
      </c>
      <c r="IS218" s="1" t="s">
        <v>5184</v>
      </c>
      <c r="IT218" s="1" t="s">
        <v>464</v>
      </c>
      <c r="IU218" s="1" t="s">
        <v>5101</v>
      </c>
      <c r="IV218" s="1" t="s">
        <v>472</v>
      </c>
      <c r="IX218" s="1" t="s">
        <v>472</v>
      </c>
      <c r="IY218" s="1" t="s">
        <v>472</v>
      </c>
      <c r="KA218" s="1" t="s">
        <v>472</v>
      </c>
      <c r="KE218" s="1">
        <v>0</v>
      </c>
      <c r="KM218" s="1">
        <v>0</v>
      </c>
      <c r="KN218" s="1">
        <v>0</v>
      </c>
      <c r="KO218" s="1" t="s">
        <v>5186</v>
      </c>
      <c r="KT218" s="1">
        <v>0</v>
      </c>
      <c r="KU218" s="1">
        <v>0</v>
      </c>
      <c r="KV218" s="1">
        <v>0</v>
      </c>
      <c r="KW218" s="1">
        <v>1</v>
      </c>
      <c r="KX218" s="1">
        <v>0</v>
      </c>
      <c r="KY218" s="1">
        <v>0</v>
      </c>
      <c r="LA218" s="1" t="s">
        <v>472</v>
      </c>
      <c r="LB218" s="1" t="s">
        <v>1253</v>
      </c>
      <c r="LC218" s="1">
        <v>0</v>
      </c>
      <c r="LD218" s="1">
        <v>1</v>
      </c>
      <c r="LE218" s="1">
        <v>0</v>
      </c>
      <c r="LF218" s="1">
        <v>0</v>
      </c>
      <c r="LH218" s="1">
        <v>0</v>
      </c>
      <c r="LI218" s="1">
        <v>0</v>
      </c>
      <c r="LJ218" s="1">
        <v>0</v>
      </c>
      <c r="LK218" s="1">
        <v>0</v>
      </c>
      <c r="LL218" s="1">
        <v>1</v>
      </c>
      <c r="LM218" s="1">
        <v>0</v>
      </c>
      <c r="LN218" s="1">
        <v>0</v>
      </c>
      <c r="LO218" s="1">
        <v>0</v>
      </c>
      <c r="LQ218" s="1" t="s">
        <v>472</v>
      </c>
      <c r="LZ218" s="1" t="s">
        <v>472</v>
      </c>
      <c r="MA218" s="1" t="s">
        <v>472</v>
      </c>
      <c r="MQ218" s="1">
        <v>0</v>
      </c>
      <c r="MT218" s="1">
        <v>2</v>
      </c>
      <c r="MU218" s="1" t="s">
        <v>5188</v>
      </c>
      <c r="MV218" s="1">
        <v>1</v>
      </c>
      <c r="MW218" s="1">
        <v>0</v>
      </c>
      <c r="MX218" s="1">
        <v>0</v>
      </c>
      <c r="MY218" s="1">
        <v>0</v>
      </c>
      <c r="MZ218" s="1">
        <v>0</v>
      </c>
      <c r="NA218" s="1">
        <v>1</v>
      </c>
      <c r="NB218" s="1">
        <v>1</v>
      </c>
      <c r="NC218" s="1" t="s">
        <v>5190</v>
      </c>
      <c r="ND218" s="1">
        <v>0</v>
      </c>
      <c r="NE218" s="1">
        <v>1</v>
      </c>
      <c r="NF218" s="1">
        <v>0</v>
      </c>
      <c r="NG218" s="1" t="s">
        <v>1184</v>
      </c>
      <c r="NH218" s="1" t="s">
        <v>464</v>
      </c>
      <c r="NI218" s="1" t="s">
        <v>480</v>
      </c>
      <c r="OD218" s="1" t="s">
        <v>2485</v>
      </c>
      <c r="OE218" s="1">
        <v>1</v>
      </c>
      <c r="OF218" s="1">
        <v>0</v>
      </c>
      <c r="OG218" s="1">
        <v>0</v>
      </c>
      <c r="OH218" s="1">
        <v>0</v>
      </c>
      <c r="OI218" s="1">
        <v>0</v>
      </c>
      <c r="OJ218" s="1">
        <v>0</v>
      </c>
      <c r="OK218" s="1">
        <v>0</v>
      </c>
      <c r="OL218" s="1">
        <v>0</v>
      </c>
      <c r="OM218" s="1">
        <v>1</v>
      </c>
      <c r="ON218" s="1">
        <v>0</v>
      </c>
      <c r="OO218" s="1" t="s">
        <v>544</v>
      </c>
      <c r="OP218" s="1">
        <v>0</v>
      </c>
      <c r="OQ218" s="1">
        <v>0</v>
      </c>
      <c r="OR218" s="1">
        <v>0</v>
      </c>
      <c r="OS218" s="1">
        <v>0</v>
      </c>
      <c r="OT218" s="1">
        <v>1</v>
      </c>
      <c r="OU218" s="1">
        <v>0</v>
      </c>
      <c r="OV218" s="1" t="s">
        <v>834</v>
      </c>
      <c r="OW218" s="1" t="s">
        <v>702</v>
      </c>
      <c r="OY218" s="1" t="s">
        <v>518</v>
      </c>
      <c r="OZ218" s="1" t="s">
        <v>472</v>
      </c>
      <c r="PA218" s="1" t="s">
        <v>472</v>
      </c>
      <c r="PB218" s="1" t="s">
        <v>518</v>
      </c>
      <c r="PC218" s="1" t="s">
        <v>472</v>
      </c>
      <c r="PI218" s="1" t="s">
        <v>605</v>
      </c>
      <c r="PJ218" s="1" t="s">
        <v>489</v>
      </c>
      <c r="PK218" s="1">
        <v>0</v>
      </c>
      <c r="PL218" s="1">
        <v>0</v>
      </c>
      <c r="PM218" s="1">
        <v>0</v>
      </c>
      <c r="PN218" s="1">
        <v>0</v>
      </c>
      <c r="PO218" s="1">
        <v>0</v>
      </c>
      <c r="PP218" s="1">
        <v>0</v>
      </c>
      <c r="PQ218" s="1">
        <v>0</v>
      </c>
      <c r="PR218" s="1">
        <v>0</v>
      </c>
      <c r="PS218" s="1">
        <v>0</v>
      </c>
      <c r="PT218" s="1">
        <v>0</v>
      </c>
      <c r="PU218" s="1">
        <v>1</v>
      </c>
      <c r="PV218" s="1">
        <v>0</v>
      </c>
      <c r="PW218" s="1" t="s">
        <v>3100</v>
      </c>
      <c r="PX218" s="1" t="s">
        <v>488</v>
      </c>
      <c r="PY218" s="1" t="s">
        <v>565</v>
      </c>
      <c r="PZ218" s="1" t="s">
        <v>488</v>
      </c>
      <c r="QA218" s="1" t="s">
        <v>489</v>
      </c>
      <c r="QB218" s="1" t="s">
        <v>3101</v>
      </c>
      <c r="QC218" s="1" t="s">
        <v>3102</v>
      </c>
      <c r="QD218" s="1" t="s">
        <v>472</v>
      </c>
      <c r="QG218" s="1">
        <v>-2.2162560999999998</v>
      </c>
      <c r="QH218" s="1">
        <v>28.830537499999998</v>
      </c>
      <c r="QI218" s="1">
        <v>1628.2</v>
      </c>
      <c r="QJ218" s="1">
        <v>4.08</v>
      </c>
      <c r="QK218" s="1">
        <v>4</v>
      </c>
      <c r="QL218" s="1">
        <v>44966.351678240739</v>
      </c>
      <c r="QM218" s="1">
        <v>44966.326828703714</v>
      </c>
      <c r="QN218" s="1" t="s">
        <v>1159</v>
      </c>
      <c r="QO218" s="1">
        <v>44966.352025462962</v>
      </c>
      <c r="QP218" s="7" t="s">
        <v>3103</v>
      </c>
      <c r="QQ218" s="1" t="s">
        <v>1159</v>
      </c>
      <c r="QR218" s="1" t="s">
        <v>4707</v>
      </c>
      <c r="QS218" s="1" t="s">
        <v>4716</v>
      </c>
      <c r="QT218" s="1">
        <v>2</v>
      </c>
      <c r="QU218" s="1" t="s">
        <v>4725</v>
      </c>
      <c r="QV218" s="1">
        <v>5</v>
      </c>
      <c r="QW218" s="1">
        <v>20</v>
      </c>
      <c r="QX218" s="1">
        <v>7</v>
      </c>
      <c r="QY218" s="9">
        <v>32</v>
      </c>
      <c r="QZ218" s="1" t="s">
        <v>5101</v>
      </c>
      <c r="RA218" s="1">
        <v>14.285714285714286</v>
      </c>
      <c r="RB218" s="1" t="s">
        <v>4710</v>
      </c>
      <c r="RC218" s="1" t="s">
        <v>4711</v>
      </c>
      <c r="RD218" s="1" t="s">
        <v>4712</v>
      </c>
      <c r="RE218" s="1" t="s">
        <v>5102</v>
      </c>
      <c r="RF218" s="1">
        <v>0</v>
      </c>
      <c r="RG218" s="1">
        <v>1</v>
      </c>
      <c r="RH218" s="1">
        <v>1</v>
      </c>
      <c r="RI218" s="1">
        <v>2</v>
      </c>
      <c r="RJ218" s="1" t="s">
        <v>4721</v>
      </c>
      <c r="RK218" s="1">
        <v>0</v>
      </c>
      <c r="RL218" s="1">
        <v>4</v>
      </c>
      <c r="RM218" s="1" t="s">
        <v>4722</v>
      </c>
      <c r="RN218" s="1">
        <v>0</v>
      </c>
      <c r="RO218" s="1">
        <v>0</v>
      </c>
      <c r="RP218" s="1" t="str">
        <f t="shared" si="22"/>
        <v>croissance</v>
      </c>
      <c r="RQ218" s="1" t="str">
        <f t="shared" si="23"/>
        <v>croissance</v>
      </c>
      <c r="RR218" s="1" t="str">
        <f t="shared" si="24"/>
        <v>croissance</v>
      </c>
      <c r="RS218" s="1" t="str">
        <f t="shared" si="25"/>
        <v>regression</v>
      </c>
      <c r="RT218" s="1" t="str">
        <f t="shared" si="26"/>
        <v>regression</v>
      </c>
      <c r="RU218" s="1" t="str">
        <f t="shared" si="27"/>
        <v>regression</v>
      </c>
    </row>
    <row r="219" spans="1:489" ht="14.25" customHeight="1" x14ac:dyDescent="0.3">
      <c r="A219" s="1" t="s">
        <v>3104</v>
      </c>
      <c r="B219" s="1" t="s">
        <v>3105</v>
      </c>
      <c r="C219" s="1">
        <v>44966</v>
      </c>
      <c r="D219" s="1" t="s">
        <v>459</v>
      </c>
      <c r="E219" s="1" t="s">
        <v>460</v>
      </c>
      <c r="F219" s="1" t="s">
        <v>460</v>
      </c>
      <c r="G219" s="1" t="s">
        <v>461</v>
      </c>
      <c r="H219" s="1" t="s">
        <v>1380</v>
      </c>
      <c r="I219" s="1" t="s">
        <v>2732</v>
      </c>
      <c r="J219" s="1" t="s">
        <v>464</v>
      </c>
      <c r="K219" s="1" t="s">
        <v>3107</v>
      </c>
      <c r="L219" s="1" t="s">
        <v>3106</v>
      </c>
      <c r="M219" s="1" t="str" cm="1">
        <f t="array" ref="M219">SUBSTITUTE(L219,LEFT(L219,MIN(IFERROR(FIND({0;1;2;3;4;5;6;7;8;9},L219),""))-1),"")</f>
        <v>4</v>
      </c>
      <c r="N219" s="1" t="str">
        <f t="shared" si="21"/>
        <v>kabus_4</v>
      </c>
      <c r="O219" s="1" t="s">
        <v>467</v>
      </c>
      <c r="P219" s="1">
        <v>25</v>
      </c>
      <c r="Q219" s="1">
        <v>947926854</v>
      </c>
      <c r="R219" s="1" t="s">
        <v>614</v>
      </c>
      <c r="S219" s="1" t="s">
        <v>472</v>
      </c>
      <c r="T219" s="1" t="s">
        <v>542</v>
      </c>
      <c r="V219" s="1" t="s">
        <v>510</v>
      </c>
      <c r="W219" s="1" t="s">
        <v>510</v>
      </c>
      <c r="Y219" s="1" t="s">
        <v>1503</v>
      </c>
      <c r="AA219" s="1" t="s">
        <v>471</v>
      </c>
      <c r="AB219" s="1">
        <v>0</v>
      </c>
      <c r="AC219" s="1">
        <v>0</v>
      </c>
      <c r="AD219" s="1">
        <v>1</v>
      </c>
      <c r="AE219" s="1">
        <v>0</v>
      </c>
      <c r="AF219" s="1">
        <v>0</v>
      </c>
      <c r="AG219" s="1">
        <v>1</v>
      </c>
      <c r="AH219" s="1">
        <v>0</v>
      </c>
      <c r="AI219" s="1">
        <v>0</v>
      </c>
      <c r="AJ219" s="1">
        <v>1</v>
      </c>
      <c r="AK219" s="1">
        <v>0</v>
      </c>
      <c r="AL219" s="1">
        <v>0</v>
      </c>
      <c r="AM219" s="1">
        <v>0</v>
      </c>
      <c r="AN219" s="1">
        <v>0</v>
      </c>
      <c r="AO219" s="1">
        <v>0</v>
      </c>
      <c r="AP219" s="1">
        <v>1</v>
      </c>
      <c r="AQ219" s="1">
        <v>0</v>
      </c>
      <c r="AR219" s="1">
        <v>4</v>
      </c>
      <c r="AS219" s="1" t="s">
        <v>464</v>
      </c>
      <c r="AT219" s="1">
        <v>0</v>
      </c>
      <c r="AU219" s="1">
        <v>0</v>
      </c>
      <c r="AV219" s="1">
        <v>0</v>
      </c>
      <c r="AW219" s="1">
        <v>0</v>
      </c>
      <c r="AX219" s="1">
        <v>0</v>
      </c>
      <c r="AY219" s="1">
        <v>0</v>
      </c>
      <c r="AZ219" s="1">
        <v>1</v>
      </c>
      <c r="BA219" s="1">
        <v>0</v>
      </c>
      <c r="BB219" s="1">
        <v>0</v>
      </c>
      <c r="BC219" s="1">
        <v>0</v>
      </c>
      <c r="BD219" s="1">
        <v>0</v>
      </c>
      <c r="BE219" s="1">
        <v>0</v>
      </c>
      <c r="BF219" s="1" t="s">
        <v>464</v>
      </c>
      <c r="BG219" s="1">
        <v>1</v>
      </c>
      <c r="BH219" s="1">
        <v>0</v>
      </c>
      <c r="BI219" s="1">
        <v>0</v>
      </c>
      <c r="BJ219" s="1">
        <v>0</v>
      </c>
      <c r="BK219" s="1">
        <v>0</v>
      </c>
      <c r="BL219" s="1">
        <v>0</v>
      </c>
      <c r="BM219" s="1">
        <v>0</v>
      </c>
      <c r="BN219" s="1">
        <v>0</v>
      </c>
      <c r="BO219" s="1">
        <v>0</v>
      </c>
      <c r="BP219" s="1">
        <v>0</v>
      </c>
      <c r="BQ219" s="1">
        <v>0</v>
      </c>
      <c r="BS219" s="1" t="s">
        <v>464</v>
      </c>
      <c r="BT219" s="1">
        <v>0</v>
      </c>
      <c r="BU219" s="1">
        <v>0</v>
      </c>
      <c r="BV219" s="1">
        <v>0</v>
      </c>
      <c r="BW219" s="1">
        <v>0</v>
      </c>
      <c r="BX219" s="1">
        <v>1</v>
      </c>
      <c r="BY219" s="1">
        <v>0</v>
      </c>
      <c r="BZ219" s="1">
        <v>0</v>
      </c>
      <c r="CA219" s="1">
        <v>0</v>
      </c>
      <c r="CB219" s="1">
        <v>0</v>
      </c>
      <c r="CC219" s="1">
        <v>0</v>
      </c>
      <c r="CD219" s="1">
        <v>0</v>
      </c>
      <c r="CF219" s="1" t="s">
        <v>473</v>
      </c>
      <c r="CG219" s="1" t="s">
        <v>474</v>
      </c>
      <c r="CL219" s="1" t="s">
        <v>473</v>
      </c>
      <c r="CM219" s="1" t="s">
        <v>5133</v>
      </c>
      <c r="CO219" s="1" t="s">
        <v>464</v>
      </c>
      <c r="CW219" s="1" t="s">
        <v>475</v>
      </c>
      <c r="CX219" s="1">
        <v>5</v>
      </c>
      <c r="CY219" s="1">
        <v>45</v>
      </c>
      <c r="CZ219" s="1">
        <v>5</v>
      </c>
      <c r="DA219" s="9">
        <v>55</v>
      </c>
      <c r="DE219" s="1" t="s">
        <v>464</v>
      </c>
      <c r="DF219" s="1" t="s">
        <v>5101</v>
      </c>
      <c r="EH219" s="1">
        <v>7</v>
      </c>
      <c r="EI219" s="1">
        <v>3</v>
      </c>
      <c r="EJ219" s="1">
        <v>420</v>
      </c>
      <c r="EM219" s="1">
        <v>0</v>
      </c>
      <c r="EN219" s="6">
        <v>15</v>
      </c>
      <c r="EO219" s="1" t="s">
        <v>472</v>
      </c>
      <c r="EZ219" s="1" t="s">
        <v>514</v>
      </c>
      <c r="FA219" s="1">
        <v>0</v>
      </c>
      <c r="FB219" s="1">
        <v>0</v>
      </c>
      <c r="FC219" s="1">
        <v>0</v>
      </c>
      <c r="FD219" s="1">
        <v>0</v>
      </c>
      <c r="FE219" s="1">
        <v>1</v>
      </c>
      <c r="FF219" s="1">
        <v>0</v>
      </c>
      <c r="FG219" s="1">
        <v>0</v>
      </c>
      <c r="FI219" s="1" t="s">
        <v>464</v>
      </c>
      <c r="FJ219" s="1" t="s">
        <v>598</v>
      </c>
      <c r="FM219" s="1">
        <v>500</v>
      </c>
      <c r="GE219" s="1" t="s">
        <v>464</v>
      </c>
      <c r="GF219" s="1" t="s">
        <v>3108</v>
      </c>
      <c r="GG219" s="1" t="s">
        <v>472</v>
      </c>
      <c r="HP219" s="1" t="s">
        <v>464</v>
      </c>
      <c r="HQ219" s="1">
        <v>0</v>
      </c>
      <c r="HR219" s="1">
        <v>0</v>
      </c>
      <c r="HS219" s="1">
        <v>1</v>
      </c>
      <c r="HT219" s="1">
        <v>0</v>
      </c>
      <c r="HU219" s="1">
        <v>0</v>
      </c>
      <c r="HV219" s="1">
        <v>0</v>
      </c>
      <c r="HW219" s="1">
        <v>0</v>
      </c>
      <c r="HX219" s="1">
        <v>0</v>
      </c>
      <c r="HY219" s="1">
        <v>0</v>
      </c>
      <c r="HZ219" s="1">
        <v>0</v>
      </c>
      <c r="IC219" s="1" t="s">
        <v>1932</v>
      </c>
      <c r="IF219" s="1">
        <v>0</v>
      </c>
      <c r="IG219" s="1">
        <v>0</v>
      </c>
      <c r="IH219" s="1">
        <v>0</v>
      </c>
      <c r="II219" s="1">
        <v>1</v>
      </c>
      <c r="IJ219" s="1">
        <v>0</v>
      </c>
      <c r="IL219" s="1">
        <v>0</v>
      </c>
      <c r="IM219" s="1">
        <v>1</v>
      </c>
      <c r="IN219" s="1">
        <v>0</v>
      </c>
      <c r="IS219" s="1" t="s">
        <v>5183</v>
      </c>
      <c r="IT219" s="1" t="s">
        <v>472</v>
      </c>
      <c r="IU219" s="1" t="s">
        <v>5102</v>
      </c>
      <c r="IV219" s="1" t="s">
        <v>472</v>
      </c>
      <c r="IX219" s="1" t="s">
        <v>472</v>
      </c>
      <c r="IY219" s="1" t="s">
        <v>472</v>
      </c>
      <c r="KA219" s="1" t="s">
        <v>472</v>
      </c>
      <c r="KE219" s="1">
        <v>0</v>
      </c>
      <c r="KM219" s="1">
        <v>0</v>
      </c>
      <c r="KN219" s="1">
        <v>0</v>
      </c>
      <c r="KO219" s="1" t="s">
        <v>5186</v>
      </c>
      <c r="KT219" s="1">
        <v>0</v>
      </c>
      <c r="KU219" s="1">
        <v>0</v>
      </c>
      <c r="KV219" s="1">
        <v>1</v>
      </c>
      <c r="KW219" s="1">
        <v>0</v>
      </c>
      <c r="KX219" s="1">
        <v>0</v>
      </c>
      <c r="KY219" s="1">
        <v>0</v>
      </c>
      <c r="LA219" s="1" t="s">
        <v>464</v>
      </c>
      <c r="LB219" s="1" t="s">
        <v>834</v>
      </c>
      <c r="LC219" s="1">
        <v>0</v>
      </c>
      <c r="LD219" s="1">
        <v>1</v>
      </c>
      <c r="LE219" s="1">
        <v>0</v>
      </c>
      <c r="LF219" s="1">
        <v>0</v>
      </c>
      <c r="LH219" s="1">
        <v>0</v>
      </c>
      <c r="LI219" s="1">
        <v>0</v>
      </c>
      <c r="LJ219" s="1">
        <v>0</v>
      </c>
      <c r="LK219" s="1">
        <v>1</v>
      </c>
      <c r="LL219" s="1">
        <v>0</v>
      </c>
      <c r="LM219" s="1">
        <v>0</v>
      </c>
      <c r="LN219" s="1">
        <v>0</v>
      </c>
      <c r="LO219" s="1">
        <v>0</v>
      </c>
      <c r="LQ219" s="1" t="s">
        <v>464</v>
      </c>
      <c r="LR219" s="1" t="s">
        <v>1922</v>
      </c>
      <c r="LS219" s="1">
        <v>0</v>
      </c>
      <c r="LT219" s="1">
        <v>0</v>
      </c>
      <c r="LU219" s="1">
        <v>0</v>
      </c>
      <c r="LV219" s="1">
        <v>1</v>
      </c>
      <c r="LW219" s="1">
        <v>0</v>
      </c>
      <c r="LX219" s="1">
        <v>0</v>
      </c>
      <c r="LY219" s="1" t="s">
        <v>1423</v>
      </c>
      <c r="LZ219" s="1" t="s">
        <v>472</v>
      </c>
      <c r="MA219" s="1" t="s">
        <v>472</v>
      </c>
      <c r="MQ219" s="1">
        <v>0</v>
      </c>
      <c r="MT219" s="1">
        <v>6</v>
      </c>
      <c r="MU219" s="1" t="s">
        <v>5187</v>
      </c>
      <c r="MV219" s="1">
        <v>1</v>
      </c>
      <c r="MW219" s="1">
        <v>0</v>
      </c>
      <c r="MX219" s="1">
        <v>0</v>
      </c>
      <c r="MY219" s="1">
        <v>0</v>
      </c>
      <c r="MZ219" s="1">
        <v>0</v>
      </c>
      <c r="NA219" s="1">
        <v>1</v>
      </c>
      <c r="NB219" s="1">
        <v>1</v>
      </c>
      <c r="NC219" s="1" t="s">
        <v>5190</v>
      </c>
      <c r="ND219" s="1">
        <v>0</v>
      </c>
      <c r="NE219" s="1">
        <v>0</v>
      </c>
      <c r="NF219" s="1">
        <v>0</v>
      </c>
      <c r="NH219" s="1" t="s">
        <v>464</v>
      </c>
      <c r="NI219" s="1" t="s">
        <v>480</v>
      </c>
      <c r="OD219" s="1" t="s">
        <v>481</v>
      </c>
      <c r="OE219" s="1">
        <v>0</v>
      </c>
      <c r="OF219" s="1">
        <v>0</v>
      </c>
      <c r="OG219" s="1">
        <v>0</v>
      </c>
      <c r="OH219" s="1">
        <v>0</v>
      </c>
      <c r="OI219" s="1">
        <v>0</v>
      </c>
      <c r="OJ219" s="1">
        <v>0</v>
      </c>
      <c r="OK219" s="1">
        <v>0</v>
      </c>
      <c r="OL219" s="1">
        <v>0</v>
      </c>
      <c r="OM219" s="1">
        <v>1</v>
      </c>
      <c r="ON219" s="1">
        <v>0</v>
      </c>
      <c r="OO219" s="1" t="s">
        <v>544</v>
      </c>
      <c r="OP219" s="1">
        <v>0</v>
      </c>
      <c r="OQ219" s="1">
        <v>0</v>
      </c>
      <c r="OR219" s="1">
        <v>0</v>
      </c>
      <c r="OS219" s="1">
        <v>1</v>
      </c>
      <c r="OT219" s="1">
        <v>0</v>
      </c>
      <c r="OU219" s="1">
        <v>0</v>
      </c>
      <c r="OW219" s="1" t="s">
        <v>546</v>
      </c>
      <c r="OY219" s="1" t="s">
        <v>533</v>
      </c>
      <c r="OZ219" s="1" t="s">
        <v>464</v>
      </c>
      <c r="PA219" s="1" t="s">
        <v>464</v>
      </c>
      <c r="PB219" s="1" t="s">
        <v>533</v>
      </c>
      <c r="PC219" s="1" t="s">
        <v>464</v>
      </c>
      <c r="PD219" s="1" t="s">
        <v>472</v>
      </c>
      <c r="PF219" s="1" t="s">
        <v>484</v>
      </c>
      <c r="PH219" s="1" t="s">
        <v>485</v>
      </c>
      <c r="PI219" s="1" t="s">
        <v>534</v>
      </c>
      <c r="PJ219" s="1" t="s">
        <v>472</v>
      </c>
      <c r="PZ219" s="1" t="s">
        <v>1423</v>
      </c>
      <c r="QA219" s="1" t="s">
        <v>489</v>
      </c>
      <c r="QB219" s="1" t="s">
        <v>1423</v>
      </c>
      <c r="QC219" s="1" t="s">
        <v>3109</v>
      </c>
      <c r="QD219" s="1" t="s">
        <v>472</v>
      </c>
      <c r="QG219" s="1">
        <v>-2.2181883</v>
      </c>
      <c r="QH219" s="1">
        <v>28.825483299999998</v>
      </c>
      <c r="QI219" s="1">
        <v>1663.3</v>
      </c>
      <c r="QJ219" s="1">
        <v>3.9</v>
      </c>
      <c r="QK219" s="1">
        <v>4</v>
      </c>
      <c r="QL219" s="1">
        <v>44966.376886574071</v>
      </c>
      <c r="QM219" s="1">
        <v>44966.363263888888</v>
      </c>
      <c r="QN219" s="1" t="s">
        <v>840</v>
      </c>
      <c r="QO219" s="1">
        <v>44966.376921296287</v>
      </c>
      <c r="QP219" s="7" t="s">
        <v>3110</v>
      </c>
      <c r="QQ219" s="1" t="s">
        <v>840</v>
      </c>
      <c r="QR219" s="1" t="s">
        <v>4707</v>
      </c>
      <c r="QS219" s="1" t="s">
        <v>4708</v>
      </c>
      <c r="QT219" s="1">
        <v>8</v>
      </c>
      <c r="QU219" s="1" t="s">
        <v>4725</v>
      </c>
      <c r="QV219" s="1">
        <v>5</v>
      </c>
      <c r="QW219" s="1">
        <v>7</v>
      </c>
      <c r="QX219" s="1">
        <v>10</v>
      </c>
      <c r="QY219" s="9">
        <v>22</v>
      </c>
      <c r="QZ219" s="1" t="s">
        <v>5100</v>
      </c>
      <c r="RA219" s="1">
        <v>7.5</v>
      </c>
      <c r="RB219" s="1" t="s">
        <v>4710</v>
      </c>
      <c r="RC219" s="1" t="s">
        <v>4711</v>
      </c>
      <c r="RD219" s="1" t="s">
        <v>4712</v>
      </c>
      <c r="RE219" s="1" t="s">
        <v>5102</v>
      </c>
      <c r="RF219" s="1">
        <v>0</v>
      </c>
      <c r="RG219" s="1">
        <v>1</v>
      </c>
      <c r="RH219" s="1">
        <v>1</v>
      </c>
      <c r="RI219" s="1">
        <v>2</v>
      </c>
      <c r="RJ219" s="1" t="s">
        <v>4721</v>
      </c>
      <c r="RK219" s="1">
        <v>0</v>
      </c>
      <c r="RL219" s="1">
        <v>4</v>
      </c>
      <c r="RM219" s="1" t="s">
        <v>4722</v>
      </c>
      <c r="RN219" s="1">
        <v>0</v>
      </c>
      <c r="RO219" s="1">
        <v>0</v>
      </c>
      <c r="RP219" s="1" t="str">
        <f t="shared" si="22"/>
        <v>regression</v>
      </c>
      <c r="RQ219" s="1" t="str">
        <f t="shared" si="23"/>
        <v>regression</v>
      </c>
      <c r="RR219" s="1" t="str">
        <f t="shared" si="24"/>
        <v>stagnation</v>
      </c>
      <c r="RS219" s="1" t="str">
        <f t="shared" si="25"/>
        <v>regression</v>
      </c>
      <c r="RT219" s="1" t="str">
        <f t="shared" si="26"/>
        <v>regression</v>
      </c>
      <c r="RU219" s="1" t="str">
        <f t="shared" si="27"/>
        <v>croissance</v>
      </c>
    </row>
    <row r="220" spans="1:489" ht="14.25" customHeight="1" x14ac:dyDescent="0.3">
      <c r="A220" s="1" t="s">
        <v>3111</v>
      </c>
      <c r="B220" s="1" t="s">
        <v>3112</v>
      </c>
      <c r="C220" s="1">
        <v>44601</v>
      </c>
      <c r="D220" s="1" t="s">
        <v>459</v>
      </c>
      <c r="E220" s="1" t="s">
        <v>460</v>
      </c>
      <c r="F220" s="1" t="s">
        <v>460</v>
      </c>
      <c r="G220" s="1" t="s">
        <v>461</v>
      </c>
      <c r="H220" s="1" t="s">
        <v>1380</v>
      </c>
      <c r="I220" s="1" t="s">
        <v>2732</v>
      </c>
      <c r="J220" s="1" t="s">
        <v>464</v>
      </c>
      <c r="K220" s="1" t="s">
        <v>3114</v>
      </c>
      <c r="L220" s="1" t="s">
        <v>3113</v>
      </c>
      <c r="M220" s="1" t="str" cm="1">
        <f t="array" ref="M220">SUBSTITUTE(L220,LEFT(L220,MIN(IFERROR(FIND({0;1;2;3;4;5;6;7;8;9},L220),""))-1),"")</f>
        <v>14</v>
      </c>
      <c r="N220" s="1" t="str">
        <f t="shared" si="21"/>
        <v>kabus_14</v>
      </c>
      <c r="O220" s="1" t="s">
        <v>510</v>
      </c>
      <c r="P220" s="1">
        <v>65</v>
      </c>
      <c r="Q220" s="1">
        <v>0</v>
      </c>
      <c r="R220" s="1" t="s">
        <v>693</v>
      </c>
      <c r="S220" s="1" t="s">
        <v>464</v>
      </c>
      <c r="W220" s="1" t="s">
        <v>510</v>
      </c>
      <c r="X220" s="1" t="s">
        <v>3115</v>
      </c>
      <c r="Y220" s="1" t="s">
        <v>575</v>
      </c>
      <c r="AA220" s="1" t="s">
        <v>596</v>
      </c>
      <c r="AB220" s="1">
        <v>3</v>
      </c>
      <c r="AC220" s="1">
        <v>1</v>
      </c>
      <c r="AD220" s="1">
        <v>0</v>
      </c>
      <c r="AE220" s="1">
        <v>0</v>
      </c>
      <c r="AF220" s="1">
        <v>1</v>
      </c>
      <c r="AG220" s="1">
        <v>1</v>
      </c>
      <c r="AH220" s="1">
        <v>0</v>
      </c>
      <c r="AI220" s="1">
        <v>0</v>
      </c>
      <c r="AJ220" s="1">
        <v>2</v>
      </c>
      <c r="AK220" s="1">
        <v>0</v>
      </c>
      <c r="AL220" s="1">
        <v>0</v>
      </c>
      <c r="AM220" s="1">
        <v>0</v>
      </c>
      <c r="AN220" s="1">
        <v>0</v>
      </c>
      <c r="AO220" s="1">
        <v>1</v>
      </c>
      <c r="AP220" s="1">
        <v>0</v>
      </c>
      <c r="AQ220" s="1">
        <v>1</v>
      </c>
      <c r="AR220" s="1">
        <v>10</v>
      </c>
      <c r="AS220" s="1" t="s">
        <v>464</v>
      </c>
      <c r="AT220" s="1">
        <v>0</v>
      </c>
      <c r="AU220" s="1">
        <v>1</v>
      </c>
      <c r="AV220" s="1">
        <v>0</v>
      </c>
      <c r="AW220" s="1">
        <v>0</v>
      </c>
      <c r="AX220" s="1">
        <v>0</v>
      </c>
      <c r="AY220" s="1">
        <v>0</v>
      </c>
      <c r="AZ220" s="1">
        <v>0</v>
      </c>
      <c r="BA220" s="1">
        <v>0</v>
      </c>
      <c r="BB220" s="1">
        <v>0</v>
      </c>
      <c r="BC220" s="1">
        <v>0</v>
      </c>
      <c r="BD220" s="1">
        <v>0</v>
      </c>
      <c r="BE220" s="1">
        <v>0</v>
      </c>
      <c r="BF220" s="1" t="s">
        <v>472</v>
      </c>
      <c r="BS220" s="1" t="s">
        <v>464</v>
      </c>
      <c r="BT220" s="1">
        <v>0</v>
      </c>
      <c r="BU220" s="1">
        <v>1</v>
      </c>
      <c r="BV220" s="1">
        <v>0</v>
      </c>
      <c r="BW220" s="1">
        <v>1</v>
      </c>
      <c r="BX220" s="1">
        <v>0</v>
      </c>
      <c r="BY220" s="1">
        <v>0</v>
      </c>
      <c r="BZ220" s="1">
        <v>0</v>
      </c>
      <c r="CA220" s="1">
        <v>0</v>
      </c>
      <c r="CB220" s="1">
        <v>0</v>
      </c>
      <c r="CC220" s="1">
        <v>0</v>
      </c>
      <c r="CD220" s="1">
        <v>0</v>
      </c>
      <c r="CF220" s="1" t="s">
        <v>650</v>
      </c>
      <c r="CI220" s="1" t="s">
        <v>714</v>
      </c>
      <c r="CL220" s="1" t="s">
        <v>714</v>
      </c>
      <c r="CM220" s="1" t="s">
        <v>5132</v>
      </c>
      <c r="CO220" s="1" t="s">
        <v>464</v>
      </c>
      <c r="CW220" s="1" t="s">
        <v>475</v>
      </c>
      <c r="CX220" s="1">
        <v>4</v>
      </c>
      <c r="CY220" s="1">
        <v>2</v>
      </c>
      <c r="CZ220" s="1">
        <v>6</v>
      </c>
      <c r="DA220" s="9">
        <v>12</v>
      </c>
      <c r="DE220" s="1" t="s">
        <v>464</v>
      </c>
      <c r="DF220" s="1" t="s">
        <v>5102</v>
      </c>
      <c r="EH220" s="1">
        <v>7</v>
      </c>
      <c r="EI220" s="1">
        <v>3</v>
      </c>
      <c r="EJ220" s="1">
        <v>420</v>
      </c>
      <c r="EM220" s="1">
        <v>0</v>
      </c>
      <c r="EN220" s="6">
        <v>6</v>
      </c>
      <c r="EO220" s="1" t="s">
        <v>472</v>
      </c>
      <c r="EZ220" s="1" t="s">
        <v>555</v>
      </c>
      <c r="FA220" s="1">
        <v>0</v>
      </c>
      <c r="FB220" s="1">
        <v>0</v>
      </c>
      <c r="FC220" s="1">
        <v>1</v>
      </c>
      <c r="FD220" s="1">
        <v>1</v>
      </c>
      <c r="FE220" s="1">
        <v>0</v>
      </c>
      <c r="FF220" s="1">
        <v>0</v>
      </c>
      <c r="FG220" s="1">
        <v>0</v>
      </c>
      <c r="FI220" s="1" t="s">
        <v>472</v>
      </c>
      <c r="GE220" s="1" t="s">
        <v>464</v>
      </c>
      <c r="GF220" s="1" t="s">
        <v>3116</v>
      </c>
      <c r="GG220" s="1" t="s">
        <v>472</v>
      </c>
      <c r="HP220" s="1" t="s">
        <v>464</v>
      </c>
      <c r="HQ220" s="1">
        <v>0</v>
      </c>
      <c r="HR220" s="1">
        <v>1</v>
      </c>
      <c r="HS220" s="1">
        <v>0</v>
      </c>
      <c r="HT220" s="1">
        <v>0</v>
      </c>
      <c r="HU220" s="1">
        <v>0</v>
      </c>
      <c r="HV220" s="1">
        <v>0</v>
      </c>
      <c r="HW220" s="1">
        <v>0</v>
      </c>
      <c r="HX220" s="1">
        <v>0</v>
      </c>
      <c r="HY220" s="1">
        <v>0</v>
      </c>
      <c r="HZ220" s="1">
        <v>0</v>
      </c>
      <c r="ID220" s="1" t="s">
        <v>1148</v>
      </c>
      <c r="IF220" s="1">
        <v>0</v>
      </c>
      <c r="IG220" s="1">
        <v>0</v>
      </c>
      <c r="IH220" s="1">
        <v>0</v>
      </c>
      <c r="II220" s="1">
        <v>1</v>
      </c>
      <c r="IJ220" s="1">
        <v>0</v>
      </c>
      <c r="IS220" s="1" t="s">
        <v>5184</v>
      </c>
      <c r="IT220" s="1" t="s">
        <v>472</v>
      </c>
      <c r="IU220" s="1" t="s">
        <v>5100</v>
      </c>
      <c r="IV220" s="1" t="s">
        <v>472</v>
      </c>
      <c r="IX220" s="1" t="s">
        <v>472</v>
      </c>
      <c r="IY220" s="1" t="s">
        <v>472</v>
      </c>
      <c r="KA220" s="1" t="s">
        <v>464</v>
      </c>
      <c r="KB220" s="1">
        <v>1</v>
      </c>
      <c r="KC220" s="1">
        <v>1</v>
      </c>
      <c r="KD220" s="1">
        <v>1</v>
      </c>
      <c r="KE220" s="1">
        <v>3</v>
      </c>
      <c r="KF220" s="1">
        <v>0</v>
      </c>
      <c r="KG220" s="1">
        <v>0</v>
      </c>
      <c r="KH220" s="1">
        <v>0</v>
      </c>
      <c r="KJ220" s="1">
        <v>1</v>
      </c>
      <c r="KK220" s="1">
        <v>1</v>
      </c>
      <c r="KL220" s="1">
        <v>1</v>
      </c>
      <c r="KM220" s="1">
        <v>3</v>
      </c>
      <c r="KN220" s="1">
        <v>6</v>
      </c>
      <c r="KO220" s="1" t="s">
        <v>5185</v>
      </c>
      <c r="KP220" s="1">
        <v>0</v>
      </c>
      <c r="KQ220" s="1">
        <v>0</v>
      </c>
      <c r="KR220" s="1">
        <v>0</v>
      </c>
      <c r="KT220" s="1">
        <v>0</v>
      </c>
      <c r="KU220" s="1">
        <v>0</v>
      </c>
      <c r="KV220" s="1">
        <v>0</v>
      </c>
      <c r="KW220" s="1">
        <v>0</v>
      </c>
      <c r="KX220" s="1">
        <v>1</v>
      </c>
      <c r="KY220" s="1">
        <v>0</v>
      </c>
      <c r="KZ220" s="1" t="s">
        <v>3117</v>
      </c>
      <c r="LA220" s="1" t="s">
        <v>472</v>
      </c>
      <c r="LC220" s="1">
        <v>0</v>
      </c>
      <c r="LD220" s="1">
        <v>1</v>
      </c>
      <c r="LE220" s="1">
        <v>0</v>
      </c>
      <c r="LF220" s="1">
        <v>0</v>
      </c>
      <c r="LH220" s="1">
        <v>0</v>
      </c>
      <c r="LI220" s="1">
        <v>0</v>
      </c>
      <c r="LJ220" s="1">
        <v>0</v>
      </c>
      <c r="LK220" s="1">
        <v>1</v>
      </c>
      <c r="LL220" s="1">
        <v>0</v>
      </c>
      <c r="LM220" s="1">
        <v>0</v>
      </c>
      <c r="LN220" s="1">
        <v>0</v>
      </c>
      <c r="LO220" s="1">
        <v>0</v>
      </c>
      <c r="LQ220" s="1" t="s">
        <v>464</v>
      </c>
      <c r="LR220" s="1" t="s">
        <v>3118</v>
      </c>
      <c r="LS220" s="1">
        <v>0</v>
      </c>
      <c r="LT220" s="1">
        <v>0</v>
      </c>
      <c r="LU220" s="1">
        <v>0</v>
      </c>
      <c r="LV220" s="1">
        <v>0</v>
      </c>
      <c r="LW220" s="1">
        <v>1</v>
      </c>
      <c r="LX220" s="1">
        <v>0</v>
      </c>
      <c r="LY220" s="1" t="s">
        <v>3119</v>
      </c>
      <c r="LZ220" s="1" t="s">
        <v>472</v>
      </c>
      <c r="MA220" s="1" t="s">
        <v>472</v>
      </c>
      <c r="MQ220" s="1">
        <v>0</v>
      </c>
      <c r="MT220" s="1">
        <v>1</v>
      </c>
      <c r="MU220" s="1" t="s">
        <v>5188</v>
      </c>
      <c r="MV220" s="1">
        <v>0</v>
      </c>
      <c r="MW220" s="1">
        <v>0</v>
      </c>
      <c r="MX220" s="1">
        <v>0</v>
      </c>
      <c r="MY220" s="1">
        <v>0</v>
      </c>
      <c r="MZ220" s="1">
        <v>0</v>
      </c>
      <c r="NA220" s="1">
        <v>0</v>
      </c>
      <c r="NB220" s="1">
        <v>0</v>
      </c>
      <c r="NC220" s="1" t="s">
        <v>1580</v>
      </c>
      <c r="ND220" s="1">
        <v>0</v>
      </c>
      <c r="NE220" s="1">
        <v>1</v>
      </c>
      <c r="NF220" s="1">
        <v>0</v>
      </c>
      <c r="NG220" s="1" t="s">
        <v>834</v>
      </c>
      <c r="NH220" s="1" t="s">
        <v>464</v>
      </c>
      <c r="NI220" s="1" t="s">
        <v>480</v>
      </c>
      <c r="OD220" s="1" t="s">
        <v>3120</v>
      </c>
      <c r="OE220" s="1">
        <v>1</v>
      </c>
      <c r="OF220" s="1">
        <v>0</v>
      </c>
      <c r="OG220" s="1">
        <v>0</v>
      </c>
      <c r="OH220" s="1">
        <v>0</v>
      </c>
      <c r="OI220" s="1">
        <v>1</v>
      </c>
      <c r="OJ220" s="1">
        <v>1</v>
      </c>
      <c r="OK220" s="1">
        <v>0</v>
      </c>
      <c r="OL220" s="1">
        <v>1</v>
      </c>
      <c r="OM220" s="1">
        <v>0</v>
      </c>
      <c r="ON220" s="1">
        <v>0</v>
      </c>
      <c r="OP220" s="1">
        <v>0</v>
      </c>
      <c r="OQ220" s="1">
        <v>0</v>
      </c>
      <c r="OR220" s="1">
        <v>0</v>
      </c>
      <c r="OS220" s="1">
        <v>0</v>
      </c>
      <c r="OT220" s="1">
        <v>1</v>
      </c>
      <c r="OU220" s="1">
        <v>0</v>
      </c>
      <c r="OV220" s="1" t="s">
        <v>760</v>
      </c>
      <c r="OW220" s="1" t="s">
        <v>702</v>
      </c>
      <c r="OY220" s="1" t="s">
        <v>518</v>
      </c>
      <c r="OZ220" s="1" t="s">
        <v>472</v>
      </c>
      <c r="PA220" s="1" t="s">
        <v>472</v>
      </c>
      <c r="PB220" s="1" t="s">
        <v>518</v>
      </c>
      <c r="PC220" s="1" t="s">
        <v>472</v>
      </c>
      <c r="PI220" s="1" t="s">
        <v>503</v>
      </c>
      <c r="PJ220" s="1" t="s">
        <v>489</v>
      </c>
      <c r="PK220" s="1">
        <v>0</v>
      </c>
      <c r="PL220" s="1">
        <v>1</v>
      </c>
      <c r="PM220" s="1">
        <v>1</v>
      </c>
      <c r="PN220" s="1">
        <v>0</v>
      </c>
      <c r="PO220" s="1">
        <v>0</v>
      </c>
      <c r="PP220" s="1">
        <v>1</v>
      </c>
      <c r="PQ220" s="1">
        <v>0</v>
      </c>
      <c r="PR220" s="1">
        <v>0</v>
      </c>
      <c r="PS220" s="1">
        <v>0</v>
      </c>
      <c r="PT220" s="1">
        <v>1</v>
      </c>
      <c r="PU220" s="1">
        <v>0</v>
      </c>
      <c r="PV220" s="1">
        <v>0</v>
      </c>
      <c r="PX220" s="1" t="s">
        <v>488</v>
      </c>
      <c r="PY220" s="1" t="s">
        <v>487</v>
      </c>
      <c r="PZ220" s="1" t="s">
        <v>488</v>
      </c>
      <c r="QA220" s="1" t="s">
        <v>472</v>
      </c>
      <c r="QB220" s="1" t="s">
        <v>3121</v>
      </c>
      <c r="QC220" s="1" t="s">
        <v>3122</v>
      </c>
      <c r="QD220" s="1" t="s">
        <v>472</v>
      </c>
      <c r="QG220" s="1">
        <v>-2.2165300000000001</v>
      </c>
      <c r="QH220" s="1">
        <v>28.831821699999999</v>
      </c>
      <c r="QI220" s="1">
        <v>1612.5</v>
      </c>
      <c r="QJ220" s="1">
        <v>3.9</v>
      </c>
      <c r="QK220" s="1">
        <v>10</v>
      </c>
      <c r="QL220" s="1">
        <v>44966.394606481481</v>
      </c>
      <c r="QM220" s="1">
        <v>44966.370439814818</v>
      </c>
      <c r="QN220" s="1" t="s">
        <v>1159</v>
      </c>
      <c r="QO220" s="1">
        <v>44966.394953703697</v>
      </c>
      <c r="QP220" s="7" t="s">
        <v>3123</v>
      </c>
      <c r="QQ220" s="1" t="s">
        <v>1159</v>
      </c>
      <c r="QR220" s="1" t="s">
        <v>4707</v>
      </c>
      <c r="QS220" s="1" t="s">
        <v>4716</v>
      </c>
      <c r="QT220" s="1">
        <v>2</v>
      </c>
      <c r="QU220" s="1" t="s">
        <v>4725</v>
      </c>
      <c r="QV220" s="1">
        <v>5</v>
      </c>
      <c r="QW220" s="1">
        <v>12</v>
      </c>
      <c r="QX220" s="1">
        <v>16</v>
      </c>
      <c r="QY220" s="9">
        <v>33</v>
      </c>
      <c r="QZ220" s="1" t="s">
        <v>5101</v>
      </c>
      <c r="RA220" s="1">
        <v>14.285714285714286</v>
      </c>
      <c r="RB220" s="1" t="s">
        <v>4710</v>
      </c>
      <c r="RC220" s="1" t="s">
        <v>4711</v>
      </c>
      <c r="RD220" s="1" t="s">
        <v>4717</v>
      </c>
      <c r="RE220" s="1" t="s">
        <v>5102</v>
      </c>
      <c r="RF220" s="1">
        <v>0</v>
      </c>
      <c r="RG220" s="1">
        <v>1</v>
      </c>
      <c r="RH220" s="1">
        <v>2</v>
      </c>
      <c r="RI220" s="1">
        <v>3</v>
      </c>
      <c r="RJ220" s="1" t="s">
        <v>4713</v>
      </c>
      <c r="RK220" s="1">
        <v>0</v>
      </c>
      <c r="RL220" s="1">
        <v>4</v>
      </c>
      <c r="RM220" s="1" t="s">
        <v>4722</v>
      </c>
      <c r="RN220" s="1">
        <v>0</v>
      </c>
      <c r="RO220" s="1">
        <v>0</v>
      </c>
      <c r="RP220" s="1" t="str">
        <f t="shared" si="22"/>
        <v>croissance</v>
      </c>
      <c r="RQ220" s="1" t="str">
        <f t="shared" si="23"/>
        <v>croissance</v>
      </c>
      <c r="RR220" s="1" t="str">
        <f t="shared" si="24"/>
        <v>croissance</v>
      </c>
      <c r="RS220" s="1" t="str">
        <f t="shared" si="25"/>
        <v>croissance</v>
      </c>
      <c r="RT220" s="1" t="str">
        <f t="shared" si="26"/>
        <v>regression</v>
      </c>
      <c r="RU220" s="1" t="str">
        <f t="shared" si="27"/>
        <v>regression</v>
      </c>
    </row>
    <row r="221" spans="1:489" ht="14.25" customHeight="1" x14ac:dyDescent="0.3">
      <c r="A221" s="1" t="s">
        <v>3124</v>
      </c>
      <c r="B221" s="1" t="s">
        <v>3125</v>
      </c>
      <c r="C221" s="1">
        <v>44966</v>
      </c>
      <c r="D221" s="1" t="s">
        <v>459</v>
      </c>
      <c r="E221" s="1" t="s">
        <v>460</v>
      </c>
      <c r="F221" s="1" t="s">
        <v>460</v>
      </c>
      <c r="G221" s="1" t="s">
        <v>461</v>
      </c>
      <c r="H221" s="1" t="s">
        <v>1380</v>
      </c>
      <c r="I221" s="1" t="s">
        <v>2732</v>
      </c>
      <c r="J221" s="1">
        <v>0</v>
      </c>
      <c r="K221" s="1" t="s">
        <v>3127</v>
      </c>
      <c r="L221" s="1" t="s">
        <v>3126</v>
      </c>
      <c r="M221" s="1" t="str" cm="1">
        <f t="array" ref="M221">SUBSTITUTE(L221,LEFT(L221,MIN(IFERROR(FIND({0;1;2;3;4;5;6;7;8;9},L221),""))-1),"")</f>
        <v>8</v>
      </c>
      <c r="N221" s="1" t="str">
        <f t="shared" si="21"/>
        <v>kabus_8</v>
      </c>
      <c r="O221" s="1" t="s">
        <v>467</v>
      </c>
      <c r="P221" s="1">
        <v>31</v>
      </c>
      <c r="Q221" s="1">
        <v>999999999</v>
      </c>
      <c r="R221" s="1" t="s">
        <v>553</v>
      </c>
      <c r="S221" s="1" t="s">
        <v>472</v>
      </c>
      <c r="T221" s="1" t="s">
        <v>542</v>
      </c>
      <c r="V221" s="1" t="s">
        <v>510</v>
      </c>
      <c r="W221" s="1" t="s">
        <v>510</v>
      </c>
      <c r="Y221" s="1" t="s">
        <v>575</v>
      </c>
      <c r="AA221" s="1" t="s">
        <v>471</v>
      </c>
      <c r="AB221" s="1">
        <v>1</v>
      </c>
      <c r="AC221" s="1">
        <v>1</v>
      </c>
      <c r="AD221" s="1">
        <v>0</v>
      </c>
      <c r="AE221" s="1">
        <v>0</v>
      </c>
      <c r="AF221" s="1">
        <v>0</v>
      </c>
      <c r="AG221" s="1">
        <v>1</v>
      </c>
      <c r="AH221" s="1">
        <v>0</v>
      </c>
      <c r="AI221" s="1">
        <v>0</v>
      </c>
      <c r="AJ221" s="1">
        <v>1</v>
      </c>
      <c r="AK221" s="1">
        <v>0</v>
      </c>
      <c r="AL221" s="1">
        <v>0</v>
      </c>
      <c r="AM221" s="1">
        <v>0</v>
      </c>
      <c r="AN221" s="1">
        <v>0</v>
      </c>
      <c r="AO221" s="1">
        <v>0</v>
      </c>
      <c r="AP221" s="1">
        <v>1</v>
      </c>
      <c r="AQ221" s="1">
        <v>0</v>
      </c>
      <c r="AR221" s="1">
        <v>5</v>
      </c>
      <c r="AS221" s="1" t="s">
        <v>472</v>
      </c>
      <c r="AT221" s="1">
        <v>0</v>
      </c>
      <c r="AU221" s="1">
        <v>0</v>
      </c>
      <c r="AV221" s="1">
        <v>0</v>
      </c>
      <c r="AW221" s="1">
        <v>0</v>
      </c>
      <c r="AX221" s="1">
        <v>0</v>
      </c>
      <c r="AY221" s="1">
        <v>0</v>
      </c>
      <c r="AZ221" s="1">
        <v>0</v>
      </c>
      <c r="BA221" s="1">
        <v>0</v>
      </c>
      <c r="BB221" s="1">
        <v>0</v>
      </c>
      <c r="BC221" s="1">
        <v>0</v>
      </c>
      <c r="BD221" s="1">
        <v>0</v>
      </c>
      <c r="BE221" s="1">
        <v>0</v>
      </c>
      <c r="BF221" s="1" t="s">
        <v>472</v>
      </c>
      <c r="BS221" s="1" t="s">
        <v>464</v>
      </c>
      <c r="BT221" s="1">
        <v>0</v>
      </c>
      <c r="BU221" s="1">
        <v>0</v>
      </c>
      <c r="BV221" s="1">
        <v>0</v>
      </c>
      <c r="BW221" s="1">
        <v>1</v>
      </c>
      <c r="BX221" s="1">
        <v>0</v>
      </c>
      <c r="BY221" s="1">
        <v>0</v>
      </c>
      <c r="BZ221" s="1">
        <v>0</v>
      </c>
      <c r="CA221" s="1">
        <v>0</v>
      </c>
      <c r="CB221" s="1">
        <v>0</v>
      </c>
      <c r="CC221" s="1">
        <v>0</v>
      </c>
      <c r="CD221" s="1">
        <v>0</v>
      </c>
      <c r="CF221" s="1" t="s">
        <v>650</v>
      </c>
      <c r="CI221" s="1" t="s">
        <v>651</v>
      </c>
      <c r="CL221" s="1" t="s">
        <v>651</v>
      </c>
      <c r="CM221" s="1" t="s">
        <v>5133</v>
      </c>
      <c r="CO221" s="1" t="s">
        <v>464</v>
      </c>
      <c r="CW221" s="1" t="s">
        <v>475</v>
      </c>
      <c r="CX221" s="1">
        <v>40</v>
      </c>
      <c r="CY221" s="1">
        <v>10</v>
      </c>
      <c r="CZ221" s="1">
        <v>60</v>
      </c>
      <c r="DA221" s="9">
        <v>110</v>
      </c>
      <c r="DE221" s="1" t="s">
        <v>464</v>
      </c>
      <c r="DF221" s="1" t="s">
        <v>5101</v>
      </c>
      <c r="EH221" s="1">
        <v>5</v>
      </c>
      <c r="EI221" s="1">
        <v>4</v>
      </c>
      <c r="EJ221" s="1">
        <v>400</v>
      </c>
      <c r="EM221" s="1">
        <v>0</v>
      </c>
      <c r="EN221" s="6">
        <v>11.428571428571429</v>
      </c>
      <c r="EO221" s="1" t="s">
        <v>472</v>
      </c>
      <c r="EZ221" s="1" t="s">
        <v>514</v>
      </c>
      <c r="FA221" s="1">
        <v>0</v>
      </c>
      <c r="FB221" s="1">
        <v>0</v>
      </c>
      <c r="FC221" s="1">
        <v>0</v>
      </c>
      <c r="FD221" s="1">
        <v>0</v>
      </c>
      <c r="FE221" s="1">
        <v>1</v>
      </c>
      <c r="FF221" s="1">
        <v>0</v>
      </c>
      <c r="FG221" s="1">
        <v>0</v>
      </c>
      <c r="FI221" s="1" t="s">
        <v>472</v>
      </c>
      <c r="GE221" s="1" t="s">
        <v>472</v>
      </c>
      <c r="GF221" s="1" t="s">
        <v>2321</v>
      </c>
      <c r="GG221" s="1" t="s">
        <v>472</v>
      </c>
      <c r="HP221" s="1" t="s">
        <v>464</v>
      </c>
      <c r="HQ221" s="1">
        <v>0</v>
      </c>
      <c r="HR221" s="1">
        <v>0</v>
      </c>
      <c r="HS221" s="1">
        <v>1</v>
      </c>
      <c r="HT221" s="1">
        <v>0</v>
      </c>
      <c r="HU221" s="1">
        <v>0</v>
      </c>
      <c r="HV221" s="1">
        <v>0</v>
      </c>
      <c r="HW221" s="1">
        <v>0</v>
      </c>
      <c r="HX221" s="1">
        <v>0</v>
      </c>
      <c r="HY221" s="1">
        <v>0</v>
      </c>
      <c r="HZ221" s="1">
        <v>0</v>
      </c>
      <c r="IC221" s="1" t="s">
        <v>1932</v>
      </c>
      <c r="IF221" s="1">
        <v>1</v>
      </c>
      <c r="IG221" s="1">
        <v>0</v>
      </c>
      <c r="IH221" s="1">
        <v>0</v>
      </c>
      <c r="II221" s="1">
        <v>0</v>
      </c>
      <c r="IJ221" s="1">
        <v>0</v>
      </c>
      <c r="IK221" s="1">
        <v>1</v>
      </c>
      <c r="IL221" s="1">
        <v>0</v>
      </c>
      <c r="IM221" s="1">
        <v>1</v>
      </c>
      <c r="IN221" s="1">
        <v>0</v>
      </c>
      <c r="IS221" s="1" t="s">
        <v>5183</v>
      </c>
      <c r="IT221" s="1" t="s">
        <v>464</v>
      </c>
      <c r="IU221" s="1" t="s">
        <v>5102</v>
      </c>
      <c r="IV221" s="1" t="s">
        <v>472</v>
      </c>
      <c r="IX221" s="1" t="s">
        <v>472</v>
      </c>
      <c r="IY221" s="1" t="s">
        <v>472</v>
      </c>
      <c r="KA221" s="1" t="s">
        <v>472</v>
      </c>
      <c r="KE221" s="1">
        <v>0</v>
      </c>
      <c r="KM221" s="1">
        <v>0</v>
      </c>
      <c r="KN221" s="1">
        <v>0</v>
      </c>
      <c r="KO221" s="1" t="s">
        <v>5186</v>
      </c>
      <c r="KT221" s="1">
        <v>0</v>
      </c>
      <c r="KU221" s="1">
        <v>0</v>
      </c>
      <c r="KV221" s="1">
        <v>0</v>
      </c>
      <c r="KW221" s="1">
        <v>1</v>
      </c>
      <c r="KX221" s="1">
        <v>0</v>
      </c>
      <c r="KY221" s="1">
        <v>0</v>
      </c>
      <c r="LA221" s="1" t="s">
        <v>472</v>
      </c>
      <c r="LC221" s="1">
        <v>0</v>
      </c>
      <c r="LD221" s="1">
        <v>1</v>
      </c>
      <c r="LE221" s="1">
        <v>0</v>
      </c>
      <c r="LF221" s="1">
        <v>0</v>
      </c>
      <c r="LH221" s="1">
        <v>0</v>
      </c>
      <c r="LI221" s="1">
        <v>0</v>
      </c>
      <c r="LJ221" s="1">
        <v>0</v>
      </c>
      <c r="LK221" s="1">
        <v>0</v>
      </c>
      <c r="LL221" s="1">
        <v>1</v>
      </c>
      <c r="LM221" s="1">
        <v>0</v>
      </c>
      <c r="LN221" s="1">
        <v>0</v>
      </c>
      <c r="LO221" s="1">
        <v>0</v>
      </c>
      <c r="LQ221" s="1" t="s">
        <v>472</v>
      </c>
      <c r="LZ221" s="1" t="s">
        <v>472</v>
      </c>
      <c r="MA221" s="1" t="s">
        <v>472</v>
      </c>
      <c r="MQ221" s="1">
        <v>0</v>
      </c>
      <c r="MT221" s="1">
        <v>1</v>
      </c>
      <c r="MU221" s="1" t="s">
        <v>5188</v>
      </c>
      <c r="MV221" s="1">
        <v>0</v>
      </c>
      <c r="MW221" s="1">
        <v>0</v>
      </c>
      <c r="MX221" s="1">
        <v>0</v>
      </c>
      <c r="MY221" s="1">
        <v>0</v>
      </c>
      <c r="MZ221" s="1">
        <v>0</v>
      </c>
      <c r="NA221" s="1">
        <v>0</v>
      </c>
      <c r="NB221" s="1">
        <v>0</v>
      </c>
      <c r="NC221" s="1" t="s">
        <v>1580</v>
      </c>
      <c r="ND221" s="1">
        <v>1</v>
      </c>
      <c r="NE221" s="1">
        <v>0</v>
      </c>
      <c r="NF221" s="1">
        <v>0</v>
      </c>
      <c r="NH221" s="1" t="s">
        <v>472</v>
      </c>
      <c r="NI221" s="1" t="s">
        <v>480</v>
      </c>
      <c r="OD221" s="1" t="s">
        <v>760</v>
      </c>
      <c r="OE221" s="1">
        <v>1</v>
      </c>
      <c r="OF221" s="1">
        <v>0</v>
      </c>
      <c r="OG221" s="1">
        <v>0</v>
      </c>
      <c r="OH221" s="1">
        <v>0</v>
      </c>
      <c r="OI221" s="1">
        <v>0</v>
      </c>
      <c r="OJ221" s="1">
        <v>0</v>
      </c>
      <c r="OK221" s="1">
        <v>0</v>
      </c>
      <c r="OL221" s="1">
        <v>0</v>
      </c>
      <c r="OM221" s="1">
        <v>0</v>
      </c>
      <c r="ON221" s="1">
        <v>0</v>
      </c>
      <c r="OP221" s="1">
        <v>0</v>
      </c>
      <c r="OQ221" s="1">
        <v>0</v>
      </c>
      <c r="OR221" s="1">
        <v>1</v>
      </c>
      <c r="OS221" s="1">
        <v>0</v>
      </c>
      <c r="OT221" s="1">
        <v>0</v>
      </c>
      <c r="OU221" s="1">
        <v>0</v>
      </c>
      <c r="OW221" s="1" t="s">
        <v>702</v>
      </c>
      <c r="OY221" s="1" t="s">
        <v>502</v>
      </c>
      <c r="OZ221" s="1" t="s">
        <v>472</v>
      </c>
      <c r="PA221" s="1" t="s">
        <v>472</v>
      </c>
      <c r="PB221" s="1" t="s">
        <v>518</v>
      </c>
      <c r="PC221" s="1" t="s">
        <v>472</v>
      </c>
      <c r="PI221" s="1" t="s">
        <v>534</v>
      </c>
      <c r="PJ221" s="1" t="s">
        <v>472</v>
      </c>
      <c r="PZ221" s="1" t="s">
        <v>837</v>
      </c>
      <c r="QA221" s="1" t="s">
        <v>472</v>
      </c>
      <c r="QB221" s="1" t="s">
        <v>786</v>
      </c>
      <c r="QC221" s="1" t="s">
        <v>3128</v>
      </c>
      <c r="QD221" s="1" t="s">
        <v>472</v>
      </c>
      <c r="QG221" s="1">
        <v>-2.2178049999999998</v>
      </c>
      <c r="QH221" s="1">
        <v>28.827590000000001</v>
      </c>
      <c r="QI221" s="1">
        <v>1646.5</v>
      </c>
      <c r="QJ221" s="1">
        <v>3.9</v>
      </c>
      <c r="QK221" s="1">
        <v>5</v>
      </c>
      <c r="QL221" s="1">
        <v>44966.405138888891</v>
      </c>
      <c r="QM221" s="1">
        <v>44966.381030092591</v>
      </c>
      <c r="QN221" s="1" t="s">
        <v>840</v>
      </c>
      <c r="QO221" s="1">
        <v>44966.405173611107</v>
      </c>
      <c r="QP221" s="7" t="s">
        <v>3129</v>
      </c>
      <c r="QQ221" s="1" t="s">
        <v>840</v>
      </c>
      <c r="QR221" s="1" t="s">
        <v>4752</v>
      </c>
      <c r="QS221" s="1" t="s">
        <v>4752</v>
      </c>
      <c r="QT221" s="1" t="s">
        <v>4752</v>
      </c>
      <c r="QU221" s="1" t="s">
        <v>4752</v>
      </c>
      <c r="QV221" s="1" t="s">
        <v>4752</v>
      </c>
      <c r="QW221" s="1" t="s">
        <v>4752</v>
      </c>
      <c r="QX221" s="1" t="s">
        <v>4752</v>
      </c>
      <c r="QY221" s="9" t="s">
        <v>4752</v>
      </c>
      <c r="QZ221" s="1" t="s">
        <v>4752</v>
      </c>
      <c r="RA221" s="1" t="s">
        <v>4752</v>
      </c>
      <c r="RB221" s="1" t="s">
        <v>4752</v>
      </c>
      <c r="RC221" s="1" t="s">
        <v>4752</v>
      </c>
      <c r="RD221" s="1" t="s">
        <v>4752</v>
      </c>
      <c r="RE221" s="1" t="s">
        <v>4752</v>
      </c>
      <c r="RF221" s="1" t="s">
        <v>4752</v>
      </c>
      <c r="RG221" s="1" t="s">
        <v>4752</v>
      </c>
      <c r="RH221" s="1" t="s">
        <v>4752</v>
      </c>
      <c r="RI221" s="1" t="s">
        <v>4752</v>
      </c>
      <c r="RJ221" s="1" t="s">
        <v>4752</v>
      </c>
      <c r="RK221" s="1" t="s">
        <v>4752</v>
      </c>
      <c r="RL221" s="1" t="s">
        <v>4752</v>
      </c>
      <c r="RM221" s="1" t="s">
        <v>4752</v>
      </c>
      <c r="RN221" s="1" t="s">
        <v>4752</v>
      </c>
      <c r="RO221" s="1" t="s">
        <v>4752</v>
      </c>
      <c r="RP221" s="1" t="str">
        <f t="shared" si="22"/>
        <v/>
      </c>
      <c r="RQ221" s="1" t="str">
        <f t="shared" si="23"/>
        <v/>
      </c>
      <c r="RR221" s="1" t="str">
        <f t="shared" si="24"/>
        <v/>
      </c>
      <c r="RS221" s="1" t="str">
        <f t="shared" si="25"/>
        <v/>
      </c>
      <c r="RT221" s="1" t="str">
        <f t="shared" si="26"/>
        <v/>
      </c>
      <c r="RU221" s="1" t="str">
        <f t="shared" si="27"/>
        <v/>
      </c>
    </row>
    <row r="222" spans="1:489" ht="14.25" customHeight="1" x14ac:dyDescent="0.3">
      <c r="A222" s="1" t="s">
        <v>3130</v>
      </c>
      <c r="B222" s="1" t="s">
        <v>3131</v>
      </c>
      <c r="C222" s="1">
        <v>44966</v>
      </c>
      <c r="D222" s="1" t="s">
        <v>459</v>
      </c>
      <c r="E222" s="1" t="s">
        <v>460</v>
      </c>
      <c r="F222" s="1" t="s">
        <v>460</v>
      </c>
      <c r="G222" s="1" t="s">
        <v>461</v>
      </c>
      <c r="H222" s="1" t="s">
        <v>1380</v>
      </c>
      <c r="I222" s="1" t="s">
        <v>2732</v>
      </c>
      <c r="J222" s="1" t="s">
        <v>464</v>
      </c>
      <c r="K222" s="1" t="s">
        <v>3133</v>
      </c>
      <c r="L222" s="1" t="s">
        <v>3132</v>
      </c>
      <c r="M222" s="1" t="str" cm="1">
        <f t="array" ref="M222">SUBSTITUTE(L222,LEFT(L222,MIN(IFERROR(FIND({0;1;2;3;4;5;6;7;8;9},L222),""))-1),"")</f>
        <v>11</v>
      </c>
      <c r="N222" s="1" t="str">
        <f t="shared" si="21"/>
        <v>kabus_11</v>
      </c>
      <c r="O222" s="1" t="s">
        <v>467</v>
      </c>
      <c r="P222" s="1">
        <v>43</v>
      </c>
      <c r="Q222" s="1">
        <v>0</v>
      </c>
      <c r="R222" s="1" t="s">
        <v>468</v>
      </c>
      <c r="S222" s="1" t="s">
        <v>464</v>
      </c>
      <c r="W222" s="1" t="s">
        <v>467</v>
      </c>
      <c r="X222" s="1" t="s">
        <v>3134</v>
      </c>
      <c r="Y222" s="1" t="s">
        <v>577</v>
      </c>
      <c r="Z222" s="1" t="s">
        <v>3001</v>
      </c>
      <c r="AA222" s="1" t="s">
        <v>471</v>
      </c>
      <c r="AB222" s="1">
        <v>0</v>
      </c>
      <c r="AC222" s="1">
        <v>0</v>
      </c>
      <c r="AD222" s="1">
        <v>0</v>
      </c>
      <c r="AE222" s="1">
        <v>0</v>
      </c>
      <c r="AF222" s="1">
        <v>0</v>
      </c>
      <c r="AG222" s="1">
        <v>0</v>
      </c>
      <c r="AH222" s="1">
        <v>1</v>
      </c>
      <c r="AI222" s="1">
        <v>0</v>
      </c>
      <c r="AJ222" s="1">
        <v>0</v>
      </c>
      <c r="AK222" s="1">
        <v>0</v>
      </c>
      <c r="AL222" s="1">
        <v>0</v>
      </c>
      <c r="AM222" s="1">
        <v>0</v>
      </c>
      <c r="AN222" s="1">
        <v>0</v>
      </c>
      <c r="AO222" s="1">
        <v>0</v>
      </c>
      <c r="AP222" s="1">
        <v>0</v>
      </c>
      <c r="AQ222" s="1">
        <v>0</v>
      </c>
      <c r="AR222" s="1">
        <v>1</v>
      </c>
      <c r="AS222" s="1" t="s">
        <v>472</v>
      </c>
      <c r="AT222" s="1">
        <v>0</v>
      </c>
      <c r="AU222" s="1">
        <v>0</v>
      </c>
      <c r="AV222" s="1">
        <v>0</v>
      </c>
      <c r="AW222" s="1">
        <v>0</v>
      </c>
      <c r="AX222" s="1">
        <v>0</v>
      </c>
      <c r="AY222" s="1">
        <v>0</v>
      </c>
      <c r="AZ222" s="1">
        <v>0</v>
      </c>
      <c r="BA222" s="1">
        <v>0</v>
      </c>
      <c r="BB222" s="1">
        <v>0</v>
      </c>
      <c r="BC222" s="1">
        <v>0</v>
      </c>
      <c r="BD222" s="1">
        <v>0</v>
      </c>
      <c r="BE222" s="1">
        <v>0</v>
      </c>
      <c r="BF222" s="1" t="s">
        <v>472</v>
      </c>
      <c r="BS222" s="1" t="s">
        <v>472</v>
      </c>
      <c r="CF222" s="1" t="s">
        <v>473</v>
      </c>
      <c r="CG222" s="1" t="s">
        <v>474</v>
      </c>
      <c r="CL222" s="1" t="s">
        <v>473</v>
      </c>
      <c r="CM222" s="1" t="s">
        <v>5133</v>
      </c>
      <c r="CO222" s="1" t="s">
        <v>464</v>
      </c>
      <c r="CW222" s="1" t="s">
        <v>475</v>
      </c>
      <c r="CX222" s="1">
        <v>1</v>
      </c>
      <c r="CY222" s="1">
        <v>1</v>
      </c>
      <c r="CZ222" s="1">
        <v>1</v>
      </c>
      <c r="DA222" s="9">
        <v>3</v>
      </c>
      <c r="DE222" s="1" t="s">
        <v>464</v>
      </c>
      <c r="DF222" s="1" t="s">
        <v>5100</v>
      </c>
      <c r="EH222" s="1">
        <v>7</v>
      </c>
      <c r="EI222" s="1">
        <v>1</v>
      </c>
      <c r="EJ222" s="1">
        <v>140</v>
      </c>
      <c r="EM222" s="1">
        <v>0</v>
      </c>
      <c r="EN222" s="6">
        <v>20</v>
      </c>
      <c r="EO222" s="1" t="s">
        <v>472</v>
      </c>
      <c r="EZ222" s="1" t="s">
        <v>961</v>
      </c>
      <c r="FA222" s="1">
        <v>0</v>
      </c>
      <c r="FB222" s="1">
        <v>0</v>
      </c>
      <c r="FC222" s="1">
        <v>0</v>
      </c>
      <c r="FD222" s="1">
        <v>0</v>
      </c>
      <c r="FE222" s="1">
        <v>1</v>
      </c>
      <c r="FF222" s="1">
        <v>0</v>
      </c>
      <c r="FG222" s="1">
        <v>0</v>
      </c>
      <c r="FI222" s="1" t="s">
        <v>464</v>
      </c>
      <c r="FJ222" s="1" t="s">
        <v>598</v>
      </c>
      <c r="FM222" s="1">
        <v>500</v>
      </c>
      <c r="GE222" s="1" t="s">
        <v>472</v>
      </c>
      <c r="GF222" s="1" t="s">
        <v>3135</v>
      </c>
      <c r="GG222" s="1" t="s">
        <v>472</v>
      </c>
      <c r="HP222" s="1" t="s">
        <v>464</v>
      </c>
      <c r="HQ222" s="1">
        <v>0</v>
      </c>
      <c r="HR222" s="1">
        <v>1</v>
      </c>
      <c r="HS222" s="1">
        <v>0</v>
      </c>
      <c r="HT222" s="1">
        <v>0</v>
      </c>
      <c r="HU222" s="1">
        <v>0</v>
      </c>
      <c r="HV222" s="1">
        <v>0</v>
      </c>
      <c r="HW222" s="1">
        <v>0</v>
      </c>
      <c r="HX222" s="1">
        <v>0</v>
      </c>
      <c r="HY222" s="1">
        <v>0</v>
      </c>
      <c r="HZ222" s="1">
        <v>0</v>
      </c>
      <c r="ID222" s="1" t="s">
        <v>1148</v>
      </c>
      <c r="IF222" s="1">
        <v>0</v>
      </c>
      <c r="IG222" s="1">
        <v>0</v>
      </c>
      <c r="IH222" s="1">
        <v>0</v>
      </c>
      <c r="II222" s="1">
        <v>1</v>
      </c>
      <c r="IJ222" s="1">
        <v>0</v>
      </c>
      <c r="IS222" s="1" t="s">
        <v>5184</v>
      </c>
      <c r="IT222" s="1" t="s">
        <v>472</v>
      </c>
      <c r="IU222" s="1" t="s">
        <v>5100</v>
      </c>
      <c r="IV222" s="1" t="s">
        <v>472</v>
      </c>
      <c r="IX222" s="1" t="s">
        <v>472</v>
      </c>
      <c r="IY222" s="1" t="s">
        <v>472</v>
      </c>
      <c r="KA222" s="1" t="s">
        <v>472</v>
      </c>
      <c r="KE222" s="1">
        <v>0</v>
      </c>
      <c r="KM222" s="1">
        <v>0</v>
      </c>
      <c r="KN222" s="1">
        <v>0</v>
      </c>
      <c r="KO222" s="1" t="s">
        <v>5186</v>
      </c>
      <c r="KT222" s="1">
        <v>1</v>
      </c>
      <c r="KU222" s="1">
        <v>0</v>
      </c>
      <c r="KV222" s="1">
        <v>0</v>
      </c>
      <c r="KW222" s="1">
        <v>0</v>
      </c>
      <c r="KX222" s="1">
        <v>0</v>
      </c>
      <c r="KY222" s="1">
        <v>0</v>
      </c>
      <c r="LA222" s="1" t="s">
        <v>472</v>
      </c>
      <c r="LB222" s="1" t="s">
        <v>1184</v>
      </c>
      <c r="LC222" s="1">
        <v>0</v>
      </c>
      <c r="LD222" s="1">
        <v>1</v>
      </c>
      <c r="LE222" s="1">
        <v>0</v>
      </c>
      <c r="LF222" s="1">
        <v>0</v>
      </c>
      <c r="LH222" s="1">
        <v>0</v>
      </c>
      <c r="LI222" s="1">
        <v>0</v>
      </c>
      <c r="LJ222" s="1">
        <v>0</v>
      </c>
      <c r="LK222" s="1">
        <v>0</v>
      </c>
      <c r="LL222" s="1">
        <v>1</v>
      </c>
      <c r="LM222" s="1">
        <v>0</v>
      </c>
      <c r="LN222" s="1">
        <v>0</v>
      </c>
      <c r="LO222" s="1">
        <v>0</v>
      </c>
      <c r="LQ222" s="1" t="s">
        <v>472</v>
      </c>
      <c r="LZ222" s="1" t="s">
        <v>472</v>
      </c>
      <c r="MA222" s="1" t="s">
        <v>472</v>
      </c>
      <c r="MQ222" s="1">
        <v>0</v>
      </c>
      <c r="MT222" s="1">
        <v>1</v>
      </c>
      <c r="MU222" s="1" t="s">
        <v>5188</v>
      </c>
      <c r="MV222" s="1">
        <v>0</v>
      </c>
      <c r="MW222" s="1">
        <v>0</v>
      </c>
      <c r="MX222" s="1">
        <v>0</v>
      </c>
      <c r="MY222" s="1">
        <v>0</v>
      </c>
      <c r="MZ222" s="1">
        <v>0</v>
      </c>
      <c r="NA222" s="1">
        <v>0</v>
      </c>
      <c r="NB222" s="1">
        <v>0</v>
      </c>
      <c r="NC222" s="1" t="s">
        <v>1580</v>
      </c>
      <c r="ND222" s="1">
        <v>1</v>
      </c>
      <c r="NE222" s="1">
        <v>0</v>
      </c>
      <c r="NF222" s="1">
        <v>0</v>
      </c>
      <c r="NH222" s="1" t="s">
        <v>472</v>
      </c>
      <c r="NI222" s="1" t="s">
        <v>480</v>
      </c>
      <c r="OD222" s="1" t="s">
        <v>2133</v>
      </c>
      <c r="OE222" s="1">
        <v>1</v>
      </c>
      <c r="OF222" s="1">
        <v>0</v>
      </c>
      <c r="OG222" s="1">
        <v>0</v>
      </c>
      <c r="OH222" s="1">
        <v>0</v>
      </c>
      <c r="OI222" s="1">
        <v>0</v>
      </c>
      <c r="OJ222" s="1">
        <v>0</v>
      </c>
      <c r="OK222" s="1">
        <v>0</v>
      </c>
      <c r="OL222" s="1">
        <v>0</v>
      </c>
      <c r="OM222" s="1">
        <v>0</v>
      </c>
      <c r="ON222" s="1">
        <v>0</v>
      </c>
      <c r="OP222" s="1">
        <v>0</v>
      </c>
      <c r="OQ222" s="1">
        <v>0</v>
      </c>
      <c r="OR222" s="1">
        <v>0</v>
      </c>
      <c r="OS222" s="1">
        <v>0</v>
      </c>
      <c r="OT222" s="1">
        <v>1</v>
      </c>
      <c r="OU222" s="1">
        <v>0</v>
      </c>
      <c r="OV222" s="1" t="s">
        <v>2341</v>
      </c>
      <c r="OW222" s="1" t="s">
        <v>546</v>
      </c>
      <c r="OY222" s="1" t="s">
        <v>518</v>
      </c>
      <c r="OZ222" s="1" t="s">
        <v>464</v>
      </c>
      <c r="PA222" s="1" t="s">
        <v>464</v>
      </c>
      <c r="PB222" s="1" t="s">
        <v>518</v>
      </c>
      <c r="PC222" s="1" t="s">
        <v>464</v>
      </c>
      <c r="PD222" s="1" t="s">
        <v>472</v>
      </c>
      <c r="PF222" s="1" t="s">
        <v>2259</v>
      </c>
      <c r="PG222" s="1" t="s">
        <v>3136</v>
      </c>
      <c r="PH222" s="1" t="s">
        <v>485</v>
      </c>
      <c r="PI222" s="1" t="s">
        <v>605</v>
      </c>
      <c r="PJ222" s="1" t="s">
        <v>472</v>
      </c>
      <c r="PZ222" s="1" t="s">
        <v>1184</v>
      </c>
      <c r="QA222" s="1" t="s">
        <v>472</v>
      </c>
      <c r="QB222" s="1" t="s">
        <v>3137</v>
      </c>
      <c r="QC222" s="1" t="s">
        <v>3138</v>
      </c>
      <c r="QD222" s="1" t="s">
        <v>472</v>
      </c>
      <c r="QG222" s="1">
        <v>-2.2143690999999999</v>
      </c>
      <c r="QH222" s="1">
        <v>28.828869699999998</v>
      </c>
      <c r="QI222" s="1">
        <v>1646.4</v>
      </c>
      <c r="QJ222" s="1">
        <v>4.6500000000000004</v>
      </c>
      <c r="QK222" s="1">
        <v>1</v>
      </c>
      <c r="QL222" s="1">
        <v>44966.429027777784</v>
      </c>
      <c r="QM222" s="1">
        <v>44966.410891203697</v>
      </c>
      <c r="QN222" s="1" t="s">
        <v>1159</v>
      </c>
      <c r="QO222" s="1">
        <v>44966.429363425923</v>
      </c>
      <c r="QP222" s="7" t="s">
        <v>3139</v>
      </c>
      <c r="QQ222" s="1" t="s">
        <v>1159</v>
      </c>
      <c r="QR222" s="1" t="s">
        <v>4707</v>
      </c>
      <c r="QS222" s="1" t="s">
        <v>4716</v>
      </c>
      <c r="QT222" s="1">
        <v>2</v>
      </c>
      <c r="QU222" s="1" t="s">
        <v>4725</v>
      </c>
      <c r="QV222" s="1">
        <v>5</v>
      </c>
      <c r="QW222" s="1">
        <v>25</v>
      </c>
      <c r="QX222" s="1">
        <v>5</v>
      </c>
      <c r="QY222" s="9">
        <v>35</v>
      </c>
      <c r="QZ222" s="1" t="s">
        <v>5101</v>
      </c>
      <c r="RA222" s="1">
        <v>14.285714285714286</v>
      </c>
      <c r="RB222" s="1" t="s">
        <v>4710</v>
      </c>
      <c r="RC222" s="1" t="s">
        <v>4711</v>
      </c>
      <c r="RD222" s="1" t="s">
        <v>4712</v>
      </c>
      <c r="RE222" s="1" t="s">
        <v>5102</v>
      </c>
      <c r="RF222" s="1">
        <v>0</v>
      </c>
      <c r="RG222" s="1">
        <v>2</v>
      </c>
      <c r="RH222" s="1">
        <v>2</v>
      </c>
      <c r="RI222" s="1">
        <v>4</v>
      </c>
      <c r="RJ222" s="1" t="s">
        <v>4713</v>
      </c>
      <c r="RK222" s="1">
        <v>0</v>
      </c>
      <c r="RL222" s="1">
        <v>4</v>
      </c>
      <c r="RM222" s="1" t="s">
        <v>4722</v>
      </c>
      <c r="RN222" s="1">
        <v>0</v>
      </c>
      <c r="RO222" s="1">
        <v>0</v>
      </c>
      <c r="RP222" s="1" t="str">
        <f t="shared" si="22"/>
        <v>croissance</v>
      </c>
      <c r="RQ222" s="1" t="str">
        <f t="shared" si="23"/>
        <v>croissance</v>
      </c>
      <c r="RR222" s="1" t="str">
        <f t="shared" si="24"/>
        <v>croissance</v>
      </c>
      <c r="RS222" s="1" t="str">
        <f t="shared" si="25"/>
        <v>regression</v>
      </c>
      <c r="RT222" s="1" t="str">
        <f t="shared" si="26"/>
        <v>regression</v>
      </c>
      <c r="RU222" s="1" t="str">
        <f t="shared" si="27"/>
        <v>regression</v>
      </c>
    </row>
    <row r="223" spans="1:489" ht="14.25" customHeight="1" x14ac:dyDescent="0.3">
      <c r="A223" s="1" t="s">
        <v>3140</v>
      </c>
      <c r="B223" s="1" t="s">
        <v>3141</v>
      </c>
      <c r="C223" s="1">
        <v>44966</v>
      </c>
      <c r="D223" s="1" t="s">
        <v>459</v>
      </c>
      <c r="E223" s="1" t="s">
        <v>460</v>
      </c>
      <c r="F223" s="1" t="s">
        <v>460</v>
      </c>
      <c r="G223" s="1" t="s">
        <v>461</v>
      </c>
      <c r="H223" s="1" t="s">
        <v>1380</v>
      </c>
      <c r="I223" s="1" t="s">
        <v>2732</v>
      </c>
      <c r="J223" s="1" t="s">
        <v>464</v>
      </c>
      <c r="K223" s="1" t="s">
        <v>3143</v>
      </c>
      <c r="L223" s="1" t="s">
        <v>3142</v>
      </c>
      <c r="M223" s="1" t="str" cm="1">
        <f t="array" ref="M223">SUBSTITUTE(L223,LEFT(L223,MIN(IFERROR(FIND({0;1;2;3;4;5;6;7;8;9},L223),""))-1),"")</f>
        <v>12</v>
      </c>
      <c r="N223" s="1" t="str">
        <f t="shared" si="21"/>
        <v>kabus_12</v>
      </c>
      <c r="O223" s="1" t="s">
        <v>467</v>
      </c>
      <c r="P223" s="1">
        <v>29</v>
      </c>
      <c r="Q223" s="1">
        <v>999999999</v>
      </c>
      <c r="R223" s="1" t="s">
        <v>614</v>
      </c>
      <c r="S223" s="1" t="s">
        <v>472</v>
      </c>
      <c r="T223" s="1" t="s">
        <v>542</v>
      </c>
      <c r="V223" s="1" t="s">
        <v>510</v>
      </c>
      <c r="W223" s="1" t="s">
        <v>510</v>
      </c>
      <c r="Y223" s="1" t="s">
        <v>470</v>
      </c>
      <c r="AA223" s="1" t="s">
        <v>471</v>
      </c>
      <c r="AB223" s="1">
        <v>1</v>
      </c>
      <c r="AC223" s="1">
        <v>0</v>
      </c>
      <c r="AD223" s="1">
        <v>0</v>
      </c>
      <c r="AE223" s="1">
        <v>0</v>
      </c>
      <c r="AF223" s="1">
        <v>0</v>
      </c>
      <c r="AG223" s="1">
        <v>1</v>
      </c>
      <c r="AH223" s="1">
        <v>0</v>
      </c>
      <c r="AI223" s="1">
        <v>0</v>
      </c>
      <c r="AJ223" s="1">
        <v>2</v>
      </c>
      <c r="AK223" s="1">
        <v>1</v>
      </c>
      <c r="AL223" s="1">
        <v>0</v>
      </c>
      <c r="AM223" s="1">
        <v>0</v>
      </c>
      <c r="AN223" s="1">
        <v>0</v>
      </c>
      <c r="AO223" s="1">
        <v>0</v>
      </c>
      <c r="AP223" s="1">
        <v>1</v>
      </c>
      <c r="AQ223" s="1">
        <v>0</v>
      </c>
      <c r="AR223" s="1">
        <v>6</v>
      </c>
      <c r="AS223" s="1" t="s">
        <v>464</v>
      </c>
      <c r="AT223" s="1">
        <v>1</v>
      </c>
      <c r="AU223" s="1">
        <v>0</v>
      </c>
      <c r="AV223" s="1">
        <v>0</v>
      </c>
      <c r="AW223" s="1">
        <v>0</v>
      </c>
      <c r="AX223" s="1">
        <v>0</v>
      </c>
      <c r="AY223" s="1">
        <v>0</v>
      </c>
      <c r="AZ223" s="1">
        <v>0</v>
      </c>
      <c r="BA223" s="1">
        <v>0</v>
      </c>
      <c r="BB223" s="1">
        <v>0</v>
      </c>
      <c r="BC223" s="1">
        <v>0</v>
      </c>
      <c r="BD223" s="1">
        <v>0</v>
      </c>
      <c r="BE223" s="1">
        <v>0</v>
      </c>
      <c r="BF223" s="1" t="s">
        <v>464</v>
      </c>
      <c r="BG223" s="1">
        <v>0</v>
      </c>
      <c r="BH223" s="1">
        <v>0</v>
      </c>
      <c r="BI223" s="1">
        <v>0</v>
      </c>
      <c r="BJ223" s="1">
        <v>0</v>
      </c>
      <c r="BK223" s="1">
        <v>0</v>
      </c>
      <c r="BL223" s="1">
        <v>0</v>
      </c>
      <c r="BM223" s="1">
        <v>1</v>
      </c>
      <c r="BN223" s="1">
        <v>0</v>
      </c>
      <c r="BO223" s="1">
        <v>0</v>
      </c>
      <c r="BP223" s="1">
        <v>0</v>
      </c>
      <c r="BQ223" s="1">
        <v>0</v>
      </c>
      <c r="BS223" s="1" t="s">
        <v>464</v>
      </c>
      <c r="BT223" s="1">
        <v>0</v>
      </c>
      <c r="BU223" s="1">
        <v>0</v>
      </c>
      <c r="BV223" s="1">
        <v>0</v>
      </c>
      <c r="BW223" s="1">
        <v>1</v>
      </c>
      <c r="BX223" s="1">
        <v>0</v>
      </c>
      <c r="BY223" s="1">
        <v>0</v>
      </c>
      <c r="BZ223" s="1">
        <v>0</v>
      </c>
      <c r="CA223" s="1">
        <v>0</v>
      </c>
      <c r="CB223" s="1">
        <v>0</v>
      </c>
      <c r="CC223" s="1">
        <v>0</v>
      </c>
      <c r="CD223" s="1">
        <v>0</v>
      </c>
      <c r="CF223" s="1" t="s">
        <v>650</v>
      </c>
      <c r="CI223" s="1" t="s">
        <v>651</v>
      </c>
      <c r="CL223" s="1" t="s">
        <v>651</v>
      </c>
      <c r="CM223" s="1" t="s">
        <v>5133</v>
      </c>
      <c r="CO223" s="1" t="s">
        <v>464</v>
      </c>
      <c r="CW223" s="1" t="s">
        <v>475</v>
      </c>
      <c r="CX223" s="1">
        <v>35</v>
      </c>
      <c r="CY223" s="1">
        <v>10</v>
      </c>
      <c r="CZ223" s="1">
        <v>40</v>
      </c>
      <c r="DA223" s="9">
        <v>85</v>
      </c>
      <c r="DE223" s="1" t="s">
        <v>464</v>
      </c>
      <c r="DF223" s="1" t="s">
        <v>5101</v>
      </c>
      <c r="EH223" s="1">
        <v>5</v>
      </c>
      <c r="EI223" s="1">
        <v>6</v>
      </c>
      <c r="EJ223" s="1">
        <v>600</v>
      </c>
      <c r="EM223" s="1">
        <v>0</v>
      </c>
      <c r="EN223" s="6">
        <v>14.285714285714286</v>
      </c>
      <c r="EO223" s="1" t="s">
        <v>472</v>
      </c>
      <c r="EZ223" s="1" t="s">
        <v>514</v>
      </c>
      <c r="FA223" s="1">
        <v>0</v>
      </c>
      <c r="FB223" s="1">
        <v>0</v>
      </c>
      <c r="FC223" s="1">
        <v>0</v>
      </c>
      <c r="FD223" s="1">
        <v>0</v>
      </c>
      <c r="FE223" s="1">
        <v>1</v>
      </c>
      <c r="FF223" s="1">
        <v>0</v>
      </c>
      <c r="FG223" s="1">
        <v>0</v>
      </c>
      <c r="FI223" s="1" t="s">
        <v>472</v>
      </c>
      <c r="GE223" s="1" t="s">
        <v>464</v>
      </c>
      <c r="GF223" s="1" t="s">
        <v>3144</v>
      </c>
      <c r="GG223" s="1" t="s">
        <v>472</v>
      </c>
      <c r="HP223" s="1" t="s">
        <v>464</v>
      </c>
      <c r="HQ223" s="1">
        <v>0</v>
      </c>
      <c r="HR223" s="1">
        <v>0</v>
      </c>
      <c r="HS223" s="1">
        <v>1</v>
      </c>
      <c r="HT223" s="1">
        <v>0</v>
      </c>
      <c r="HU223" s="1">
        <v>0</v>
      </c>
      <c r="HV223" s="1">
        <v>0</v>
      </c>
      <c r="HW223" s="1">
        <v>0</v>
      </c>
      <c r="HX223" s="1">
        <v>0</v>
      </c>
      <c r="HY223" s="1">
        <v>0</v>
      </c>
      <c r="HZ223" s="1">
        <v>0</v>
      </c>
      <c r="IC223" s="1" t="s">
        <v>1932</v>
      </c>
      <c r="IF223" s="1">
        <v>0</v>
      </c>
      <c r="IG223" s="1">
        <v>0</v>
      </c>
      <c r="IH223" s="1">
        <v>0</v>
      </c>
      <c r="II223" s="1">
        <v>1</v>
      </c>
      <c r="IJ223" s="1">
        <v>0</v>
      </c>
      <c r="IL223" s="1">
        <v>0</v>
      </c>
      <c r="IM223" s="1">
        <v>1</v>
      </c>
      <c r="IN223" s="1">
        <v>0</v>
      </c>
      <c r="IS223" s="1" t="s">
        <v>5183</v>
      </c>
      <c r="IT223" s="1" t="s">
        <v>472</v>
      </c>
      <c r="IU223" s="1" t="s">
        <v>5102</v>
      </c>
      <c r="IV223" s="1" t="s">
        <v>472</v>
      </c>
      <c r="IX223" s="1" t="s">
        <v>472</v>
      </c>
      <c r="IY223" s="1" t="s">
        <v>472</v>
      </c>
      <c r="KA223" s="1" t="s">
        <v>472</v>
      </c>
      <c r="KE223" s="1">
        <v>0</v>
      </c>
      <c r="KM223" s="1">
        <v>0</v>
      </c>
      <c r="KN223" s="1">
        <v>0</v>
      </c>
      <c r="KO223" s="1" t="s">
        <v>5186</v>
      </c>
      <c r="KT223" s="1">
        <v>1</v>
      </c>
      <c r="KU223" s="1">
        <v>0</v>
      </c>
      <c r="KV223" s="1">
        <v>0</v>
      </c>
      <c r="KW223" s="1">
        <v>0</v>
      </c>
      <c r="KX223" s="1">
        <v>0</v>
      </c>
      <c r="KY223" s="1">
        <v>0</v>
      </c>
      <c r="LA223" s="1" t="s">
        <v>464</v>
      </c>
      <c r="LC223" s="1">
        <v>1</v>
      </c>
      <c r="LD223" s="1">
        <v>1</v>
      </c>
      <c r="LE223" s="1">
        <v>0</v>
      </c>
      <c r="LF223" s="1">
        <v>0</v>
      </c>
      <c r="LH223" s="1">
        <v>0</v>
      </c>
      <c r="LI223" s="1">
        <v>0</v>
      </c>
      <c r="LJ223" s="1">
        <v>0</v>
      </c>
      <c r="LK223" s="1">
        <v>0</v>
      </c>
      <c r="LL223" s="1">
        <v>1</v>
      </c>
      <c r="LM223" s="1">
        <v>0</v>
      </c>
      <c r="LN223" s="1">
        <v>0</v>
      </c>
      <c r="LO223" s="1">
        <v>0</v>
      </c>
      <c r="LQ223" s="1" t="s">
        <v>472</v>
      </c>
      <c r="LZ223" s="1" t="s">
        <v>472</v>
      </c>
      <c r="MA223" s="1" t="s">
        <v>472</v>
      </c>
      <c r="MQ223" s="1">
        <v>0</v>
      </c>
      <c r="MT223" s="1">
        <v>2</v>
      </c>
      <c r="MU223" s="1" t="s">
        <v>5188</v>
      </c>
      <c r="MV223" s="1">
        <v>0</v>
      </c>
      <c r="MW223" s="1">
        <v>0</v>
      </c>
      <c r="MX223" s="1">
        <v>0</v>
      </c>
      <c r="MY223" s="1">
        <v>0</v>
      </c>
      <c r="MZ223" s="1">
        <v>0</v>
      </c>
      <c r="NA223" s="1">
        <v>0</v>
      </c>
      <c r="NB223" s="1">
        <v>0</v>
      </c>
      <c r="NC223" s="1" t="s">
        <v>1580</v>
      </c>
      <c r="ND223" s="1">
        <v>1</v>
      </c>
      <c r="NE223" s="1">
        <v>0</v>
      </c>
      <c r="NF223" s="1">
        <v>0</v>
      </c>
      <c r="NH223" s="1" t="s">
        <v>464</v>
      </c>
      <c r="NI223" s="1" t="s">
        <v>480</v>
      </c>
      <c r="OD223" s="1" t="s">
        <v>760</v>
      </c>
      <c r="OE223" s="1">
        <v>1</v>
      </c>
      <c r="OF223" s="1">
        <v>0</v>
      </c>
      <c r="OG223" s="1">
        <v>0</v>
      </c>
      <c r="OH223" s="1">
        <v>0</v>
      </c>
      <c r="OI223" s="1">
        <v>0</v>
      </c>
      <c r="OJ223" s="1">
        <v>0</v>
      </c>
      <c r="OK223" s="1">
        <v>0</v>
      </c>
      <c r="OL223" s="1">
        <v>0</v>
      </c>
      <c r="OM223" s="1">
        <v>0</v>
      </c>
      <c r="ON223" s="1">
        <v>0</v>
      </c>
      <c r="OP223" s="1">
        <v>0</v>
      </c>
      <c r="OQ223" s="1">
        <v>0</v>
      </c>
      <c r="OR223" s="1">
        <v>0</v>
      </c>
      <c r="OS223" s="1">
        <v>0</v>
      </c>
      <c r="OT223" s="1">
        <v>1</v>
      </c>
      <c r="OU223" s="1">
        <v>0</v>
      </c>
      <c r="OV223" s="1" t="s">
        <v>760</v>
      </c>
      <c r="OW223" s="1" t="s">
        <v>702</v>
      </c>
      <c r="OY223" s="1" t="s">
        <v>518</v>
      </c>
      <c r="OZ223" s="1" t="s">
        <v>472</v>
      </c>
      <c r="PA223" s="1" t="s">
        <v>472</v>
      </c>
      <c r="PB223" s="1" t="s">
        <v>518</v>
      </c>
      <c r="PC223" s="1" t="s">
        <v>472</v>
      </c>
      <c r="PI223" s="1" t="s">
        <v>534</v>
      </c>
      <c r="PJ223" s="1" t="s">
        <v>472</v>
      </c>
      <c r="PZ223" s="1" t="s">
        <v>1423</v>
      </c>
      <c r="QA223" s="1" t="s">
        <v>472</v>
      </c>
      <c r="QB223" s="1" t="s">
        <v>2323</v>
      </c>
      <c r="QC223" s="1" t="s">
        <v>3145</v>
      </c>
      <c r="QD223" s="1" t="s">
        <v>472</v>
      </c>
      <c r="QG223" s="1">
        <v>-2.2184550000000001</v>
      </c>
      <c r="QH223" s="1">
        <v>28.8278967</v>
      </c>
      <c r="QI223" s="1">
        <v>1645.2</v>
      </c>
      <c r="QJ223" s="1">
        <v>3.9</v>
      </c>
      <c r="QK223" s="1">
        <v>6</v>
      </c>
      <c r="QL223" s="1">
        <v>44966.43546296296</v>
      </c>
      <c r="QM223" s="1">
        <v>44966.419062499997</v>
      </c>
      <c r="QN223" s="1" t="s">
        <v>840</v>
      </c>
      <c r="QO223" s="1">
        <v>44966.435810185183</v>
      </c>
      <c r="QP223" s="7" t="s">
        <v>3146</v>
      </c>
      <c r="QQ223" s="1" t="s">
        <v>840</v>
      </c>
      <c r="QR223" s="1" t="s">
        <v>4707</v>
      </c>
      <c r="QS223" s="1" t="s">
        <v>4716</v>
      </c>
      <c r="QT223" s="1">
        <v>6</v>
      </c>
      <c r="QU223" s="1" t="s">
        <v>4725</v>
      </c>
      <c r="QV223" s="1">
        <v>35</v>
      </c>
      <c r="QW223" s="1">
        <v>40</v>
      </c>
      <c r="QX223" s="1">
        <v>45</v>
      </c>
      <c r="QY223" s="9">
        <v>120</v>
      </c>
      <c r="QZ223" s="1" t="s">
        <v>5101</v>
      </c>
      <c r="RA223" s="1">
        <v>10</v>
      </c>
      <c r="RB223" s="1" t="s">
        <v>4710</v>
      </c>
      <c r="RC223" s="1" t="s">
        <v>4711</v>
      </c>
      <c r="RD223" s="1" t="s">
        <v>4712</v>
      </c>
      <c r="RE223" s="1" t="s">
        <v>5102</v>
      </c>
      <c r="RF223" s="1">
        <v>0</v>
      </c>
      <c r="RG223" s="1">
        <v>0</v>
      </c>
      <c r="RH223" s="1">
        <v>1</v>
      </c>
      <c r="RI223" s="1">
        <v>2</v>
      </c>
      <c r="RJ223" s="1" t="s">
        <v>4721</v>
      </c>
      <c r="RK223" s="1">
        <v>0</v>
      </c>
      <c r="RL223" s="1">
        <v>5</v>
      </c>
      <c r="RM223" s="1" t="s">
        <v>4714</v>
      </c>
      <c r="RN223" s="1">
        <v>0</v>
      </c>
      <c r="RO223" s="1">
        <v>0</v>
      </c>
      <c r="RP223" s="1" t="str">
        <f t="shared" si="22"/>
        <v>croissance</v>
      </c>
      <c r="RQ223" s="1" t="str">
        <f t="shared" si="23"/>
        <v>stagnation</v>
      </c>
      <c r="RR223" s="1" t="str">
        <f t="shared" si="24"/>
        <v>stagnation</v>
      </c>
      <c r="RS223" s="1" t="str">
        <f t="shared" si="25"/>
        <v>regression</v>
      </c>
      <c r="RT223" s="1" t="str">
        <f t="shared" si="26"/>
        <v>regression</v>
      </c>
      <c r="RU223" s="1" t="str">
        <f t="shared" si="27"/>
        <v>regression</v>
      </c>
    </row>
    <row r="224" spans="1:489" ht="14.25" customHeight="1" x14ac:dyDescent="0.3">
      <c r="A224" s="1" t="s">
        <v>3147</v>
      </c>
      <c r="B224" s="1" t="s">
        <v>3148</v>
      </c>
      <c r="C224" s="1">
        <v>44966</v>
      </c>
      <c r="D224" s="1" t="s">
        <v>459</v>
      </c>
      <c r="E224" s="1" t="s">
        <v>460</v>
      </c>
      <c r="F224" s="1" t="s">
        <v>460</v>
      </c>
      <c r="G224" s="1" t="s">
        <v>461</v>
      </c>
      <c r="H224" s="1" t="s">
        <v>1380</v>
      </c>
      <c r="I224" s="1" t="s">
        <v>2732</v>
      </c>
      <c r="J224" s="1" t="s">
        <v>464</v>
      </c>
      <c r="K224" s="1" t="s">
        <v>3150</v>
      </c>
      <c r="L224" s="1" t="s">
        <v>3149</v>
      </c>
      <c r="M224" s="1" t="str" cm="1">
        <f t="array" ref="M224">SUBSTITUTE(L224,LEFT(L224,MIN(IFERROR(FIND({0;1;2;3;4;5;6;7;8;9},L224),""))-1),"")</f>
        <v>2</v>
      </c>
      <c r="N224" s="1" t="str">
        <f t="shared" si="21"/>
        <v>kabus_2</v>
      </c>
      <c r="O224" s="1" t="s">
        <v>467</v>
      </c>
      <c r="P224" s="1">
        <v>28</v>
      </c>
      <c r="Q224" s="1">
        <v>896587715</v>
      </c>
      <c r="R224" s="1" t="s">
        <v>693</v>
      </c>
      <c r="S224" s="1" t="s">
        <v>472</v>
      </c>
      <c r="T224" s="1" t="s">
        <v>542</v>
      </c>
      <c r="V224" s="1" t="s">
        <v>510</v>
      </c>
      <c r="W224" s="1" t="s">
        <v>510</v>
      </c>
      <c r="Y224" s="1" t="s">
        <v>575</v>
      </c>
      <c r="AA224" s="1" t="s">
        <v>471</v>
      </c>
      <c r="AB224" s="1">
        <v>1</v>
      </c>
      <c r="AC224" s="1">
        <v>0</v>
      </c>
      <c r="AD224" s="1">
        <v>0</v>
      </c>
      <c r="AE224" s="1">
        <v>0</v>
      </c>
      <c r="AF224" s="1">
        <v>0</v>
      </c>
      <c r="AG224" s="1">
        <v>1</v>
      </c>
      <c r="AH224" s="1">
        <v>0</v>
      </c>
      <c r="AI224" s="1">
        <v>0</v>
      </c>
      <c r="AJ224" s="1">
        <v>1</v>
      </c>
      <c r="AK224" s="1">
        <v>1</v>
      </c>
      <c r="AL224" s="1">
        <v>0</v>
      </c>
      <c r="AM224" s="1">
        <v>0</v>
      </c>
      <c r="AN224" s="1">
        <v>0</v>
      </c>
      <c r="AO224" s="1">
        <v>1</v>
      </c>
      <c r="AP224" s="1">
        <v>0</v>
      </c>
      <c r="AQ224" s="1">
        <v>0</v>
      </c>
      <c r="AR224" s="1">
        <v>5</v>
      </c>
      <c r="AS224" s="1" t="s">
        <v>464</v>
      </c>
      <c r="AT224" s="1">
        <v>0</v>
      </c>
      <c r="AU224" s="1">
        <v>0</v>
      </c>
      <c r="AV224" s="1">
        <v>0</v>
      </c>
      <c r="AW224" s="1">
        <v>0</v>
      </c>
      <c r="AX224" s="1">
        <v>1</v>
      </c>
      <c r="AY224" s="1">
        <v>0</v>
      </c>
      <c r="AZ224" s="1">
        <v>0</v>
      </c>
      <c r="BA224" s="1">
        <v>0</v>
      </c>
      <c r="BB224" s="1">
        <v>0</v>
      </c>
      <c r="BC224" s="1">
        <v>0</v>
      </c>
      <c r="BD224" s="1">
        <v>0</v>
      </c>
      <c r="BE224" s="1">
        <v>0</v>
      </c>
      <c r="BF224" s="1" t="s">
        <v>464</v>
      </c>
      <c r="BG224" s="1">
        <v>1</v>
      </c>
      <c r="BH224" s="1">
        <v>0</v>
      </c>
      <c r="BI224" s="1">
        <v>0</v>
      </c>
      <c r="BJ224" s="1">
        <v>0</v>
      </c>
      <c r="BK224" s="1">
        <v>0</v>
      </c>
      <c r="BL224" s="1">
        <v>0</v>
      </c>
      <c r="BM224" s="1">
        <v>0</v>
      </c>
      <c r="BN224" s="1">
        <v>0</v>
      </c>
      <c r="BO224" s="1">
        <v>0</v>
      </c>
      <c r="BP224" s="1">
        <v>0</v>
      </c>
      <c r="BQ224" s="1">
        <v>0</v>
      </c>
      <c r="BS224" s="1" t="s">
        <v>472</v>
      </c>
      <c r="CF224" s="1" t="s">
        <v>650</v>
      </c>
      <c r="CI224" s="1" t="s">
        <v>714</v>
      </c>
      <c r="CL224" s="1" t="s">
        <v>714</v>
      </c>
      <c r="CM224" s="1" t="s">
        <v>5132</v>
      </c>
      <c r="CO224" s="1" t="s">
        <v>464</v>
      </c>
      <c r="CW224" s="1" t="s">
        <v>475</v>
      </c>
      <c r="CX224" s="1">
        <v>30</v>
      </c>
      <c r="CY224" s="1">
        <v>2</v>
      </c>
      <c r="CZ224" s="1">
        <v>40</v>
      </c>
      <c r="DA224" s="9">
        <v>72</v>
      </c>
      <c r="DE224" s="1" t="s">
        <v>464</v>
      </c>
      <c r="DF224" s="1" t="s">
        <v>5102</v>
      </c>
      <c r="EH224" s="1">
        <v>3</v>
      </c>
      <c r="EI224" s="1">
        <v>4</v>
      </c>
      <c r="EJ224" s="1">
        <v>240</v>
      </c>
      <c r="EM224" s="1">
        <v>0</v>
      </c>
      <c r="EN224" s="6">
        <v>6.8571428571428568</v>
      </c>
      <c r="EO224" s="1" t="s">
        <v>472</v>
      </c>
      <c r="EZ224" s="1" t="s">
        <v>514</v>
      </c>
      <c r="FA224" s="1">
        <v>1</v>
      </c>
      <c r="FB224" s="1">
        <v>0</v>
      </c>
      <c r="FC224" s="1">
        <v>0</v>
      </c>
      <c r="FD224" s="1">
        <v>1</v>
      </c>
      <c r="FE224" s="1">
        <v>0</v>
      </c>
      <c r="FF224" s="1">
        <v>0</v>
      </c>
      <c r="FG224" s="1">
        <v>0</v>
      </c>
      <c r="FI224" s="1" t="s">
        <v>472</v>
      </c>
      <c r="GE224" s="1" t="s">
        <v>464</v>
      </c>
      <c r="GF224" s="1" t="s">
        <v>3151</v>
      </c>
      <c r="GG224" s="1" t="s">
        <v>464</v>
      </c>
      <c r="GH224" s="1">
        <v>1</v>
      </c>
      <c r="GI224" s="1">
        <v>0</v>
      </c>
      <c r="GJ224" s="1">
        <v>0</v>
      </c>
      <c r="GK224" s="1">
        <v>1</v>
      </c>
      <c r="GL224" s="1">
        <v>0</v>
      </c>
      <c r="GM224" s="1">
        <v>0</v>
      </c>
      <c r="GN224" s="1">
        <v>0</v>
      </c>
      <c r="GY224" s="1">
        <v>1</v>
      </c>
      <c r="GZ224" s="1">
        <v>0</v>
      </c>
      <c r="HA224" s="1">
        <v>0</v>
      </c>
      <c r="HB224" s="1">
        <v>0</v>
      </c>
      <c r="HC224" s="1">
        <v>0</v>
      </c>
      <c r="HD224" s="1">
        <v>1</v>
      </c>
      <c r="HE224" s="1">
        <v>0</v>
      </c>
      <c r="HF224" s="1">
        <v>0</v>
      </c>
      <c r="HG224" s="1">
        <v>0</v>
      </c>
      <c r="HH224" s="1">
        <v>1</v>
      </c>
      <c r="HI224" s="1">
        <v>0</v>
      </c>
      <c r="HJ224" s="1">
        <v>0</v>
      </c>
      <c r="HK224" s="1">
        <v>0</v>
      </c>
      <c r="HL224" s="1">
        <v>0</v>
      </c>
      <c r="HM224" s="1">
        <v>0</v>
      </c>
      <c r="HN224" s="1">
        <v>0</v>
      </c>
      <c r="HO224" s="1">
        <v>0</v>
      </c>
      <c r="HP224" s="1" t="s">
        <v>464</v>
      </c>
      <c r="HQ224" s="1">
        <v>0</v>
      </c>
      <c r="HR224" s="1">
        <v>1</v>
      </c>
      <c r="HS224" s="1">
        <v>0</v>
      </c>
      <c r="HT224" s="1">
        <v>0</v>
      </c>
      <c r="HU224" s="1">
        <v>0</v>
      </c>
      <c r="HV224" s="1">
        <v>0</v>
      </c>
      <c r="HW224" s="1">
        <v>0</v>
      </c>
      <c r="HX224" s="1">
        <v>0</v>
      </c>
      <c r="HY224" s="1">
        <v>0</v>
      </c>
      <c r="HZ224" s="1">
        <v>0</v>
      </c>
      <c r="ID224" s="1" t="s">
        <v>1148</v>
      </c>
      <c r="IF224" s="1">
        <v>0</v>
      </c>
      <c r="IG224" s="1">
        <v>0</v>
      </c>
      <c r="IH224" s="1">
        <v>0</v>
      </c>
      <c r="II224" s="1">
        <v>1</v>
      </c>
      <c r="IJ224" s="1">
        <v>0</v>
      </c>
      <c r="IS224" s="1" t="s">
        <v>5184</v>
      </c>
      <c r="IT224" s="1" t="s">
        <v>472</v>
      </c>
      <c r="IU224" s="1" t="s">
        <v>5100</v>
      </c>
      <c r="IV224" s="1" t="s">
        <v>472</v>
      </c>
      <c r="IX224" s="1" t="s">
        <v>472</v>
      </c>
      <c r="IY224" s="1" t="s">
        <v>464</v>
      </c>
      <c r="IZ224" s="1">
        <v>0</v>
      </c>
      <c r="JA224" s="1">
        <v>1</v>
      </c>
      <c r="JB224" s="1">
        <v>0</v>
      </c>
      <c r="JC224" s="1">
        <v>0</v>
      </c>
      <c r="JD224" s="1">
        <v>0</v>
      </c>
      <c r="JE224" s="1">
        <v>0</v>
      </c>
      <c r="JF224" s="1">
        <v>0</v>
      </c>
      <c r="JG224" s="1">
        <v>1</v>
      </c>
      <c r="JH224" s="1">
        <v>0</v>
      </c>
      <c r="JI224" s="1">
        <v>0</v>
      </c>
      <c r="JK224" s="1" t="s">
        <v>472</v>
      </c>
      <c r="KA224" s="1" t="s">
        <v>472</v>
      </c>
      <c r="KE224" s="1">
        <v>0</v>
      </c>
      <c r="KM224" s="1">
        <v>0</v>
      </c>
      <c r="KN224" s="1">
        <v>0</v>
      </c>
      <c r="KO224" s="1" t="s">
        <v>5186</v>
      </c>
      <c r="KT224" s="1">
        <v>0</v>
      </c>
      <c r="KU224" s="1">
        <v>0</v>
      </c>
      <c r="KV224" s="1">
        <v>0</v>
      </c>
      <c r="KW224" s="1">
        <v>0</v>
      </c>
      <c r="KX224" s="1">
        <v>1</v>
      </c>
      <c r="KY224" s="1">
        <v>0</v>
      </c>
      <c r="KZ224" s="1" t="s">
        <v>3117</v>
      </c>
      <c r="LA224" s="1" t="s">
        <v>472</v>
      </c>
      <c r="LC224" s="1">
        <v>0</v>
      </c>
      <c r="LD224" s="1">
        <v>1</v>
      </c>
      <c r="LE224" s="1">
        <v>0</v>
      </c>
      <c r="LF224" s="1">
        <v>0</v>
      </c>
      <c r="LH224" s="1">
        <v>0</v>
      </c>
      <c r="LI224" s="1">
        <v>0</v>
      </c>
      <c r="LJ224" s="1">
        <v>0</v>
      </c>
      <c r="LK224" s="1">
        <v>0</v>
      </c>
      <c r="LL224" s="1">
        <v>1</v>
      </c>
      <c r="LM224" s="1">
        <v>0</v>
      </c>
      <c r="LN224" s="1">
        <v>0</v>
      </c>
      <c r="LO224" s="1">
        <v>0</v>
      </c>
      <c r="LQ224" s="1" t="s">
        <v>472</v>
      </c>
      <c r="LZ224" s="1" t="s">
        <v>472</v>
      </c>
      <c r="MA224" s="1" t="s">
        <v>472</v>
      </c>
      <c r="MQ224" s="1">
        <v>0</v>
      </c>
      <c r="MT224" s="1">
        <v>1</v>
      </c>
      <c r="MU224" s="1" t="s">
        <v>5188</v>
      </c>
      <c r="MV224" s="1">
        <v>0</v>
      </c>
      <c r="MW224" s="1">
        <v>0</v>
      </c>
      <c r="MX224" s="1">
        <v>0</v>
      </c>
      <c r="MY224" s="1">
        <v>0</v>
      </c>
      <c r="MZ224" s="1">
        <v>0</v>
      </c>
      <c r="NA224" s="1">
        <v>0</v>
      </c>
      <c r="NB224" s="1">
        <v>0</v>
      </c>
      <c r="NC224" s="1" t="s">
        <v>1580</v>
      </c>
      <c r="ND224" s="1">
        <v>1</v>
      </c>
      <c r="NE224" s="1">
        <v>0</v>
      </c>
      <c r="NF224" s="1">
        <v>0</v>
      </c>
      <c r="NH224" s="1" t="s">
        <v>464</v>
      </c>
      <c r="NI224" s="1" t="s">
        <v>480</v>
      </c>
      <c r="OD224" s="1" t="s">
        <v>3120</v>
      </c>
      <c r="OE224" s="1">
        <v>1</v>
      </c>
      <c r="OF224" s="1">
        <v>0</v>
      </c>
      <c r="OG224" s="1">
        <v>0</v>
      </c>
      <c r="OH224" s="1">
        <v>0</v>
      </c>
      <c r="OI224" s="1">
        <v>0</v>
      </c>
      <c r="OJ224" s="1">
        <v>1</v>
      </c>
      <c r="OK224" s="1">
        <v>0</v>
      </c>
      <c r="OL224" s="1">
        <v>0</v>
      </c>
      <c r="OM224" s="1">
        <v>0</v>
      </c>
      <c r="ON224" s="1">
        <v>0</v>
      </c>
      <c r="OP224" s="1">
        <v>0</v>
      </c>
      <c r="OQ224" s="1">
        <v>0</v>
      </c>
      <c r="OR224" s="1">
        <v>0</v>
      </c>
      <c r="OS224" s="1">
        <v>0</v>
      </c>
      <c r="OT224" s="1">
        <v>1</v>
      </c>
      <c r="OU224" s="1">
        <v>0</v>
      </c>
      <c r="OV224" s="1" t="s">
        <v>1184</v>
      </c>
      <c r="OW224" s="1" t="s">
        <v>702</v>
      </c>
      <c r="OY224" s="1" t="s">
        <v>518</v>
      </c>
      <c r="OZ224" s="1" t="s">
        <v>472</v>
      </c>
      <c r="PA224" s="1" t="s">
        <v>472</v>
      </c>
      <c r="PB224" s="1" t="s">
        <v>518</v>
      </c>
      <c r="PC224" s="1" t="s">
        <v>472</v>
      </c>
      <c r="PI224" s="1" t="s">
        <v>605</v>
      </c>
      <c r="PJ224" s="1" t="s">
        <v>472</v>
      </c>
      <c r="PZ224" s="1" t="s">
        <v>1184</v>
      </c>
      <c r="QA224" s="1" t="s">
        <v>472</v>
      </c>
      <c r="QB224" s="1" t="s">
        <v>3152</v>
      </c>
      <c r="QC224" s="1" t="s">
        <v>3153</v>
      </c>
      <c r="QD224" s="1" t="s">
        <v>472</v>
      </c>
      <c r="QG224" s="1">
        <v>-2.2147209999999999</v>
      </c>
      <c r="QH224" s="1">
        <v>28.828657</v>
      </c>
      <c r="QI224" s="1">
        <v>1647.6</v>
      </c>
      <c r="QJ224" s="1">
        <v>3.5</v>
      </c>
      <c r="QK224" s="1">
        <v>5</v>
      </c>
      <c r="QL224" s="1">
        <v>44966.454548611109</v>
      </c>
      <c r="QM224" s="1">
        <v>44966.436863425923</v>
      </c>
      <c r="QN224" s="1" t="s">
        <v>1159</v>
      </c>
      <c r="QO224" s="1">
        <v>44966.454884259263</v>
      </c>
      <c r="QP224" s="7" t="s">
        <v>3154</v>
      </c>
      <c r="QQ224" s="1" t="s">
        <v>1159</v>
      </c>
      <c r="QR224" s="1" t="s">
        <v>4707</v>
      </c>
      <c r="QS224" s="1" t="s">
        <v>4716</v>
      </c>
      <c r="QT224" s="1">
        <v>2</v>
      </c>
      <c r="QU224" s="1" t="s">
        <v>4725</v>
      </c>
      <c r="QV224" s="1">
        <v>5</v>
      </c>
      <c r="QW224" s="1">
        <v>15</v>
      </c>
      <c r="QX224" s="1">
        <v>7</v>
      </c>
      <c r="QY224" s="9">
        <v>27</v>
      </c>
      <c r="QZ224" s="1" t="s">
        <v>5102</v>
      </c>
      <c r="RA224" s="1">
        <v>21.428571428571427</v>
      </c>
      <c r="RB224" s="1" t="s">
        <v>4720</v>
      </c>
      <c r="RC224" s="1" t="s">
        <v>4711</v>
      </c>
      <c r="RD224" s="1" t="s">
        <v>4717</v>
      </c>
      <c r="RE224" s="1" t="s">
        <v>5102</v>
      </c>
      <c r="RF224" s="1">
        <v>0</v>
      </c>
      <c r="RG224" s="1">
        <v>1</v>
      </c>
      <c r="RH224" s="1">
        <v>1</v>
      </c>
      <c r="RI224" s="1">
        <v>2</v>
      </c>
      <c r="RJ224" s="1" t="s">
        <v>4721</v>
      </c>
      <c r="RK224" s="1">
        <v>0</v>
      </c>
      <c r="RL224" s="1">
        <v>4</v>
      </c>
      <c r="RM224" s="1" t="s">
        <v>4722</v>
      </c>
      <c r="RN224" s="1">
        <v>0</v>
      </c>
      <c r="RO224" s="1">
        <v>0</v>
      </c>
      <c r="RP224" s="1" t="str">
        <f t="shared" si="22"/>
        <v>regression</v>
      </c>
      <c r="RQ224" s="1" t="str">
        <f t="shared" si="23"/>
        <v>stagnation</v>
      </c>
      <c r="RR224" s="1" t="str">
        <f t="shared" si="24"/>
        <v>croissance</v>
      </c>
      <c r="RS224" s="1" t="str">
        <f t="shared" si="25"/>
        <v>croissance</v>
      </c>
      <c r="RT224" s="1" t="str">
        <f t="shared" si="26"/>
        <v>regression</v>
      </c>
      <c r="RU224" s="1" t="str">
        <f t="shared" si="27"/>
        <v>regression</v>
      </c>
    </row>
    <row r="225" spans="1:489" ht="14.25" customHeight="1" x14ac:dyDescent="0.3">
      <c r="A225" s="1" t="s">
        <v>3155</v>
      </c>
      <c r="B225" s="1" t="s">
        <v>3156</v>
      </c>
      <c r="C225" s="1">
        <v>44966</v>
      </c>
      <c r="D225" s="1" t="s">
        <v>459</v>
      </c>
      <c r="E225" s="1" t="s">
        <v>460</v>
      </c>
      <c r="F225" s="1" t="s">
        <v>460</v>
      </c>
      <c r="G225" s="1" t="s">
        <v>461</v>
      </c>
      <c r="H225" s="1" t="s">
        <v>1380</v>
      </c>
      <c r="I225" s="1" t="s">
        <v>1381</v>
      </c>
      <c r="J225" s="1" t="s">
        <v>464</v>
      </c>
      <c r="K225" s="1" t="s">
        <v>3158</v>
      </c>
      <c r="L225" s="1" t="s">
        <v>3157</v>
      </c>
      <c r="M225" s="1" t="str" cm="1">
        <f t="array" ref="M225">SUBSTITUTE(L225,LEFT(L225,MIN(IFERROR(FIND({0;1;2;3;4;5;6;7;8;9},L225),""))-1),"")</f>
        <v>37</v>
      </c>
      <c r="N225" s="1" t="str">
        <f t="shared" si="21"/>
        <v>mwand_37</v>
      </c>
      <c r="O225" s="1" t="s">
        <v>467</v>
      </c>
      <c r="P225" s="1">
        <v>20</v>
      </c>
      <c r="Q225" s="1">
        <v>0</v>
      </c>
      <c r="R225" s="1" t="s">
        <v>511</v>
      </c>
      <c r="S225" s="1" t="s">
        <v>472</v>
      </c>
      <c r="T225" s="1" t="s">
        <v>542</v>
      </c>
      <c r="V225" s="1" t="s">
        <v>510</v>
      </c>
      <c r="W225" s="1" t="s">
        <v>510</v>
      </c>
      <c r="Y225" s="1" t="s">
        <v>575</v>
      </c>
      <c r="AA225" s="1" t="s">
        <v>596</v>
      </c>
      <c r="AB225" s="1">
        <v>1</v>
      </c>
      <c r="AC225" s="1">
        <v>1</v>
      </c>
      <c r="AD225" s="1">
        <v>2</v>
      </c>
      <c r="AE225" s="1">
        <v>2</v>
      </c>
      <c r="AF225" s="1">
        <v>1</v>
      </c>
      <c r="AG225" s="1">
        <v>0</v>
      </c>
      <c r="AH225" s="1">
        <v>0</v>
      </c>
      <c r="AI225" s="1">
        <v>0</v>
      </c>
      <c r="AJ225" s="1">
        <v>0</v>
      </c>
      <c r="AK225" s="1">
        <v>0</v>
      </c>
      <c r="AL225" s="1">
        <v>2</v>
      </c>
      <c r="AM225" s="1">
        <v>2</v>
      </c>
      <c r="AN225" s="1">
        <v>2</v>
      </c>
      <c r="AO225" s="1">
        <v>0</v>
      </c>
      <c r="AP225" s="1">
        <v>0</v>
      </c>
      <c r="AQ225" s="1">
        <v>0</v>
      </c>
      <c r="AR225" s="1">
        <v>13</v>
      </c>
      <c r="AS225" s="1" t="s">
        <v>472</v>
      </c>
      <c r="AT225" s="1">
        <v>0</v>
      </c>
      <c r="AU225" s="1">
        <v>0</v>
      </c>
      <c r="AV225" s="1">
        <v>0</v>
      </c>
      <c r="AW225" s="1">
        <v>0</v>
      </c>
      <c r="AX225" s="1">
        <v>0</v>
      </c>
      <c r="AY225" s="1">
        <v>0</v>
      </c>
      <c r="AZ225" s="1">
        <v>0</v>
      </c>
      <c r="BA225" s="1">
        <v>0</v>
      </c>
      <c r="BB225" s="1">
        <v>0</v>
      </c>
      <c r="BC225" s="1">
        <v>0</v>
      </c>
      <c r="BD225" s="1">
        <v>0</v>
      </c>
      <c r="BE225" s="1">
        <v>0</v>
      </c>
      <c r="BF225" s="1" t="s">
        <v>464</v>
      </c>
      <c r="BG225" s="1">
        <v>1</v>
      </c>
      <c r="BH225" s="1">
        <v>0</v>
      </c>
      <c r="BI225" s="1">
        <v>0</v>
      </c>
      <c r="BJ225" s="1">
        <v>0</v>
      </c>
      <c r="BK225" s="1">
        <v>0</v>
      </c>
      <c r="BL225" s="1">
        <v>0</v>
      </c>
      <c r="BM225" s="1">
        <v>0</v>
      </c>
      <c r="BN225" s="1">
        <v>0</v>
      </c>
      <c r="BO225" s="1">
        <v>0</v>
      </c>
      <c r="BP225" s="1">
        <v>0</v>
      </c>
      <c r="BQ225" s="1">
        <v>0</v>
      </c>
      <c r="BS225" s="1" t="s">
        <v>464</v>
      </c>
      <c r="BT225" s="1">
        <v>0</v>
      </c>
      <c r="BU225" s="1">
        <v>0</v>
      </c>
      <c r="BV225" s="1">
        <v>1</v>
      </c>
      <c r="BW225" s="1">
        <v>1</v>
      </c>
      <c r="BX225" s="1">
        <v>0</v>
      </c>
      <c r="BY225" s="1">
        <v>0</v>
      </c>
      <c r="BZ225" s="1">
        <v>0</v>
      </c>
      <c r="CA225" s="1">
        <v>0</v>
      </c>
      <c r="CB225" s="1">
        <v>0</v>
      </c>
      <c r="CC225" s="1">
        <v>0</v>
      </c>
      <c r="CD225" s="1">
        <v>0</v>
      </c>
      <c r="CF225" s="1" t="s">
        <v>473</v>
      </c>
      <c r="CG225" s="1" t="s">
        <v>474</v>
      </c>
      <c r="CL225" s="1" t="s">
        <v>473</v>
      </c>
      <c r="CM225" s="1" t="s">
        <v>5133</v>
      </c>
      <c r="CO225" s="1" t="s">
        <v>464</v>
      </c>
      <c r="CW225" s="1" t="s">
        <v>475</v>
      </c>
      <c r="CX225" s="1">
        <v>5</v>
      </c>
      <c r="CY225" s="1">
        <v>2</v>
      </c>
      <c r="CZ225" s="1">
        <v>7</v>
      </c>
      <c r="DA225" s="9">
        <v>14</v>
      </c>
      <c r="DE225" s="1" t="s">
        <v>464</v>
      </c>
      <c r="DF225" s="1" t="s">
        <v>5100</v>
      </c>
      <c r="EH225" s="1">
        <v>7</v>
      </c>
      <c r="EI225" s="1">
        <v>5</v>
      </c>
      <c r="EJ225" s="1">
        <v>700</v>
      </c>
      <c r="EM225" s="1">
        <v>0</v>
      </c>
      <c r="EN225" s="6">
        <v>7.6923076923076925</v>
      </c>
      <c r="EO225" s="1" t="s">
        <v>472</v>
      </c>
      <c r="EZ225" s="1" t="s">
        <v>555</v>
      </c>
      <c r="FA225" s="1">
        <v>0</v>
      </c>
      <c r="FB225" s="1">
        <v>0</v>
      </c>
      <c r="FC225" s="1">
        <v>0</v>
      </c>
      <c r="FD225" s="1">
        <v>1</v>
      </c>
      <c r="FE225" s="1">
        <v>0</v>
      </c>
      <c r="FF225" s="1">
        <v>0</v>
      </c>
      <c r="FG225" s="1">
        <v>0</v>
      </c>
      <c r="FI225" s="1" t="s">
        <v>464</v>
      </c>
      <c r="FJ225" s="1" t="s">
        <v>598</v>
      </c>
      <c r="FM225" s="1">
        <v>1000</v>
      </c>
      <c r="GE225" s="1" t="s">
        <v>464</v>
      </c>
      <c r="GF225" s="1" t="s">
        <v>3159</v>
      </c>
      <c r="GG225" s="1" t="s">
        <v>472</v>
      </c>
      <c r="HP225" s="1" t="s">
        <v>464</v>
      </c>
      <c r="HQ225" s="1">
        <v>0</v>
      </c>
      <c r="HR225" s="1">
        <v>0</v>
      </c>
      <c r="HS225" s="1">
        <v>1</v>
      </c>
      <c r="HT225" s="1">
        <v>0</v>
      </c>
      <c r="HU225" s="1">
        <v>0</v>
      </c>
      <c r="HV225" s="1">
        <v>0</v>
      </c>
      <c r="HW225" s="1">
        <v>0</v>
      </c>
      <c r="HX225" s="1">
        <v>0</v>
      </c>
      <c r="HY225" s="1">
        <v>0</v>
      </c>
      <c r="HZ225" s="1">
        <v>0</v>
      </c>
      <c r="IC225" s="1" t="s">
        <v>737</v>
      </c>
      <c r="IF225" s="1">
        <v>0</v>
      </c>
      <c r="IG225" s="1">
        <v>0</v>
      </c>
      <c r="IH225" s="1">
        <v>0</v>
      </c>
      <c r="II225" s="1">
        <v>1</v>
      </c>
      <c r="IJ225" s="1">
        <v>0</v>
      </c>
      <c r="IL225" s="1">
        <v>0</v>
      </c>
      <c r="IM225" s="1">
        <v>1</v>
      </c>
      <c r="IN225" s="1">
        <v>0</v>
      </c>
      <c r="IS225" s="1" t="s">
        <v>5183</v>
      </c>
      <c r="IT225" s="1" t="s">
        <v>472</v>
      </c>
      <c r="IU225" s="1" t="s">
        <v>5102</v>
      </c>
      <c r="IV225" s="1" t="s">
        <v>472</v>
      </c>
      <c r="IX225" s="1" t="s">
        <v>472</v>
      </c>
      <c r="IY225" s="1" t="s">
        <v>472</v>
      </c>
      <c r="KA225" s="1" t="s">
        <v>464</v>
      </c>
      <c r="KB225" s="1">
        <v>1</v>
      </c>
      <c r="KC225" s="1">
        <v>1</v>
      </c>
      <c r="KD225" s="1">
        <v>1</v>
      </c>
      <c r="KE225" s="1">
        <v>3</v>
      </c>
      <c r="KF225" s="1">
        <v>0</v>
      </c>
      <c r="KG225" s="1">
        <v>0</v>
      </c>
      <c r="KH225" s="1">
        <v>0</v>
      </c>
      <c r="KJ225" s="1">
        <v>1</v>
      </c>
      <c r="KK225" s="1">
        <v>1</v>
      </c>
      <c r="KL225" s="1">
        <v>0</v>
      </c>
      <c r="KM225" s="1">
        <v>2</v>
      </c>
      <c r="KN225" s="1">
        <v>5</v>
      </c>
      <c r="KO225" s="1" t="s">
        <v>5185</v>
      </c>
      <c r="KP225" s="1">
        <v>0</v>
      </c>
      <c r="KQ225" s="1">
        <v>0</v>
      </c>
      <c r="KR225" s="1">
        <v>0</v>
      </c>
      <c r="KT225" s="1">
        <v>0</v>
      </c>
      <c r="KU225" s="1">
        <v>0</v>
      </c>
      <c r="KV225" s="1">
        <v>0</v>
      </c>
      <c r="KW225" s="1">
        <v>0</v>
      </c>
      <c r="KX225" s="1">
        <v>1</v>
      </c>
      <c r="KY225" s="1">
        <v>0</v>
      </c>
      <c r="KZ225" s="1" t="s">
        <v>3160</v>
      </c>
      <c r="LA225" s="1" t="s">
        <v>464</v>
      </c>
      <c r="LB225" s="1" t="s">
        <v>3161</v>
      </c>
      <c r="LC225" s="1">
        <v>1</v>
      </c>
      <c r="LD225" s="1">
        <v>1</v>
      </c>
      <c r="LE225" s="1">
        <v>0</v>
      </c>
      <c r="LF225" s="1">
        <v>0</v>
      </c>
      <c r="LH225" s="1">
        <v>0</v>
      </c>
      <c r="LI225" s="1">
        <v>0</v>
      </c>
      <c r="LJ225" s="1">
        <v>1</v>
      </c>
      <c r="LK225" s="1">
        <v>0</v>
      </c>
      <c r="LL225" s="1">
        <v>0</v>
      </c>
      <c r="LM225" s="1">
        <v>0</v>
      </c>
      <c r="LN225" s="1">
        <v>0</v>
      </c>
      <c r="LO225" s="1">
        <v>0</v>
      </c>
      <c r="LQ225" s="1" t="s">
        <v>464</v>
      </c>
      <c r="LR225" s="1" t="s">
        <v>787</v>
      </c>
      <c r="LS225" s="1">
        <v>0</v>
      </c>
      <c r="LT225" s="1">
        <v>1</v>
      </c>
      <c r="LU225" s="1">
        <v>0</v>
      </c>
      <c r="LV225" s="1">
        <v>0</v>
      </c>
      <c r="LW225" s="1">
        <v>0</v>
      </c>
      <c r="LX225" s="1">
        <v>0</v>
      </c>
      <c r="LY225" s="1" t="s">
        <v>3162</v>
      </c>
      <c r="LZ225" s="1" t="s">
        <v>472</v>
      </c>
      <c r="MA225" s="1" t="s">
        <v>472</v>
      </c>
      <c r="MQ225" s="1">
        <v>0</v>
      </c>
      <c r="MT225" s="1">
        <v>2</v>
      </c>
      <c r="MU225" s="1" t="s">
        <v>5188</v>
      </c>
      <c r="MV225" s="1">
        <v>1</v>
      </c>
      <c r="MW225" s="1">
        <v>0</v>
      </c>
      <c r="MX225" s="1">
        <v>0</v>
      </c>
      <c r="MY225" s="1">
        <v>0</v>
      </c>
      <c r="MZ225" s="1">
        <v>0</v>
      </c>
      <c r="NA225" s="1">
        <v>1</v>
      </c>
      <c r="NB225" s="1">
        <v>1</v>
      </c>
      <c r="NC225" s="1" t="s">
        <v>5190</v>
      </c>
      <c r="ND225" s="1">
        <v>0</v>
      </c>
      <c r="NE225" s="1">
        <v>0</v>
      </c>
      <c r="NF225" s="1">
        <v>0</v>
      </c>
      <c r="NH225" s="1" t="s">
        <v>472</v>
      </c>
      <c r="NI225" s="1" t="s">
        <v>480</v>
      </c>
      <c r="OD225" s="1" t="s">
        <v>742</v>
      </c>
      <c r="OE225" s="1">
        <v>0</v>
      </c>
      <c r="OF225" s="1">
        <v>0</v>
      </c>
      <c r="OG225" s="1">
        <v>0</v>
      </c>
      <c r="OH225" s="1">
        <v>0</v>
      </c>
      <c r="OI225" s="1">
        <v>0</v>
      </c>
      <c r="OJ225" s="1">
        <v>1</v>
      </c>
      <c r="OK225" s="1">
        <v>1</v>
      </c>
      <c r="OL225" s="1">
        <v>0</v>
      </c>
      <c r="OM225" s="1">
        <v>0</v>
      </c>
      <c r="ON225" s="1">
        <v>0</v>
      </c>
      <c r="OP225" s="1">
        <v>0</v>
      </c>
      <c r="OQ225" s="1">
        <v>0</v>
      </c>
      <c r="OR225" s="1">
        <v>0</v>
      </c>
      <c r="OS225" s="1">
        <v>0</v>
      </c>
      <c r="OT225" s="1">
        <v>1</v>
      </c>
      <c r="OU225" s="1">
        <v>0</v>
      </c>
      <c r="OV225" s="1" t="s">
        <v>742</v>
      </c>
      <c r="OW225" s="1" t="s">
        <v>702</v>
      </c>
      <c r="OY225" s="1" t="s">
        <v>502</v>
      </c>
      <c r="OZ225" s="1" t="s">
        <v>472</v>
      </c>
      <c r="PA225" s="1" t="s">
        <v>472</v>
      </c>
      <c r="PB225" s="1" t="s">
        <v>502</v>
      </c>
      <c r="PC225" s="1" t="s">
        <v>472</v>
      </c>
      <c r="PI225" s="1" t="s">
        <v>534</v>
      </c>
      <c r="PJ225" s="1" t="s">
        <v>472</v>
      </c>
      <c r="PZ225" s="1" t="s">
        <v>799</v>
      </c>
      <c r="QA225" s="1" t="s">
        <v>472</v>
      </c>
      <c r="QB225" s="1" t="s">
        <v>3163</v>
      </c>
      <c r="QC225" s="1" t="s">
        <v>3164</v>
      </c>
      <c r="QD225" s="1" t="s">
        <v>464</v>
      </c>
      <c r="QE225" s="1" t="s">
        <v>3165</v>
      </c>
      <c r="QF225" s="1" t="s">
        <v>472</v>
      </c>
      <c r="QG225" s="1">
        <v>-2.2256208000000002</v>
      </c>
      <c r="QH225" s="1">
        <v>28.841207499999999</v>
      </c>
      <c r="QI225" s="1">
        <v>1567.1</v>
      </c>
      <c r="QJ225" s="1">
        <v>4.68</v>
      </c>
      <c r="QK225" s="1">
        <v>13</v>
      </c>
      <c r="QL225" s="1">
        <v>44966.361192129632</v>
      </c>
      <c r="QM225" s="1">
        <v>44966.321192129632</v>
      </c>
      <c r="QN225" s="1" t="s">
        <v>747</v>
      </c>
      <c r="QO225" s="1">
        <v>44966.455405092587</v>
      </c>
      <c r="QP225" s="7" t="s">
        <v>3166</v>
      </c>
      <c r="QQ225" s="1" t="s">
        <v>747</v>
      </c>
      <c r="QR225" s="1" t="s">
        <v>4707</v>
      </c>
      <c r="QS225" s="1" t="s">
        <v>4716</v>
      </c>
      <c r="QT225" s="1">
        <v>12</v>
      </c>
      <c r="QU225" s="1" t="s">
        <v>4725</v>
      </c>
      <c r="QV225" s="1">
        <v>5</v>
      </c>
      <c r="QW225" s="1">
        <v>5</v>
      </c>
      <c r="QX225" s="1">
        <v>5</v>
      </c>
      <c r="QY225" s="9">
        <v>15</v>
      </c>
      <c r="QZ225" s="1" t="s">
        <v>5100</v>
      </c>
      <c r="RA225" s="1">
        <v>15</v>
      </c>
      <c r="RB225" s="1" t="s">
        <v>4710</v>
      </c>
      <c r="RC225" s="1" t="s">
        <v>4711</v>
      </c>
      <c r="RD225" s="1" t="s">
        <v>4712</v>
      </c>
      <c r="RE225" s="1" t="s">
        <v>5102</v>
      </c>
      <c r="RF225" s="1">
        <v>0</v>
      </c>
      <c r="RG225" s="1">
        <v>1</v>
      </c>
      <c r="RH225" s="1">
        <v>1</v>
      </c>
      <c r="RI225" s="1">
        <v>2</v>
      </c>
      <c r="RJ225" s="1" t="s">
        <v>4721</v>
      </c>
      <c r="RK225" s="1">
        <v>0</v>
      </c>
      <c r="RL225" s="1">
        <v>9</v>
      </c>
      <c r="RM225" s="1" t="s">
        <v>4718</v>
      </c>
      <c r="RN225" s="1">
        <v>0</v>
      </c>
      <c r="RO225" s="1">
        <v>0</v>
      </c>
      <c r="RP225" s="1" t="str">
        <f t="shared" si="22"/>
        <v>croissance</v>
      </c>
      <c r="RQ225" s="1" t="str">
        <f t="shared" si="23"/>
        <v>stagnation</v>
      </c>
      <c r="RR225" s="1" t="str">
        <f t="shared" si="24"/>
        <v>stagnation</v>
      </c>
      <c r="RS225" s="1" t="str">
        <f t="shared" si="25"/>
        <v>croissance</v>
      </c>
      <c r="RT225" s="1" t="str">
        <f t="shared" si="26"/>
        <v>regression</v>
      </c>
      <c r="RU225" s="1" t="str">
        <f t="shared" si="27"/>
        <v>regression</v>
      </c>
    </row>
    <row r="226" spans="1:489" ht="14.25" customHeight="1" x14ac:dyDescent="0.3">
      <c r="A226" s="1" t="s">
        <v>3167</v>
      </c>
      <c r="B226" s="1" t="s">
        <v>3168</v>
      </c>
      <c r="C226" s="1">
        <v>44966</v>
      </c>
      <c r="D226" s="1" t="s">
        <v>459</v>
      </c>
      <c r="E226" s="1" t="s">
        <v>460</v>
      </c>
      <c r="F226" s="1" t="s">
        <v>460</v>
      </c>
      <c r="G226" s="1" t="s">
        <v>461</v>
      </c>
      <c r="H226" s="1" t="s">
        <v>1380</v>
      </c>
      <c r="I226" s="1" t="s">
        <v>1381</v>
      </c>
      <c r="J226" s="1" t="s">
        <v>464</v>
      </c>
      <c r="K226" s="1" t="s">
        <v>3170</v>
      </c>
      <c r="L226" s="1" t="s">
        <v>3169</v>
      </c>
      <c r="M226" s="1" t="str" cm="1">
        <f t="array" ref="M226">SUBSTITUTE(L226,LEFT(L226,MIN(IFERROR(FIND({0;1;2;3;4;5;6;7;8;9},L226),""))-1),"")</f>
        <v>49</v>
      </c>
      <c r="N226" s="1" t="str">
        <f t="shared" si="21"/>
        <v>mwand_49</v>
      </c>
      <c r="O226" s="1" t="s">
        <v>510</v>
      </c>
      <c r="P226" s="1">
        <v>61</v>
      </c>
      <c r="Q226" s="1">
        <v>810654563</v>
      </c>
      <c r="R226" s="1" t="s">
        <v>511</v>
      </c>
      <c r="S226" s="1" t="s">
        <v>464</v>
      </c>
      <c r="W226" s="1" t="s">
        <v>510</v>
      </c>
      <c r="X226" s="1" t="s">
        <v>3171</v>
      </c>
      <c r="Y226" s="1" t="s">
        <v>575</v>
      </c>
      <c r="AA226" s="1" t="s">
        <v>471</v>
      </c>
      <c r="AB226" s="1">
        <v>0</v>
      </c>
      <c r="AC226" s="1">
        <v>0</v>
      </c>
      <c r="AD226" s="1">
        <v>0</v>
      </c>
      <c r="AE226" s="1">
        <v>1</v>
      </c>
      <c r="AF226" s="1">
        <v>2</v>
      </c>
      <c r="AG226" s="1">
        <v>0</v>
      </c>
      <c r="AH226" s="1">
        <v>0</v>
      </c>
      <c r="AI226" s="1">
        <v>1</v>
      </c>
      <c r="AJ226" s="1">
        <v>0</v>
      </c>
      <c r="AK226" s="1">
        <v>0</v>
      </c>
      <c r="AL226" s="1">
        <v>1</v>
      </c>
      <c r="AM226" s="1">
        <v>1</v>
      </c>
      <c r="AN226" s="1">
        <v>0</v>
      </c>
      <c r="AO226" s="1">
        <v>0</v>
      </c>
      <c r="AP226" s="1">
        <v>0</v>
      </c>
      <c r="AQ226" s="1">
        <v>1</v>
      </c>
      <c r="AR226" s="1">
        <v>7</v>
      </c>
      <c r="AS226" s="1" t="s">
        <v>464</v>
      </c>
      <c r="AT226" s="1">
        <v>0</v>
      </c>
      <c r="AU226" s="1">
        <v>0</v>
      </c>
      <c r="AV226" s="1">
        <v>0</v>
      </c>
      <c r="AW226" s="1">
        <v>0</v>
      </c>
      <c r="AX226" s="1">
        <v>1</v>
      </c>
      <c r="AY226" s="1">
        <v>0</v>
      </c>
      <c r="AZ226" s="1">
        <v>0</v>
      </c>
      <c r="BA226" s="1">
        <v>0</v>
      </c>
      <c r="BB226" s="1">
        <v>0</v>
      </c>
      <c r="BC226" s="1">
        <v>1</v>
      </c>
      <c r="BD226" s="1">
        <v>0</v>
      </c>
      <c r="BE226" s="1" t="s">
        <v>3172</v>
      </c>
      <c r="BF226" s="1" t="s">
        <v>464</v>
      </c>
      <c r="BG226" s="1">
        <v>0</v>
      </c>
      <c r="BH226" s="1">
        <v>0</v>
      </c>
      <c r="BI226" s="1">
        <v>1</v>
      </c>
      <c r="BJ226" s="1">
        <v>0</v>
      </c>
      <c r="BK226" s="1">
        <v>0</v>
      </c>
      <c r="BL226" s="1">
        <v>0</v>
      </c>
      <c r="BM226" s="1">
        <v>0</v>
      </c>
      <c r="BN226" s="1">
        <v>0</v>
      </c>
      <c r="BO226" s="1">
        <v>0</v>
      </c>
      <c r="BP226" s="1">
        <v>0</v>
      </c>
      <c r="BQ226" s="1">
        <v>0</v>
      </c>
      <c r="BS226" s="1" t="s">
        <v>464</v>
      </c>
      <c r="BT226" s="1">
        <v>1</v>
      </c>
      <c r="BU226" s="1">
        <v>0</v>
      </c>
      <c r="BV226" s="1">
        <v>0</v>
      </c>
      <c r="BW226" s="1">
        <v>1</v>
      </c>
      <c r="BX226" s="1">
        <v>0</v>
      </c>
      <c r="BY226" s="1">
        <v>0</v>
      </c>
      <c r="BZ226" s="1">
        <v>0</v>
      </c>
      <c r="CA226" s="1">
        <v>0</v>
      </c>
      <c r="CB226" s="1">
        <v>0</v>
      </c>
      <c r="CC226" s="1">
        <v>0</v>
      </c>
      <c r="CD226" s="1">
        <v>0</v>
      </c>
      <c r="CF226" s="1" t="s">
        <v>473</v>
      </c>
      <c r="CG226" s="1" t="s">
        <v>474</v>
      </c>
      <c r="CL226" s="1" t="s">
        <v>473</v>
      </c>
      <c r="CM226" s="1" t="s">
        <v>5133</v>
      </c>
      <c r="CO226" s="1" t="s">
        <v>464</v>
      </c>
      <c r="CW226" s="1" t="s">
        <v>475</v>
      </c>
      <c r="CX226" s="1">
        <v>10</v>
      </c>
      <c r="CY226" s="1">
        <v>5</v>
      </c>
      <c r="CZ226" s="1">
        <v>12</v>
      </c>
      <c r="DA226" s="9">
        <v>27</v>
      </c>
      <c r="DE226" s="1" t="s">
        <v>464</v>
      </c>
      <c r="DF226" s="1" t="s">
        <v>5100</v>
      </c>
      <c r="EH226" s="1">
        <v>7</v>
      </c>
      <c r="EI226" s="1">
        <v>4</v>
      </c>
      <c r="EJ226" s="1">
        <v>560</v>
      </c>
      <c r="EM226" s="1">
        <v>0</v>
      </c>
      <c r="EN226" s="6">
        <v>11.428571428571429</v>
      </c>
      <c r="EO226" s="1" t="s">
        <v>472</v>
      </c>
      <c r="EZ226" s="1" t="s">
        <v>2181</v>
      </c>
      <c r="FA226" s="1">
        <v>0</v>
      </c>
      <c r="FB226" s="1">
        <v>0</v>
      </c>
      <c r="FC226" s="1">
        <v>0</v>
      </c>
      <c r="FD226" s="1">
        <v>1</v>
      </c>
      <c r="FE226" s="1">
        <v>0</v>
      </c>
      <c r="FF226" s="1">
        <v>0</v>
      </c>
      <c r="FG226" s="1">
        <v>0</v>
      </c>
      <c r="FI226" s="1" t="s">
        <v>464</v>
      </c>
      <c r="FJ226" s="1" t="s">
        <v>598</v>
      </c>
      <c r="FM226" s="1">
        <v>1000</v>
      </c>
      <c r="GE226" s="1" t="s">
        <v>464</v>
      </c>
      <c r="GF226" s="1" t="s">
        <v>3173</v>
      </c>
      <c r="GG226" s="1" t="s">
        <v>472</v>
      </c>
      <c r="HP226" s="1" t="s">
        <v>464</v>
      </c>
      <c r="HQ226" s="1">
        <v>0</v>
      </c>
      <c r="HR226" s="1">
        <v>0</v>
      </c>
      <c r="HS226" s="1">
        <v>1</v>
      </c>
      <c r="HT226" s="1">
        <v>0</v>
      </c>
      <c r="HU226" s="1">
        <v>0</v>
      </c>
      <c r="HV226" s="1">
        <v>0</v>
      </c>
      <c r="HW226" s="1">
        <v>0</v>
      </c>
      <c r="HX226" s="1">
        <v>0</v>
      </c>
      <c r="HY226" s="1">
        <v>0</v>
      </c>
      <c r="HZ226" s="1">
        <v>0</v>
      </c>
      <c r="IC226" s="1" t="s">
        <v>737</v>
      </c>
      <c r="IF226" s="1">
        <v>0</v>
      </c>
      <c r="IG226" s="1">
        <v>0</v>
      </c>
      <c r="IH226" s="1">
        <v>0</v>
      </c>
      <c r="II226" s="1">
        <v>1</v>
      </c>
      <c r="IJ226" s="1">
        <v>0</v>
      </c>
      <c r="IL226" s="1">
        <v>0</v>
      </c>
      <c r="IM226" s="1">
        <v>1</v>
      </c>
      <c r="IN226" s="1">
        <v>0</v>
      </c>
      <c r="IS226" s="1" t="s">
        <v>5183</v>
      </c>
      <c r="IT226" s="1" t="s">
        <v>472</v>
      </c>
      <c r="IU226" s="1" t="s">
        <v>5102</v>
      </c>
      <c r="IV226" s="1" t="s">
        <v>472</v>
      </c>
      <c r="IX226" s="1" t="s">
        <v>472</v>
      </c>
      <c r="IY226" s="1" t="s">
        <v>472</v>
      </c>
      <c r="KA226" s="1" t="s">
        <v>464</v>
      </c>
      <c r="KB226" s="1">
        <v>0</v>
      </c>
      <c r="KC226" s="1">
        <v>1</v>
      </c>
      <c r="KD226" s="1">
        <v>1</v>
      </c>
      <c r="KE226" s="1">
        <v>2</v>
      </c>
      <c r="KF226" s="1">
        <v>0</v>
      </c>
      <c r="KG226" s="1">
        <v>0</v>
      </c>
      <c r="KH226" s="1">
        <v>0</v>
      </c>
      <c r="KJ226" s="1">
        <v>1</v>
      </c>
      <c r="KK226" s="1">
        <v>1</v>
      </c>
      <c r="KL226" s="1">
        <v>1</v>
      </c>
      <c r="KM226" s="1">
        <v>3</v>
      </c>
      <c r="KN226" s="1">
        <v>5</v>
      </c>
      <c r="KO226" s="1" t="s">
        <v>5185</v>
      </c>
      <c r="KP226" s="1">
        <v>0</v>
      </c>
      <c r="KQ226" s="1">
        <v>0</v>
      </c>
      <c r="KR226" s="1">
        <v>0</v>
      </c>
      <c r="KT226" s="1">
        <v>0</v>
      </c>
      <c r="KU226" s="1">
        <v>1</v>
      </c>
      <c r="KV226" s="1">
        <v>0</v>
      </c>
      <c r="KW226" s="1">
        <v>0</v>
      </c>
      <c r="KX226" s="1">
        <v>0</v>
      </c>
      <c r="KY226" s="1">
        <v>0</v>
      </c>
      <c r="LA226" s="1" t="s">
        <v>464</v>
      </c>
      <c r="LB226" s="1" t="s">
        <v>3174</v>
      </c>
      <c r="LC226" s="1">
        <v>1</v>
      </c>
      <c r="LD226" s="1">
        <v>1</v>
      </c>
      <c r="LE226" s="1">
        <v>0</v>
      </c>
      <c r="LF226" s="1">
        <v>0</v>
      </c>
      <c r="LH226" s="1">
        <v>0</v>
      </c>
      <c r="LI226" s="1">
        <v>0</v>
      </c>
      <c r="LJ226" s="1">
        <v>1</v>
      </c>
      <c r="LK226" s="1">
        <v>0</v>
      </c>
      <c r="LL226" s="1">
        <v>0</v>
      </c>
      <c r="LM226" s="1">
        <v>0</v>
      </c>
      <c r="LN226" s="1">
        <v>0</v>
      </c>
      <c r="LO226" s="1">
        <v>0</v>
      </c>
      <c r="LQ226" s="1" t="s">
        <v>464</v>
      </c>
      <c r="LR226" s="1" t="s">
        <v>1922</v>
      </c>
      <c r="LS226" s="1">
        <v>0</v>
      </c>
      <c r="LT226" s="1">
        <v>1</v>
      </c>
      <c r="LU226" s="1">
        <v>0</v>
      </c>
      <c r="LV226" s="1">
        <v>0</v>
      </c>
      <c r="LW226" s="1">
        <v>0</v>
      </c>
      <c r="LX226" s="1">
        <v>0</v>
      </c>
      <c r="LY226" s="1" t="s">
        <v>787</v>
      </c>
      <c r="LZ226" s="1" t="s">
        <v>472</v>
      </c>
      <c r="MA226" s="1" t="s">
        <v>472</v>
      </c>
      <c r="MQ226" s="1">
        <v>0</v>
      </c>
      <c r="MT226" s="1">
        <v>2</v>
      </c>
      <c r="MU226" s="1" t="s">
        <v>5188</v>
      </c>
      <c r="MV226" s="1">
        <v>0</v>
      </c>
      <c r="MW226" s="1">
        <v>0</v>
      </c>
      <c r="MX226" s="1">
        <v>0</v>
      </c>
      <c r="MY226" s="1">
        <v>0</v>
      </c>
      <c r="MZ226" s="1">
        <v>0</v>
      </c>
      <c r="NA226" s="1">
        <v>0</v>
      </c>
      <c r="NB226" s="1">
        <v>0</v>
      </c>
      <c r="NC226" s="1" t="s">
        <v>1580</v>
      </c>
      <c r="ND226" s="1">
        <v>1</v>
      </c>
      <c r="NE226" s="1">
        <v>0</v>
      </c>
      <c r="NF226" s="1">
        <v>0</v>
      </c>
      <c r="NH226" s="1" t="s">
        <v>472</v>
      </c>
      <c r="NI226" s="1" t="s">
        <v>480</v>
      </c>
      <c r="OD226" s="1" t="s">
        <v>760</v>
      </c>
      <c r="OE226" s="1">
        <v>0</v>
      </c>
      <c r="OF226" s="1">
        <v>0</v>
      </c>
      <c r="OG226" s="1">
        <v>0</v>
      </c>
      <c r="OH226" s="1">
        <v>0</v>
      </c>
      <c r="OI226" s="1">
        <v>0</v>
      </c>
      <c r="OJ226" s="1">
        <v>1</v>
      </c>
      <c r="OK226" s="1">
        <v>1</v>
      </c>
      <c r="OL226" s="1">
        <v>0</v>
      </c>
      <c r="OM226" s="1">
        <v>0</v>
      </c>
      <c r="ON226" s="1">
        <v>0</v>
      </c>
      <c r="OP226" s="1">
        <v>0</v>
      </c>
      <c r="OQ226" s="1">
        <v>0</v>
      </c>
      <c r="OR226" s="1">
        <v>0</v>
      </c>
      <c r="OS226" s="1">
        <v>0</v>
      </c>
      <c r="OT226" s="1">
        <v>1</v>
      </c>
      <c r="OU226" s="1">
        <v>0</v>
      </c>
      <c r="OV226" s="1" t="s">
        <v>3175</v>
      </c>
      <c r="OW226" s="1" t="s">
        <v>702</v>
      </c>
      <c r="OY226" s="1" t="s">
        <v>502</v>
      </c>
      <c r="OZ226" s="1" t="s">
        <v>472</v>
      </c>
      <c r="PA226" s="1" t="s">
        <v>472</v>
      </c>
      <c r="PB226" s="1" t="s">
        <v>502</v>
      </c>
      <c r="PC226" s="1" t="s">
        <v>472</v>
      </c>
      <c r="PI226" s="1" t="s">
        <v>534</v>
      </c>
      <c r="PJ226" s="1" t="s">
        <v>472</v>
      </c>
      <c r="PZ226" s="1" t="s">
        <v>762</v>
      </c>
      <c r="QA226" s="1" t="s">
        <v>472</v>
      </c>
      <c r="QB226" s="1" t="s">
        <v>3176</v>
      </c>
      <c r="QC226" s="1" t="s">
        <v>3177</v>
      </c>
      <c r="QD226" s="1" t="s">
        <v>464</v>
      </c>
      <c r="QE226" s="1" t="s">
        <v>3178</v>
      </c>
      <c r="QF226" s="1" t="s">
        <v>472</v>
      </c>
      <c r="QG226" s="1">
        <v>-2.2252817</v>
      </c>
      <c r="QH226" s="1">
        <v>28.840763299999999</v>
      </c>
      <c r="QI226" s="1">
        <v>1534.4</v>
      </c>
      <c r="QJ226" s="1">
        <v>4.5599999999999996</v>
      </c>
      <c r="QK226" s="1">
        <v>7</v>
      </c>
      <c r="QL226" s="1">
        <v>44966.40283564815</v>
      </c>
      <c r="QM226" s="1">
        <v>44966.36314814815</v>
      </c>
      <c r="QN226" s="1" t="s">
        <v>747</v>
      </c>
      <c r="QO226" s="1">
        <v>44966.455416666657</v>
      </c>
      <c r="QP226" s="7" t="s">
        <v>3179</v>
      </c>
      <c r="QQ226" s="1" t="s">
        <v>747</v>
      </c>
      <c r="QR226" s="1" t="s">
        <v>4707</v>
      </c>
      <c r="QS226" s="1" t="s">
        <v>4716</v>
      </c>
      <c r="QT226" s="1">
        <v>8</v>
      </c>
      <c r="QU226" s="1" t="s">
        <v>4725</v>
      </c>
      <c r="QV226" s="1">
        <v>4</v>
      </c>
      <c r="QW226" s="1">
        <v>4</v>
      </c>
      <c r="QX226" s="1">
        <v>4</v>
      </c>
      <c r="QY226" s="9">
        <v>12</v>
      </c>
      <c r="QZ226" s="1" t="s">
        <v>5100</v>
      </c>
      <c r="RA226" s="1">
        <v>12.5</v>
      </c>
      <c r="RB226" s="1" t="s">
        <v>4710</v>
      </c>
      <c r="RC226" s="1" t="s">
        <v>4711</v>
      </c>
      <c r="RD226" s="1" t="s">
        <v>4717</v>
      </c>
      <c r="RE226" s="1" t="s">
        <v>5102</v>
      </c>
      <c r="RF226" s="1">
        <v>0</v>
      </c>
      <c r="RG226" s="1">
        <v>1</v>
      </c>
      <c r="RH226" s="1">
        <v>2</v>
      </c>
      <c r="RI226" s="1">
        <v>4</v>
      </c>
      <c r="RJ226" s="1" t="s">
        <v>4713</v>
      </c>
      <c r="RK226" s="1">
        <v>0</v>
      </c>
      <c r="RL226" s="1">
        <v>9</v>
      </c>
      <c r="RM226" s="1" t="s">
        <v>4718</v>
      </c>
      <c r="RN226" s="1">
        <v>0</v>
      </c>
      <c r="RO226" s="1">
        <v>0</v>
      </c>
      <c r="RP226" s="1" t="str">
        <f t="shared" si="22"/>
        <v>regression</v>
      </c>
      <c r="RQ226" s="1" t="str">
        <f t="shared" si="23"/>
        <v>stagnation</v>
      </c>
      <c r="RR226" s="1" t="str">
        <f t="shared" si="24"/>
        <v>stagnation</v>
      </c>
      <c r="RS226" s="1" t="str">
        <f t="shared" si="25"/>
        <v>croissance</v>
      </c>
      <c r="RT226" s="1" t="str">
        <f t="shared" si="26"/>
        <v>regression</v>
      </c>
      <c r="RU226" s="1" t="str">
        <f t="shared" si="27"/>
        <v>regression</v>
      </c>
    </row>
    <row r="227" spans="1:489" ht="14.25" customHeight="1" x14ac:dyDescent="0.3">
      <c r="A227" s="1" t="s">
        <v>3180</v>
      </c>
      <c r="B227" s="1" t="s">
        <v>3181</v>
      </c>
      <c r="C227" s="1">
        <v>44966</v>
      </c>
      <c r="D227" s="1" t="s">
        <v>459</v>
      </c>
      <c r="E227" s="1" t="s">
        <v>460</v>
      </c>
      <c r="F227" s="1" t="s">
        <v>460</v>
      </c>
      <c r="G227" s="1" t="s">
        <v>461</v>
      </c>
      <c r="H227" s="1" t="s">
        <v>1380</v>
      </c>
      <c r="I227" s="1" t="s">
        <v>2732</v>
      </c>
      <c r="J227" s="1" t="s">
        <v>464</v>
      </c>
      <c r="K227" s="1" t="s">
        <v>3183</v>
      </c>
      <c r="L227" s="1" t="s">
        <v>3182</v>
      </c>
      <c r="M227" s="1" t="str" cm="1">
        <f t="array" ref="M227">SUBSTITUTE(L227,LEFT(L227,MIN(IFERROR(FIND({0;1;2;3;4;5;6;7;8;9},L227),""))-1),"")</f>
        <v>3</v>
      </c>
      <c r="N227" s="1" t="str">
        <f t="shared" si="21"/>
        <v>kabus_3</v>
      </c>
      <c r="O227" s="1" t="s">
        <v>510</v>
      </c>
      <c r="P227" s="1">
        <v>46</v>
      </c>
      <c r="Q227" s="1">
        <v>814767663</v>
      </c>
      <c r="R227" s="1" t="s">
        <v>511</v>
      </c>
      <c r="S227" s="1" t="s">
        <v>464</v>
      </c>
      <c r="W227" s="1" t="s">
        <v>510</v>
      </c>
      <c r="X227" s="1" t="s">
        <v>3184</v>
      </c>
      <c r="Y227" s="1" t="s">
        <v>575</v>
      </c>
      <c r="AA227" s="1" t="s">
        <v>471</v>
      </c>
      <c r="AB227" s="1">
        <v>1</v>
      </c>
      <c r="AC227" s="1">
        <v>1</v>
      </c>
      <c r="AD227" s="1">
        <v>0</v>
      </c>
      <c r="AE227" s="1">
        <v>1</v>
      </c>
      <c r="AF227" s="1">
        <v>1</v>
      </c>
      <c r="AG227" s="1">
        <v>0</v>
      </c>
      <c r="AH227" s="1">
        <v>1</v>
      </c>
      <c r="AI227" s="1">
        <v>0</v>
      </c>
      <c r="AJ227" s="1">
        <v>2</v>
      </c>
      <c r="AK227" s="1">
        <v>2</v>
      </c>
      <c r="AL227" s="1">
        <v>2</v>
      </c>
      <c r="AM227" s="1">
        <v>1</v>
      </c>
      <c r="AN227" s="1">
        <v>0</v>
      </c>
      <c r="AO227" s="1">
        <v>0</v>
      </c>
      <c r="AP227" s="1">
        <v>1</v>
      </c>
      <c r="AQ227" s="1">
        <v>0</v>
      </c>
      <c r="AR227" s="1">
        <v>13</v>
      </c>
      <c r="AS227" s="1" t="s">
        <v>464</v>
      </c>
      <c r="AT227" s="1">
        <v>0</v>
      </c>
      <c r="AU227" s="1">
        <v>0</v>
      </c>
      <c r="AV227" s="1">
        <v>0</v>
      </c>
      <c r="AW227" s="1">
        <v>0</v>
      </c>
      <c r="AX227" s="1">
        <v>1</v>
      </c>
      <c r="AY227" s="1">
        <v>0</v>
      </c>
      <c r="AZ227" s="1">
        <v>0</v>
      </c>
      <c r="BA227" s="1">
        <v>0</v>
      </c>
      <c r="BB227" s="1">
        <v>0</v>
      </c>
      <c r="BC227" s="1">
        <v>0</v>
      </c>
      <c r="BD227" s="1">
        <v>0</v>
      </c>
      <c r="BE227" s="1">
        <v>0</v>
      </c>
      <c r="BF227" s="1" t="s">
        <v>472</v>
      </c>
      <c r="BS227" s="1" t="s">
        <v>464</v>
      </c>
      <c r="BT227" s="1">
        <v>0</v>
      </c>
      <c r="BU227" s="1">
        <v>0</v>
      </c>
      <c r="BV227" s="1">
        <v>1</v>
      </c>
      <c r="BW227" s="1">
        <v>1</v>
      </c>
      <c r="BX227" s="1">
        <v>0</v>
      </c>
      <c r="BY227" s="1">
        <v>0</v>
      </c>
      <c r="BZ227" s="1">
        <v>0</v>
      </c>
      <c r="CA227" s="1">
        <v>0</v>
      </c>
      <c r="CB227" s="1">
        <v>0</v>
      </c>
      <c r="CC227" s="1">
        <v>0</v>
      </c>
      <c r="CD227" s="1">
        <v>0</v>
      </c>
      <c r="CF227" s="1" t="s">
        <v>473</v>
      </c>
      <c r="CG227" s="1" t="s">
        <v>474</v>
      </c>
      <c r="CL227" s="1" t="s">
        <v>473</v>
      </c>
      <c r="CM227" s="1" t="s">
        <v>5133</v>
      </c>
      <c r="CO227" s="1" t="s">
        <v>464</v>
      </c>
      <c r="CW227" s="1" t="s">
        <v>475</v>
      </c>
      <c r="CX227" s="1">
        <v>50</v>
      </c>
      <c r="CY227" s="1">
        <v>10</v>
      </c>
      <c r="CZ227" s="1">
        <v>60</v>
      </c>
      <c r="DA227" s="9">
        <v>120</v>
      </c>
      <c r="DE227" s="1" t="s">
        <v>464</v>
      </c>
      <c r="DF227" s="1" t="s">
        <v>5101</v>
      </c>
      <c r="EH227" s="1">
        <v>7</v>
      </c>
      <c r="EI227" s="1">
        <v>3</v>
      </c>
      <c r="EJ227" s="1">
        <v>420</v>
      </c>
      <c r="EM227" s="1">
        <v>0</v>
      </c>
      <c r="EN227" s="6">
        <v>4.615384615384615</v>
      </c>
      <c r="EO227" s="1" t="s">
        <v>472</v>
      </c>
      <c r="EZ227" s="1" t="s">
        <v>555</v>
      </c>
      <c r="FA227" s="1">
        <v>0</v>
      </c>
      <c r="FB227" s="1">
        <v>0</v>
      </c>
      <c r="FC227" s="1">
        <v>0</v>
      </c>
      <c r="FD227" s="1">
        <v>0</v>
      </c>
      <c r="FE227" s="1">
        <v>1</v>
      </c>
      <c r="FF227" s="1">
        <v>0</v>
      </c>
      <c r="FG227" s="1">
        <v>0</v>
      </c>
      <c r="FI227" s="1" t="s">
        <v>472</v>
      </c>
      <c r="GE227" s="1" t="s">
        <v>472</v>
      </c>
      <c r="GF227" s="1" t="s">
        <v>3185</v>
      </c>
      <c r="GG227" s="1" t="s">
        <v>472</v>
      </c>
      <c r="HP227" s="1" t="s">
        <v>464</v>
      </c>
      <c r="HQ227" s="1">
        <v>0</v>
      </c>
      <c r="HR227" s="1">
        <v>1</v>
      </c>
      <c r="HS227" s="1">
        <v>0</v>
      </c>
      <c r="HT227" s="1">
        <v>0</v>
      </c>
      <c r="HU227" s="1">
        <v>0</v>
      </c>
      <c r="HV227" s="1">
        <v>0</v>
      </c>
      <c r="HW227" s="1">
        <v>0</v>
      </c>
      <c r="HX227" s="1">
        <v>0</v>
      </c>
      <c r="HY227" s="1">
        <v>0</v>
      </c>
      <c r="HZ227" s="1">
        <v>0</v>
      </c>
      <c r="ID227" s="1" t="s">
        <v>1148</v>
      </c>
      <c r="IF227" s="1">
        <v>0</v>
      </c>
      <c r="IG227" s="1">
        <v>0</v>
      </c>
      <c r="IH227" s="1">
        <v>0</v>
      </c>
      <c r="II227" s="1">
        <v>1</v>
      </c>
      <c r="IJ227" s="1">
        <v>0</v>
      </c>
      <c r="IS227" s="1" t="s">
        <v>5184</v>
      </c>
      <c r="IT227" s="1" t="s">
        <v>472</v>
      </c>
      <c r="IU227" s="1" t="s">
        <v>5100</v>
      </c>
      <c r="IV227" s="1" t="s">
        <v>472</v>
      </c>
      <c r="IX227" s="1" t="s">
        <v>472</v>
      </c>
      <c r="IY227" s="1" t="s">
        <v>472</v>
      </c>
      <c r="KA227" s="1" t="s">
        <v>464</v>
      </c>
      <c r="KB227" s="1">
        <v>1</v>
      </c>
      <c r="KC227" s="1">
        <v>0</v>
      </c>
      <c r="KD227" s="1">
        <v>1</v>
      </c>
      <c r="KE227" s="1">
        <v>2</v>
      </c>
      <c r="KF227" s="1">
        <v>0</v>
      </c>
      <c r="KG227" s="1">
        <v>0</v>
      </c>
      <c r="KH227" s="1">
        <v>0</v>
      </c>
      <c r="KJ227" s="1">
        <v>0</v>
      </c>
      <c r="KK227" s="1">
        <v>1</v>
      </c>
      <c r="KL227" s="1">
        <v>1</v>
      </c>
      <c r="KM227" s="1">
        <v>2</v>
      </c>
      <c r="KN227" s="1">
        <v>4</v>
      </c>
      <c r="KO227" s="1" t="s">
        <v>5185</v>
      </c>
      <c r="KP227" s="1">
        <v>0</v>
      </c>
      <c r="KQ227" s="1">
        <v>0</v>
      </c>
      <c r="KR227" s="1">
        <v>0</v>
      </c>
      <c r="KT227" s="1">
        <v>0</v>
      </c>
      <c r="KU227" s="1">
        <v>0</v>
      </c>
      <c r="KV227" s="1">
        <v>0</v>
      </c>
      <c r="KW227" s="1">
        <v>1</v>
      </c>
      <c r="KX227" s="1">
        <v>0</v>
      </c>
      <c r="KY227" s="1">
        <v>0</v>
      </c>
      <c r="LA227" s="1" t="s">
        <v>472</v>
      </c>
      <c r="LB227" s="1" t="s">
        <v>3186</v>
      </c>
      <c r="LC227" s="1">
        <v>0</v>
      </c>
      <c r="LD227" s="1">
        <v>1</v>
      </c>
      <c r="LE227" s="1">
        <v>0</v>
      </c>
      <c r="LF227" s="1">
        <v>0</v>
      </c>
      <c r="LH227" s="1">
        <v>0</v>
      </c>
      <c r="LI227" s="1">
        <v>0</v>
      </c>
      <c r="LJ227" s="1">
        <v>0</v>
      </c>
      <c r="LK227" s="1">
        <v>1</v>
      </c>
      <c r="LL227" s="1">
        <v>0</v>
      </c>
      <c r="LM227" s="1">
        <v>0</v>
      </c>
      <c r="LN227" s="1">
        <v>0</v>
      </c>
      <c r="LO227" s="1">
        <v>0</v>
      </c>
      <c r="LQ227" s="1" t="s">
        <v>472</v>
      </c>
      <c r="LZ227" s="1" t="s">
        <v>472</v>
      </c>
      <c r="MA227" s="1" t="s">
        <v>472</v>
      </c>
      <c r="MQ227" s="1">
        <v>0</v>
      </c>
      <c r="MT227" s="1">
        <v>1</v>
      </c>
      <c r="MU227" s="1" t="s">
        <v>5188</v>
      </c>
      <c r="MV227" s="1">
        <v>0</v>
      </c>
      <c r="MW227" s="1">
        <v>0</v>
      </c>
      <c r="MX227" s="1">
        <v>0</v>
      </c>
      <c r="MY227" s="1">
        <v>0</v>
      </c>
      <c r="MZ227" s="1">
        <v>0</v>
      </c>
      <c r="NA227" s="1">
        <v>0</v>
      </c>
      <c r="NB227" s="1">
        <v>0</v>
      </c>
      <c r="NC227" s="1" t="s">
        <v>1580</v>
      </c>
      <c r="ND227" s="1">
        <v>1</v>
      </c>
      <c r="NE227" s="1">
        <v>0</v>
      </c>
      <c r="NF227" s="1">
        <v>0</v>
      </c>
      <c r="NH227" s="1" t="s">
        <v>464</v>
      </c>
      <c r="NI227" s="1" t="s">
        <v>480</v>
      </c>
      <c r="OD227" s="1" t="s">
        <v>760</v>
      </c>
      <c r="OE227" s="1">
        <v>1</v>
      </c>
      <c r="OF227" s="1">
        <v>0</v>
      </c>
      <c r="OG227" s="1">
        <v>0</v>
      </c>
      <c r="OH227" s="1">
        <v>0</v>
      </c>
      <c r="OI227" s="1">
        <v>0</v>
      </c>
      <c r="OJ227" s="1">
        <v>0</v>
      </c>
      <c r="OK227" s="1">
        <v>0</v>
      </c>
      <c r="OL227" s="1">
        <v>1</v>
      </c>
      <c r="OM227" s="1">
        <v>1</v>
      </c>
      <c r="ON227" s="1">
        <v>0</v>
      </c>
      <c r="OO227" s="1" t="s">
        <v>544</v>
      </c>
      <c r="OP227" s="1">
        <v>0</v>
      </c>
      <c r="OQ227" s="1">
        <v>0</v>
      </c>
      <c r="OR227" s="1">
        <v>0</v>
      </c>
      <c r="OS227" s="1">
        <v>0</v>
      </c>
      <c r="OT227" s="1">
        <v>1</v>
      </c>
      <c r="OU227" s="1">
        <v>0</v>
      </c>
      <c r="OV227" s="1" t="s">
        <v>3187</v>
      </c>
      <c r="OW227" s="1" t="s">
        <v>702</v>
      </c>
      <c r="OY227" s="1" t="s">
        <v>518</v>
      </c>
      <c r="OZ227" s="1" t="s">
        <v>472</v>
      </c>
      <c r="PA227" s="1" t="s">
        <v>472</v>
      </c>
      <c r="PB227" s="1" t="s">
        <v>518</v>
      </c>
      <c r="PC227" s="1" t="s">
        <v>464</v>
      </c>
      <c r="PD227" s="1" t="s">
        <v>472</v>
      </c>
      <c r="PF227" s="1" t="s">
        <v>2259</v>
      </c>
      <c r="PG227" s="1" t="s">
        <v>3188</v>
      </c>
      <c r="PH227" s="1" t="s">
        <v>671</v>
      </c>
      <c r="PI227" s="1" t="s">
        <v>534</v>
      </c>
      <c r="PJ227" s="1" t="s">
        <v>472</v>
      </c>
      <c r="PZ227" s="1" t="s">
        <v>1184</v>
      </c>
      <c r="QA227" s="1" t="s">
        <v>472</v>
      </c>
      <c r="QB227" s="1" t="s">
        <v>3189</v>
      </c>
      <c r="QC227" s="1" t="s">
        <v>3190</v>
      </c>
      <c r="QD227" s="1" t="s">
        <v>472</v>
      </c>
      <c r="QG227" s="1">
        <v>-2.2158332999999999</v>
      </c>
      <c r="QH227" s="1">
        <v>28.82779</v>
      </c>
      <c r="QI227" s="1">
        <v>1642.9</v>
      </c>
      <c r="QJ227" s="1">
        <v>3.9</v>
      </c>
      <c r="QK227" s="1">
        <v>13</v>
      </c>
      <c r="QL227" s="1">
        <v>44966.487881944442</v>
      </c>
      <c r="QM227" s="1">
        <v>44966.463877314818</v>
      </c>
      <c r="QN227" s="1" t="s">
        <v>1159</v>
      </c>
      <c r="QO227" s="1">
        <v>44966.488240740742</v>
      </c>
      <c r="QP227" s="7" t="s">
        <v>3191</v>
      </c>
      <c r="QQ227" s="1" t="s">
        <v>1159</v>
      </c>
      <c r="QR227" s="1" t="s">
        <v>4707</v>
      </c>
      <c r="QS227" s="1" t="s">
        <v>4716</v>
      </c>
      <c r="QT227" s="1">
        <v>4</v>
      </c>
      <c r="QU227" s="1" t="s">
        <v>4725</v>
      </c>
      <c r="QV227" s="1">
        <v>12</v>
      </c>
      <c r="QW227" s="1">
        <v>25</v>
      </c>
      <c r="QX227" s="1">
        <v>15</v>
      </c>
      <c r="QY227" s="9">
        <v>52</v>
      </c>
      <c r="QZ227" s="1" t="s">
        <v>5102</v>
      </c>
      <c r="RA227" s="1">
        <v>20</v>
      </c>
      <c r="RB227" s="1" t="s">
        <v>4720</v>
      </c>
      <c r="RC227" s="1" t="s">
        <v>4711</v>
      </c>
      <c r="RD227" s="1" t="s">
        <v>4712</v>
      </c>
      <c r="RE227" s="1" t="s">
        <v>5102</v>
      </c>
      <c r="RF227" s="1">
        <v>0</v>
      </c>
      <c r="RG227" s="1">
        <v>1</v>
      </c>
      <c r="RH227" s="1">
        <v>1</v>
      </c>
      <c r="RI227" s="1">
        <v>2</v>
      </c>
      <c r="RJ227" s="1" t="s">
        <v>4721</v>
      </c>
      <c r="RK227" s="1">
        <v>0</v>
      </c>
      <c r="RL227" s="1">
        <v>4</v>
      </c>
      <c r="RM227" s="1" t="s">
        <v>4722</v>
      </c>
      <c r="RN227" s="1">
        <v>0</v>
      </c>
      <c r="RO227" s="1">
        <v>0</v>
      </c>
      <c r="RP227" s="1" t="str">
        <f t="shared" si="22"/>
        <v>regression</v>
      </c>
      <c r="RQ227" s="1" t="str">
        <f t="shared" si="23"/>
        <v>croissance</v>
      </c>
      <c r="RR227" s="1" t="str">
        <f t="shared" si="24"/>
        <v>croissance</v>
      </c>
      <c r="RS227" s="1" t="str">
        <f t="shared" si="25"/>
        <v>croissance</v>
      </c>
      <c r="RT227" s="1" t="str">
        <f t="shared" si="26"/>
        <v>regression</v>
      </c>
      <c r="RU227" s="1" t="str">
        <f t="shared" si="27"/>
        <v>regression</v>
      </c>
    </row>
    <row r="228" spans="1:489" ht="14.25" customHeight="1" x14ac:dyDescent="0.3">
      <c r="A228" s="1" t="s">
        <v>3192</v>
      </c>
      <c r="B228" s="1" t="s">
        <v>3193</v>
      </c>
      <c r="C228" s="1">
        <v>44966</v>
      </c>
      <c r="D228" s="1" t="s">
        <v>459</v>
      </c>
      <c r="E228" s="1" t="s">
        <v>460</v>
      </c>
      <c r="F228" s="1" t="s">
        <v>460</v>
      </c>
      <c r="G228" s="1" t="s">
        <v>461</v>
      </c>
      <c r="H228" s="1" t="s">
        <v>1380</v>
      </c>
      <c r="I228" s="1" t="s">
        <v>1381</v>
      </c>
      <c r="J228" s="1" t="s">
        <v>464</v>
      </c>
      <c r="K228" s="1" t="s">
        <v>3195</v>
      </c>
      <c r="L228" s="1" t="s">
        <v>3194</v>
      </c>
      <c r="M228" s="1" t="str" cm="1">
        <f t="array" ref="M228">SUBSTITUTE(L228,LEFT(L228,MIN(IFERROR(FIND({0;1;2;3;4;5;6;7;8;9},L228),""))-1),"")</f>
        <v>51</v>
      </c>
      <c r="N228" s="1" t="str">
        <f t="shared" si="21"/>
        <v>mwand_51</v>
      </c>
      <c r="O228" s="1" t="s">
        <v>467</v>
      </c>
      <c r="P228" s="1">
        <v>28</v>
      </c>
      <c r="Q228" s="1">
        <v>998286396</v>
      </c>
      <c r="R228" s="1" t="s">
        <v>511</v>
      </c>
      <c r="S228" s="1" t="s">
        <v>472</v>
      </c>
      <c r="T228" s="1" t="s">
        <v>542</v>
      </c>
      <c r="V228" s="1" t="s">
        <v>510</v>
      </c>
      <c r="W228" s="1" t="s">
        <v>510</v>
      </c>
      <c r="Y228" s="1" t="s">
        <v>470</v>
      </c>
      <c r="AA228" s="1" t="s">
        <v>596</v>
      </c>
      <c r="AB228" s="1">
        <v>2</v>
      </c>
      <c r="AC228" s="1">
        <v>2</v>
      </c>
      <c r="AD228" s="1">
        <v>0</v>
      </c>
      <c r="AE228" s="1">
        <v>0</v>
      </c>
      <c r="AF228" s="1">
        <v>0</v>
      </c>
      <c r="AG228" s="1">
        <v>1</v>
      </c>
      <c r="AH228" s="1">
        <v>0</v>
      </c>
      <c r="AI228" s="1">
        <v>0</v>
      </c>
      <c r="AJ228" s="1">
        <v>0</v>
      </c>
      <c r="AK228" s="1">
        <v>2</v>
      </c>
      <c r="AL228" s="1">
        <v>3</v>
      </c>
      <c r="AM228" s="1">
        <v>3</v>
      </c>
      <c r="AN228" s="1">
        <v>1</v>
      </c>
      <c r="AO228" s="1">
        <v>1</v>
      </c>
      <c r="AP228" s="1">
        <v>0</v>
      </c>
      <c r="AQ228" s="1">
        <v>0</v>
      </c>
      <c r="AR228" s="1">
        <v>15</v>
      </c>
      <c r="AS228" s="1" t="s">
        <v>464</v>
      </c>
      <c r="AT228" s="1">
        <v>0</v>
      </c>
      <c r="AU228" s="1">
        <v>0</v>
      </c>
      <c r="AV228" s="1">
        <v>0</v>
      </c>
      <c r="AW228" s="1">
        <v>0</v>
      </c>
      <c r="AX228" s="1">
        <v>1</v>
      </c>
      <c r="AY228" s="1">
        <v>0</v>
      </c>
      <c r="AZ228" s="1">
        <v>0</v>
      </c>
      <c r="BA228" s="1">
        <v>0</v>
      </c>
      <c r="BB228" s="1">
        <v>0</v>
      </c>
      <c r="BC228" s="1">
        <v>0</v>
      </c>
      <c r="BD228" s="1">
        <v>0</v>
      </c>
      <c r="BE228" s="1">
        <v>0</v>
      </c>
      <c r="BF228" s="1" t="s">
        <v>464</v>
      </c>
      <c r="BG228" s="1">
        <v>0</v>
      </c>
      <c r="BH228" s="1">
        <v>0</v>
      </c>
      <c r="BI228" s="1">
        <v>0</v>
      </c>
      <c r="BJ228" s="1">
        <v>0</v>
      </c>
      <c r="BK228" s="1">
        <v>0</v>
      </c>
      <c r="BL228" s="1">
        <v>0</v>
      </c>
      <c r="BM228" s="1">
        <v>0</v>
      </c>
      <c r="BN228" s="1">
        <v>0</v>
      </c>
      <c r="BO228" s="1">
        <v>0</v>
      </c>
      <c r="BP228" s="1">
        <v>1</v>
      </c>
      <c r="BQ228" s="1">
        <v>0</v>
      </c>
      <c r="BR228" s="1" t="s">
        <v>3196</v>
      </c>
      <c r="BS228" s="1" t="s">
        <v>464</v>
      </c>
      <c r="BT228" s="1">
        <v>0</v>
      </c>
      <c r="BU228" s="1">
        <v>0</v>
      </c>
      <c r="BV228" s="1">
        <v>0</v>
      </c>
      <c r="BW228" s="1">
        <v>0</v>
      </c>
      <c r="BX228" s="1">
        <v>1</v>
      </c>
      <c r="BY228" s="1">
        <v>0</v>
      </c>
      <c r="BZ228" s="1">
        <v>0</v>
      </c>
      <c r="CA228" s="1">
        <v>0</v>
      </c>
      <c r="CB228" s="1">
        <v>1</v>
      </c>
      <c r="CC228" s="1">
        <v>1</v>
      </c>
      <c r="CD228" s="1">
        <v>0</v>
      </c>
      <c r="CE228" s="1" t="s">
        <v>633</v>
      </c>
      <c r="CF228" s="1" t="s">
        <v>473</v>
      </c>
      <c r="CG228" s="1" t="s">
        <v>896</v>
      </c>
      <c r="CL228" s="1" t="s">
        <v>473</v>
      </c>
      <c r="CM228" s="1" t="s">
        <v>5133</v>
      </c>
      <c r="CO228" s="1" t="s">
        <v>464</v>
      </c>
      <c r="CW228" s="1" t="s">
        <v>554</v>
      </c>
      <c r="CX228" s="1">
        <v>30</v>
      </c>
      <c r="CY228" s="1">
        <v>5</v>
      </c>
      <c r="CZ228" s="1">
        <v>30</v>
      </c>
      <c r="DA228" s="9">
        <v>65</v>
      </c>
      <c r="DE228" s="1" t="s">
        <v>464</v>
      </c>
      <c r="DF228" s="1" t="s">
        <v>5101</v>
      </c>
      <c r="EH228" s="1">
        <v>7</v>
      </c>
      <c r="EI228" s="1">
        <v>10</v>
      </c>
      <c r="EJ228" s="1">
        <v>1400</v>
      </c>
      <c r="EM228" s="1">
        <v>0</v>
      </c>
      <c r="EN228" s="6">
        <v>13.333333333333332</v>
      </c>
      <c r="EO228" s="1" t="s">
        <v>472</v>
      </c>
      <c r="EZ228" s="1" t="s">
        <v>529</v>
      </c>
      <c r="FA228" s="1">
        <v>0</v>
      </c>
      <c r="FB228" s="1">
        <v>0</v>
      </c>
      <c r="FC228" s="1">
        <v>0</v>
      </c>
      <c r="FD228" s="1">
        <v>0</v>
      </c>
      <c r="FE228" s="1">
        <v>1</v>
      </c>
      <c r="FF228" s="1">
        <v>0</v>
      </c>
      <c r="FG228" s="1">
        <v>0</v>
      </c>
      <c r="FI228" s="1" t="s">
        <v>472</v>
      </c>
      <c r="GE228" s="1" t="s">
        <v>464</v>
      </c>
      <c r="GF228" s="1" t="s">
        <v>3197</v>
      </c>
      <c r="GG228" s="1" t="s">
        <v>472</v>
      </c>
      <c r="HP228" s="1" t="s">
        <v>464</v>
      </c>
      <c r="HQ228" s="1">
        <v>0</v>
      </c>
      <c r="HR228" s="1">
        <v>0</v>
      </c>
      <c r="HS228" s="1">
        <v>0</v>
      </c>
      <c r="HT228" s="1">
        <v>0</v>
      </c>
      <c r="HU228" s="1">
        <v>0</v>
      </c>
      <c r="HV228" s="1">
        <v>0</v>
      </c>
      <c r="HW228" s="1">
        <v>1</v>
      </c>
      <c r="HX228" s="1">
        <v>0</v>
      </c>
      <c r="HY228" s="1">
        <v>0</v>
      </c>
      <c r="HZ228" s="1">
        <v>0</v>
      </c>
      <c r="IF228" s="1">
        <v>0</v>
      </c>
      <c r="IG228" s="1">
        <v>0</v>
      </c>
      <c r="IH228" s="1">
        <v>0</v>
      </c>
      <c r="II228" s="1">
        <v>1</v>
      </c>
      <c r="IJ228" s="1">
        <v>0</v>
      </c>
      <c r="IS228" s="1" t="s">
        <v>5183</v>
      </c>
      <c r="IT228" s="1" t="s">
        <v>472</v>
      </c>
      <c r="IU228" s="1" t="s">
        <v>5102</v>
      </c>
      <c r="IV228" s="1" t="s">
        <v>472</v>
      </c>
      <c r="IX228" s="1" t="s">
        <v>472</v>
      </c>
      <c r="IY228" s="1" t="s">
        <v>464</v>
      </c>
      <c r="IZ228" s="1">
        <v>0</v>
      </c>
      <c r="JA228" s="1">
        <v>1</v>
      </c>
      <c r="JB228" s="1">
        <v>0</v>
      </c>
      <c r="JC228" s="1">
        <v>0</v>
      </c>
      <c r="JD228" s="1">
        <v>0</v>
      </c>
      <c r="JE228" s="1">
        <v>1</v>
      </c>
      <c r="JF228" s="1">
        <v>0</v>
      </c>
      <c r="JG228" s="1">
        <v>0</v>
      </c>
      <c r="JH228" s="1">
        <v>0</v>
      </c>
      <c r="JI228" s="1">
        <v>0</v>
      </c>
      <c r="JK228" s="1" t="s">
        <v>472</v>
      </c>
      <c r="KA228" s="1" t="s">
        <v>464</v>
      </c>
      <c r="KB228" s="1">
        <v>1</v>
      </c>
      <c r="KC228" s="1">
        <v>0</v>
      </c>
      <c r="KD228" s="1">
        <v>1</v>
      </c>
      <c r="KE228" s="1">
        <v>2</v>
      </c>
      <c r="KF228" s="1">
        <v>0</v>
      </c>
      <c r="KG228" s="1">
        <v>0</v>
      </c>
      <c r="KH228" s="1">
        <v>0</v>
      </c>
      <c r="KJ228" s="1">
        <v>0</v>
      </c>
      <c r="KK228" s="1">
        <v>1</v>
      </c>
      <c r="KL228" s="1">
        <v>1</v>
      </c>
      <c r="KM228" s="1">
        <v>2</v>
      </c>
      <c r="KN228" s="1">
        <v>4</v>
      </c>
      <c r="KO228" s="1" t="s">
        <v>5185</v>
      </c>
      <c r="KP228" s="1">
        <v>0</v>
      </c>
      <c r="KQ228" s="1">
        <v>0</v>
      </c>
      <c r="KR228" s="1">
        <v>0</v>
      </c>
      <c r="KT228" s="1">
        <v>0</v>
      </c>
      <c r="KU228" s="1">
        <v>0</v>
      </c>
      <c r="KV228" s="1">
        <v>0</v>
      </c>
      <c r="KW228" s="1">
        <v>1</v>
      </c>
      <c r="KX228" s="1">
        <v>1</v>
      </c>
      <c r="KY228" s="1">
        <v>0</v>
      </c>
      <c r="KZ228" s="1" t="s">
        <v>3198</v>
      </c>
      <c r="LA228" s="1" t="s">
        <v>472</v>
      </c>
      <c r="LB228" s="1" t="s">
        <v>3199</v>
      </c>
      <c r="LC228" s="1">
        <v>0</v>
      </c>
      <c r="LD228" s="1">
        <v>1</v>
      </c>
      <c r="LE228" s="1">
        <v>0</v>
      </c>
      <c r="LF228" s="1">
        <v>0</v>
      </c>
      <c r="LH228" s="1">
        <v>0</v>
      </c>
      <c r="LI228" s="1">
        <v>0</v>
      </c>
      <c r="LJ228" s="1">
        <v>0</v>
      </c>
      <c r="LK228" s="1">
        <v>0</v>
      </c>
      <c r="LL228" s="1">
        <v>0</v>
      </c>
      <c r="LM228" s="1">
        <v>0</v>
      </c>
      <c r="LN228" s="1">
        <v>1</v>
      </c>
      <c r="LO228" s="1">
        <v>0</v>
      </c>
      <c r="LP228" s="1" t="s">
        <v>3200</v>
      </c>
      <c r="LQ228" s="1" t="s">
        <v>464</v>
      </c>
      <c r="LR228" s="1" t="s">
        <v>3201</v>
      </c>
      <c r="LS228" s="1">
        <v>0</v>
      </c>
      <c r="LT228" s="1">
        <v>1</v>
      </c>
      <c r="LU228" s="1">
        <v>0</v>
      </c>
      <c r="LV228" s="1">
        <v>1</v>
      </c>
      <c r="LW228" s="1">
        <v>0</v>
      </c>
      <c r="LX228" s="1">
        <v>0</v>
      </c>
      <c r="LY228" s="1" t="s">
        <v>2384</v>
      </c>
      <c r="LZ228" s="1" t="s">
        <v>464</v>
      </c>
      <c r="MA228" s="1" t="s">
        <v>472</v>
      </c>
      <c r="MB228" s="1">
        <v>1</v>
      </c>
      <c r="MC228" s="1">
        <v>1</v>
      </c>
      <c r="MD228" s="1">
        <v>0</v>
      </c>
      <c r="ME228" s="1">
        <v>0</v>
      </c>
      <c r="MF228" s="1">
        <v>0</v>
      </c>
      <c r="MH228" s="1">
        <v>1</v>
      </c>
      <c r="MI228" s="1">
        <v>0</v>
      </c>
      <c r="MJ228" s="1">
        <v>0</v>
      </c>
      <c r="MK228" s="1">
        <v>0</v>
      </c>
      <c r="ML228" s="1">
        <v>0</v>
      </c>
      <c r="MM228" s="1">
        <v>0</v>
      </c>
      <c r="MN228" s="1">
        <v>0</v>
      </c>
      <c r="MO228" s="1">
        <v>0</v>
      </c>
      <c r="MQ228" s="1">
        <v>1</v>
      </c>
      <c r="MT228" s="1">
        <v>6</v>
      </c>
      <c r="MU228" s="1" t="s">
        <v>5187</v>
      </c>
      <c r="MV228" s="1">
        <v>1</v>
      </c>
      <c r="MW228" s="1">
        <v>0</v>
      </c>
      <c r="MX228" s="1">
        <v>0</v>
      </c>
      <c r="MY228" s="1">
        <v>0</v>
      </c>
      <c r="MZ228" s="1">
        <v>0</v>
      </c>
      <c r="NA228" s="1">
        <v>1</v>
      </c>
      <c r="NB228" s="1">
        <v>2</v>
      </c>
      <c r="NC228" s="1" t="s">
        <v>5190</v>
      </c>
      <c r="ND228" s="1">
        <v>0</v>
      </c>
      <c r="NE228" s="1">
        <v>0</v>
      </c>
      <c r="NF228" s="1">
        <v>0</v>
      </c>
      <c r="NH228" s="1" t="s">
        <v>464</v>
      </c>
      <c r="NI228" s="1" t="s">
        <v>480</v>
      </c>
      <c r="OD228" s="1" t="s">
        <v>3202</v>
      </c>
      <c r="OE228" s="1">
        <v>0</v>
      </c>
      <c r="OF228" s="1">
        <v>0</v>
      </c>
      <c r="OG228" s="1">
        <v>0</v>
      </c>
      <c r="OH228" s="1">
        <v>0</v>
      </c>
      <c r="OI228" s="1">
        <v>0</v>
      </c>
      <c r="OJ228" s="1">
        <v>0</v>
      </c>
      <c r="OK228" s="1">
        <v>0</v>
      </c>
      <c r="OL228" s="1">
        <v>0</v>
      </c>
      <c r="OM228" s="1">
        <v>1</v>
      </c>
      <c r="ON228" s="1">
        <v>0</v>
      </c>
      <c r="OO228" s="1" t="s">
        <v>3203</v>
      </c>
      <c r="OP228" s="1">
        <v>0</v>
      </c>
      <c r="OQ228" s="1">
        <v>0</v>
      </c>
      <c r="OR228" s="1">
        <v>0</v>
      </c>
      <c r="OS228" s="1">
        <v>0</v>
      </c>
      <c r="OT228" s="1">
        <v>1</v>
      </c>
      <c r="OU228" s="1">
        <v>0</v>
      </c>
      <c r="OV228" s="1" t="s">
        <v>3204</v>
      </c>
      <c r="OW228" s="1" t="s">
        <v>546</v>
      </c>
      <c r="OY228" s="1" t="s">
        <v>533</v>
      </c>
      <c r="OZ228" s="1" t="s">
        <v>464</v>
      </c>
      <c r="PA228" s="1" t="s">
        <v>464</v>
      </c>
      <c r="PB228" s="1" t="s">
        <v>518</v>
      </c>
      <c r="PC228" s="1" t="s">
        <v>472</v>
      </c>
      <c r="PI228" s="1" t="s">
        <v>534</v>
      </c>
      <c r="PJ228" s="1" t="s">
        <v>565</v>
      </c>
      <c r="PK228" s="1">
        <v>0</v>
      </c>
      <c r="PL228" s="1">
        <v>0</v>
      </c>
      <c r="PM228" s="1">
        <v>0</v>
      </c>
      <c r="PN228" s="1">
        <v>0</v>
      </c>
      <c r="PO228" s="1">
        <v>0</v>
      </c>
      <c r="PP228" s="1">
        <v>1</v>
      </c>
      <c r="PQ228" s="1">
        <v>0</v>
      </c>
      <c r="PR228" s="1">
        <v>0</v>
      </c>
      <c r="PS228" s="1">
        <v>0</v>
      </c>
      <c r="PT228" s="1">
        <v>0</v>
      </c>
      <c r="PU228" s="1">
        <v>0</v>
      </c>
      <c r="PV228" s="1">
        <v>0</v>
      </c>
      <c r="PX228" s="1" t="s">
        <v>607</v>
      </c>
      <c r="PY228" s="1" t="s">
        <v>487</v>
      </c>
      <c r="PZ228" s="1" t="s">
        <v>1093</v>
      </c>
      <c r="QA228" s="1" t="s">
        <v>489</v>
      </c>
      <c r="QB228" s="1" t="s">
        <v>3205</v>
      </c>
      <c r="QC228" s="1" t="s">
        <v>3206</v>
      </c>
      <c r="QD228" s="1" t="s">
        <v>472</v>
      </c>
      <c r="QG228" s="1">
        <v>-2.2246166000000001</v>
      </c>
      <c r="QH228" s="1">
        <v>28.838963400000001</v>
      </c>
      <c r="QI228" s="1">
        <v>1580.7</v>
      </c>
      <c r="QJ228" s="1">
        <v>4.96</v>
      </c>
      <c r="QK228" s="1">
        <v>15</v>
      </c>
      <c r="QL228" s="1">
        <v>44966.377662037034</v>
      </c>
      <c r="QM228" s="1">
        <v>44966.361122685194</v>
      </c>
      <c r="QN228" s="1" t="s">
        <v>568</v>
      </c>
      <c r="QO228" s="1">
        <v>44966.488703703697</v>
      </c>
      <c r="QP228" s="7" t="s">
        <v>3207</v>
      </c>
      <c r="QQ228" s="1" t="s">
        <v>568</v>
      </c>
      <c r="QR228" s="1" t="s">
        <v>4707</v>
      </c>
      <c r="QS228" s="1" t="s">
        <v>4716</v>
      </c>
      <c r="QT228" s="1">
        <v>6</v>
      </c>
      <c r="QU228" s="1" t="s">
        <v>4725</v>
      </c>
      <c r="QV228" s="1">
        <v>14</v>
      </c>
      <c r="QW228" s="1">
        <v>20</v>
      </c>
      <c r="QX228" s="1">
        <v>28</v>
      </c>
      <c r="QY228" s="9">
        <v>62</v>
      </c>
      <c r="QZ228" s="1" t="s">
        <v>5101</v>
      </c>
      <c r="RA228" s="1">
        <v>4.2857142857142856</v>
      </c>
      <c r="RB228" s="1" t="s">
        <v>4710</v>
      </c>
      <c r="RC228" s="1" t="s">
        <v>4734</v>
      </c>
      <c r="RD228" s="1" t="s">
        <v>4712</v>
      </c>
      <c r="RE228" s="1" t="s">
        <v>5100</v>
      </c>
      <c r="RF228" s="1">
        <v>0</v>
      </c>
      <c r="RG228" s="1">
        <v>2</v>
      </c>
      <c r="RH228" s="1">
        <v>3</v>
      </c>
      <c r="RI228" s="1">
        <v>6</v>
      </c>
      <c r="RJ228" s="1" t="s">
        <v>4748</v>
      </c>
      <c r="RK228" s="1">
        <v>0</v>
      </c>
      <c r="RL228" s="1">
        <v>2</v>
      </c>
      <c r="RM228" s="1" t="s">
        <v>4722</v>
      </c>
      <c r="RN228" s="1">
        <v>0</v>
      </c>
      <c r="RO228" s="1">
        <v>0</v>
      </c>
      <c r="RP228" s="1" t="str">
        <f t="shared" si="22"/>
        <v>regression</v>
      </c>
      <c r="RQ228" s="1" t="str">
        <f t="shared" si="23"/>
        <v>stagnation</v>
      </c>
      <c r="RR228" s="1" t="str">
        <f t="shared" si="24"/>
        <v>regression</v>
      </c>
      <c r="RS228" s="1" t="str">
        <f t="shared" si="25"/>
        <v>regression</v>
      </c>
      <c r="RT228" s="1" t="str">
        <f t="shared" si="26"/>
        <v>regression</v>
      </c>
      <c r="RU228" s="1" t="str">
        <f t="shared" si="27"/>
        <v>croissance</v>
      </c>
    </row>
    <row r="229" spans="1:489" ht="14.25" customHeight="1" x14ac:dyDescent="0.3">
      <c r="A229" s="1" t="s">
        <v>3208</v>
      </c>
      <c r="B229" s="1" t="s">
        <v>3209</v>
      </c>
      <c r="C229" s="1">
        <v>44966</v>
      </c>
      <c r="D229" s="1" t="s">
        <v>459</v>
      </c>
      <c r="E229" s="1" t="s">
        <v>460</v>
      </c>
      <c r="F229" s="1" t="s">
        <v>460</v>
      </c>
      <c r="G229" s="1" t="s">
        <v>461</v>
      </c>
      <c r="H229" s="1" t="s">
        <v>1380</v>
      </c>
      <c r="I229" s="1" t="s">
        <v>1381</v>
      </c>
      <c r="J229" s="1" t="s">
        <v>464</v>
      </c>
      <c r="K229" s="1" t="s">
        <v>3211</v>
      </c>
      <c r="L229" s="1" t="s">
        <v>3210</v>
      </c>
      <c r="M229" s="1" t="str" cm="1">
        <f t="array" ref="M229">SUBSTITUTE(L229,LEFT(L229,MIN(IFERROR(FIND({0;1;2;3;4;5;6;7;8;9},L229),""))-1),"")</f>
        <v>31</v>
      </c>
      <c r="N229" s="1" t="str">
        <f t="shared" si="21"/>
        <v>mwand_31</v>
      </c>
      <c r="O229" s="1" t="s">
        <v>510</v>
      </c>
      <c r="P229" s="1">
        <v>48</v>
      </c>
      <c r="Q229" s="1">
        <v>0</v>
      </c>
      <c r="R229" s="1" t="s">
        <v>553</v>
      </c>
      <c r="S229" s="1" t="s">
        <v>472</v>
      </c>
      <c r="T229" s="1" t="s">
        <v>3212</v>
      </c>
      <c r="V229" s="1" t="s">
        <v>467</v>
      </c>
      <c r="W229" s="1" t="s">
        <v>467</v>
      </c>
      <c r="X229" s="1" t="s">
        <v>564</v>
      </c>
      <c r="Y229" s="1" t="s">
        <v>575</v>
      </c>
      <c r="AA229" s="1" t="s">
        <v>596</v>
      </c>
      <c r="AB229" s="1">
        <v>0</v>
      </c>
      <c r="AC229" s="1">
        <v>0</v>
      </c>
      <c r="AD229" s="1">
        <v>0</v>
      </c>
      <c r="AE229" s="1">
        <v>0</v>
      </c>
      <c r="AF229" s="1">
        <v>0</v>
      </c>
      <c r="AG229" s="1">
        <v>0</v>
      </c>
      <c r="AH229" s="1">
        <v>1</v>
      </c>
      <c r="AI229" s="1">
        <v>0</v>
      </c>
      <c r="AJ229" s="1">
        <v>0</v>
      </c>
      <c r="AK229" s="1">
        <v>0</v>
      </c>
      <c r="AL229" s="1">
        <v>0</v>
      </c>
      <c r="AM229" s="1">
        <v>0</v>
      </c>
      <c r="AN229" s="1">
        <v>0</v>
      </c>
      <c r="AO229" s="1">
        <v>0</v>
      </c>
      <c r="AP229" s="1">
        <v>1</v>
      </c>
      <c r="AQ229" s="1">
        <v>0</v>
      </c>
      <c r="AR229" s="1">
        <v>2</v>
      </c>
      <c r="AS229" s="1" t="s">
        <v>472</v>
      </c>
      <c r="AT229" s="1">
        <v>0</v>
      </c>
      <c r="AU229" s="1">
        <v>0</v>
      </c>
      <c r="AV229" s="1">
        <v>0</v>
      </c>
      <c r="AW229" s="1">
        <v>0</v>
      </c>
      <c r="AX229" s="1">
        <v>0</v>
      </c>
      <c r="AY229" s="1">
        <v>0</v>
      </c>
      <c r="AZ229" s="1">
        <v>0</v>
      </c>
      <c r="BA229" s="1">
        <v>0</v>
      </c>
      <c r="BB229" s="1">
        <v>0</v>
      </c>
      <c r="BC229" s="1">
        <v>0</v>
      </c>
      <c r="BD229" s="1">
        <v>0</v>
      </c>
      <c r="BE229" s="1">
        <v>0</v>
      </c>
      <c r="BF229" s="1" t="s">
        <v>472</v>
      </c>
      <c r="BS229" s="1" t="s">
        <v>464</v>
      </c>
      <c r="BT229" s="1">
        <v>0</v>
      </c>
      <c r="BU229" s="1">
        <v>0</v>
      </c>
      <c r="BV229" s="1">
        <v>0</v>
      </c>
      <c r="BW229" s="1">
        <v>0</v>
      </c>
      <c r="BX229" s="1">
        <v>1</v>
      </c>
      <c r="BY229" s="1">
        <v>0</v>
      </c>
      <c r="BZ229" s="1">
        <v>0</v>
      </c>
      <c r="CA229" s="1">
        <v>0</v>
      </c>
      <c r="CB229" s="1">
        <v>0</v>
      </c>
      <c r="CC229" s="1">
        <v>0</v>
      </c>
      <c r="CD229" s="1">
        <v>0</v>
      </c>
      <c r="CF229" s="1" t="s">
        <v>473</v>
      </c>
      <c r="CG229" s="1" t="s">
        <v>474</v>
      </c>
      <c r="CL229" s="1" t="s">
        <v>473</v>
      </c>
      <c r="CM229" s="1" t="s">
        <v>5133</v>
      </c>
      <c r="CO229" s="1" t="s">
        <v>464</v>
      </c>
      <c r="CW229" s="1" t="s">
        <v>475</v>
      </c>
      <c r="CX229" s="1">
        <v>5</v>
      </c>
      <c r="CY229" s="1">
        <v>15</v>
      </c>
      <c r="CZ229" s="1">
        <v>5</v>
      </c>
      <c r="DA229" s="9">
        <v>25</v>
      </c>
      <c r="DE229" s="1" t="s">
        <v>464</v>
      </c>
      <c r="DF229" s="1" t="s">
        <v>5100</v>
      </c>
      <c r="EH229" s="1">
        <v>7</v>
      </c>
      <c r="EI229" s="1">
        <v>2</v>
      </c>
      <c r="EJ229" s="1">
        <v>280</v>
      </c>
      <c r="EM229" s="1">
        <v>0</v>
      </c>
      <c r="EN229" s="6">
        <v>20</v>
      </c>
      <c r="EO229" s="1" t="s">
        <v>472</v>
      </c>
      <c r="EZ229" s="1" t="s">
        <v>3213</v>
      </c>
      <c r="FA229" s="1">
        <v>0</v>
      </c>
      <c r="FB229" s="1">
        <v>0</v>
      </c>
      <c r="FC229" s="1">
        <v>0</v>
      </c>
      <c r="FD229" s="1">
        <v>0</v>
      </c>
      <c r="FE229" s="1">
        <v>1</v>
      </c>
      <c r="FF229" s="1">
        <v>0</v>
      </c>
      <c r="FG229" s="1">
        <v>0</v>
      </c>
      <c r="FI229" s="1" t="s">
        <v>464</v>
      </c>
      <c r="FJ229" s="1" t="s">
        <v>598</v>
      </c>
      <c r="FM229" s="1">
        <v>500</v>
      </c>
      <c r="GE229" s="1" t="s">
        <v>464</v>
      </c>
      <c r="GF229" s="1" t="s">
        <v>3214</v>
      </c>
      <c r="GG229" s="1" t="s">
        <v>472</v>
      </c>
      <c r="HP229" s="1" t="s">
        <v>464</v>
      </c>
      <c r="HQ229" s="1">
        <v>0</v>
      </c>
      <c r="HR229" s="1">
        <v>0</v>
      </c>
      <c r="HS229" s="1">
        <v>0</v>
      </c>
      <c r="HT229" s="1">
        <v>0</v>
      </c>
      <c r="HU229" s="1">
        <v>0</v>
      </c>
      <c r="HV229" s="1">
        <v>0</v>
      </c>
      <c r="HW229" s="1">
        <v>1</v>
      </c>
      <c r="HX229" s="1">
        <v>0</v>
      </c>
      <c r="HY229" s="1">
        <v>0</v>
      </c>
      <c r="HZ229" s="1">
        <v>0</v>
      </c>
      <c r="IF229" s="1">
        <v>0</v>
      </c>
      <c r="IG229" s="1">
        <v>0</v>
      </c>
      <c r="IH229" s="1">
        <v>0</v>
      </c>
      <c r="II229" s="1">
        <v>1</v>
      </c>
      <c r="IJ229" s="1">
        <v>0</v>
      </c>
      <c r="IS229" s="1" t="s">
        <v>5183</v>
      </c>
      <c r="IT229" s="1" t="s">
        <v>472</v>
      </c>
      <c r="IU229" s="1" t="s">
        <v>5102</v>
      </c>
      <c r="IV229" s="1" t="s">
        <v>472</v>
      </c>
      <c r="IX229" s="1" t="s">
        <v>472</v>
      </c>
      <c r="IY229" s="1" t="s">
        <v>472</v>
      </c>
      <c r="KA229" s="1" t="s">
        <v>472</v>
      </c>
      <c r="KE229" s="1">
        <v>0</v>
      </c>
      <c r="KM229" s="1">
        <v>0</v>
      </c>
      <c r="KN229" s="1">
        <v>0</v>
      </c>
      <c r="KO229" s="1" t="s">
        <v>5186</v>
      </c>
      <c r="KT229" s="1">
        <v>1</v>
      </c>
      <c r="KU229" s="1">
        <v>0</v>
      </c>
      <c r="KV229" s="1">
        <v>0</v>
      </c>
      <c r="KW229" s="1">
        <v>0</v>
      </c>
      <c r="KX229" s="1">
        <v>0</v>
      </c>
      <c r="KY229" s="1">
        <v>0</v>
      </c>
      <c r="LA229" s="1" t="s">
        <v>472</v>
      </c>
      <c r="LB229" s="1" t="s">
        <v>636</v>
      </c>
      <c r="LC229" s="1">
        <v>0</v>
      </c>
      <c r="LD229" s="1">
        <v>1</v>
      </c>
      <c r="LE229" s="1">
        <v>0</v>
      </c>
      <c r="LF229" s="1">
        <v>0</v>
      </c>
      <c r="LH229" s="1">
        <v>1</v>
      </c>
      <c r="LI229" s="1">
        <v>0</v>
      </c>
      <c r="LJ229" s="1">
        <v>0</v>
      </c>
      <c r="LK229" s="1">
        <v>0</v>
      </c>
      <c r="LL229" s="1">
        <v>0</v>
      </c>
      <c r="LM229" s="1">
        <v>0</v>
      </c>
      <c r="LN229" s="1">
        <v>0</v>
      </c>
      <c r="LO229" s="1">
        <v>0</v>
      </c>
      <c r="LQ229" s="1" t="s">
        <v>464</v>
      </c>
      <c r="LR229" s="1" t="s">
        <v>3215</v>
      </c>
      <c r="LS229" s="1">
        <v>0</v>
      </c>
      <c r="LT229" s="1">
        <v>1</v>
      </c>
      <c r="LU229" s="1">
        <v>0</v>
      </c>
      <c r="LV229" s="1">
        <v>1</v>
      </c>
      <c r="LW229" s="1">
        <v>0</v>
      </c>
      <c r="LX229" s="1">
        <v>0</v>
      </c>
      <c r="LY229" s="1" t="s">
        <v>564</v>
      </c>
      <c r="LZ229" s="1" t="s">
        <v>472</v>
      </c>
      <c r="MA229" s="1" t="s">
        <v>472</v>
      </c>
      <c r="MQ229" s="1">
        <v>0</v>
      </c>
      <c r="MT229" s="1">
        <v>7</v>
      </c>
      <c r="MU229" s="1" t="s">
        <v>5187</v>
      </c>
      <c r="MV229" s="1">
        <v>1</v>
      </c>
      <c r="MW229" s="1">
        <v>0</v>
      </c>
      <c r="MX229" s="1">
        <v>0</v>
      </c>
      <c r="MY229" s="1">
        <v>0</v>
      </c>
      <c r="MZ229" s="1">
        <v>0</v>
      </c>
      <c r="NA229" s="1">
        <v>1</v>
      </c>
      <c r="NB229" s="1">
        <v>1</v>
      </c>
      <c r="NC229" s="1" t="s">
        <v>5190</v>
      </c>
      <c r="ND229" s="1">
        <v>0</v>
      </c>
      <c r="NE229" s="1">
        <v>0</v>
      </c>
      <c r="NF229" s="1">
        <v>0</v>
      </c>
      <c r="NH229" s="1" t="s">
        <v>472</v>
      </c>
      <c r="NI229" s="1" t="s">
        <v>480</v>
      </c>
      <c r="OD229" s="1" t="s">
        <v>1678</v>
      </c>
      <c r="OE229" s="1">
        <v>0</v>
      </c>
      <c r="OF229" s="1">
        <v>0</v>
      </c>
      <c r="OG229" s="1">
        <v>0</v>
      </c>
      <c r="OH229" s="1">
        <v>0</v>
      </c>
      <c r="OI229" s="1">
        <v>0</v>
      </c>
      <c r="OJ229" s="1">
        <v>0</v>
      </c>
      <c r="OK229" s="1">
        <v>0</v>
      </c>
      <c r="OL229" s="1">
        <v>0</v>
      </c>
      <c r="OM229" s="1">
        <v>1</v>
      </c>
      <c r="ON229" s="1">
        <v>0</v>
      </c>
      <c r="OO229" s="1" t="s">
        <v>562</v>
      </c>
      <c r="OP229" s="1">
        <v>0</v>
      </c>
      <c r="OQ229" s="1">
        <v>0</v>
      </c>
      <c r="OR229" s="1">
        <v>1</v>
      </c>
      <c r="OS229" s="1">
        <v>0</v>
      </c>
      <c r="OT229" s="1">
        <v>0</v>
      </c>
      <c r="OU229" s="1">
        <v>0</v>
      </c>
      <c r="OW229" s="1" t="s">
        <v>482</v>
      </c>
      <c r="OY229" s="1" t="s">
        <v>533</v>
      </c>
      <c r="OZ229" s="1" t="s">
        <v>464</v>
      </c>
      <c r="PA229" s="1" t="s">
        <v>464</v>
      </c>
      <c r="PB229" s="1" t="s">
        <v>533</v>
      </c>
      <c r="PC229" s="1" t="s">
        <v>464</v>
      </c>
      <c r="PD229" s="1" t="s">
        <v>472</v>
      </c>
      <c r="PF229" s="1" t="s">
        <v>484</v>
      </c>
      <c r="PH229" s="1" t="s">
        <v>586</v>
      </c>
      <c r="PI229" s="1" t="s">
        <v>605</v>
      </c>
      <c r="PJ229" s="1" t="s">
        <v>487</v>
      </c>
      <c r="PK229" s="1">
        <v>0</v>
      </c>
      <c r="PL229" s="1">
        <v>0</v>
      </c>
      <c r="PM229" s="1">
        <v>0</v>
      </c>
      <c r="PN229" s="1">
        <v>0</v>
      </c>
      <c r="PO229" s="1">
        <v>0</v>
      </c>
      <c r="PP229" s="1">
        <v>1</v>
      </c>
      <c r="PQ229" s="1">
        <v>0</v>
      </c>
      <c r="PR229" s="1">
        <v>0</v>
      </c>
      <c r="PS229" s="1">
        <v>0</v>
      </c>
      <c r="PT229" s="1">
        <v>0</v>
      </c>
      <c r="PU229" s="1">
        <v>0</v>
      </c>
      <c r="PV229" s="1">
        <v>0</v>
      </c>
      <c r="PX229" s="1" t="s">
        <v>1093</v>
      </c>
      <c r="PY229" s="1" t="s">
        <v>489</v>
      </c>
      <c r="PZ229" s="1" t="s">
        <v>2454</v>
      </c>
      <c r="QA229" s="1" t="s">
        <v>487</v>
      </c>
      <c r="QB229" s="1" t="s">
        <v>636</v>
      </c>
      <c r="QC229" s="1" t="s">
        <v>3216</v>
      </c>
      <c r="QD229" s="1" t="s">
        <v>472</v>
      </c>
      <c r="QG229" s="1">
        <v>-2.2241065999999998</v>
      </c>
      <c r="QH229" s="1">
        <v>28.838697100000001</v>
      </c>
      <c r="QI229" s="1">
        <v>1477.8</v>
      </c>
      <c r="QJ229" s="1">
        <v>4.9800000000000004</v>
      </c>
      <c r="QK229" s="1">
        <v>2</v>
      </c>
      <c r="QL229" s="1">
        <v>44966.400914351849</v>
      </c>
      <c r="QM229" s="1">
        <v>44966.382303240738</v>
      </c>
      <c r="QN229" s="1" t="s">
        <v>568</v>
      </c>
      <c r="QO229" s="1">
        <v>44966.488749999997</v>
      </c>
      <c r="QP229" s="7" t="s">
        <v>3217</v>
      </c>
      <c r="QQ229" s="1" t="s">
        <v>568</v>
      </c>
      <c r="QR229" s="1" t="s">
        <v>4751</v>
      </c>
      <c r="QS229" s="1" t="s">
        <v>4708</v>
      </c>
      <c r="QT229" s="1">
        <v>3</v>
      </c>
      <c r="QU229" s="1" t="s">
        <v>4725</v>
      </c>
      <c r="QV229" s="1">
        <v>5</v>
      </c>
      <c r="QW229" s="1">
        <v>20</v>
      </c>
      <c r="QX229" s="1">
        <v>8</v>
      </c>
      <c r="QY229" s="9">
        <v>33</v>
      </c>
      <c r="QZ229" s="1" t="s">
        <v>5101</v>
      </c>
      <c r="RA229" s="1">
        <v>14.285714285714285</v>
      </c>
      <c r="RB229" s="1" t="s">
        <v>4710</v>
      </c>
      <c r="RC229" s="1" t="s">
        <v>4711</v>
      </c>
      <c r="RD229" s="1" t="s">
        <v>4712</v>
      </c>
      <c r="RE229" s="1" t="s">
        <v>5102</v>
      </c>
      <c r="RF229" s="1">
        <v>0</v>
      </c>
      <c r="RG229" s="1">
        <v>3</v>
      </c>
      <c r="RH229" s="1">
        <v>3</v>
      </c>
      <c r="RI229" s="1">
        <v>7</v>
      </c>
      <c r="RJ229" s="1" t="s">
        <v>4748</v>
      </c>
      <c r="RK229" s="1">
        <v>0</v>
      </c>
      <c r="RL229" s="1">
        <v>6</v>
      </c>
      <c r="RM229" s="1" t="s">
        <v>4718</v>
      </c>
      <c r="RN229" s="1">
        <v>0</v>
      </c>
      <c r="RO229" s="1">
        <v>0</v>
      </c>
      <c r="RP229" s="1" t="str">
        <f t="shared" si="22"/>
        <v>croissance</v>
      </c>
      <c r="RQ229" s="1" t="str">
        <f t="shared" si="23"/>
        <v>croissance</v>
      </c>
      <c r="RR229" s="1" t="str">
        <f t="shared" si="24"/>
        <v>stagnation</v>
      </c>
      <c r="RS229" s="1" t="str">
        <f t="shared" si="25"/>
        <v>regression</v>
      </c>
      <c r="RT229" s="1" t="str">
        <f t="shared" si="26"/>
        <v>regression</v>
      </c>
      <c r="RU229" s="1" t="str">
        <f t="shared" si="27"/>
        <v>croissance</v>
      </c>
    </row>
    <row r="230" spans="1:489" ht="14.25" customHeight="1" x14ac:dyDescent="0.3">
      <c r="A230" s="1" t="s">
        <v>3218</v>
      </c>
      <c r="B230" s="1" t="s">
        <v>3219</v>
      </c>
      <c r="C230" s="1">
        <v>44966</v>
      </c>
      <c r="D230" s="1" t="s">
        <v>459</v>
      </c>
      <c r="E230" s="1" t="s">
        <v>460</v>
      </c>
      <c r="F230" s="1" t="s">
        <v>460</v>
      </c>
      <c r="G230" s="1" t="s">
        <v>461</v>
      </c>
      <c r="H230" s="1" t="s">
        <v>1380</v>
      </c>
      <c r="I230" s="1" t="s">
        <v>1381</v>
      </c>
      <c r="J230" s="1" t="s">
        <v>464</v>
      </c>
      <c r="K230" s="1" t="s">
        <v>3221</v>
      </c>
      <c r="L230" s="1" t="s">
        <v>3220</v>
      </c>
      <c r="M230" s="1" t="str" cm="1">
        <f t="array" ref="M230">SUBSTITUTE(L230,LEFT(L230,MIN(IFERROR(FIND({0;1;2;3;4;5;6;7;8;9},L230),""))-1),"")</f>
        <v>14</v>
      </c>
      <c r="N230" s="1" t="str">
        <f t="shared" si="21"/>
        <v>mwand_14</v>
      </c>
      <c r="O230" s="1" t="s">
        <v>510</v>
      </c>
      <c r="P230" s="1">
        <v>33</v>
      </c>
      <c r="Q230" s="1">
        <v>840924952</v>
      </c>
      <c r="R230" s="1" t="s">
        <v>829</v>
      </c>
      <c r="S230" s="1" t="s">
        <v>464</v>
      </c>
      <c r="W230" s="1" t="s">
        <v>510</v>
      </c>
      <c r="X230" s="1" t="s">
        <v>3222</v>
      </c>
      <c r="Y230" s="1" t="s">
        <v>499</v>
      </c>
      <c r="AA230" s="1" t="s">
        <v>596</v>
      </c>
      <c r="AB230" s="1">
        <v>2</v>
      </c>
      <c r="AC230" s="1">
        <v>2</v>
      </c>
      <c r="AD230" s="1">
        <v>1</v>
      </c>
      <c r="AE230" s="1">
        <v>1</v>
      </c>
      <c r="AF230" s="1">
        <v>0</v>
      </c>
      <c r="AG230" s="1">
        <v>1</v>
      </c>
      <c r="AH230" s="1">
        <v>0</v>
      </c>
      <c r="AI230" s="1">
        <v>0</v>
      </c>
      <c r="AJ230" s="1">
        <v>1</v>
      </c>
      <c r="AK230" s="1">
        <v>0</v>
      </c>
      <c r="AL230" s="1">
        <v>0</v>
      </c>
      <c r="AM230" s="1">
        <v>0</v>
      </c>
      <c r="AN230" s="1">
        <v>1</v>
      </c>
      <c r="AO230" s="1">
        <v>1</v>
      </c>
      <c r="AP230" s="1">
        <v>0</v>
      </c>
      <c r="AQ230" s="1">
        <v>0</v>
      </c>
      <c r="AR230" s="1">
        <v>10</v>
      </c>
      <c r="AS230" s="1" t="s">
        <v>472</v>
      </c>
      <c r="AT230" s="1">
        <v>0</v>
      </c>
      <c r="AU230" s="1">
        <v>0</v>
      </c>
      <c r="AV230" s="1">
        <v>0</v>
      </c>
      <c r="AW230" s="1">
        <v>0</v>
      </c>
      <c r="AX230" s="1">
        <v>0</v>
      </c>
      <c r="AY230" s="1">
        <v>0</v>
      </c>
      <c r="AZ230" s="1">
        <v>0</v>
      </c>
      <c r="BA230" s="1">
        <v>0</v>
      </c>
      <c r="BB230" s="1">
        <v>0</v>
      </c>
      <c r="BC230" s="1">
        <v>0</v>
      </c>
      <c r="BD230" s="1">
        <v>0</v>
      </c>
      <c r="BE230" s="1">
        <v>0</v>
      </c>
      <c r="BF230" s="1" t="s">
        <v>464</v>
      </c>
      <c r="BG230" s="1">
        <v>0</v>
      </c>
      <c r="BH230" s="1">
        <v>0</v>
      </c>
      <c r="BI230" s="1">
        <v>0</v>
      </c>
      <c r="BJ230" s="1">
        <v>0</v>
      </c>
      <c r="BK230" s="1">
        <v>0</v>
      </c>
      <c r="BL230" s="1">
        <v>0</v>
      </c>
      <c r="BM230" s="1">
        <v>1</v>
      </c>
      <c r="BN230" s="1">
        <v>0</v>
      </c>
      <c r="BO230" s="1">
        <v>0</v>
      </c>
      <c r="BP230" s="1">
        <v>0</v>
      </c>
      <c r="BQ230" s="1">
        <v>0</v>
      </c>
      <c r="BS230" s="1" t="s">
        <v>464</v>
      </c>
      <c r="BT230" s="1">
        <v>1</v>
      </c>
      <c r="BU230" s="1">
        <v>0</v>
      </c>
      <c r="BV230" s="1">
        <v>1</v>
      </c>
      <c r="BW230" s="1">
        <v>1</v>
      </c>
      <c r="BX230" s="1">
        <v>1</v>
      </c>
      <c r="BY230" s="1">
        <v>1</v>
      </c>
      <c r="BZ230" s="1">
        <v>0</v>
      </c>
      <c r="CA230" s="1">
        <v>0</v>
      </c>
      <c r="CB230" s="1">
        <v>1</v>
      </c>
      <c r="CC230" s="1">
        <v>0</v>
      </c>
      <c r="CD230" s="1">
        <v>0</v>
      </c>
      <c r="CF230" s="1" t="s">
        <v>473</v>
      </c>
      <c r="CG230" s="1" t="s">
        <v>474</v>
      </c>
      <c r="CL230" s="1" t="s">
        <v>473</v>
      </c>
      <c r="CM230" s="1" t="s">
        <v>5133</v>
      </c>
      <c r="CO230" s="1" t="s">
        <v>464</v>
      </c>
      <c r="CW230" s="1" t="s">
        <v>475</v>
      </c>
      <c r="CX230" s="1">
        <v>8</v>
      </c>
      <c r="CY230" s="1">
        <v>45</v>
      </c>
      <c r="CZ230" s="1">
        <v>10</v>
      </c>
      <c r="DA230" s="9">
        <v>63</v>
      </c>
      <c r="DE230" s="1" t="s">
        <v>464</v>
      </c>
      <c r="DF230" s="1" t="s">
        <v>5101</v>
      </c>
      <c r="EH230" s="1">
        <v>7</v>
      </c>
      <c r="EI230" s="1">
        <v>8</v>
      </c>
      <c r="EJ230" s="1">
        <v>1120</v>
      </c>
      <c r="EM230" s="1">
        <v>0</v>
      </c>
      <c r="EN230" s="6">
        <v>16</v>
      </c>
      <c r="EO230" s="1" t="s">
        <v>472</v>
      </c>
      <c r="EZ230" s="1" t="s">
        <v>476</v>
      </c>
      <c r="FA230" s="1">
        <v>0</v>
      </c>
      <c r="FB230" s="1">
        <v>0</v>
      </c>
      <c r="FC230" s="1">
        <v>1</v>
      </c>
      <c r="FD230" s="1">
        <v>0</v>
      </c>
      <c r="FE230" s="1">
        <v>0</v>
      </c>
      <c r="FF230" s="1">
        <v>0</v>
      </c>
      <c r="FG230" s="1">
        <v>0</v>
      </c>
      <c r="FI230" s="1" t="s">
        <v>464</v>
      </c>
      <c r="FJ230" s="1" t="s">
        <v>598</v>
      </c>
      <c r="FM230" s="1">
        <v>500</v>
      </c>
      <c r="GE230" s="1" t="s">
        <v>472</v>
      </c>
      <c r="GF230" s="1" t="s">
        <v>3223</v>
      </c>
      <c r="GG230" s="1" t="s">
        <v>464</v>
      </c>
      <c r="GH230" s="1">
        <v>0</v>
      </c>
      <c r="GI230" s="1">
        <v>0</v>
      </c>
      <c r="GJ230" s="1">
        <v>0</v>
      </c>
      <c r="GK230" s="1">
        <v>1</v>
      </c>
      <c r="GL230" s="1">
        <v>0</v>
      </c>
      <c r="GM230" s="1">
        <v>1</v>
      </c>
      <c r="GN230" s="1">
        <v>0</v>
      </c>
      <c r="GO230" s="1" t="s">
        <v>3224</v>
      </c>
      <c r="GY230" s="1">
        <v>1</v>
      </c>
      <c r="GZ230" s="1">
        <v>1</v>
      </c>
      <c r="HA230" s="1">
        <v>0</v>
      </c>
      <c r="HB230" s="1">
        <v>0</v>
      </c>
      <c r="HC230" s="1">
        <v>0</v>
      </c>
      <c r="HD230" s="1">
        <v>0</v>
      </c>
      <c r="HE230" s="1">
        <v>0</v>
      </c>
      <c r="HF230" s="1">
        <v>0</v>
      </c>
      <c r="HG230" s="1">
        <v>0</v>
      </c>
      <c r="HH230" s="1">
        <v>0</v>
      </c>
      <c r="HI230" s="1">
        <v>0</v>
      </c>
      <c r="HJ230" s="1">
        <v>0</v>
      </c>
      <c r="HK230" s="1">
        <v>0</v>
      </c>
      <c r="HL230" s="1">
        <v>0</v>
      </c>
      <c r="HM230" s="1">
        <v>0</v>
      </c>
      <c r="HN230" s="1">
        <v>0</v>
      </c>
      <c r="HO230" s="1">
        <v>0</v>
      </c>
      <c r="HP230" s="1" t="s">
        <v>464</v>
      </c>
      <c r="HQ230" s="1">
        <v>0</v>
      </c>
      <c r="HR230" s="1">
        <v>0</v>
      </c>
      <c r="HS230" s="1">
        <v>0</v>
      </c>
      <c r="HT230" s="1">
        <v>0</v>
      </c>
      <c r="HU230" s="1">
        <v>0</v>
      </c>
      <c r="HV230" s="1">
        <v>0</v>
      </c>
      <c r="HW230" s="1">
        <v>1</v>
      </c>
      <c r="HX230" s="1">
        <v>0</v>
      </c>
      <c r="HY230" s="1">
        <v>0</v>
      </c>
      <c r="HZ230" s="1">
        <v>0</v>
      </c>
      <c r="IF230" s="1">
        <v>0</v>
      </c>
      <c r="IG230" s="1">
        <v>0</v>
      </c>
      <c r="IH230" s="1">
        <v>0</v>
      </c>
      <c r="II230" s="1">
        <v>1</v>
      </c>
      <c r="IJ230" s="1">
        <v>0</v>
      </c>
      <c r="IS230" s="1" t="s">
        <v>5183</v>
      </c>
      <c r="IT230" s="1" t="s">
        <v>472</v>
      </c>
      <c r="IU230" s="1" t="s">
        <v>5102</v>
      </c>
      <c r="IV230" s="1" t="s">
        <v>464</v>
      </c>
      <c r="IW230" s="1" t="s">
        <v>1207</v>
      </c>
      <c r="IX230" s="1" t="s">
        <v>472</v>
      </c>
      <c r="IY230" s="1" t="s">
        <v>472</v>
      </c>
      <c r="KA230" s="1" t="s">
        <v>464</v>
      </c>
      <c r="KB230" s="1">
        <v>1</v>
      </c>
      <c r="KC230" s="1">
        <v>0</v>
      </c>
      <c r="KD230" s="1">
        <v>0</v>
      </c>
      <c r="KE230" s="1">
        <v>1</v>
      </c>
      <c r="KF230" s="1">
        <v>0</v>
      </c>
      <c r="KG230" s="1">
        <v>0</v>
      </c>
      <c r="KH230" s="1">
        <v>0</v>
      </c>
      <c r="KJ230" s="1">
        <v>1</v>
      </c>
      <c r="KK230" s="1">
        <v>1</v>
      </c>
      <c r="KL230" s="1">
        <v>1</v>
      </c>
      <c r="KM230" s="1">
        <v>3</v>
      </c>
      <c r="KN230" s="1">
        <v>4</v>
      </c>
      <c r="KO230" s="1" t="s">
        <v>5185</v>
      </c>
      <c r="KP230" s="1">
        <v>0</v>
      </c>
      <c r="KQ230" s="1">
        <v>0</v>
      </c>
      <c r="KR230" s="1">
        <v>0</v>
      </c>
      <c r="KT230" s="1">
        <v>1</v>
      </c>
      <c r="KU230" s="1">
        <v>0</v>
      </c>
      <c r="KV230" s="1">
        <v>0</v>
      </c>
      <c r="KW230" s="1">
        <v>0</v>
      </c>
      <c r="KX230" s="1">
        <v>0</v>
      </c>
      <c r="KY230" s="1">
        <v>0</v>
      </c>
      <c r="LA230" s="1" t="s">
        <v>472</v>
      </c>
      <c r="LB230" s="1" t="s">
        <v>3225</v>
      </c>
      <c r="LC230" s="1">
        <v>0</v>
      </c>
      <c r="LD230" s="1">
        <v>1</v>
      </c>
      <c r="LE230" s="1">
        <v>0</v>
      </c>
      <c r="LF230" s="1">
        <v>0</v>
      </c>
      <c r="LH230" s="1">
        <v>0</v>
      </c>
      <c r="LI230" s="1">
        <v>0</v>
      </c>
      <c r="LJ230" s="1">
        <v>0</v>
      </c>
      <c r="LK230" s="1">
        <v>0</v>
      </c>
      <c r="LL230" s="1">
        <v>0</v>
      </c>
      <c r="LM230" s="1">
        <v>0</v>
      </c>
      <c r="LN230" s="1">
        <v>1</v>
      </c>
      <c r="LO230" s="1">
        <v>0</v>
      </c>
      <c r="LP230" s="1" t="s">
        <v>3226</v>
      </c>
      <c r="LQ230" s="1" t="s">
        <v>464</v>
      </c>
      <c r="LR230" s="1" t="s">
        <v>3227</v>
      </c>
      <c r="LS230" s="1">
        <v>1</v>
      </c>
      <c r="LT230" s="1">
        <v>1</v>
      </c>
      <c r="LU230" s="1">
        <v>0</v>
      </c>
      <c r="LV230" s="1">
        <v>1</v>
      </c>
      <c r="LW230" s="1">
        <v>0</v>
      </c>
      <c r="LX230" s="1">
        <v>0</v>
      </c>
      <c r="LY230" s="1" t="s">
        <v>3228</v>
      </c>
      <c r="LZ230" s="1" t="s">
        <v>472</v>
      </c>
      <c r="MA230" s="1" t="s">
        <v>472</v>
      </c>
      <c r="MQ230" s="1">
        <v>0</v>
      </c>
      <c r="MT230" s="1">
        <v>6</v>
      </c>
      <c r="MU230" s="1" t="s">
        <v>5187</v>
      </c>
      <c r="MV230" s="1">
        <v>1</v>
      </c>
      <c r="MW230" s="1">
        <v>0</v>
      </c>
      <c r="MX230" s="1">
        <v>0</v>
      </c>
      <c r="MY230" s="1">
        <v>0</v>
      </c>
      <c r="MZ230" s="1">
        <v>0</v>
      </c>
      <c r="NA230" s="1">
        <v>1</v>
      </c>
      <c r="NB230" s="1">
        <v>1</v>
      </c>
      <c r="NC230" s="1" t="s">
        <v>5190</v>
      </c>
      <c r="ND230" s="1">
        <v>0</v>
      </c>
      <c r="NE230" s="1">
        <v>0</v>
      </c>
      <c r="NF230" s="1">
        <v>0</v>
      </c>
      <c r="NH230" s="1" t="s">
        <v>464</v>
      </c>
      <c r="NI230" s="1" t="s">
        <v>480</v>
      </c>
      <c r="OD230" s="1" t="s">
        <v>1135</v>
      </c>
      <c r="OE230" s="1">
        <v>1</v>
      </c>
      <c r="OF230" s="1">
        <v>0</v>
      </c>
      <c r="OG230" s="1">
        <v>0</v>
      </c>
      <c r="OH230" s="1">
        <v>0</v>
      </c>
      <c r="OI230" s="1">
        <v>0</v>
      </c>
      <c r="OJ230" s="1">
        <v>0</v>
      </c>
      <c r="OK230" s="1">
        <v>0</v>
      </c>
      <c r="OL230" s="1">
        <v>0</v>
      </c>
      <c r="OM230" s="1">
        <v>1</v>
      </c>
      <c r="ON230" s="1">
        <v>0</v>
      </c>
      <c r="OO230" s="1" t="s">
        <v>3229</v>
      </c>
      <c r="OP230" s="1">
        <v>0</v>
      </c>
      <c r="OQ230" s="1">
        <v>0</v>
      </c>
      <c r="OR230" s="1">
        <v>1</v>
      </c>
      <c r="OS230" s="1">
        <v>0</v>
      </c>
      <c r="OT230" s="1">
        <v>0</v>
      </c>
      <c r="OU230" s="1">
        <v>0</v>
      </c>
      <c r="OW230" s="1" t="s">
        <v>546</v>
      </c>
      <c r="OY230" s="1" t="s">
        <v>518</v>
      </c>
      <c r="OZ230" s="1" t="s">
        <v>464</v>
      </c>
      <c r="PA230" s="1" t="s">
        <v>464</v>
      </c>
      <c r="PB230" s="1" t="s">
        <v>518</v>
      </c>
      <c r="PC230" s="1" t="s">
        <v>464</v>
      </c>
      <c r="PD230" s="1" t="s">
        <v>472</v>
      </c>
      <c r="PF230" s="1" t="s">
        <v>484</v>
      </c>
      <c r="PH230" s="1" t="s">
        <v>586</v>
      </c>
      <c r="PI230" s="1" t="s">
        <v>534</v>
      </c>
      <c r="PJ230" s="1" t="s">
        <v>472</v>
      </c>
      <c r="PZ230" s="1" t="s">
        <v>1950</v>
      </c>
      <c r="QA230" s="1" t="s">
        <v>472</v>
      </c>
      <c r="QB230" s="1" t="s">
        <v>3230</v>
      </c>
      <c r="QC230" s="1" t="s">
        <v>3231</v>
      </c>
      <c r="QD230" s="1" t="s">
        <v>472</v>
      </c>
      <c r="QG230" s="1">
        <v>-2.2243366</v>
      </c>
      <c r="QH230" s="1">
        <v>28.837892400000001</v>
      </c>
      <c r="QI230" s="1">
        <v>1608.7</v>
      </c>
      <c r="QJ230" s="1">
        <v>4.74</v>
      </c>
      <c r="QK230" s="1">
        <v>10</v>
      </c>
      <c r="QL230" s="1">
        <v>44966.425543981481</v>
      </c>
      <c r="QM230" s="1">
        <v>44966.40625</v>
      </c>
      <c r="QN230" s="1" t="s">
        <v>568</v>
      </c>
      <c r="QO230" s="1">
        <v>44966.488761574074</v>
      </c>
      <c r="QP230" s="7" t="s">
        <v>3232</v>
      </c>
      <c r="QQ230" s="1" t="s">
        <v>568</v>
      </c>
      <c r="QR230" s="1" t="s">
        <v>4707</v>
      </c>
      <c r="QS230" s="1" t="s">
        <v>4716</v>
      </c>
      <c r="QT230" s="1">
        <v>7</v>
      </c>
      <c r="QU230" s="1" t="s">
        <v>4725</v>
      </c>
      <c r="QV230" s="1">
        <v>25</v>
      </c>
      <c r="QW230" s="1">
        <v>20</v>
      </c>
      <c r="QX230" s="1">
        <v>30</v>
      </c>
      <c r="QY230" s="9">
        <v>75</v>
      </c>
      <c r="QZ230" s="1" t="s">
        <v>5101</v>
      </c>
      <c r="RA230" s="1">
        <v>4.8979591836734695</v>
      </c>
      <c r="RB230" s="1" t="s">
        <v>4710</v>
      </c>
      <c r="RC230" s="1" t="s">
        <v>4711</v>
      </c>
      <c r="RD230" s="1" t="s">
        <v>4712</v>
      </c>
      <c r="RE230" s="1" t="s">
        <v>5102</v>
      </c>
      <c r="RF230" s="1">
        <v>0</v>
      </c>
      <c r="RG230" s="1">
        <v>3</v>
      </c>
      <c r="RH230" s="1">
        <v>3</v>
      </c>
      <c r="RI230" s="1">
        <v>7</v>
      </c>
      <c r="RJ230" s="1" t="s">
        <v>4748</v>
      </c>
      <c r="RK230" s="1">
        <v>0</v>
      </c>
      <c r="RL230" s="1">
        <v>7</v>
      </c>
      <c r="RM230" s="1" t="s">
        <v>4718</v>
      </c>
      <c r="RN230" s="1">
        <v>0</v>
      </c>
      <c r="RO230" s="1">
        <v>0</v>
      </c>
      <c r="RP230" s="1" t="str">
        <f t="shared" si="22"/>
        <v>croissance</v>
      </c>
      <c r="RQ230" s="1" t="str">
        <f t="shared" si="23"/>
        <v>stagnation</v>
      </c>
      <c r="RR230" s="1" t="str">
        <f t="shared" si="24"/>
        <v>stagnation</v>
      </c>
      <c r="RS230" s="1" t="str">
        <f t="shared" si="25"/>
        <v>regression</v>
      </c>
      <c r="RT230" s="1" t="str">
        <f t="shared" si="26"/>
        <v>regression</v>
      </c>
      <c r="RU230" s="1" t="str">
        <f t="shared" si="27"/>
        <v>regression</v>
      </c>
    </row>
    <row r="231" spans="1:489" ht="14.25" customHeight="1" x14ac:dyDescent="0.3">
      <c r="A231" s="1" t="s">
        <v>3233</v>
      </c>
      <c r="B231" s="1" t="s">
        <v>3234</v>
      </c>
      <c r="C231" s="1">
        <v>44966</v>
      </c>
      <c r="D231" s="1" t="s">
        <v>459</v>
      </c>
      <c r="E231" s="1" t="s">
        <v>460</v>
      </c>
      <c r="F231" s="1" t="s">
        <v>460</v>
      </c>
      <c r="G231" s="1" t="s">
        <v>461</v>
      </c>
      <c r="H231" s="1" t="s">
        <v>1380</v>
      </c>
      <c r="I231" s="1" t="s">
        <v>1381</v>
      </c>
      <c r="J231" s="1" t="s">
        <v>464</v>
      </c>
      <c r="K231" s="1" t="s">
        <v>3236</v>
      </c>
      <c r="L231" s="1" t="s">
        <v>3235</v>
      </c>
      <c r="M231" s="1" t="str" cm="1">
        <f t="array" ref="M231">SUBSTITUTE(L231,LEFT(L231,MIN(IFERROR(FIND({0;1;2;3;4;5;6;7;8;9},L231),""))-1),"")</f>
        <v>76</v>
      </c>
      <c r="N231" s="1" t="str">
        <f t="shared" si="21"/>
        <v>mwand_76</v>
      </c>
      <c r="O231" s="1" t="s">
        <v>510</v>
      </c>
      <c r="P231" s="1">
        <v>38</v>
      </c>
      <c r="Q231" s="1">
        <v>974053151</v>
      </c>
      <c r="R231" s="1" t="s">
        <v>829</v>
      </c>
      <c r="S231" s="1" t="s">
        <v>464</v>
      </c>
      <c r="W231" s="1" t="s">
        <v>510</v>
      </c>
      <c r="X231" s="1" t="s">
        <v>3237</v>
      </c>
      <c r="Y231" s="1" t="s">
        <v>1503</v>
      </c>
      <c r="AA231" s="1" t="s">
        <v>471</v>
      </c>
      <c r="AB231" s="1">
        <v>2</v>
      </c>
      <c r="AC231" s="1">
        <v>1</v>
      </c>
      <c r="AD231" s="1">
        <v>2</v>
      </c>
      <c r="AE231" s="1">
        <v>0</v>
      </c>
      <c r="AF231" s="1">
        <v>0</v>
      </c>
      <c r="AG231" s="1">
        <v>0</v>
      </c>
      <c r="AH231" s="1">
        <v>1</v>
      </c>
      <c r="AI231" s="1">
        <v>0</v>
      </c>
      <c r="AJ231" s="1">
        <v>1</v>
      </c>
      <c r="AK231" s="1">
        <v>1</v>
      </c>
      <c r="AL231" s="1">
        <v>0</v>
      </c>
      <c r="AM231" s="1">
        <v>0</v>
      </c>
      <c r="AN231" s="1">
        <v>0</v>
      </c>
      <c r="AO231" s="1">
        <v>0</v>
      </c>
      <c r="AP231" s="1">
        <v>1</v>
      </c>
      <c r="AQ231" s="1">
        <v>0</v>
      </c>
      <c r="AR231" s="1">
        <v>9</v>
      </c>
      <c r="AS231" s="1" t="s">
        <v>464</v>
      </c>
      <c r="AT231" s="1">
        <v>0</v>
      </c>
      <c r="AU231" s="1">
        <v>1</v>
      </c>
      <c r="AV231" s="1">
        <v>0</v>
      </c>
      <c r="AW231" s="1">
        <v>0</v>
      </c>
      <c r="AX231" s="1">
        <v>0</v>
      </c>
      <c r="AY231" s="1">
        <v>0</v>
      </c>
      <c r="AZ231" s="1">
        <v>0</v>
      </c>
      <c r="BA231" s="1">
        <v>0</v>
      </c>
      <c r="BB231" s="1">
        <v>0</v>
      </c>
      <c r="BC231" s="1">
        <v>1</v>
      </c>
      <c r="BD231" s="1">
        <v>0</v>
      </c>
      <c r="BE231" s="1" t="s">
        <v>3238</v>
      </c>
      <c r="BF231" s="1" t="s">
        <v>464</v>
      </c>
      <c r="BG231" s="1">
        <v>0</v>
      </c>
      <c r="BH231" s="1">
        <v>0</v>
      </c>
      <c r="BI231" s="1">
        <v>1</v>
      </c>
      <c r="BJ231" s="1">
        <v>0</v>
      </c>
      <c r="BK231" s="1">
        <v>1</v>
      </c>
      <c r="BL231" s="1">
        <v>0</v>
      </c>
      <c r="BM231" s="1">
        <v>1</v>
      </c>
      <c r="BN231" s="1">
        <v>0</v>
      </c>
      <c r="BO231" s="1">
        <v>0</v>
      </c>
      <c r="BP231" s="1">
        <v>1</v>
      </c>
      <c r="BQ231" s="1">
        <v>0</v>
      </c>
      <c r="BR231" s="1" t="s">
        <v>3239</v>
      </c>
      <c r="BS231" s="1" t="s">
        <v>464</v>
      </c>
      <c r="BT231" s="1">
        <v>1</v>
      </c>
      <c r="BU231" s="1">
        <v>0</v>
      </c>
      <c r="BV231" s="1">
        <v>0</v>
      </c>
      <c r="BW231" s="1">
        <v>0</v>
      </c>
      <c r="BX231" s="1">
        <v>1</v>
      </c>
      <c r="BY231" s="1">
        <v>0</v>
      </c>
      <c r="BZ231" s="1">
        <v>0</v>
      </c>
      <c r="CA231" s="1">
        <v>0</v>
      </c>
      <c r="CB231" s="1">
        <v>1</v>
      </c>
      <c r="CC231" s="1">
        <v>0</v>
      </c>
      <c r="CD231" s="1">
        <v>0</v>
      </c>
      <c r="CF231" s="1" t="s">
        <v>473</v>
      </c>
      <c r="CG231" s="1" t="s">
        <v>896</v>
      </c>
      <c r="CL231" s="1" t="s">
        <v>473</v>
      </c>
      <c r="CM231" s="1" t="s">
        <v>5133</v>
      </c>
      <c r="CO231" s="1" t="s">
        <v>464</v>
      </c>
      <c r="CW231" s="1" t="s">
        <v>554</v>
      </c>
      <c r="CX231" s="1">
        <v>0</v>
      </c>
      <c r="CY231" s="1">
        <v>1</v>
      </c>
      <c r="CZ231" s="1">
        <v>0</v>
      </c>
      <c r="DA231" s="9">
        <v>1</v>
      </c>
      <c r="DE231" s="1" t="s">
        <v>464</v>
      </c>
      <c r="DF231" s="1" t="s">
        <v>5100</v>
      </c>
      <c r="EH231" s="1">
        <v>7</v>
      </c>
      <c r="EI231" s="1">
        <v>12</v>
      </c>
      <c r="EJ231" s="1">
        <v>1680</v>
      </c>
      <c r="EM231" s="1">
        <v>0</v>
      </c>
      <c r="EN231" s="6">
        <v>26.666666666666664</v>
      </c>
      <c r="EO231" s="1" t="s">
        <v>472</v>
      </c>
      <c r="EZ231" s="1" t="s">
        <v>476</v>
      </c>
      <c r="FA231" s="1">
        <v>0</v>
      </c>
      <c r="FB231" s="1">
        <v>0</v>
      </c>
      <c r="FC231" s="1">
        <v>1</v>
      </c>
      <c r="FD231" s="1">
        <v>0</v>
      </c>
      <c r="FE231" s="1">
        <v>0</v>
      </c>
      <c r="FF231" s="1">
        <v>1</v>
      </c>
      <c r="FG231" s="1">
        <v>0</v>
      </c>
      <c r="FH231" s="1" t="s">
        <v>3240</v>
      </c>
      <c r="FI231" s="1" t="s">
        <v>464</v>
      </c>
      <c r="FJ231" s="1" t="s">
        <v>598</v>
      </c>
      <c r="FM231" s="1">
        <v>1000</v>
      </c>
      <c r="GE231" s="1" t="s">
        <v>464</v>
      </c>
      <c r="GF231" s="1" t="s">
        <v>3241</v>
      </c>
      <c r="GG231" s="1" t="s">
        <v>464</v>
      </c>
      <c r="GH231" s="1">
        <v>0</v>
      </c>
      <c r="GI231" s="1">
        <v>0</v>
      </c>
      <c r="GJ231" s="1">
        <v>0</v>
      </c>
      <c r="GK231" s="1">
        <v>1</v>
      </c>
      <c r="GL231" s="1">
        <v>0</v>
      </c>
      <c r="GM231" s="1">
        <v>0</v>
      </c>
      <c r="GN231" s="1">
        <v>0</v>
      </c>
      <c r="GY231" s="1">
        <v>1</v>
      </c>
      <c r="GZ231" s="1">
        <v>1</v>
      </c>
      <c r="HA231" s="1">
        <v>0</v>
      </c>
      <c r="HB231" s="1">
        <v>0</v>
      </c>
      <c r="HC231" s="1">
        <v>0</v>
      </c>
      <c r="HD231" s="1">
        <v>0</v>
      </c>
      <c r="HE231" s="1">
        <v>0</v>
      </c>
      <c r="HF231" s="1">
        <v>0</v>
      </c>
      <c r="HG231" s="1">
        <v>0</v>
      </c>
      <c r="HH231" s="1">
        <v>0</v>
      </c>
      <c r="HI231" s="1">
        <v>0</v>
      </c>
      <c r="HJ231" s="1">
        <v>0</v>
      </c>
      <c r="HK231" s="1">
        <v>0</v>
      </c>
      <c r="HL231" s="1">
        <v>0</v>
      </c>
      <c r="HM231" s="1">
        <v>0</v>
      </c>
      <c r="HN231" s="1">
        <v>0</v>
      </c>
      <c r="HO231" s="1">
        <v>0</v>
      </c>
      <c r="HP231" s="1" t="s">
        <v>464</v>
      </c>
      <c r="HQ231" s="1">
        <v>0</v>
      </c>
      <c r="HR231" s="1">
        <v>0</v>
      </c>
      <c r="HS231" s="1">
        <v>0</v>
      </c>
      <c r="HT231" s="1">
        <v>0</v>
      </c>
      <c r="HU231" s="1">
        <v>0</v>
      </c>
      <c r="HV231" s="1">
        <v>0</v>
      </c>
      <c r="HW231" s="1">
        <v>0</v>
      </c>
      <c r="HX231" s="1">
        <v>1</v>
      </c>
      <c r="HY231" s="1">
        <v>0</v>
      </c>
      <c r="HZ231" s="1">
        <v>0</v>
      </c>
      <c r="IF231" s="1">
        <v>0</v>
      </c>
      <c r="IG231" s="1">
        <v>0</v>
      </c>
      <c r="IH231" s="1">
        <v>0</v>
      </c>
      <c r="II231" s="1">
        <v>1</v>
      </c>
      <c r="IJ231" s="1">
        <v>0</v>
      </c>
      <c r="IS231" s="1" t="s">
        <v>5184</v>
      </c>
      <c r="IT231" s="1" t="s">
        <v>472</v>
      </c>
      <c r="IU231" s="1" t="s">
        <v>5100</v>
      </c>
      <c r="IV231" s="1" t="s">
        <v>472</v>
      </c>
      <c r="IX231" s="1" t="s">
        <v>472</v>
      </c>
      <c r="IY231" s="1" t="s">
        <v>472</v>
      </c>
      <c r="KA231" s="1" t="s">
        <v>464</v>
      </c>
      <c r="KB231" s="1">
        <v>1</v>
      </c>
      <c r="KC231" s="1">
        <v>1</v>
      </c>
      <c r="KD231" s="1">
        <v>1</v>
      </c>
      <c r="KE231" s="1">
        <v>3</v>
      </c>
      <c r="KF231" s="1">
        <v>0</v>
      </c>
      <c r="KG231" s="1">
        <v>0</v>
      </c>
      <c r="KH231" s="1">
        <v>0</v>
      </c>
      <c r="KJ231" s="1">
        <v>1</v>
      </c>
      <c r="KK231" s="1">
        <v>1</v>
      </c>
      <c r="KL231" s="1">
        <v>1</v>
      </c>
      <c r="KM231" s="1">
        <v>3</v>
      </c>
      <c r="KN231" s="1">
        <v>6</v>
      </c>
      <c r="KO231" s="1" t="s">
        <v>5185</v>
      </c>
      <c r="KP231" s="1">
        <v>0</v>
      </c>
      <c r="KQ231" s="1">
        <v>0</v>
      </c>
      <c r="KR231" s="1">
        <v>0</v>
      </c>
      <c r="KT231" s="1">
        <v>1</v>
      </c>
      <c r="KU231" s="1">
        <v>0</v>
      </c>
      <c r="KV231" s="1">
        <v>0</v>
      </c>
      <c r="KW231" s="1">
        <v>0</v>
      </c>
      <c r="KX231" s="1">
        <v>0</v>
      </c>
      <c r="KY231" s="1">
        <v>0</v>
      </c>
      <c r="LA231" s="1" t="s">
        <v>472</v>
      </c>
      <c r="LB231" s="1" t="s">
        <v>3242</v>
      </c>
      <c r="LC231" s="1">
        <v>0</v>
      </c>
      <c r="LD231" s="1">
        <v>1</v>
      </c>
      <c r="LE231" s="1">
        <v>0</v>
      </c>
      <c r="LF231" s="1">
        <v>0</v>
      </c>
      <c r="LH231" s="1">
        <v>0</v>
      </c>
      <c r="LI231" s="1">
        <v>0</v>
      </c>
      <c r="LJ231" s="1">
        <v>0</v>
      </c>
      <c r="LK231" s="1">
        <v>0</v>
      </c>
      <c r="LL231" s="1">
        <v>0</v>
      </c>
      <c r="LM231" s="1">
        <v>0</v>
      </c>
      <c r="LN231" s="1">
        <v>1</v>
      </c>
      <c r="LO231" s="1">
        <v>0</v>
      </c>
      <c r="LP231" s="1" t="s">
        <v>3243</v>
      </c>
      <c r="LQ231" s="1" t="s">
        <v>464</v>
      </c>
      <c r="LR231" s="1" t="s">
        <v>3244</v>
      </c>
      <c r="LS231" s="1">
        <v>0</v>
      </c>
      <c r="LT231" s="1">
        <v>1</v>
      </c>
      <c r="LU231" s="1">
        <v>0</v>
      </c>
      <c r="LV231" s="1">
        <v>1</v>
      </c>
      <c r="LW231" s="1">
        <v>0</v>
      </c>
      <c r="LX231" s="1">
        <v>0</v>
      </c>
      <c r="LY231" s="1" t="s">
        <v>3245</v>
      </c>
      <c r="LZ231" s="1" t="s">
        <v>464</v>
      </c>
      <c r="MA231" s="1" t="s">
        <v>464</v>
      </c>
      <c r="MB231" s="1">
        <v>0</v>
      </c>
      <c r="MC231" s="1">
        <v>1</v>
      </c>
      <c r="MD231" s="1">
        <v>0</v>
      </c>
      <c r="ME231" s="1">
        <v>1</v>
      </c>
      <c r="MF231" s="1">
        <v>0</v>
      </c>
      <c r="MG231" s="1" t="s">
        <v>3246</v>
      </c>
      <c r="MH231" s="1">
        <v>1</v>
      </c>
      <c r="MI231" s="1">
        <v>0</v>
      </c>
      <c r="MJ231" s="1">
        <v>0</v>
      </c>
      <c r="MK231" s="1">
        <v>0</v>
      </c>
      <c r="ML231" s="1">
        <v>0</v>
      </c>
      <c r="MM231" s="1">
        <v>0</v>
      </c>
      <c r="MN231" s="1">
        <v>0</v>
      </c>
      <c r="MO231" s="1">
        <v>0</v>
      </c>
      <c r="MQ231" s="1">
        <v>1</v>
      </c>
      <c r="MR231" s="1" t="s">
        <v>464</v>
      </c>
      <c r="MS231" s="1" t="s">
        <v>472</v>
      </c>
      <c r="MT231" s="1">
        <v>5</v>
      </c>
      <c r="MU231" s="1" t="s">
        <v>5189</v>
      </c>
      <c r="NA231" s="1">
        <v>0</v>
      </c>
      <c r="NB231" s="1">
        <v>1</v>
      </c>
      <c r="NC231" s="1" t="s">
        <v>5190</v>
      </c>
      <c r="NH231" s="1" t="s">
        <v>464</v>
      </c>
      <c r="NI231" s="1" t="s">
        <v>464</v>
      </c>
      <c r="NJ231" s="1" t="s">
        <v>817</v>
      </c>
      <c r="NK231" s="1" t="s">
        <v>472</v>
      </c>
      <c r="OC231" s="1" t="s">
        <v>3247</v>
      </c>
      <c r="OD231" s="1" t="s">
        <v>3248</v>
      </c>
      <c r="OE231" s="1">
        <v>0</v>
      </c>
      <c r="OF231" s="1">
        <v>0</v>
      </c>
      <c r="OG231" s="1">
        <v>0</v>
      </c>
      <c r="OH231" s="1">
        <v>0</v>
      </c>
      <c r="OI231" s="1">
        <v>0</v>
      </c>
      <c r="OJ231" s="1">
        <v>0</v>
      </c>
      <c r="OK231" s="1">
        <v>0</v>
      </c>
      <c r="OL231" s="1">
        <v>0</v>
      </c>
      <c r="OM231" s="1">
        <v>1</v>
      </c>
      <c r="ON231" s="1">
        <v>0</v>
      </c>
      <c r="OO231" s="1" t="s">
        <v>562</v>
      </c>
      <c r="OP231" s="1">
        <v>0</v>
      </c>
      <c r="OQ231" s="1">
        <v>0</v>
      </c>
      <c r="OR231" s="1">
        <v>1</v>
      </c>
      <c r="OS231" s="1">
        <v>0</v>
      </c>
      <c r="OT231" s="1">
        <v>0</v>
      </c>
      <c r="OU231" s="1">
        <v>0</v>
      </c>
      <c r="OW231" s="1" t="s">
        <v>546</v>
      </c>
      <c r="OY231" s="1" t="s">
        <v>502</v>
      </c>
      <c r="OZ231" s="1" t="s">
        <v>472</v>
      </c>
      <c r="PA231" s="1" t="s">
        <v>472</v>
      </c>
      <c r="PB231" s="1" t="s">
        <v>518</v>
      </c>
      <c r="PC231" s="1" t="s">
        <v>472</v>
      </c>
      <c r="PI231" s="1" t="s">
        <v>503</v>
      </c>
      <c r="PJ231" s="1" t="s">
        <v>565</v>
      </c>
      <c r="PK231" s="1">
        <v>0</v>
      </c>
      <c r="PL231" s="1">
        <v>1</v>
      </c>
      <c r="PM231" s="1">
        <v>1</v>
      </c>
      <c r="PN231" s="1">
        <v>0</v>
      </c>
      <c r="PO231" s="1">
        <v>0</v>
      </c>
      <c r="PP231" s="1">
        <v>1</v>
      </c>
      <c r="PQ231" s="1">
        <v>0</v>
      </c>
      <c r="PR231" s="1">
        <v>1</v>
      </c>
      <c r="PS231" s="1">
        <v>0</v>
      </c>
      <c r="PT231" s="1">
        <v>0</v>
      </c>
      <c r="PU231" s="1">
        <v>1</v>
      </c>
      <c r="PV231" s="1">
        <v>0</v>
      </c>
      <c r="PW231" s="1" t="s">
        <v>3249</v>
      </c>
      <c r="PX231" s="1" t="s">
        <v>821</v>
      </c>
      <c r="PY231" s="1" t="s">
        <v>489</v>
      </c>
      <c r="PZ231" s="1" t="s">
        <v>2386</v>
      </c>
      <c r="QA231" s="1" t="s">
        <v>487</v>
      </c>
      <c r="QB231" s="1" t="s">
        <v>3250</v>
      </c>
      <c r="QC231" s="1" t="s">
        <v>3251</v>
      </c>
      <c r="QD231" s="1" t="s">
        <v>472</v>
      </c>
      <c r="QG231" s="1">
        <v>-2.2242152000000002</v>
      </c>
      <c r="QH231" s="1">
        <v>28.837827999999998</v>
      </c>
      <c r="QI231" s="1">
        <v>1580.9</v>
      </c>
      <c r="QJ231" s="1">
        <v>4.9800000000000004</v>
      </c>
      <c r="QK231" s="1">
        <v>9</v>
      </c>
      <c r="QL231" s="1">
        <v>44966.456574074073</v>
      </c>
      <c r="QM231" s="1">
        <v>44966.438101851847</v>
      </c>
      <c r="QN231" s="1" t="s">
        <v>568</v>
      </c>
      <c r="QO231" s="1">
        <v>44966.48878472222</v>
      </c>
      <c r="QP231" s="7" t="s">
        <v>3252</v>
      </c>
      <c r="QQ231" s="1" t="s">
        <v>568</v>
      </c>
      <c r="QR231" s="1" t="s">
        <v>4707</v>
      </c>
      <c r="QS231" s="1" t="s">
        <v>4708</v>
      </c>
      <c r="QT231" s="1">
        <v>8</v>
      </c>
      <c r="QU231" s="1" t="s">
        <v>4725</v>
      </c>
      <c r="QV231" s="1">
        <v>8</v>
      </c>
      <c r="QW231" s="1">
        <v>15</v>
      </c>
      <c r="QX231" s="1">
        <v>20</v>
      </c>
      <c r="QY231" s="9">
        <v>43</v>
      </c>
      <c r="QZ231" s="1" t="s">
        <v>5101</v>
      </c>
      <c r="RA231" s="1">
        <v>8.9285714285714288</v>
      </c>
      <c r="RB231" s="1" t="s">
        <v>4710</v>
      </c>
      <c r="RC231" s="1" t="s">
        <v>4711</v>
      </c>
      <c r="RD231" s="1" t="s">
        <v>4712</v>
      </c>
      <c r="RE231" s="1" t="s">
        <v>5102</v>
      </c>
      <c r="RF231" s="1" t="s">
        <v>4736</v>
      </c>
      <c r="RG231" s="1">
        <v>3</v>
      </c>
      <c r="RH231" s="1">
        <v>3</v>
      </c>
      <c r="RI231" s="1">
        <v>7</v>
      </c>
      <c r="RJ231" s="1" t="s">
        <v>4748</v>
      </c>
      <c r="RK231" s="1">
        <v>0</v>
      </c>
      <c r="RL231" s="1">
        <v>6</v>
      </c>
      <c r="RM231" s="1" t="s">
        <v>4718</v>
      </c>
      <c r="RN231" s="1">
        <v>0</v>
      </c>
      <c r="RO231" s="1">
        <v>0</v>
      </c>
      <c r="RP231" s="1" t="str">
        <f t="shared" si="22"/>
        <v>croissance</v>
      </c>
      <c r="RQ231" s="1" t="str">
        <f t="shared" si="23"/>
        <v>croissance</v>
      </c>
      <c r="RR231" s="1" t="str">
        <f t="shared" si="24"/>
        <v>croissance</v>
      </c>
      <c r="RS231" s="1" t="str">
        <f t="shared" si="25"/>
        <v>regression</v>
      </c>
      <c r="RT231" s="1" t="str">
        <f t="shared" si="26"/>
        <v>regression</v>
      </c>
      <c r="RU231" s="1" t="str">
        <f t="shared" si="27"/>
        <v>regression</v>
      </c>
    </row>
    <row r="232" spans="1:489" ht="14.25" customHeight="1" x14ac:dyDescent="0.3">
      <c r="A232" s="1" t="s">
        <v>3253</v>
      </c>
      <c r="B232" s="1" t="s">
        <v>3254</v>
      </c>
      <c r="C232" s="1">
        <v>44966</v>
      </c>
      <c r="D232" s="1" t="s">
        <v>459</v>
      </c>
      <c r="E232" s="1" t="s">
        <v>460</v>
      </c>
      <c r="F232" s="1" t="s">
        <v>460</v>
      </c>
      <c r="G232" s="1" t="s">
        <v>461</v>
      </c>
      <c r="H232" s="1" t="s">
        <v>1380</v>
      </c>
      <c r="I232" s="1" t="s">
        <v>1404</v>
      </c>
      <c r="J232" s="1" t="s">
        <v>464</v>
      </c>
      <c r="K232" s="1" t="s">
        <v>3256</v>
      </c>
      <c r="L232" s="1" t="s">
        <v>3255</v>
      </c>
      <c r="M232" s="1" t="str" cm="1">
        <f t="array" ref="M232">SUBSTITUTE(L232,LEFT(L232,MIN(IFERROR(FIND({0;1;2;3;4;5;6;7;8;9},L232),""))-1),"")</f>
        <v>5</v>
      </c>
      <c r="N232" s="1" t="str">
        <f t="shared" si="21"/>
        <v>kahun_5</v>
      </c>
      <c r="O232" s="1" t="s">
        <v>467</v>
      </c>
      <c r="P232" s="1">
        <v>55</v>
      </c>
      <c r="Q232" s="1">
        <v>0</v>
      </c>
      <c r="R232" s="1" t="s">
        <v>553</v>
      </c>
      <c r="S232" s="1" t="s">
        <v>464</v>
      </c>
      <c r="W232" s="1" t="s">
        <v>467</v>
      </c>
      <c r="X232" s="1" t="s">
        <v>3257</v>
      </c>
      <c r="Y232" s="1" t="s">
        <v>575</v>
      </c>
      <c r="AA232" s="1" t="s">
        <v>471</v>
      </c>
      <c r="AB232" s="1">
        <v>0</v>
      </c>
      <c r="AC232" s="1">
        <v>0</v>
      </c>
      <c r="AD232" s="1">
        <v>0</v>
      </c>
      <c r="AE232" s="1">
        <v>1</v>
      </c>
      <c r="AF232" s="1">
        <v>0</v>
      </c>
      <c r="AG232" s="1">
        <v>1</v>
      </c>
      <c r="AH232" s="1">
        <v>0</v>
      </c>
      <c r="AI232" s="1">
        <v>1</v>
      </c>
      <c r="AJ232" s="1">
        <v>0</v>
      </c>
      <c r="AK232" s="1">
        <v>1</v>
      </c>
      <c r="AL232" s="1">
        <v>1</v>
      </c>
      <c r="AM232" s="1">
        <v>1</v>
      </c>
      <c r="AN232" s="1">
        <v>1</v>
      </c>
      <c r="AO232" s="1">
        <v>0</v>
      </c>
      <c r="AP232" s="1">
        <v>0</v>
      </c>
      <c r="AQ232" s="1">
        <v>0</v>
      </c>
      <c r="AR232" s="1">
        <v>7</v>
      </c>
      <c r="AS232" s="1" t="s">
        <v>464</v>
      </c>
      <c r="AT232" s="1">
        <v>0</v>
      </c>
      <c r="AU232" s="1">
        <v>0</v>
      </c>
      <c r="AV232" s="1">
        <v>0</v>
      </c>
      <c r="AW232" s="1">
        <v>0</v>
      </c>
      <c r="AX232" s="1">
        <v>1</v>
      </c>
      <c r="AY232" s="1">
        <v>0</v>
      </c>
      <c r="AZ232" s="1">
        <v>0</v>
      </c>
      <c r="BA232" s="1">
        <v>0</v>
      </c>
      <c r="BB232" s="1">
        <v>0</v>
      </c>
      <c r="BC232" s="1">
        <v>0</v>
      </c>
      <c r="BD232" s="1">
        <v>0</v>
      </c>
      <c r="BE232" s="1">
        <v>0</v>
      </c>
      <c r="BF232" s="1" t="s">
        <v>472</v>
      </c>
      <c r="BS232" s="1" t="s">
        <v>464</v>
      </c>
      <c r="BT232" s="1">
        <v>0</v>
      </c>
      <c r="BU232" s="1">
        <v>0</v>
      </c>
      <c r="BV232" s="1">
        <v>1</v>
      </c>
      <c r="BW232" s="1">
        <v>1</v>
      </c>
      <c r="BX232" s="1">
        <v>0</v>
      </c>
      <c r="BY232" s="1">
        <v>0</v>
      </c>
      <c r="BZ232" s="1">
        <v>0</v>
      </c>
      <c r="CA232" s="1">
        <v>0</v>
      </c>
      <c r="CB232" s="1">
        <v>0</v>
      </c>
      <c r="CC232" s="1">
        <v>0</v>
      </c>
      <c r="CD232" s="1">
        <v>0</v>
      </c>
      <c r="CF232" s="1" t="s">
        <v>473</v>
      </c>
      <c r="CG232" s="1" t="s">
        <v>474</v>
      </c>
      <c r="CL232" s="1" t="s">
        <v>473</v>
      </c>
      <c r="CM232" s="1" t="s">
        <v>5133</v>
      </c>
      <c r="CO232" s="1" t="s">
        <v>464</v>
      </c>
      <c r="CW232" s="1" t="s">
        <v>475</v>
      </c>
      <c r="CX232" s="1">
        <v>5</v>
      </c>
      <c r="CY232" s="1">
        <v>5</v>
      </c>
      <c r="CZ232" s="1">
        <v>20</v>
      </c>
      <c r="DA232" s="9">
        <v>30</v>
      </c>
      <c r="DE232" s="1" t="s">
        <v>464</v>
      </c>
      <c r="DF232" s="1" t="s">
        <v>5100</v>
      </c>
      <c r="EH232" s="1">
        <v>7</v>
      </c>
      <c r="EI232" s="1">
        <v>4</v>
      </c>
      <c r="EJ232" s="1">
        <v>560</v>
      </c>
      <c r="EM232" s="1">
        <v>0</v>
      </c>
      <c r="EN232" s="6">
        <v>11.428571428571429</v>
      </c>
      <c r="EO232" s="1" t="s">
        <v>472</v>
      </c>
      <c r="EZ232" s="1" t="s">
        <v>514</v>
      </c>
      <c r="FA232" s="1">
        <v>0</v>
      </c>
      <c r="FB232" s="1">
        <v>0</v>
      </c>
      <c r="FC232" s="1">
        <v>0</v>
      </c>
      <c r="FD232" s="1">
        <v>0</v>
      </c>
      <c r="FE232" s="1">
        <v>1</v>
      </c>
      <c r="FF232" s="1">
        <v>0</v>
      </c>
      <c r="FG232" s="1">
        <v>0</v>
      </c>
      <c r="FI232" s="1" t="s">
        <v>464</v>
      </c>
      <c r="FJ232" s="1" t="s">
        <v>598</v>
      </c>
      <c r="FM232" s="1">
        <v>500</v>
      </c>
      <c r="GE232" s="1" t="s">
        <v>472</v>
      </c>
      <c r="GF232" s="1" t="s">
        <v>3258</v>
      </c>
      <c r="GG232" s="1" t="s">
        <v>472</v>
      </c>
      <c r="HP232" s="1" t="s">
        <v>464</v>
      </c>
      <c r="HQ232" s="1">
        <v>0</v>
      </c>
      <c r="HR232" s="1">
        <v>0</v>
      </c>
      <c r="HS232" s="1">
        <v>0</v>
      </c>
      <c r="HT232" s="1">
        <v>0</v>
      </c>
      <c r="HU232" s="1">
        <v>0</v>
      </c>
      <c r="HV232" s="1">
        <v>0</v>
      </c>
      <c r="HW232" s="1">
        <v>1</v>
      </c>
      <c r="HX232" s="1">
        <v>0</v>
      </c>
      <c r="HY232" s="1">
        <v>0</v>
      </c>
      <c r="HZ232" s="1">
        <v>0</v>
      </c>
      <c r="IF232" s="1">
        <v>0</v>
      </c>
      <c r="IG232" s="1">
        <v>0</v>
      </c>
      <c r="IH232" s="1">
        <v>0</v>
      </c>
      <c r="II232" s="1">
        <v>1</v>
      </c>
      <c r="IJ232" s="1">
        <v>0</v>
      </c>
      <c r="IS232" s="1" t="s">
        <v>5183</v>
      </c>
      <c r="IT232" s="1" t="s">
        <v>472</v>
      </c>
      <c r="IU232" s="1" t="s">
        <v>5102</v>
      </c>
      <c r="IV232" s="1" t="s">
        <v>472</v>
      </c>
      <c r="IX232" s="1" t="s">
        <v>472</v>
      </c>
      <c r="IY232" s="1" t="s">
        <v>472</v>
      </c>
      <c r="KA232" s="1" t="s">
        <v>464</v>
      </c>
      <c r="KB232" s="1">
        <v>1</v>
      </c>
      <c r="KC232" s="1">
        <v>0</v>
      </c>
      <c r="KD232" s="1">
        <v>0</v>
      </c>
      <c r="KE232" s="1">
        <v>1</v>
      </c>
      <c r="KF232" s="1">
        <v>0</v>
      </c>
      <c r="KG232" s="1">
        <v>0</v>
      </c>
      <c r="KH232" s="1">
        <v>0</v>
      </c>
      <c r="KJ232" s="1">
        <v>0</v>
      </c>
      <c r="KK232" s="1">
        <v>1</v>
      </c>
      <c r="KL232" s="1">
        <v>0</v>
      </c>
      <c r="KM232" s="1">
        <v>1</v>
      </c>
      <c r="KN232" s="1">
        <v>2</v>
      </c>
      <c r="KO232" s="1" t="s">
        <v>5186</v>
      </c>
      <c r="KP232" s="1">
        <v>0</v>
      </c>
      <c r="KQ232" s="1">
        <v>0</v>
      </c>
      <c r="KR232" s="1">
        <v>0</v>
      </c>
      <c r="KT232" s="1">
        <v>0</v>
      </c>
      <c r="KU232" s="1">
        <v>1</v>
      </c>
      <c r="KV232" s="1">
        <v>0</v>
      </c>
      <c r="KW232" s="1">
        <v>0</v>
      </c>
      <c r="KX232" s="1">
        <v>0</v>
      </c>
      <c r="KY232" s="1">
        <v>0</v>
      </c>
      <c r="LA232" s="1" t="s">
        <v>464</v>
      </c>
      <c r="LB232" s="1" t="s">
        <v>3259</v>
      </c>
      <c r="LC232" s="1">
        <v>1</v>
      </c>
      <c r="LD232" s="1">
        <v>1</v>
      </c>
      <c r="LE232" s="1">
        <v>0</v>
      </c>
      <c r="LF232" s="1">
        <v>0</v>
      </c>
      <c r="LH232" s="1">
        <v>0</v>
      </c>
      <c r="LI232" s="1">
        <v>1</v>
      </c>
      <c r="LJ232" s="1">
        <v>0</v>
      </c>
      <c r="LK232" s="1">
        <v>0</v>
      </c>
      <c r="LL232" s="1">
        <v>0</v>
      </c>
      <c r="LM232" s="1">
        <v>0</v>
      </c>
      <c r="LN232" s="1">
        <v>0</v>
      </c>
      <c r="LO232" s="1">
        <v>0</v>
      </c>
      <c r="LQ232" s="1" t="s">
        <v>472</v>
      </c>
      <c r="LZ232" s="1" t="s">
        <v>472</v>
      </c>
      <c r="MA232" s="1" t="s">
        <v>472</v>
      </c>
      <c r="MQ232" s="1">
        <v>0</v>
      </c>
      <c r="MT232" s="1">
        <v>9</v>
      </c>
      <c r="MU232" s="1" t="s">
        <v>5187</v>
      </c>
      <c r="MV232" s="1">
        <v>1</v>
      </c>
      <c r="MW232" s="1">
        <v>0</v>
      </c>
      <c r="MX232" s="1">
        <v>0</v>
      </c>
      <c r="MY232" s="1">
        <v>0</v>
      </c>
      <c r="MZ232" s="1">
        <v>0</v>
      </c>
      <c r="NA232" s="1">
        <v>1</v>
      </c>
      <c r="NB232" s="1">
        <v>1</v>
      </c>
      <c r="NC232" s="1" t="s">
        <v>5190</v>
      </c>
      <c r="ND232" s="1">
        <v>0</v>
      </c>
      <c r="NE232" s="1">
        <v>0</v>
      </c>
      <c r="NF232" s="1">
        <v>0</v>
      </c>
      <c r="NH232" s="1" t="s">
        <v>472</v>
      </c>
      <c r="NI232" s="1" t="s">
        <v>480</v>
      </c>
      <c r="OD232" s="1" t="s">
        <v>1342</v>
      </c>
      <c r="OE232" s="1">
        <v>0</v>
      </c>
      <c r="OF232" s="1">
        <v>0</v>
      </c>
      <c r="OG232" s="1">
        <v>0</v>
      </c>
      <c r="OH232" s="1">
        <v>0</v>
      </c>
      <c r="OI232" s="1">
        <v>0</v>
      </c>
      <c r="OJ232" s="1">
        <v>0</v>
      </c>
      <c r="OK232" s="1">
        <v>0</v>
      </c>
      <c r="OL232" s="1">
        <v>0</v>
      </c>
      <c r="OM232" s="1">
        <v>1</v>
      </c>
      <c r="ON232" s="1">
        <v>0</v>
      </c>
      <c r="OO232" s="1" t="s">
        <v>544</v>
      </c>
      <c r="OP232" s="1">
        <v>0</v>
      </c>
      <c r="OQ232" s="1">
        <v>0</v>
      </c>
      <c r="OR232" s="1">
        <v>1</v>
      </c>
      <c r="OS232" s="1">
        <v>0</v>
      </c>
      <c r="OT232" s="1">
        <v>1</v>
      </c>
      <c r="OU232" s="1">
        <v>0</v>
      </c>
      <c r="OV232" s="1" t="s">
        <v>481</v>
      </c>
      <c r="OW232" s="1" t="s">
        <v>482</v>
      </c>
      <c r="OY232" s="1" t="s">
        <v>533</v>
      </c>
      <c r="OZ232" s="1" t="s">
        <v>464</v>
      </c>
      <c r="PA232" s="1" t="s">
        <v>464</v>
      </c>
      <c r="PB232" s="1" t="s">
        <v>533</v>
      </c>
      <c r="PC232" s="1" t="s">
        <v>464</v>
      </c>
      <c r="PD232" s="1" t="s">
        <v>472</v>
      </c>
      <c r="PF232" s="1" t="s">
        <v>484</v>
      </c>
      <c r="PH232" s="1" t="s">
        <v>485</v>
      </c>
      <c r="PI232" s="1" t="s">
        <v>534</v>
      </c>
      <c r="PJ232" s="1" t="s">
        <v>472</v>
      </c>
      <c r="PZ232" s="1" t="s">
        <v>488</v>
      </c>
      <c r="QA232" s="1" t="s">
        <v>472</v>
      </c>
      <c r="QB232" s="1" t="s">
        <v>3260</v>
      </c>
      <c r="QC232" s="1" t="s">
        <v>3261</v>
      </c>
      <c r="QD232" s="1" t="s">
        <v>472</v>
      </c>
      <c r="QG232" s="1">
        <v>-2.2246931000000001</v>
      </c>
      <c r="QH232" s="1">
        <v>28.807512899999999</v>
      </c>
      <c r="QI232" s="1">
        <v>1821.3</v>
      </c>
      <c r="QJ232" s="1">
        <v>4.8600000000000003</v>
      </c>
      <c r="QK232" s="1">
        <v>7</v>
      </c>
      <c r="QL232" s="1">
        <v>44966.377245370371</v>
      </c>
      <c r="QM232" s="1">
        <v>44966.352789351848</v>
      </c>
      <c r="QN232" s="1" t="s">
        <v>492</v>
      </c>
      <c r="QO232" s="1">
        <v>44966.5075462963</v>
      </c>
      <c r="QP232" s="7" t="s">
        <v>3262</v>
      </c>
      <c r="QQ232" s="1" t="s">
        <v>492</v>
      </c>
      <c r="QR232" s="1" t="s">
        <v>4707</v>
      </c>
      <c r="QS232" s="1" t="s">
        <v>4716</v>
      </c>
      <c r="QT232" s="1">
        <v>2</v>
      </c>
      <c r="QU232" s="1" t="s">
        <v>4725</v>
      </c>
      <c r="QV232" s="1">
        <v>17</v>
      </c>
      <c r="QW232" s="1">
        <v>10</v>
      </c>
      <c r="QX232" s="1">
        <v>20</v>
      </c>
      <c r="QY232" s="9">
        <v>47</v>
      </c>
      <c r="QZ232" s="1" t="s">
        <v>5101</v>
      </c>
      <c r="RA232" s="1">
        <v>14.285714285714286</v>
      </c>
      <c r="RB232" s="1" t="s">
        <v>4710</v>
      </c>
      <c r="RC232" s="1" t="s">
        <v>4711</v>
      </c>
      <c r="RD232" s="1" t="s">
        <v>4712</v>
      </c>
      <c r="RE232" s="1" t="s">
        <v>5102</v>
      </c>
      <c r="RF232" s="1">
        <v>0</v>
      </c>
      <c r="RG232" s="1">
        <v>1</v>
      </c>
      <c r="RH232" s="1">
        <v>1</v>
      </c>
      <c r="RI232" s="1">
        <v>2</v>
      </c>
      <c r="RJ232" s="1" t="s">
        <v>4721</v>
      </c>
      <c r="RK232" s="1">
        <v>0</v>
      </c>
      <c r="RL232" s="1">
        <v>4</v>
      </c>
      <c r="RM232" s="1" t="s">
        <v>4722</v>
      </c>
      <c r="RN232" s="1">
        <v>0</v>
      </c>
      <c r="RO232" s="1">
        <v>0</v>
      </c>
      <c r="RP232" s="1" t="str">
        <f t="shared" si="22"/>
        <v>croissance</v>
      </c>
      <c r="RQ232" s="1" t="str">
        <f t="shared" si="23"/>
        <v>croissance</v>
      </c>
      <c r="RR232" s="1" t="str">
        <f t="shared" si="24"/>
        <v>stagnation</v>
      </c>
      <c r="RS232" s="1" t="str">
        <f t="shared" si="25"/>
        <v>croissance</v>
      </c>
      <c r="RT232" s="1" t="str">
        <f t="shared" si="26"/>
        <v>stagnation</v>
      </c>
      <c r="RU232" s="1" t="str">
        <f t="shared" si="27"/>
        <v>croissance</v>
      </c>
    </row>
    <row r="233" spans="1:489" ht="14.25" customHeight="1" x14ac:dyDescent="0.3">
      <c r="A233" s="1" t="s">
        <v>3263</v>
      </c>
      <c r="B233" s="1" t="s">
        <v>3264</v>
      </c>
      <c r="C233" s="1">
        <v>44966</v>
      </c>
      <c r="D233" s="1" t="s">
        <v>459</v>
      </c>
      <c r="E233" s="1" t="s">
        <v>460</v>
      </c>
      <c r="F233" s="1" t="s">
        <v>460</v>
      </c>
      <c r="G233" s="1" t="s">
        <v>461</v>
      </c>
      <c r="H233" s="1" t="s">
        <v>1380</v>
      </c>
      <c r="I233" s="1" t="s">
        <v>1404</v>
      </c>
      <c r="J233" s="1" t="s">
        <v>464</v>
      </c>
      <c r="K233" s="1" t="s">
        <v>3266</v>
      </c>
      <c r="L233" s="1" t="s">
        <v>3265</v>
      </c>
      <c r="M233" s="1" t="str" cm="1">
        <f t="array" ref="M233">SUBSTITUTE(L233,LEFT(L233,MIN(IFERROR(FIND({0;1;2;3;4;5;6;7;8;9},L233),""))-1),"")</f>
        <v>2</v>
      </c>
      <c r="N233" s="1" t="str">
        <f t="shared" si="21"/>
        <v>kahun_2</v>
      </c>
      <c r="O233" s="1" t="s">
        <v>467</v>
      </c>
      <c r="P233" s="1">
        <v>45</v>
      </c>
      <c r="Q233" s="1">
        <v>0</v>
      </c>
      <c r="R233" s="1" t="s">
        <v>553</v>
      </c>
      <c r="S233" s="1" t="s">
        <v>472</v>
      </c>
      <c r="T233" s="1" t="s">
        <v>542</v>
      </c>
      <c r="V233" s="1" t="s">
        <v>510</v>
      </c>
      <c r="W233" s="1" t="s">
        <v>510</v>
      </c>
      <c r="Y233" s="1" t="s">
        <v>575</v>
      </c>
      <c r="AA233" s="1" t="s">
        <v>471</v>
      </c>
      <c r="AB233" s="1">
        <v>1</v>
      </c>
      <c r="AC233" s="1">
        <v>0</v>
      </c>
      <c r="AD233" s="1">
        <v>0</v>
      </c>
      <c r="AE233" s="1">
        <v>0</v>
      </c>
      <c r="AF233" s="1">
        <v>0</v>
      </c>
      <c r="AG233" s="1">
        <v>0</v>
      </c>
      <c r="AH233" s="1">
        <v>1</v>
      </c>
      <c r="AI233" s="1">
        <v>0</v>
      </c>
      <c r="AJ233" s="1">
        <v>0</v>
      </c>
      <c r="AK233" s="1">
        <v>2</v>
      </c>
      <c r="AL233" s="1">
        <v>3</v>
      </c>
      <c r="AM233" s="1">
        <v>1</v>
      </c>
      <c r="AN233" s="1">
        <v>0</v>
      </c>
      <c r="AO233" s="1">
        <v>0</v>
      </c>
      <c r="AP233" s="1">
        <v>0</v>
      </c>
      <c r="AQ233" s="1">
        <v>1</v>
      </c>
      <c r="AR233" s="1">
        <v>9</v>
      </c>
      <c r="AS233" s="1" t="s">
        <v>472</v>
      </c>
      <c r="AT233" s="1">
        <v>0</v>
      </c>
      <c r="AU233" s="1">
        <v>0</v>
      </c>
      <c r="AV233" s="1">
        <v>0</v>
      </c>
      <c r="AW233" s="1">
        <v>0</v>
      </c>
      <c r="AX233" s="1">
        <v>0</v>
      </c>
      <c r="AY233" s="1">
        <v>0</v>
      </c>
      <c r="AZ233" s="1">
        <v>0</v>
      </c>
      <c r="BA233" s="1">
        <v>0</v>
      </c>
      <c r="BB233" s="1">
        <v>0</v>
      </c>
      <c r="BC233" s="1">
        <v>0</v>
      </c>
      <c r="BD233" s="1">
        <v>0</v>
      </c>
      <c r="BE233" s="1">
        <v>0</v>
      </c>
      <c r="BF233" s="1" t="s">
        <v>472</v>
      </c>
      <c r="BS233" s="1" t="s">
        <v>464</v>
      </c>
      <c r="BT233" s="1">
        <v>0</v>
      </c>
      <c r="BU233" s="1">
        <v>0</v>
      </c>
      <c r="BV233" s="1">
        <v>1</v>
      </c>
      <c r="BW233" s="1">
        <v>1</v>
      </c>
      <c r="BX233" s="1">
        <v>0</v>
      </c>
      <c r="BY233" s="1">
        <v>0</v>
      </c>
      <c r="BZ233" s="1">
        <v>0</v>
      </c>
      <c r="CA233" s="1">
        <v>0</v>
      </c>
      <c r="CB233" s="1">
        <v>0</v>
      </c>
      <c r="CC233" s="1">
        <v>0</v>
      </c>
      <c r="CD233" s="1">
        <v>0</v>
      </c>
      <c r="CF233" s="1" t="s">
        <v>473</v>
      </c>
      <c r="CG233" s="1" t="s">
        <v>474</v>
      </c>
      <c r="CL233" s="1" t="s">
        <v>473</v>
      </c>
      <c r="CM233" s="1" t="s">
        <v>5133</v>
      </c>
      <c r="CO233" s="1" t="s">
        <v>464</v>
      </c>
      <c r="CW233" s="1" t="s">
        <v>475</v>
      </c>
      <c r="CX233" s="1">
        <v>5</v>
      </c>
      <c r="CY233" s="1">
        <v>30</v>
      </c>
      <c r="CZ233" s="1">
        <v>5</v>
      </c>
      <c r="DA233" s="9">
        <v>40</v>
      </c>
      <c r="DE233" s="1" t="s">
        <v>464</v>
      </c>
      <c r="DF233" s="1" t="s">
        <v>5101</v>
      </c>
      <c r="EH233" s="1">
        <v>7</v>
      </c>
      <c r="EI233" s="1">
        <v>4</v>
      </c>
      <c r="EJ233" s="1">
        <v>560</v>
      </c>
      <c r="EM233" s="1">
        <v>0</v>
      </c>
      <c r="EN233" s="6">
        <v>8.8888888888888893</v>
      </c>
      <c r="EO233" s="1" t="s">
        <v>472</v>
      </c>
      <c r="EZ233" s="1" t="s">
        <v>555</v>
      </c>
      <c r="FA233" s="1">
        <v>0</v>
      </c>
      <c r="FB233" s="1">
        <v>0</v>
      </c>
      <c r="FC233" s="1">
        <v>0</v>
      </c>
      <c r="FD233" s="1">
        <v>0</v>
      </c>
      <c r="FE233" s="1">
        <v>1</v>
      </c>
      <c r="FF233" s="1">
        <v>0</v>
      </c>
      <c r="FG233" s="1">
        <v>0</v>
      </c>
      <c r="FI233" s="1" t="s">
        <v>464</v>
      </c>
      <c r="FJ233" s="1" t="s">
        <v>598</v>
      </c>
      <c r="FM233" s="1">
        <v>500</v>
      </c>
      <c r="GE233" s="1" t="s">
        <v>464</v>
      </c>
      <c r="GF233" s="1" t="s">
        <v>3267</v>
      </c>
      <c r="GG233" s="1" t="s">
        <v>472</v>
      </c>
      <c r="HP233" s="1" t="s">
        <v>464</v>
      </c>
      <c r="HQ233" s="1">
        <v>0</v>
      </c>
      <c r="HR233" s="1">
        <v>0</v>
      </c>
      <c r="HS233" s="1">
        <v>0</v>
      </c>
      <c r="HT233" s="1">
        <v>0</v>
      </c>
      <c r="HU233" s="1">
        <v>0</v>
      </c>
      <c r="HV233" s="1">
        <v>0</v>
      </c>
      <c r="HW233" s="1">
        <v>1</v>
      </c>
      <c r="HX233" s="1">
        <v>0</v>
      </c>
      <c r="HY233" s="1">
        <v>0</v>
      </c>
      <c r="HZ233" s="1">
        <v>0</v>
      </c>
      <c r="IF233" s="1">
        <v>0</v>
      </c>
      <c r="IG233" s="1">
        <v>0</v>
      </c>
      <c r="IH233" s="1">
        <v>0</v>
      </c>
      <c r="II233" s="1">
        <v>1</v>
      </c>
      <c r="IJ233" s="1">
        <v>0</v>
      </c>
      <c r="IS233" s="1" t="s">
        <v>5183</v>
      </c>
      <c r="IT233" s="1" t="s">
        <v>472</v>
      </c>
      <c r="IU233" s="1" t="s">
        <v>5102</v>
      </c>
      <c r="IV233" s="1" t="s">
        <v>472</v>
      </c>
      <c r="IX233" s="1" t="s">
        <v>472</v>
      </c>
      <c r="IY233" s="1" t="s">
        <v>472</v>
      </c>
      <c r="KA233" s="1" t="s">
        <v>464</v>
      </c>
      <c r="KB233" s="1">
        <v>1</v>
      </c>
      <c r="KC233" s="1">
        <v>0</v>
      </c>
      <c r="KD233" s="1">
        <v>0</v>
      </c>
      <c r="KE233" s="1">
        <v>1</v>
      </c>
      <c r="KF233" s="1">
        <v>0</v>
      </c>
      <c r="KG233" s="1">
        <v>0</v>
      </c>
      <c r="KH233" s="1">
        <v>0</v>
      </c>
      <c r="KJ233" s="1">
        <v>1</v>
      </c>
      <c r="KK233" s="1">
        <v>1</v>
      </c>
      <c r="KL233" s="1">
        <v>0</v>
      </c>
      <c r="KM233" s="1">
        <v>2</v>
      </c>
      <c r="KN233" s="1">
        <v>3</v>
      </c>
      <c r="KO233" s="1" t="s">
        <v>5185</v>
      </c>
      <c r="KP233" s="1">
        <v>0</v>
      </c>
      <c r="KQ233" s="1">
        <v>0</v>
      </c>
      <c r="KR233" s="1">
        <v>0</v>
      </c>
      <c r="KT233" s="1">
        <v>1</v>
      </c>
      <c r="KU233" s="1">
        <v>1</v>
      </c>
      <c r="KV233" s="1">
        <v>0</v>
      </c>
      <c r="KW233" s="1">
        <v>0</v>
      </c>
      <c r="KX233" s="1">
        <v>0</v>
      </c>
      <c r="KY233" s="1">
        <v>0</v>
      </c>
      <c r="LA233" s="1" t="s">
        <v>472</v>
      </c>
      <c r="LB233" s="1" t="s">
        <v>3268</v>
      </c>
      <c r="LC233" s="1">
        <v>1</v>
      </c>
      <c r="LD233" s="1">
        <v>1</v>
      </c>
      <c r="LE233" s="1">
        <v>0</v>
      </c>
      <c r="LF233" s="1">
        <v>0</v>
      </c>
      <c r="LH233" s="1">
        <v>0</v>
      </c>
      <c r="LI233" s="1">
        <v>1</v>
      </c>
      <c r="LJ233" s="1">
        <v>0</v>
      </c>
      <c r="LK233" s="1">
        <v>0</v>
      </c>
      <c r="LL233" s="1">
        <v>0</v>
      </c>
      <c r="LM233" s="1">
        <v>0</v>
      </c>
      <c r="LN233" s="1">
        <v>0</v>
      </c>
      <c r="LO233" s="1">
        <v>0</v>
      </c>
      <c r="LQ233" s="1" t="s">
        <v>472</v>
      </c>
      <c r="LZ233" s="1" t="s">
        <v>472</v>
      </c>
      <c r="MA233" s="1" t="s">
        <v>472</v>
      </c>
      <c r="MQ233" s="1">
        <v>0</v>
      </c>
      <c r="MT233" s="1">
        <v>8</v>
      </c>
      <c r="MU233" s="1" t="s">
        <v>5187</v>
      </c>
      <c r="MV233" s="1">
        <v>1</v>
      </c>
      <c r="MW233" s="1">
        <v>0</v>
      </c>
      <c r="MX233" s="1">
        <v>0</v>
      </c>
      <c r="MY233" s="1">
        <v>0</v>
      </c>
      <c r="MZ233" s="1">
        <v>0</v>
      </c>
      <c r="NA233" s="1">
        <v>1</v>
      </c>
      <c r="NB233" s="1">
        <v>1</v>
      </c>
      <c r="NC233" s="1" t="s">
        <v>5190</v>
      </c>
      <c r="ND233" s="1">
        <v>0</v>
      </c>
      <c r="NE233" s="1">
        <v>0</v>
      </c>
      <c r="NF233" s="1">
        <v>0</v>
      </c>
      <c r="NH233" s="1" t="s">
        <v>464</v>
      </c>
      <c r="NI233" s="1" t="s">
        <v>464</v>
      </c>
      <c r="NJ233" s="1" t="s">
        <v>741</v>
      </c>
      <c r="OD233" s="1" t="s">
        <v>481</v>
      </c>
      <c r="OE233" s="1">
        <v>0</v>
      </c>
      <c r="OF233" s="1">
        <v>0</v>
      </c>
      <c r="OG233" s="1">
        <v>0</v>
      </c>
      <c r="OH233" s="1">
        <v>0</v>
      </c>
      <c r="OI233" s="1">
        <v>0</v>
      </c>
      <c r="OJ233" s="1">
        <v>0</v>
      </c>
      <c r="OK233" s="1">
        <v>0</v>
      </c>
      <c r="OL233" s="1">
        <v>0</v>
      </c>
      <c r="OM233" s="1">
        <v>1</v>
      </c>
      <c r="ON233" s="1">
        <v>0</v>
      </c>
      <c r="OO233" s="1" t="s">
        <v>544</v>
      </c>
      <c r="OP233" s="1">
        <v>0</v>
      </c>
      <c r="OQ233" s="1">
        <v>0</v>
      </c>
      <c r="OR233" s="1">
        <v>0</v>
      </c>
      <c r="OS233" s="1">
        <v>1</v>
      </c>
      <c r="OT233" s="1">
        <v>1</v>
      </c>
      <c r="OU233" s="1">
        <v>0</v>
      </c>
      <c r="OV233" s="1" t="s">
        <v>913</v>
      </c>
      <c r="OW233" s="1" t="s">
        <v>482</v>
      </c>
      <c r="OY233" s="1" t="s">
        <v>533</v>
      </c>
      <c r="OZ233" s="1" t="s">
        <v>464</v>
      </c>
      <c r="PA233" s="1" t="s">
        <v>464</v>
      </c>
      <c r="PB233" s="1" t="s">
        <v>533</v>
      </c>
      <c r="PC233" s="1" t="s">
        <v>464</v>
      </c>
      <c r="PD233" s="1" t="s">
        <v>472</v>
      </c>
      <c r="PF233" s="1" t="s">
        <v>484</v>
      </c>
      <c r="PH233" s="1" t="s">
        <v>485</v>
      </c>
      <c r="PI233" s="1" t="s">
        <v>605</v>
      </c>
      <c r="PJ233" s="1" t="s">
        <v>489</v>
      </c>
      <c r="PK233" s="1">
        <v>0</v>
      </c>
      <c r="PL233" s="1">
        <v>1</v>
      </c>
      <c r="PM233" s="1">
        <v>1</v>
      </c>
      <c r="PN233" s="1">
        <v>0</v>
      </c>
      <c r="PO233" s="1">
        <v>0</v>
      </c>
      <c r="PP233" s="1">
        <v>0</v>
      </c>
      <c r="PQ233" s="1">
        <v>0</v>
      </c>
      <c r="PR233" s="1">
        <v>0</v>
      </c>
      <c r="PS233" s="1">
        <v>0</v>
      </c>
      <c r="PT233" s="1">
        <v>0</v>
      </c>
      <c r="PU233" s="1">
        <v>0</v>
      </c>
      <c r="PV233" s="1">
        <v>0</v>
      </c>
      <c r="PX233" s="1" t="s">
        <v>488</v>
      </c>
      <c r="PY233" s="1" t="s">
        <v>487</v>
      </c>
      <c r="PZ233" s="1" t="s">
        <v>488</v>
      </c>
      <c r="QA233" s="1" t="s">
        <v>489</v>
      </c>
      <c r="QB233" s="1" t="s">
        <v>3269</v>
      </c>
      <c r="QC233" s="1" t="s">
        <v>3270</v>
      </c>
      <c r="QD233" s="1" t="s">
        <v>472</v>
      </c>
      <c r="QG233" s="1">
        <v>-2.2275711</v>
      </c>
      <c r="QH233" s="1">
        <v>28.806308099999999</v>
      </c>
      <c r="QI233" s="1">
        <v>1795.7</v>
      </c>
      <c r="QJ233" s="1">
        <v>4.97</v>
      </c>
      <c r="QK233" s="1">
        <v>9</v>
      </c>
      <c r="QL233" s="1">
        <v>44966.399907407409</v>
      </c>
      <c r="QM233" s="1">
        <v>44966.384375000001</v>
      </c>
      <c r="QN233" s="1" t="s">
        <v>492</v>
      </c>
      <c r="QO233" s="1">
        <v>44966.507581018523</v>
      </c>
      <c r="QP233" s="7" t="s">
        <v>3271</v>
      </c>
      <c r="QQ233" s="1" t="s">
        <v>492</v>
      </c>
      <c r="QR233" s="1" t="s">
        <v>4707</v>
      </c>
      <c r="QS233" s="1" t="s">
        <v>4716</v>
      </c>
      <c r="QT233" s="1">
        <v>2</v>
      </c>
      <c r="QU233" s="1" t="s">
        <v>4725</v>
      </c>
      <c r="QV233" s="1">
        <v>12</v>
      </c>
      <c r="QW233" s="1">
        <v>10</v>
      </c>
      <c r="QX233" s="1">
        <v>15</v>
      </c>
      <c r="QY233" s="9">
        <v>37</v>
      </c>
      <c r="QZ233" s="1" t="s">
        <v>5101</v>
      </c>
      <c r="RA233" s="1">
        <v>21.428571428571427</v>
      </c>
      <c r="RB233" s="1" t="s">
        <v>4710</v>
      </c>
      <c r="RC233" s="1" t="s">
        <v>4711</v>
      </c>
      <c r="RD233" s="1" t="s">
        <v>4712</v>
      </c>
      <c r="RE233" s="1" t="s">
        <v>5102</v>
      </c>
      <c r="RF233" s="1">
        <v>0</v>
      </c>
      <c r="RG233" s="1">
        <v>0</v>
      </c>
      <c r="RH233" s="1">
        <v>0</v>
      </c>
      <c r="RI233" s="1">
        <v>0</v>
      </c>
      <c r="RJ233" s="1" t="s">
        <v>4721</v>
      </c>
      <c r="RK233" s="1">
        <v>0</v>
      </c>
      <c r="RL233" s="1">
        <v>3</v>
      </c>
      <c r="RM233" s="1" t="s">
        <v>4722</v>
      </c>
      <c r="RN233" s="1">
        <v>0</v>
      </c>
      <c r="RO233" s="1">
        <v>0</v>
      </c>
      <c r="RP233" s="1" t="str">
        <f t="shared" si="22"/>
        <v>regression</v>
      </c>
      <c r="RQ233" s="1" t="str">
        <f t="shared" si="23"/>
        <v>stagnation</v>
      </c>
      <c r="RR233" s="1" t="str">
        <f t="shared" si="24"/>
        <v>stagnation</v>
      </c>
      <c r="RS233" s="1" t="str">
        <f t="shared" si="25"/>
        <v>croissance</v>
      </c>
      <c r="RT233" s="1" t="str">
        <f t="shared" si="26"/>
        <v>croissance</v>
      </c>
      <c r="RU233" s="1" t="str">
        <f t="shared" si="27"/>
        <v>croissance</v>
      </c>
    </row>
    <row r="234" spans="1:489" ht="14.25" customHeight="1" x14ac:dyDescent="0.3">
      <c r="A234" s="1" t="s">
        <v>3272</v>
      </c>
      <c r="B234" s="1" t="s">
        <v>3273</v>
      </c>
      <c r="C234" s="1">
        <v>44966</v>
      </c>
      <c r="D234" s="1" t="s">
        <v>459</v>
      </c>
      <c r="E234" s="1" t="s">
        <v>460</v>
      </c>
      <c r="F234" s="1" t="s">
        <v>460</v>
      </c>
      <c r="G234" s="1" t="s">
        <v>461</v>
      </c>
      <c r="H234" s="1" t="s">
        <v>1380</v>
      </c>
      <c r="I234" s="1" t="s">
        <v>1404</v>
      </c>
      <c r="J234" s="1" t="s">
        <v>464</v>
      </c>
      <c r="K234" s="1" t="s">
        <v>3275</v>
      </c>
      <c r="L234" s="1" t="s">
        <v>3274</v>
      </c>
      <c r="M234" s="1" t="str" cm="1">
        <f t="array" ref="M234">SUBSTITUTE(L234,LEFT(L234,MIN(IFERROR(FIND({0;1;2;3;4;5;6;7;8;9},L234),""))-1),"")</f>
        <v>16</v>
      </c>
      <c r="N234" s="1" t="str">
        <f t="shared" si="21"/>
        <v>kahun_16</v>
      </c>
      <c r="O234" s="1" t="s">
        <v>467</v>
      </c>
      <c r="P234" s="1">
        <v>24</v>
      </c>
      <c r="Q234" s="1">
        <v>0</v>
      </c>
      <c r="R234" s="1" t="s">
        <v>693</v>
      </c>
      <c r="S234" s="1" t="s">
        <v>472</v>
      </c>
      <c r="T234" s="1" t="s">
        <v>542</v>
      </c>
      <c r="V234" s="1" t="s">
        <v>510</v>
      </c>
      <c r="W234" s="1" t="s">
        <v>510</v>
      </c>
      <c r="Y234" s="1" t="s">
        <v>575</v>
      </c>
      <c r="AA234" s="1" t="s">
        <v>471</v>
      </c>
      <c r="AB234" s="1">
        <v>1</v>
      </c>
      <c r="AC234" s="1">
        <v>0</v>
      </c>
      <c r="AD234" s="1">
        <v>0</v>
      </c>
      <c r="AE234" s="1">
        <v>0</v>
      </c>
      <c r="AF234" s="1">
        <v>1</v>
      </c>
      <c r="AG234" s="1">
        <v>0</v>
      </c>
      <c r="AH234" s="1">
        <v>0</v>
      </c>
      <c r="AI234" s="1">
        <v>0</v>
      </c>
      <c r="AJ234" s="1">
        <v>1</v>
      </c>
      <c r="AK234" s="1">
        <v>1</v>
      </c>
      <c r="AL234" s="1">
        <v>0</v>
      </c>
      <c r="AM234" s="1">
        <v>0</v>
      </c>
      <c r="AN234" s="1">
        <v>0</v>
      </c>
      <c r="AO234" s="1">
        <v>1</v>
      </c>
      <c r="AP234" s="1">
        <v>0</v>
      </c>
      <c r="AQ234" s="1">
        <v>0</v>
      </c>
      <c r="AR234" s="1">
        <v>5</v>
      </c>
      <c r="AS234" s="1" t="s">
        <v>464</v>
      </c>
      <c r="AT234" s="1">
        <v>0</v>
      </c>
      <c r="AU234" s="1">
        <v>0</v>
      </c>
      <c r="AV234" s="1">
        <v>0</v>
      </c>
      <c r="AW234" s="1">
        <v>0</v>
      </c>
      <c r="AX234" s="1">
        <v>1</v>
      </c>
      <c r="AY234" s="1">
        <v>0</v>
      </c>
      <c r="AZ234" s="1">
        <v>0</v>
      </c>
      <c r="BA234" s="1">
        <v>0</v>
      </c>
      <c r="BB234" s="1">
        <v>0</v>
      </c>
      <c r="BC234" s="1">
        <v>0</v>
      </c>
      <c r="BD234" s="1">
        <v>0</v>
      </c>
      <c r="BE234" s="1">
        <v>0</v>
      </c>
      <c r="BF234" s="1" t="s">
        <v>472</v>
      </c>
      <c r="BS234" s="1" t="s">
        <v>464</v>
      </c>
      <c r="BT234" s="1">
        <v>0</v>
      </c>
      <c r="BU234" s="1">
        <v>0</v>
      </c>
      <c r="BV234" s="1">
        <v>1</v>
      </c>
      <c r="BW234" s="1">
        <v>1</v>
      </c>
      <c r="BX234" s="1">
        <v>0</v>
      </c>
      <c r="BY234" s="1">
        <v>0</v>
      </c>
      <c r="BZ234" s="1">
        <v>0</v>
      </c>
      <c r="CA234" s="1">
        <v>0</v>
      </c>
      <c r="CB234" s="1">
        <v>0</v>
      </c>
      <c r="CC234" s="1">
        <v>0</v>
      </c>
      <c r="CD234" s="1">
        <v>0</v>
      </c>
      <c r="CF234" s="1" t="s">
        <v>473</v>
      </c>
      <c r="CG234" s="1" t="s">
        <v>474</v>
      </c>
      <c r="CL234" s="1" t="s">
        <v>473</v>
      </c>
      <c r="CM234" s="1" t="s">
        <v>5133</v>
      </c>
      <c r="CO234" s="1" t="s">
        <v>464</v>
      </c>
      <c r="CW234" s="1" t="s">
        <v>475</v>
      </c>
      <c r="CX234" s="1">
        <v>1</v>
      </c>
      <c r="CY234" s="1">
        <v>2</v>
      </c>
      <c r="CZ234" s="1">
        <v>8</v>
      </c>
      <c r="DA234" s="9">
        <v>11</v>
      </c>
      <c r="DE234" s="1" t="s">
        <v>464</v>
      </c>
      <c r="DF234" s="1" t="s">
        <v>5100</v>
      </c>
      <c r="EH234" s="1">
        <v>7</v>
      </c>
      <c r="EI234" s="1">
        <v>2</v>
      </c>
      <c r="EJ234" s="1">
        <v>280</v>
      </c>
      <c r="EM234" s="1">
        <v>0</v>
      </c>
      <c r="EN234" s="6">
        <v>8</v>
      </c>
      <c r="EO234" s="1" t="s">
        <v>472</v>
      </c>
      <c r="EZ234" s="1" t="s">
        <v>555</v>
      </c>
      <c r="FA234" s="1">
        <v>0</v>
      </c>
      <c r="FB234" s="1">
        <v>0</v>
      </c>
      <c r="FC234" s="1">
        <v>0</v>
      </c>
      <c r="FD234" s="1">
        <v>0</v>
      </c>
      <c r="FE234" s="1">
        <v>1</v>
      </c>
      <c r="FF234" s="1">
        <v>0</v>
      </c>
      <c r="FG234" s="1">
        <v>0</v>
      </c>
      <c r="FI234" s="1" t="s">
        <v>464</v>
      </c>
      <c r="FJ234" s="1" t="s">
        <v>598</v>
      </c>
      <c r="FM234" s="1">
        <v>500</v>
      </c>
      <c r="GE234" s="1" t="s">
        <v>464</v>
      </c>
      <c r="GF234" s="1" t="s">
        <v>2744</v>
      </c>
      <c r="GG234" s="1" t="s">
        <v>472</v>
      </c>
      <c r="HP234" s="1" t="s">
        <v>464</v>
      </c>
      <c r="HQ234" s="1">
        <v>0</v>
      </c>
      <c r="HR234" s="1">
        <v>0</v>
      </c>
      <c r="HS234" s="1">
        <v>0</v>
      </c>
      <c r="HT234" s="1">
        <v>0</v>
      </c>
      <c r="HU234" s="1">
        <v>0</v>
      </c>
      <c r="HV234" s="1">
        <v>0</v>
      </c>
      <c r="HW234" s="1">
        <v>1</v>
      </c>
      <c r="HX234" s="1">
        <v>0</v>
      </c>
      <c r="HY234" s="1">
        <v>0</v>
      </c>
      <c r="HZ234" s="1">
        <v>0</v>
      </c>
      <c r="IF234" s="1">
        <v>1</v>
      </c>
      <c r="IG234" s="1">
        <v>0</v>
      </c>
      <c r="IH234" s="1">
        <v>0</v>
      </c>
      <c r="II234" s="1">
        <v>0</v>
      </c>
      <c r="IJ234" s="1">
        <v>0</v>
      </c>
      <c r="IK234" s="1">
        <v>2</v>
      </c>
      <c r="IS234" s="1" t="s">
        <v>5183</v>
      </c>
      <c r="IT234" s="1" t="s">
        <v>464</v>
      </c>
      <c r="IU234" s="1" t="s">
        <v>5102</v>
      </c>
      <c r="IV234" s="1" t="s">
        <v>472</v>
      </c>
      <c r="IX234" s="1" t="s">
        <v>472</v>
      </c>
      <c r="IY234" s="1" t="s">
        <v>464</v>
      </c>
      <c r="IZ234" s="1">
        <v>0</v>
      </c>
      <c r="JA234" s="1">
        <v>1</v>
      </c>
      <c r="JB234" s="1">
        <v>0</v>
      </c>
      <c r="JC234" s="1">
        <v>0</v>
      </c>
      <c r="JD234" s="1">
        <v>0</v>
      </c>
      <c r="JE234" s="1">
        <v>1</v>
      </c>
      <c r="JF234" s="1">
        <v>0</v>
      </c>
      <c r="JG234" s="1">
        <v>0</v>
      </c>
      <c r="JH234" s="1">
        <v>0</v>
      </c>
      <c r="JI234" s="1">
        <v>0</v>
      </c>
      <c r="JK234" s="1" t="s">
        <v>472</v>
      </c>
      <c r="KA234" s="1" t="s">
        <v>464</v>
      </c>
      <c r="KB234" s="1">
        <v>1</v>
      </c>
      <c r="KC234" s="1">
        <v>0</v>
      </c>
      <c r="KD234" s="1">
        <v>0</v>
      </c>
      <c r="KE234" s="1">
        <v>1</v>
      </c>
      <c r="KF234" s="1">
        <v>0</v>
      </c>
      <c r="KG234" s="1">
        <v>0</v>
      </c>
      <c r="KH234" s="1">
        <v>0</v>
      </c>
      <c r="KJ234" s="1">
        <v>1</v>
      </c>
      <c r="KK234" s="1">
        <v>1</v>
      </c>
      <c r="KL234" s="1">
        <v>0</v>
      </c>
      <c r="KM234" s="1">
        <v>2</v>
      </c>
      <c r="KN234" s="1">
        <v>3</v>
      </c>
      <c r="KO234" s="1" t="s">
        <v>5185</v>
      </c>
      <c r="KP234" s="1">
        <v>0</v>
      </c>
      <c r="KQ234" s="1">
        <v>0</v>
      </c>
      <c r="KR234" s="1">
        <v>0</v>
      </c>
      <c r="KT234" s="1">
        <v>1</v>
      </c>
      <c r="KU234" s="1">
        <v>1</v>
      </c>
      <c r="KV234" s="1">
        <v>0</v>
      </c>
      <c r="KW234" s="1">
        <v>0</v>
      </c>
      <c r="KX234" s="1">
        <v>0</v>
      </c>
      <c r="KY234" s="1">
        <v>0</v>
      </c>
      <c r="LA234" s="1" t="s">
        <v>472</v>
      </c>
      <c r="LB234" s="1" t="s">
        <v>3276</v>
      </c>
      <c r="LC234" s="1">
        <v>1</v>
      </c>
      <c r="LD234" s="1">
        <v>1</v>
      </c>
      <c r="LE234" s="1">
        <v>0</v>
      </c>
      <c r="LF234" s="1">
        <v>0</v>
      </c>
      <c r="LH234" s="1">
        <v>0</v>
      </c>
      <c r="LI234" s="1">
        <v>1</v>
      </c>
      <c r="LJ234" s="1">
        <v>0</v>
      </c>
      <c r="LK234" s="1">
        <v>0</v>
      </c>
      <c r="LL234" s="1">
        <v>0</v>
      </c>
      <c r="LM234" s="1">
        <v>0</v>
      </c>
      <c r="LN234" s="1">
        <v>0</v>
      </c>
      <c r="LO234" s="1">
        <v>0</v>
      </c>
      <c r="LQ234" s="1" t="s">
        <v>472</v>
      </c>
      <c r="LZ234" s="1" t="s">
        <v>472</v>
      </c>
      <c r="MA234" s="1" t="s">
        <v>472</v>
      </c>
      <c r="MQ234" s="1">
        <v>0</v>
      </c>
      <c r="MT234" s="1">
        <v>7</v>
      </c>
      <c r="MU234" s="1" t="s">
        <v>5187</v>
      </c>
      <c r="MV234" s="1">
        <v>1</v>
      </c>
      <c r="MW234" s="1">
        <v>0</v>
      </c>
      <c r="MX234" s="1">
        <v>0</v>
      </c>
      <c r="MY234" s="1">
        <v>0</v>
      </c>
      <c r="MZ234" s="1">
        <v>0</v>
      </c>
      <c r="NA234" s="1">
        <v>1</v>
      </c>
      <c r="NB234" s="1">
        <v>1</v>
      </c>
      <c r="NC234" s="1" t="s">
        <v>5190</v>
      </c>
      <c r="ND234" s="1">
        <v>0</v>
      </c>
      <c r="NE234" s="1">
        <v>0</v>
      </c>
      <c r="NF234" s="1">
        <v>0</v>
      </c>
      <c r="NH234" s="1" t="s">
        <v>464</v>
      </c>
      <c r="NI234" s="1" t="s">
        <v>464</v>
      </c>
      <c r="NJ234" s="1" t="s">
        <v>741</v>
      </c>
      <c r="OD234" s="1" t="s">
        <v>481</v>
      </c>
      <c r="OE234" s="1">
        <v>0</v>
      </c>
      <c r="OF234" s="1">
        <v>0</v>
      </c>
      <c r="OG234" s="1">
        <v>0</v>
      </c>
      <c r="OH234" s="1">
        <v>0</v>
      </c>
      <c r="OI234" s="1">
        <v>0</v>
      </c>
      <c r="OJ234" s="1">
        <v>0</v>
      </c>
      <c r="OK234" s="1">
        <v>0</v>
      </c>
      <c r="OL234" s="1">
        <v>0</v>
      </c>
      <c r="OM234" s="1">
        <v>1</v>
      </c>
      <c r="ON234" s="1">
        <v>0</v>
      </c>
      <c r="OO234" s="1" t="s">
        <v>544</v>
      </c>
      <c r="OP234" s="1">
        <v>0</v>
      </c>
      <c r="OQ234" s="1">
        <v>0</v>
      </c>
      <c r="OR234" s="1">
        <v>0</v>
      </c>
      <c r="OS234" s="1">
        <v>1</v>
      </c>
      <c r="OT234" s="1">
        <v>1</v>
      </c>
      <c r="OU234" s="1">
        <v>0</v>
      </c>
      <c r="OV234" s="1" t="s">
        <v>481</v>
      </c>
      <c r="OW234" s="1" t="s">
        <v>546</v>
      </c>
      <c r="OY234" s="1" t="s">
        <v>518</v>
      </c>
      <c r="OZ234" s="1" t="s">
        <v>464</v>
      </c>
      <c r="PA234" s="1" t="s">
        <v>464</v>
      </c>
      <c r="PB234" s="1" t="s">
        <v>518</v>
      </c>
      <c r="PC234" s="1" t="s">
        <v>464</v>
      </c>
      <c r="PD234" s="1" t="s">
        <v>472</v>
      </c>
      <c r="PF234" s="1" t="s">
        <v>484</v>
      </c>
      <c r="PH234" s="1" t="s">
        <v>485</v>
      </c>
      <c r="PI234" s="1" t="s">
        <v>534</v>
      </c>
      <c r="PJ234" s="1" t="s">
        <v>472</v>
      </c>
      <c r="PZ234" s="1" t="s">
        <v>488</v>
      </c>
      <c r="QA234" s="1" t="s">
        <v>472</v>
      </c>
      <c r="QB234" s="1" t="s">
        <v>2746</v>
      </c>
      <c r="QC234" s="1" t="s">
        <v>3277</v>
      </c>
      <c r="QD234" s="1" t="s">
        <v>472</v>
      </c>
      <c r="QG234" s="1">
        <v>-2.2277231999999998</v>
      </c>
      <c r="QH234" s="1">
        <v>28.805041800000001</v>
      </c>
      <c r="QI234" s="1">
        <v>1802</v>
      </c>
      <c r="QJ234" s="1">
        <v>3.1</v>
      </c>
      <c r="QK234" s="1">
        <v>5</v>
      </c>
      <c r="QL234" s="1">
        <v>44966.4141087963</v>
      </c>
      <c r="QM234" s="1">
        <v>44966.402106481481</v>
      </c>
      <c r="QN234" s="1" t="s">
        <v>492</v>
      </c>
      <c r="QO234" s="1">
        <v>44966.507592592592</v>
      </c>
      <c r="QP234" s="7" t="s">
        <v>3278</v>
      </c>
      <c r="QQ234" s="1" t="s">
        <v>492</v>
      </c>
      <c r="QR234" s="1" t="s">
        <v>4707</v>
      </c>
      <c r="QS234" s="1" t="s">
        <v>4716</v>
      </c>
      <c r="QT234" s="1">
        <v>4</v>
      </c>
      <c r="QU234" s="1" t="s">
        <v>4725</v>
      </c>
      <c r="QV234" s="1">
        <v>7</v>
      </c>
      <c r="QW234" s="1">
        <v>10</v>
      </c>
      <c r="QX234" s="1">
        <v>15</v>
      </c>
      <c r="QY234" s="9">
        <v>32</v>
      </c>
      <c r="QZ234" s="1" t="s">
        <v>5101</v>
      </c>
      <c r="RA234" s="1">
        <v>14.285714285714286</v>
      </c>
      <c r="RB234" s="1" t="s">
        <v>4710</v>
      </c>
      <c r="RC234" s="1" t="s">
        <v>4711</v>
      </c>
      <c r="RD234" s="1" t="s">
        <v>4712</v>
      </c>
      <c r="RE234" s="1" t="s">
        <v>5102</v>
      </c>
      <c r="RF234" s="1">
        <v>0</v>
      </c>
      <c r="RG234" s="1">
        <v>1</v>
      </c>
      <c r="RH234" s="1">
        <v>1</v>
      </c>
      <c r="RI234" s="1">
        <v>2</v>
      </c>
      <c r="RJ234" s="1" t="s">
        <v>4721</v>
      </c>
      <c r="RK234" s="1">
        <v>0</v>
      </c>
      <c r="RL234" s="1">
        <v>4</v>
      </c>
      <c r="RM234" s="1" t="s">
        <v>4722</v>
      </c>
      <c r="RN234" s="1">
        <v>0</v>
      </c>
      <c r="RO234" s="1">
        <v>0</v>
      </c>
      <c r="RP234" s="1" t="str">
        <f t="shared" si="22"/>
        <v>croissance</v>
      </c>
      <c r="RQ234" s="1" t="str">
        <f t="shared" si="23"/>
        <v>croissance</v>
      </c>
      <c r="RR234" s="1" t="str">
        <f t="shared" si="24"/>
        <v>stagnation</v>
      </c>
      <c r="RS234" s="1" t="str">
        <f t="shared" si="25"/>
        <v>croissance</v>
      </c>
      <c r="RT234" s="1" t="str">
        <f t="shared" si="26"/>
        <v>regression</v>
      </c>
      <c r="RU234" s="1" t="str">
        <f t="shared" si="27"/>
        <v>croissance</v>
      </c>
    </row>
    <row r="235" spans="1:489" ht="14.25" customHeight="1" x14ac:dyDescent="0.3">
      <c r="A235" s="1" t="s">
        <v>3279</v>
      </c>
      <c r="B235" s="1" t="s">
        <v>3280</v>
      </c>
      <c r="C235" s="1">
        <v>44966</v>
      </c>
      <c r="D235" s="1" t="s">
        <v>459</v>
      </c>
      <c r="E235" s="1" t="s">
        <v>460</v>
      </c>
      <c r="F235" s="1" t="s">
        <v>460</v>
      </c>
      <c r="G235" s="1" t="s">
        <v>461</v>
      </c>
      <c r="H235" s="1" t="s">
        <v>1380</v>
      </c>
      <c r="I235" s="1" t="s">
        <v>1404</v>
      </c>
      <c r="J235" s="1" t="s">
        <v>464</v>
      </c>
      <c r="K235" s="1" t="s">
        <v>3282</v>
      </c>
      <c r="L235" s="1" t="s">
        <v>3281</v>
      </c>
      <c r="M235" s="1" t="str" cm="1">
        <f t="array" ref="M235">SUBSTITUTE(L235,LEFT(L235,MIN(IFERROR(FIND({0;1;2;3;4;5;6;7;8;9},L235),""))-1),"")</f>
        <v>15</v>
      </c>
      <c r="N235" s="1" t="str">
        <f t="shared" si="21"/>
        <v>kahun_15</v>
      </c>
      <c r="O235" s="1" t="s">
        <v>510</v>
      </c>
      <c r="P235" s="1">
        <v>58</v>
      </c>
      <c r="Q235" s="1">
        <v>993363388</v>
      </c>
      <c r="R235" s="1" t="s">
        <v>511</v>
      </c>
      <c r="S235" s="1" t="s">
        <v>464</v>
      </c>
      <c r="W235" s="1" t="s">
        <v>510</v>
      </c>
      <c r="X235" s="1" t="s">
        <v>3283</v>
      </c>
      <c r="Y235" s="1" t="s">
        <v>575</v>
      </c>
      <c r="AA235" s="1" t="s">
        <v>471</v>
      </c>
      <c r="AB235" s="1">
        <v>0</v>
      </c>
      <c r="AC235" s="1">
        <v>0</v>
      </c>
      <c r="AD235" s="1">
        <v>1</v>
      </c>
      <c r="AE235" s="1">
        <v>1</v>
      </c>
      <c r="AF235" s="1">
        <v>0</v>
      </c>
      <c r="AG235" s="1">
        <v>0</v>
      </c>
      <c r="AH235" s="1">
        <v>0</v>
      </c>
      <c r="AI235" s="1">
        <v>1</v>
      </c>
      <c r="AJ235" s="1">
        <v>0</v>
      </c>
      <c r="AK235" s="1">
        <v>0</v>
      </c>
      <c r="AL235" s="1">
        <v>0</v>
      </c>
      <c r="AM235" s="1">
        <v>2</v>
      </c>
      <c r="AN235" s="1">
        <v>3</v>
      </c>
      <c r="AO235" s="1">
        <v>0</v>
      </c>
      <c r="AP235" s="1">
        <v>0</v>
      </c>
      <c r="AQ235" s="1">
        <v>0</v>
      </c>
      <c r="AR235" s="1">
        <v>8</v>
      </c>
      <c r="AS235" s="1" t="s">
        <v>464</v>
      </c>
      <c r="AT235" s="1">
        <v>0</v>
      </c>
      <c r="AU235" s="1">
        <v>0</v>
      </c>
      <c r="AV235" s="1">
        <v>0</v>
      </c>
      <c r="AW235" s="1">
        <v>0</v>
      </c>
      <c r="AX235" s="1">
        <v>1</v>
      </c>
      <c r="AY235" s="1">
        <v>0</v>
      </c>
      <c r="AZ235" s="1">
        <v>0</v>
      </c>
      <c r="BA235" s="1">
        <v>0</v>
      </c>
      <c r="BB235" s="1">
        <v>0</v>
      </c>
      <c r="BC235" s="1">
        <v>1</v>
      </c>
      <c r="BD235" s="1">
        <v>0</v>
      </c>
      <c r="BE235" s="1" t="s">
        <v>3284</v>
      </c>
      <c r="BF235" s="1" t="s">
        <v>472</v>
      </c>
      <c r="BS235" s="1" t="s">
        <v>464</v>
      </c>
      <c r="BT235" s="1">
        <v>1</v>
      </c>
      <c r="BU235" s="1">
        <v>0</v>
      </c>
      <c r="BV235" s="1">
        <v>0</v>
      </c>
      <c r="BW235" s="1">
        <v>0</v>
      </c>
      <c r="BX235" s="1">
        <v>0</v>
      </c>
      <c r="BY235" s="1">
        <v>0</v>
      </c>
      <c r="BZ235" s="1">
        <v>0</v>
      </c>
      <c r="CA235" s="1">
        <v>0</v>
      </c>
      <c r="CB235" s="1">
        <v>0</v>
      </c>
      <c r="CC235" s="1">
        <v>1</v>
      </c>
      <c r="CD235" s="1">
        <v>0</v>
      </c>
      <c r="CE235" s="1" t="s">
        <v>1463</v>
      </c>
      <c r="CF235" s="1" t="s">
        <v>473</v>
      </c>
      <c r="CG235" s="1" t="s">
        <v>896</v>
      </c>
      <c r="CL235" s="1" t="s">
        <v>473</v>
      </c>
      <c r="CM235" s="1" t="s">
        <v>5133</v>
      </c>
      <c r="CO235" s="1" t="s">
        <v>464</v>
      </c>
      <c r="CW235" s="1" t="s">
        <v>554</v>
      </c>
      <c r="CX235" s="1">
        <v>1</v>
      </c>
      <c r="CY235" s="1">
        <v>1</v>
      </c>
      <c r="CZ235" s="1">
        <v>1</v>
      </c>
      <c r="DA235" s="9">
        <v>3</v>
      </c>
      <c r="DE235" s="1" t="s">
        <v>464</v>
      </c>
      <c r="DF235" s="1" t="s">
        <v>5100</v>
      </c>
      <c r="EH235" s="1">
        <v>7</v>
      </c>
      <c r="EI235" s="1">
        <v>9</v>
      </c>
      <c r="EJ235" s="1">
        <v>1260</v>
      </c>
      <c r="EM235" s="1">
        <v>0</v>
      </c>
      <c r="EN235" s="6">
        <v>22.5</v>
      </c>
      <c r="EO235" s="1" t="s">
        <v>472</v>
      </c>
      <c r="EZ235" s="1" t="s">
        <v>555</v>
      </c>
      <c r="FA235" s="1">
        <v>0</v>
      </c>
      <c r="FB235" s="1">
        <v>0</v>
      </c>
      <c r="FC235" s="1">
        <v>0</v>
      </c>
      <c r="FD235" s="1">
        <v>0</v>
      </c>
      <c r="FE235" s="1">
        <v>1</v>
      </c>
      <c r="FF235" s="1">
        <v>0</v>
      </c>
      <c r="FG235" s="1">
        <v>0</v>
      </c>
      <c r="FI235" s="1" t="s">
        <v>464</v>
      </c>
      <c r="FJ235" s="1" t="s">
        <v>598</v>
      </c>
      <c r="FM235" s="1">
        <v>2500</v>
      </c>
      <c r="GE235" s="1" t="s">
        <v>464</v>
      </c>
      <c r="GF235" s="1" t="s">
        <v>3285</v>
      </c>
      <c r="GG235" s="1" t="s">
        <v>472</v>
      </c>
      <c r="HP235" s="1" t="s">
        <v>464</v>
      </c>
      <c r="HQ235" s="1">
        <v>0</v>
      </c>
      <c r="HR235" s="1">
        <v>0</v>
      </c>
      <c r="HS235" s="1">
        <v>0</v>
      </c>
      <c r="HT235" s="1">
        <v>0</v>
      </c>
      <c r="HU235" s="1">
        <v>0</v>
      </c>
      <c r="HV235" s="1">
        <v>0</v>
      </c>
      <c r="HW235" s="1">
        <v>1</v>
      </c>
      <c r="HX235" s="1">
        <v>0</v>
      </c>
      <c r="HY235" s="1">
        <v>0</v>
      </c>
      <c r="HZ235" s="1">
        <v>0</v>
      </c>
      <c r="IF235" s="1">
        <v>0</v>
      </c>
      <c r="IG235" s="1">
        <v>0</v>
      </c>
      <c r="IH235" s="1">
        <v>0</v>
      </c>
      <c r="II235" s="1">
        <v>1</v>
      </c>
      <c r="IJ235" s="1">
        <v>0</v>
      </c>
      <c r="IS235" s="1" t="s">
        <v>5183</v>
      </c>
      <c r="IT235" s="1" t="s">
        <v>472</v>
      </c>
      <c r="IU235" s="1" t="s">
        <v>5102</v>
      </c>
      <c r="IV235" s="1" t="s">
        <v>472</v>
      </c>
      <c r="IX235" s="1" t="s">
        <v>472</v>
      </c>
      <c r="IY235" s="1" t="s">
        <v>464</v>
      </c>
      <c r="IZ235" s="1">
        <v>0</v>
      </c>
      <c r="JA235" s="1">
        <v>1</v>
      </c>
      <c r="JB235" s="1">
        <v>0</v>
      </c>
      <c r="JC235" s="1">
        <v>0</v>
      </c>
      <c r="JD235" s="1">
        <v>0</v>
      </c>
      <c r="JE235" s="1">
        <v>1</v>
      </c>
      <c r="JF235" s="1">
        <v>0</v>
      </c>
      <c r="JG235" s="1">
        <v>0</v>
      </c>
      <c r="JH235" s="1">
        <v>0</v>
      </c>
      <c r="JI235" s="1">
        <v>0</v>
      </c>
      <c r="JK235" s="1" t="s">
        <v>472</v>
      </c>
      <c r="KA235" s="1" t="s">
        <v>464</v>
      </c>
      <c r="KB235" s="1">
        <v>1</v>
      </c>
      <c r="KC235" s="1">
        <v>0</v>
      </c>
      <c r="KD235" s="1">
        <v>0</v>
      </c>
      <c r="KE235" s="1">
        <v>1</v>
      </c>
      <c r="KF235" s="1">
        <v>0</v>
      </c>
      <c r="KG235" s="1">
        <v>0</v>
      </c>
      <c r="KH235" s="1">
        <v>0</v>
      </c>
      <c r="KJ235" s="1">
        <v>0</v>
      </c>
      <c r="KK235" s="1">
        <v>1</v>
      </c>
      <c r="KL235" s="1">
        <v>0</v>
      </c>
      <c r="KM235" s="1">
        <v>1</v>
      </c>
      <c r="KN235" s="1">
        <v>2</v>
      </c>
      <c r="KO235" s="1" t="s">
        <v>5186</v>
      </c>
      <c r="KP235" s="1">
        <v>0</v>
      </c>
      <c r="KQ235" s="1">
        <v>0</v>
      </c>
      <c r="KR235" s="1">
        <v>0</v>
      </c>
      <c r="KT235" s="1">
        <v>1</v>
      </c>
      <c r="KU235" s="1">
        <v>0</v>
      </c>
      <c r="KV235" s="1">
        <v>0</v>
      </c>
      <c r="KW235" s="1">
        <v>0</v>
      </c>
      <c r="KX235" s="1">
        <v>0</v>
      </c>
      <c r="KY235" s="1">
        <v>0</v>
      </c>
      <c r="LA235" s="1" t="s">
        <v>472</v>
      </c>
      <c r="LB235" s="1" t="s">
        <v>3286</v>
      </c>
      <c r="LC235" s="1">
        <v>1</v>
      </c>
      <c r="LD235" s="1">
        <v>1</v>
      </c>
      <c r="LE235" s="1">
        <v>0</v>
      </c>
      <c r="LF235" s="1">
        <v>0</v>
      </c>
      <c r="LH235" s="1">
        <v>0</v>
      </c>
      <c r="LI235" s="1">
        <v>1</v>
      </c>
      <c r="LJ235" s="1">
        <v>0</v>
      </c>
      <c r="LK235" s="1">
        <v>0</v>
      </c>
      <c r="LL235" s="1">
        <v>0</v>
      </c>
      <c r="LM235" s="1">
        <v>0</v>
      </c>
      <c r="LN235" s="1">
        <v>0</v>
      </c>
      <c r="LO235" s="1">
        <v>0</v>
      </c>
      <c r="LQ235" s="1" t="s">
        <v>472</v>
      </c>
      <c r="LZ235" s="1" t="s">
        <v>464</v>
      </c>
      <c r="MA235" s="1" t="s">
        <v>472</v>
      </c>
      <c r="MB235" s="1">
        <v>1</v>
      </c>
      <c r="MC235" s="1">
        <v>0</v>
      </c>
      <c r="MD235" s="1">
        <v>0</v>
      </c>
      <c r="ME235" s="1">
        <v>0</v>
      </c>
      <c r="MF235" s="1">
        <v>0</v>
      </c>
      <c r="MH235" s="1">
        <v>1</v>
      </c>
      <c r="MI235" s="1">
        <v>0</v>
      </c>
      <c r="MJ235" s="1">
        <v>0</v>
      </c>
      <c r="MK235" s="1">
        <v>0</v>
      </c>
      <c r="ML235" s="1">
        <v>0</v>
      </c>
      <c r="MM235" s="1">
        <v>0</v>
      </c>
      <c r="MN235" s="1">
        <v>0</v>
      </c>
      <c r="MO235" s="1">
        <v>0</v>
      </c>
      <c r="MQ235" s="1">
        <v>1</v>
      </c>
      <c r="MT235" s="1">
        <v>7</v>
      </c>
      <c r="MU235" s="1" t="s">
        <v>5187</v>
      </c>
      <c r="MV235" s="1">
        <v>1</v>
      </c>
      <c r="MW235" s="1">
        <v>0</v>
      </c>
      <c r="MX235" s="1">
        <v>0</v>
      </c>
      <c r="MY235" s="1">
        <v>0</v>
      </c>
      <c r="MZ235" s="1">
        <v>0</v>
      </c>
      <c r="NA235" s="1">
        <v>1</v>
      </c>
      <c r="NB235" s="1">
        <v>2</v>
      </c>
      <c r="NC235" s="1" t="s">
        <v>5190</v>
      </c>
      <c r="ND235" s="1">
        <v>0</v>
      </c>
      <c r="NE235" s="1">
        <v>0</v>
      </c>
      <c r="NF235" s="1">
        <v>0</v>
      </c>
      <c r="NH235" s="1" t="s">
        <v>464</v>
      </c>
      <c r="NI235" s="1" t="s">
        <v>464</v>
      </c>
      <c r="NJ235" s="1" t="s">
        <v>741</v>
      </c>
      <c r="OD235" s="1" t="s">
        <v>835</v>
      </c>
      <c r="OE235" s="1">
        <v>0</v>
      </c>
      <c r="OF235" s="1">
        <v>0</v>
      </c>
      <c r="OG235" s="1">
        <v>1</v>
      </c>
      <c r="OH235" s="1">
        <v>0</v>
      </c>
      <c r="OI235" s="1">
        <v>0</v>
      </c>
      <c r="OJ235" s="1">
        <v>0</v>
      </c>
      <c r="OK235" s="1">
        <v>0</v>
      </c>
      <c r="OL235" s="1">
        <v>0</v>
      </c>
      <c r="OM235" s="1">
        <v>1</v>
      </c>
      <c r="ON235" s="1">
        <v>0</v>
      </c>
      <c r="OO235" s="1" t="s">
        <v>544</v>
      </c>
      <c r="OP235" s="1">
        <v>0</v>
      </c>
      <c r="OQ235" s="1">
        <v>0</v>
      </c>
      <c r="OR235" s="1">
        <v>0</v>
      </c>
      <c r="OS235" s="1">
        <v>1</v>
      </c>
      <c r="OT235" s="1">
        <v>0</v>
      </c>
      <c r="OU235" s="1">
        <v>0</v>
      </c>
      <c r="OW235" s="1" t="s">
        <v>482</v>
      </c>
      <c r="OY235" s="1" t="s">
        <v>533</v>
      </c>
      <c r="OZ235" s="1" t="s">
        <v>464</v>
      </c>
      <c r="PA235" s="1" t="s">
        <v>464</v>
      </c>
      <c r="PB235" s="1" t="s">
        <v>533</v>
      </c>
      <c r="PC235" s="1" t="s">
        <v>464</v>
      </c>
      <c r="PD235" s="1" t="s">
        <v>472</v>
      </c>
      <c r="PF235" s="1" t="s">
        <v>484</v>
      </c>
      <c r="PH235" s="1" t="s">
        <v>485</v>
      </c>
      <c r="PI235" s="1" t="s">
        <v>605</v>
      </c>
      <c r="PJ235" s="1" t="s">
        <v>487</v>
      </c>
      <c r="PK235" s="1">
        <v>0</v>
      </c>
      <c r="PL235" s="1">
        <v>0</v>
      </c>
      <c r="PM235" s="1">
        <v>1</v>
      </c>
      <c r="PN235" s="1">
        <v>0</v>
      </c>
      <c r="PO235" s="1">
        <v>0</v>
      </c>
      <c r="PP235" s="1">
        <v>0</v>
      </c>
      <c r="PQ235" s="1">
        <v>0</v>
      </c>
      <c r="PR235" s="1">
        <v>0</v>
      </c>
      <c r="PS235" s="1">
        <v>0</v>
      </c>
      <c r="PT235" s="1">
        <v>0</v>
      </c>
      <c r="PU235" s="1">
        <v>0</v>
      </c>
      <c r="PV235" s="1">
        <v>0</v>
      </c>
      <c r="PX235" s="1" t="s">
        <v>488</v>
      </c>
      <c r="PY235" s="1" t="s">
        <v>489</v>
      </c>
      <c r="PZ235" s="1" t="s">
        <v>488</v>
      </c>
      <c r="QA235" s="1" t="s">
        <v>489</v>
      </c>
      <c r="QB235" s="1" t="s">
        <v>3287</v>
      </c>
      <c r="QC235" s="1" t="s">
        <v>3288</v>
      </c>
      <c r="QD235" s="1" t="s">
        <v>472</v>
      </c>
      <c r="QG235" s="1">
        <v>-2.2280414999999998</v>
      </c>
      <c r="QH235" s="1">
        <v>28.8043102</v>
      </c>
      <c r="QI235" s="1">
        <v>1808.3</v>
      </c>
      <c r="QJ235" s="1">
        <v>4.7</v>
      </c>
      <c r="QK235" s="1">
        <v>8</v>
      </c>
      <c r="QL235" s="1">
        <v>44966.440011574072</v>
      </c>
      <c r="QM235" s="1">
        <v>44966.418194444443</v>
      </c>
      <c r="QN235" s="1" t="s">
        <v>492</v>
      </c>
      <c r="QO235" s="1">
        <v>44966.507604166669</v>
      </c>
      <c r="QP235" s="7" t="s">
        <v>3289</v>
      </c>
      <c r="QQ235" s="1" t="s">
        <v>492</v>
      </c>
      <c r="QR235" s="1" t="s">
        <v>4707</v>
      </c>
      <c r="QS235" s="1" t="s">
        <v>4716</v>
      </c>
      <c r="QT235" s="1">
        <v>5</v>
      </c>
      <c r="QU235" s="1" t="s">
        <v>4725</v>
      </c>
      <c r="QV235" s="1">
        <v>6</v>
      </c>
      <c r="QW235" s="1">
        <v>10</v>
      </c>
      <c r="QX235" s="1">
        <v>7</v>
      </c>
      <c r="QY235" s="9">
        <v>23</v>
      </c>
      <c r="QZ235" s="1" t="s">
        <v>5100</v>
      </c>
      <c r="RA235" s="1">
        <v>14.285714285714286</v>
      </c>
      <c r="RB235" s="1" t="s">
        <v>4710</v>
      </c>
      <c r="RC235" s="1" t="s">
        <v>4711</v>
      </c>
      <c r="RD235" s="1" t="s">
        <v>4712</v>
      </c>
      <c r="RE235" s="1" t="s">
        <v>5102</v>
      </c>
      <c r="RF235" s="1">
        <v>0</v>
      </c>
      <c r="RG235" s="1">
        <v>1</v>
      </c>
      <c r="RH235" s="1">
        <v>1</v>
      </c>
      <c r="RI235" s="1">
        <v>2</v>
      </c>
      <c r="RJ235" s="1" t="s">
        <v>4721</v>
      </c>
      <c r="RK235" s="1">
        <v>0</v>
      </c>
      <c r="RL235" s="1">
        <v>3</v>
      </c>
      <c r="RM235" s="1" t="s">
        <v>4722</v>
      </c>
      <c r="RN235" s="1">
        <v>0</v>
      </c>
      <c r="RO235" s="1">
        <v>0</v>
      </c>
      <c r="RP235" s="1" t="str">
        <f t="shared" si="22"/>
        <v>croissance</v>
      </c>
      <c r="RQ235" s="1" t="str">
        <f t="shared" si="23"/>
        <v>stagnation</v>
      </c>
      <c r="RR235" s="1" t="str">
        <f t="shared" si="24"/>
        <v>stagnation</v>
      </c>
      <c r="RS235" s="1" t="str">
        <f t="shared" si="25"/>
        <v>regression</v>
      </c>
      <c r="RT235" s="1" t="str">
        <f t="shared" si="26"/>
        <v>stagnation</v>
      </c>
      <c r="RU235" s="1" t="str">
        <f t="shared" si="27"/>
        <v>croissance</v>
      </c>
    </row>
    <row r="236" spans="1:489" ht="14.25" customHeight="1" x14ac:dyDescent="0.3">
      <c r="A236" s="1" t="s">
        <v>3290</v>
      </c>
      <c r="B236" s="1" t="s">
        <v>3291</v>
      </c>
      <c r="C236" s="1">
        <v>44966</v>
      </c>
      <c r="D236" s="1" t="s">
        <v>459</v>
      </c>
      <c r="E236" s="1" t="s">
        <v>460</v>
      </c>
      <c r="F236" s="1" t="s">
        <v>460</v>
      </c>
      <c r="G236" s="1" t="s">
        <v>461</v>
      </c>
      <c r="H236" s="1" t="s">
        <v>1380</v>
      </c>
      <c r="I236" s="1" t="s">
        <v>1404</v>
      </c>
      <c r="J236" s="1" t="s">
        <v>464</v>
      </c>
      <c r="K236" s="1" t="s">
        <v>3293</v>
      </c>
      <c r="L236" s="1" t="s">
        <v>3292</v>
      </c>
      <c r="M236" s="1" t="str" cm="1">
        <f t="array" ref="M236">SUBSTITUTE(L236,LEFT(L236,MIN(IFERROR(FIND({0;1;2;3;4;5;6;7;8;9},L236),""))-1),"")</f>
        <v>3</v>
      </c>
      <c r="N236" s="1" t="str">
        <f t="shared" si="21"/>
        <v>kahun_3</v>
      </c>
      <c r="O236" s="1" t="s">
        <v>467</v>
      </c>
      <c r="P236" s="1">
        <v>40</v>
      </c>
      <c r="Q236" s="1">
        <v>0</v>
      </c>
      <c r="R236" s="1" t="s">
        <v>468</v>
      </c>
      <c r="S236" s="1" t="s">
        <v>472</v>
      </c>
      <c r="T236" s="1" t="s">
        <v>542</v>
      </c>
      <c r="V236" s="1" t="s">
        <v>510</v>
      </c>
      <c r="W236" s="1" t="s">
        <v>510</v>
      </c>
      <c r="Y236" s="1" t="s">
        <v>575</v>
      </c>
      <c r="AA236" s="1" t="s">
        <v>471</v>
      </c>
      <c r="AB236" s="1">
        <v>1</v>
      </c>
      <c r="AC236" s="1">
        <v>1</v>
      </c>
      <c r="AD236" s="1">
        <v>1</v>
      </c>
      <c r="AE236" s="1">
        <v>0</v>
      </c>
      <c r="AF236" s="1">
        <v>2</v>
      </c>
      <c r="AG236" s="1">
        <v>0</v>
      </c>
      <c r="AH236" s="1">
        <v>1</v>
      </c>
      <c r="AI236" s="1">
        <v>0</v>
      </c>
      <c r="AJ236" s="1">
        <v>0</v>
      </c>
      <c r="AK236" s="1">
        <v>0</v>
      </c>
      <c r="AL236" s="1">
        <v>2</v>
      </c>
      <c r="AM236" s="1">
        <v>1</v>
      </c>
      <c r="AN236" s="1">
        <v>1</v>
      </c>
      <c r="AO236" s="1">
        <v>0</v>
      </c>
      <c r="AP236" s="1">
        <v>0</v>
      </c>
      <c r="AQ236" s="1">
        <v>1</v>
      </c>
      <c r="AR236" s="1">
        <v>11</v>
      </c>
      <c r="AS236" s="1" t="s">
        <v>472</v>
      </c>
      <c r="AT236" s="1">
        <v>0</v>
      </c>
      <c r="AU236" s="1">
        <v>0</v>
      </c>
      <c r="AV236" s="1">
        <v>0</v>
      </c>
      <c r="AW236" s="1">
        <v>0</v>
      </c>
      <c r="AX236" s="1">
        <v>0</v>
      </c>
      <c r="AY236" s="1">
        <v>0</v>
      </c>
      <c r="AZ236" s="1">
        <v>0</v>
      </c>
      <c r="BA236" s="1">
        <v>0</v>
      </c>
      <c r="BB236" s="1">
        <v>0</v>
      </c>
      <c r="BC236" s="1">
        <v>0</v>
      </c>
      <c r="BD236" s="1">
        <v>0</v>
      </c>
      <c r="BE236" s="1">
        <v>0</v>
      </c>
      <c r="BF236" s="1" t="s">
        <v>472</v>
      </c>
      <c r="BS236" s="1" t="s">
        <v>464</v>
      </c>
      <c r="BT236" s="1">
        <v>0</v>
      </c>
      <c r="BU236" s="1">
        <v>0</v>
      </c>
      <c r="BV236" s="1">
        <v>1</v>
      </c>
      <c r="BW236" s="1">
        <v>1</v>
      </c>
      <c r="BX236" s="1">
        <v>0</v>
      </c>
      <c r="BY236" s="1">
        <v>0</v>
      </c>
      <c r="BZ236" s="1">
        <v>0</v>
      </c>
      <c r="CA236" s="1">
        <v>0</v>
      </c>
      <c r="CB236" s="1">
        <v>0</v>
      </c>
      <c r="CC236" s="1">
        <v>1</v>
      </c>
      <c r="CD236" s="1">
        <v>0</v>
      </c>
      <c r="CE236" s="1" t="s">
        <v>1306</v>
      </c>
      <c r="CF236" s="1" t="s">
        <v>473</v>
      </c>
      <c r="CG236" s="1" t="s">
        <v>474</v>
      </c>
      <c r="CL236" s="1" t="s">
        <v>473</v>
      </c>
      <c r="CM236" s="1" t="s">
        <v>5133</v>
      </c>
      <c r="CO236" s="1" t="s">
        <v>464</v>
      </c>
      <c r="CW236" s="1" t="s">
        <v>475</v>
      </c>
      <c r="CX236" s="1">
        <v>3</v>
      </c>
      <c r="CY236" s="1">
        <v>10</v>
      </c>
      <c r="CZ236" s="1">
        <v>6</v>
      </c>
      <c r="DA236" s="9">
        <v>19</v>
      </c>
      <c r="DE236" s="1" t="s">
        <v>464</v>
      </c>
      <c r="DF236" s="1" t="s">
        <v>5100</v>
      </c>
      <c r="EH236" s="1">
        <v>7</v>
      </c>
      <c r="EI236" s="1">
        <v>2</v>
      </c>
      <c r="EJ236" s="1">
        <v>280</v>
      </c>
      <c r="EM236" s="1">
        <v>0</v>
      </c>
      <c r="EN236" s="6">
        <v>3.6363636363636362</v>
      </c>
      <c r="EO236" s="1" t="s">
        <v>472</v>
      </c>
      <c r="EZ236" s="1" t="s">
        <v>2181</v>
      </c>
      <c r="FA236" s="1">
        <v>0</v>
      </c>
      <c r="FB236" s="1">
        <v>0</v>
      </c>
      <c r="FC236" s="1">
        <v>0</v>
      </c>
      <c r="FD236" s="1">
        <v>0</v>
      </c>
      <c r="FE236" s="1">
        <v>1</v>
      </c>
      <c r="FF236" s="1">
        <v>0</v>
      </c>
      <c r="FG236" s="1">
        <v>0</v>
      </c>
      <c r="FI236" s="1" t="s">
        <v>464</v>
      </c>
      <c r="FJ236" s="1" t="s">
        <v>598</v>
      </c>
      <c r="FM236" s="1">
        <v>500</v>
      </c>
      <c r="GE236" s="1" t="s">
        <v>464</v>
      </c>
      <c r="GF236" s="1" t="s">
        <v>2754</v>
      </c>
      <c r="GG236" s="1" t="s">
        <v>472</v>
      </c>
      <c r="HP236" s="1" t="s">
        <v>464</v>
      </c>
      <c r="HQ236" s="1">
        <v>0</v>
      </c>
      <c r="HR236" s="1">
        <v>0</v>
      </c>
      <c r="HS236" s="1">
        <v>0</v>
      </c>
      <c r="HT236" s="1">
        <v>0</v>
      </c>
      <c r="HU236" s="1">
        <v>0</v>
      </c>
      <c r="HV236" s="1">
        <v>0</v>
      </c>
      <c r="HW236" s="1">
        <v>1</v>
      </c>
      <c r="HX236" s="1">
        <v>0</v>
      </c>
      <c r="HY236" s="1">
        <v>0</v>
      </c>
      <c r="HZ236" s="1">
        <v>0</v>
      </c>
      <c r="IF236" s="1">
        <v>0</v>
      </c>
      <c r="IG236" s="1">
        <v>0</v>
      </c>
      <c r="IH236" s="1">
        <v>0</v>
      </c>
      <c r="II236" s="1">
        <v>1</v>
      </c>
      <c r="IJ236" s="1">
        <v>0</v>
      </c>
      <c r="IS236" s="1" t="s">
        <v>5183</v>
      </c>
      <c r="IT236" s="1" t="s">
        <v>472</v>
      </c>
      <c r="IU236" s="1" t="s">
        <v>5102</v>
      </c>
      <c r="IV236" s="1" t="s">
        <v>472</v>
      </c>
      <c r="IX236" s="1" t="s">
        <v>472</v>
      </c>
      <c r="IY236" s="1" t="s">
        <v>472</v>
      </c>
      <c r="KA236" s="1" t="s">
        <v>472</v>
      </c>
      <c r="KE236" s="1">
        <v>0</v>
      </c>
      <c r="KM236" s="1">
        <v>0</v>
      </c>
      <c r="KN236" s="1">
        <v>0</v>
      </c>
      <c r="KO236" s="1" t="s">
        <v>5186</v>
      </c>
      <c r="KT236" s="1">
        <v>1</v>
      </c>
      <c r="KU236" s="1">
        <v>1</v>
      </c>
      <c r="KV236" s="1">
        <v>0</v>
      </c>
      <c r="KW236" s="1">
        <v>0</v>
      </c>
      <c r="KX236" s="1">
        <v>0</v>
      </c>
      <c r="KY236" s="1">
        <v>0</v>
      </c>
      <c r="LA236" s="1" t="s">
        <v>472</v>
      </c>
      <c r="LB236" s="1" t="s">
        <v>3294</v>
      </c>
      <c r="LC236" s="1">
        <v>1</v>
      </c>
      <c r="LD236" s="1">
        <v>1</v>
      </c>
      <c r="LE236" s="1">
        <v>0</v>
      </c>
      <c r="LF236" s="1">
        <v>0</v>
      </c>
      <c r="LH236" s="1">
        <v>0</v>
      </c>
      <c r="LI236" s="1">
        <v>1</v>
      </c>
      <c r="LJ236" s="1">
        <v>0</v>
      </c>
      <c r="LK236" s="1">
        <v>0</v>
      </c>
      <c r="LL236" s="1">
        <v>0</v>
      </c>
      <c r="LM236" s="1">
        <v>0</v>
      </c>
      <c r="LN236" s="1">
        <v>0</v>
      </c>
      <c r="LO236" s="1">
        <v>0</v>
      </c>
      <c r="LQ236" s="1" t="s">
        <v>472</v>
      </c>
      <c r="LZ236" s="1" t="s">
        <v>472</v>
      </c>
      <c r="MA236" s="1" t="s">
        <v>472</v>
      </c>
      <c r="MQ236" s="1">
        <v>0</v>
      </c>
      <c r="MT236" s="1">
        <v>4</v>
      </c>
      <c r="MU236" s="1" t="s">
        <v>5188</v>
      </c>
      <c r="MV236" s="1">
        <v>1</v>
      </c>
      <c r="MW236" s="1">
        <v>0</v>
      </c>
      <c r="MX236" s="1">
        <v>0</v>
      </c>
      <c r="MY236" s="1">
        <v>0</v>
      </c>
      <c r="MZ236" s="1">
        <v>0</v>
      </c>
      <c r="NA236" s="1">
        <v>1</v>
      </c>
      <c r="NB236" s="1">
        <v>1</v>
      </c>
      <c r="NC236" s="1" t="s">
        <v>5190</v>
      </c>
      <c r="ND236" s="1">
        <v>0</v>
      </c>
      <c r="NE236" s="1">
        <v>0</v>
      </c>
      <c r="NF236" s="1">
        <v>0</v>
      </c>
      <c r="NH236" s="1" t="s">
        <v>464</v>
      </c>
      <c r="NI236" s="1" t="s">
        <v>464</v>
      </c>
      <c r="NJ236" s="1" t="s">
        <v>741</v>
      </c>
      <c r="OD236" s="1" t="s">
        <v>3295</v>
      </c>
      <c r="OE236" s="1">
        <v>0</v>
      </c>
      <c r="OF236" s="1">
        <v>0</v>
      </c>
      <c r="OG236" s="1">
        <v>0</v>
      </c>
      <c r="OH236" s="1">
        <v>0</v>
      </c>
      <c r="OI236" s="1">
        <v>0</v>
      </c>
      <c r="OJ236" s="1">
        <v>0</v>
      </c>
      <c r="OK236" s="1">
        <v>0</v>
      </c>
      <c r="OL236" s="1">
        <v>0</v>
      </c>
      <c r="OM236" s="1">
        <v>1</v>
      </c>
      <c r="ON236" s="1">
        <v>0</v>
      </c>
      <c r="OO236" s="1" t="s">
        <v>544</v>
      </c>
      <c r="OP236" s="1">
        <v>0</v>
      </c>
      <c r="OQ236" s="1">
        <v>0</v>
      </c>
      <c r="OR236" s="1">
        <v>0</v>
      </c>
      <c r="OS236" s="1">
        <v>1</v>
      </c>
      <c r="OT236" s="1">
        <v>0</v>
      </c>
      <c r="OU236" s="1">
        <v>0</v>
      </c>
      <c r="OW236" s="1" t="s">
        <v>702</v>
      </c>
      <c r="OY236" s="1" t="s">
        <v>533</v>
      </c>
      <c r="OZ236" s="1" t="s">
        <v>464</v>
      </c>
      <c r="PA236" s="1" t="s">
        <v>464</v>
      </c>
      <c r="PB236" s="1" t="s">
        <v>533</v>
      </c>
      <c r="PC236" s="1" t="s">
        <v>464</v>
      </c>
      <c r="PD236" s="1" t="s">
        <v>472</v>
      </c>
      <c r="PF236" s="1" t="s">
        <v>484</v>
      </c>
      <c r="PH236" s="1" t="s">
        <v>485</v>
      </c>
      <c r="PI236" s="1" t="s">
        <v>534</v>
      </c>
      <c r="PJ236" s="1" t="s">
        <v>472</v>
      </c>
      <c r="PZ236" s="1" t="s">
        <v>488</v>
      </c>
      <c r="QA236" s="1" t="s">
        <v>472</v>
      </c>
      <c r="QB236" s="1" t="s">
        <v>490</v>
      </c>
      <c r="QC236" s="1" t="s">
        <v>3296</v>
      </c>
      <c r="QD236" s="1" t="s">
        <v>472</v>
      </c>
      <c r="QG236" s="1">
        <v>-2.2291192999999998</v>
      </c>
      <c r="QH236" s="1">
        <v>28.802777599999999</v>
      </c>
      <c r="QI236" s="1">
        <v>1815.9</v>
      </c>
      <c r="QJ236" s="1">
        <v>4.91</v>
      </c>
      <c r="QK236" s="1">
        <v>11</v>
      </c>
      <c r="QL236" s="1">
        <v>44966.459826388891</v>
      </c>
      <c r="QM236" s="1">
        <v>44966.443414351852</v>
      </c>
      <c r="QN236" s="1" t="s">
        <v>492</v>
      </c>
      <c r="QO236" s="1">
        <v>44966.507604166669</v>
      </c>
      <c r="QP236" s="7" t="s">
        <v>3297</v>
      </c>
      <c r="QQ236" s="1" t="s">
        <v>492</v>
      </c>
      <c r="QR236" s="1" t="s">
        <v>4707</v>
      </c>
      <c r="QS236" s="1" t="s">
        <v>4716</v>
      </c>
      <c r="QT236" s="1">
        <v>3</v>
      </c>
      <c r="QU236" s="1" t="s">
        <v>4725</v>
      </c>
      <c r="QV236" s="1">
        <v>5</v>
      </c>
      <c r="QW236" s="1">
        <v>5</v>
      </c>
      <c r="QX236" s="1">
        <v>5</v>
      </c>
      <c r="QY236" s="9">
        <v>15</v>
      </c>
      <c r="QZ236" s="1" t="s">
        <v>5100</v>
      </c>
      <c r="RA236" s="1">
        <v>14.285714285714285</v>
      </c>
      <c r="RB236" s="1" t="s">
        <v>4710</v>
      </c>
      <c r="RC236" s="1" t="s">
        <v>4711</v>
      </c>
      <c r="RD236" s="1" t="s">
        <v>4712</v>
      </c>
      <c r="RE236" s="1" t="s">
        <v>5102</v>
      </c>
      <c r="RF236" s="1">
        <v>0</v>
      </c>
      <c r="RG236" s="1">
        <v>1</v>
      </c>
      <c r="RH236" s="1">
        <v>1</v>
      </c>
      <c r="RI236" s="1">
        <v>2</v>
      </c>
      <c r="RJ236" s="1" t="s">
        <v>4721</v>
      </c>
      <c r="RK236" s="1">
        <v>0</v>
      </c>
      <c r="RL236" s="1">
        <v>4</v>
      </c>
      <c r="RM236" s="1" t="s">
        <v>4722</v>
      </c>
      <c r="RN236" s="1">
        <v>0</v>
      </c>
      <c r="RO236" s="1">
        <v>0</v>
      </c>
      <c r="RP236" s="1" t="str">
        <f t="shared" si="22"/>
        <v>regression</v>
      </c>
      <c r="RQ236" s="1" t="str">
        <f t="shared" si="23"/>
        <v>stagnation</v>
      </c>
      <c r="RR236" s="1" t="str">
        <f t="shared" si="24"/>
        <v>stagnation</v>
      </c>
      <c r="RS236" s="1" t="str">
        <f t="shared" si="25"/>
        <v>croissance</v>
      </c>
      <c r="RT236" s="1" t="str">
        <f t="shared" si="26"/>
        <v>regression</v>
      </c>
      <c r="RU236" s="1" t="str">
        <f t="shared" si="27"/>
        <v>stagnation</v>
      </c>
    </row>
    <row r="237" spans="1:489" ht="14.25" customHeight="1" x14ac:dyDescent="0.3">
      <c r="A237" s="1" t="s">
        <v>3298</v>
      </c>
      <c r="B237" s="1" t="s">
        <v>3299</v>
      </c>
      <c r="C237" s="1">
        <v>44966</v>
      </c>
      <c r="D237" s="1" t="s">
        <v>459</v>
      </c>
      <c r="E237" s="1" t="s">
        <v>460</v>
      </c>
      <c r="F237" s="1" t="s">
        <v>460</v>
      </c>
      <c r="G237" s="1" t="s">
        <v>461</v>
      </c>
      <c r="H237" s="1" t="s">
        <v>1380</v>
      </c>
      <c r="I237" s="1" t="s">
        <v>2732</v>
      </c>
      <c r="J237" s="1" t="s">
        <v>464</v>
      </c>
      <c r="K237" s="1" t="s">
        <v>3301</v>
      </c>
      <c r="L237" s="1" t="s">
        <v>3300</v>
      </c>
      <c r="M237" s="1" t="str" cm="1">
        <f t="array" ref="M237">SUBSTITUTE(L237,LEFT(L237,MIN(IFERROR(FIND({0;1;2;3;4;5;6;7;8;9},L237),""))-1),"")</f>
        <v>1</v>
      </c>
      <c r="N237" s="1" t="str">
        <f t="shared" si="21"/>
        <v>kabus_1</v>
      </c>
      <c r="O237" s="1" t="s">
        <v>467</v>
      </c>
      <c r="P237" s="1">
        <v>21</v>
      </c>
      <c r="Q237" s="1">
        <v>0</v>
      </c>
      <c r="R237" s="1" t="s">
        <v>511</v>
      </c>
      <c r="S237" s="1" t="s">
        <v>472</v>
      </c>
      <c r="T237" s="1" t="s">
        <v>542</v>
      </c>
      <c r="V237" s="1" t="s">
        <v>510</v>
      </c>
      <c r="W237" s="1" t="s">
        <v>510</v>
      </c>
      <c r="Y237" s="1" t="s">
        <v>831</v>
      </c>
      <c r="AA237" s="1" t="s">
        <v>596</v>
      </c>
      <c r="AB237" s="1">
        <v>2</v>
      </c>
      <c r="AC237" s="1">
        <v>0</v>
      </c>
      <c r="AD237" s="1">
        <v>0</v>
      </c>
      <c r="AE237" s="1">
        <v>0</v>
      </c>
      <c r="AF237" s="1">
        <v>2</v>
      </c>
      <c r="AG237" s="1">
        <v>0</v>
      </c>
      <c r="AH237" s="1">
        <v>0</v>
      </c>
      <c r="AI237" s="1">
        <v>0</v>
      </c>
      <c r="AJ237" s="1">
        <v>1</v>
      </c>
      <c r="AK237" s="1">
        <v>0</v>
      </c>
      <c r="AL237" s="1">
        <v>0</v>
      </c>
      <c r="AM237" s="1">
        <v>0</v>
      </c>
      <c r="AN237" s="1">
        <v>0</v>
      </c>
      <c r="AO237" s="1">
        <v>2</v>
      </c>
      <c r="AP237" s="1">
        <v>0</v>
      </c>
      <c r="AQ237" s="1">
        <v>0</v>
      </c>
      <c r="AR237" s="1">
        <v>7</v>
      </c>
      <c r="AS237" s="1" t="s">
        <v>464</v>
      </c>
      <c r="AT237" s="1">
        <v>0</v>
      </c>
      <c r="AU237" s="1">
        <v>0</v>
      </c>
      <c r="AV237" s="1">
        <v>0</v>
      </c>
      <c r="AW237" s="1">
        <v>0</v>
      </c>
      <c r="AX237" s="1">
        <v>1</v>
      </c>
      <c r="AY237" s="1">
        <v>0</v>
      </c>
      <c r="AZ237" s="1">
        <v>0</v>
      </c>
      <c r="BA237" s="1">
        <v>0</v>
      </c>
      <c r="BB237" s="1">
        <v>0</v>
      </c>
      <c r="BC237" s="1">
        <v>0</v>
      </c>
      <c r="BD237" s="1">
        <v>0</v>
      </c>
      <c r="BE237" s="1">
        <v>0</v>
      </c>
      <c r="BF237" s="1" t="s">
        <v>464</v>
      </c>
      <c r="BG237" s="1">
        <v>1</v>
      </c>
      <c r="BH237" s="1">
        <v>0</v>
      </c>
      <c r="BI237" s="1">
        <v>0</v>
      </c>
      <c r="BJ237" s="1">
        <v>0</v>
      </c>
      <c r="BK237" s="1">
        <v>0</v>
      </c>
      <c r="BL237" s="1">
        <v>1</v>
      </c>
      <c r="BM237" s="1">
        <v>0</v>
      </c>
      <c r="BN237" s="1">
        <v>0</v>
      </c>
      <c r="BO237" s="1">
        <v>0</v>
      </c>
      <c r="BP237" s="1">
        <v>0</v>
      </c>
      <c r="BQ237" s="1">
        <v>0</v>
      </c>
      <c r="BS237" s="1" t="s">
        <v>464</v>
      </c>
      <c r="BT237" s="1">
        <v>0</v>
      </c>
      <c r="BU237" s="1">
        <v>0</v>
      </c>
      <c r="BV237" s="1">
        <v>0</v>
      </c>
      <c r="BW237" s="1">
        <v>1</v>
      </c>
      <c r="BX237" s="1">
        <v>1</v>
      </c>
      <c r="BY237" s="1">
        <v>0</v>
      </c>
      <c r="BZ237" s="1">
        <v>0</v>
      </c>
      <c r="CA237" s="1">
        <v>0</v>
      </c>
      <c r="CB237" s="1">
        <v>0</v>
      </c>
      <c r="CC237" s="1">
        <v>0</v>
      </c>
      <c r="CD237" s="1">
        <v>0</v>
      </c>
      <c r="CF237" s="1" t="s">
        <v>650</v>
      </c>
      <c r="CI237" s="1" t="s">
        <v>714</v>
      </c>
      <c r="CL237" s="1" t="s">
        <v>714</v>
      </c>
      <c r="CM237" s="1" t="s">
        <v>5132</v>
      </c>
      <c r="CO237" s="1" t="s">
        <v>464</v>
      </c>
      <c r="CW237" s="1" t="s">
        <v>475</v>
      </c>
      <c r="CX237" s="1">
        <v>50</v>
      </c>
      <c r="CY237" s="1">
        <v>3</v>
      </c>
      <c r="CZ237" s="1">
        <v>60</v>
      </c>
      <c r="DA237" s="9">
        <v>113</v>
      </c>
      <c r="DE237" s="1" t="s">
        <v>464</v>
      </c>
      <c r="DF237" s="1" t="s">
        <v>5102</v>
      </c>
      <c r="EH237" s="1">
        <v>7</v>
      </c>
      <c r="EI237" s="1">
        <v>2</v>
      </c>
      <c r="EJ237" s="1">
        <v>280</v>
      </c>
      <c r="EM237" s="1">
        <v>0</v>
      </c>
      <c r="EN237" s="6">
        <v>5.7142857142857144</v>
      </c>
      <c r="EO237" s="1" t="s">
        <v>472</v>
      </c>
      <c r="EZ237" s="1" t="s">
        <v>555</v>
      </c>
      <c r="FA237" s="1">
        <v>1</v>
      </c>
      <c r="FB237" s="1">
        <v>0</v>
      </c>
      <c r="FC237" s="1">
        <v>1</v>
      </c>
      <c r="FD237" s="1">
        <v>0</v>
      </c>
      <c r="FE237" s="1">
        <v>0</v>
      </c>
      <c r="FF237" s="1">
        <v>0</v>
      </c>
      <c r="FG237" s="1">
        <v>0</v>
      </c>
      <c r="FI237" s="1" t="s">
        <v>472</v>
      </c>
      <c r="GE237" s="1" t="s">
        <v>464</v>
      </c>
      <c r="GF237" s="1" t="s">
        <v>3302</v>
      </c>
      <c r="GG237" s="1" t="s">
        <v>472</v>
      </c>
      <c r="HP237" s="1" t="s">
        <v>464</v>
      </c>
      <c r="HQ237" s="1">
        <v>0</v>
      </c>
      <c r="HR237" s="1">
        <v>1</v>
      </c>
      <c r="HS237" s="1">
        <v>0</v>
      </c>
      <c r="HT237" s="1">
        <v>0</v>
      </c>
      <c r="HU237" s="1">
        <v>0</v>
      </c>
      <c r="HV237" s="1">
        <v>0</v>
      </c>
      <c r="HW237" s="1">
        <v>0</v>
      </c>
      <c r="HX237" s="1">
        <v>0</v>
      </c>
      <c r="HY237" s="1">
        <v>0</v>
      </c>
      <c r="HZ237" s="1">
        <v>0</v>
      </c>
      <c r="ID237" s="1" t="s">
        <v>1148</v>
      </c>
      <c r="IF237" s="1">
        <v>0</v>
      </c>
      <c r="IG237" s="1">
        <v>0</v>
      </c>
      <c r="IH237" s="1">
        <v>0</v>
      </c>
      <c r="II237" s="1">
        <v>1</v>
      </c>
      <c r="IJ237" s="1">
        <v>0</v>
      </c>
      <c r="IS237" s="1" t="s">
        <v>5184</v>
      </c>
      <c r="IT237" s="1" t="s">
        <v>472</v>
      </c>
      <c r="IU237" s="1" t="s">
        <v>5100</v>
      </c>
      <c r="IV237" s="1" t="s">
        <v>472</v>
      </c>
      <c r="IX237" s="1" t="s">
        <v>472</v>
      </c>
      <c r="IY237" s="1" t="s">
        <v>472</v>
      </c>
      <c r="KA237" s="1" t="s">
        <v>464</v>
      </c>
      <c r="KB237" s="1">
        <v>1</v>
      </c>
      <c r="KC237" s="1">
        <v>1</v>
      </c>
      <c r="KD237" s="1">
        <v>1</v>
      </c>
      <c r="KE237" s="1">
        <v>3</v>
      </c>
      <c r="KF237" s="1">
        <v>0</v>
      </c>
      <c r="KG237" s="1">
        <v>0</v>
      </c>
      <c r="KH237" s="1">
        <v>0</v>
      </c>
      <c r="KJ237" s="1">
        <v>1</v>
      </c>
      <c r="KK237" s="1">
        <v>1</v>
      </c>
      <c r="KL237" s="1">
        <v>1</v>
      </c>
      <c r="KM237" s="1">
        <v>3</v>
      </c>
      <c r="KN237" s="1">
        <v>6</v>
      </c>
      <c r="KO237" s="1" t="s">
        <v>5185</v>
      </c>
      <c r="KP237" s="1">
        <v>0</v>
      </c>
      <c r="KQ237" s="1">
        <v>0</v>
      </c>
      <c r="KR237" s="1">
        <v>0</v>
      </c>
      <c r="KT237" s="1">
        <v>0</v>
      </c>
      <c r="KU237" s="1">
        <v>0</v>
      </c>
      <c r="KV237" s="1">
        <v>0</v>
      </c>
      <c r="KW237" s="1">
        <v>1</v>
      </c>
      <c r="KX237" s="1">
        <v>0</v>
      </c>
      <c r="KY237" s="1">
        <v>0</v>
      </c>
      <c r="LA237" s="1" t="s">
        <v>472</v>
      </c>
      <c r="LC237" s="1">
        <v>1</v>
      </c>
      <c r="LD237" s="1">
        <v>1</v>
      </c>
      <c r="LE237" s="1">
        <v>0</v>
      </c>
      <c r="LF237" s="1">
        <v>0</v>
      </c>
      <c r="LH237" s="1">
        <v>0</v>
      </c>
      <c r="LI237" s="1">
        <v>0</v>
      </c>
      <c r="LJ237" s="1">
        <v>0</v>
      </c>
      <c r="LK237" s="1">
        <v>0</v>
      </c>
      <c r="LL237" s="1">
        <v>1</v>
      </c>
      <c r="LM237" s="1">
        <v>0</v>
      </c>
      <c r="LN237" s="1">
        <v>0</v>
      </c>
      <c r="LO237" s="1">
        <v>0</v>
      </c>
      <c r="LQ237" s="1" t="s">
        <v>472</v>
      </c>
      <c r="LZ237" s="1" t="s">
        <v>472</v>
      </c>
      <c r="MA237" s="1" t="s">
        <v>472</v>
      </c>
      <c r="MQ237" s="1">
        <v>0</v>
      </c>
      <c r="MT237" s="1">
        <v>2</v>
      </c>
      <c r="MU237" s="1" t="s">
        <v>5188</v>
      </c>
      <c r="MV237" s="1">
        <v>0</v>
      </c>
      <c r="MW237" s="1">
        <v>0</v>
      </c>
      <c r="MX237" s="1">
        <v>0</v>
      </c>
      <c r="MY237" s="1">
        <v>0</v>
      </c>
      <c r="MZ237" s="1">
        <v>0</v>
      </c>
      <c r="NA237" s="1">
        <v>0</v>
      </c>
      <c r="NB237" s="1">
        <v>0</v>
      </c>
      <c r="NC237" s="1" t="s">
        <v>1580</v>
      </c>
      <c r="ND237" s="1">
        <v>1</v>
      </c>
      <c r="NE237" s="1">
        <v>0</v>
      </c>
      <c r="NF237" s="1">
        <v>0</v>
      </c>
      <c r="NH237" s="1" t="s">
        <v>464</v>
      </c>
      <c r="NI237" s="1" t="s">
        <v>480</v>
      </c>
      <c r="OD237" s="1" t="s">
        <v>3120</v>
      </c>
      <c r="OE237" s="1">
        <v>1</v>
      </c>
      <c r="OF237" s="1">
        <v>0</v>
      </c>
      <c r="OG237" s="1">
        <v>0</v>
      </c>
      <c r="OH237" s="1">
        <v>0</v>
      </c>
      <c r="OI237" s="1">
        <v>0</v>
      </c>
      <c r="OJ237" s="1">
        <v>1</v>
      </c>
      <c r="OK237" s="1">
        <v>1</v>
      </c>
      <c r="OL237" s="1">
        <v>0</v>
      </c>
      <c r="OM237" s="1">
        <v>0</v>
      </c>
      <c r="ON237" s="1">
        <v>0</v>
      </c>
      <c r="OP237" s="1">
        <v>0</v>
      </c>
      <c r="OQ237" s="1">
        <v>0</v>
      </c>
      <c r="OR237" s="1">
        <v>0</v>
      </c>
      <c r="OS237" s="1">
        <v>0</v>
      </c>
      <c r="OT237" s="1">
        <v>1</v>
      </c>
      <c r="OU237" s="1">
        <v>0</v>
      </c>
      <c r="OV237" s="1" t="s">
        <v>760</v>
      </c>
      <c r="OW237" s="1" t="s">
        <v>702</v>
      </c>
      <c r="OY237" s="1" t="s">
        <v>518</v>
      </c>
      <c r="OZ237" s="1" t="s">
        <v>472</v>
      </c>
      <c r="PA237" s="1" t="s">
        <v>472</v>
      </c>
      <c r="PB237" s="1" t="s">
        <v>518</v>
      </c>
      <c r="PC237" s="1" t="s">
        <v>472</v>
      </c>
      <c r="PI237" s="1" t="s">
        <v>605</v>
      </c>
      <c r="PJ237" s="1" t="s">
        <v>472</v>
      </c>
      <c r="PZ237" s="1" t="s">
        <v>1184</v>
      </c>
      <c r="QA237" s="1" t="s">
        <v>472</v>
      </c>
      <c r="QB237" s="1" t="s">
        <v>3303</v>
      </c>
      <c r="QC237" s="1" t="s">
        <v>3304</v>
      </c>
      <c r="QD237" s="1" t="s">
        <v>472</v>
      </c>
      <c r="QG237" s="1">
        <v>-2.2150788000000001</v>
      </c>
      <c r="QH237" s="1">
        <v>28.828578799999999</v>
      </c>
      <c r="QI237" s="1">
        <v>1637.1</v>
      </c>
      <c r="QJ237" s="1">
        <v>3.9</v>
      </c>
      <c r="QK237" s="1">
        <v>7</v>
      </c>
      <c r="QL237" s="1">
        <v>44966.527870370373</v>
      </c>
      <c r="QM237" s="1">
        <v>44966.498796296299</v>
      </c>
      <c r="QN237" s="1" t="s">
        <v>1159</v>
      </c>
      <c r="QO237" s="1">
        <v>44966.52820601852</v>
      </c>
      <c r="QP237" s="7" t="s">
        <v>3305</v>
      </c>
      <c r="QQ237" s="1" t="s">
        <v>1159</v>
      </c>
      <c r="QR237" s="1" t="s">
        <v>4707</v>
      </c>
      <c r="QS237" s="1" t="s">
        <v>4716</v>
      </c>
      <c r="QT237" s="1">
        <v>3</v>
      </c>
      <c r="QU237" s="1" t="s">
        <v>4725</v>
      </c>
      <c r="QV237" s="1">
        <v>5</v>
      </c>
      <c r="QW237" s="1">
        <v>20</v>
      </c>
      <c r="QX237" s="1">
        <v>7</v>
      </c>
      <c r="QY237" s="9">
        <v>32</v>
      </c>
      <c r="QZ237" s="1" t="s">
        <v>5102</v>
      </c>
      <c r="RA237" s="1">
        <v>13.333333333333334</v>
      </c>
      <c r="RB237" s="1" t="s">
        <v>4720</v>
      </c>
      <c r="RC237" s="1" t="s">
        <v>4711</v>
      </c>
      <c r="RD237" s="1" t="s">
        <v>4712</v>
      </c>
      <c r="RE237" s="1" t="s">
        <v>5102</v>
      </c>
      <c r="RF237" s="1">
        <v>0</v>
      </c>
      <c r="RG237" s="1">
        <v>1</v>
      </c>
      <c r="RH237" s="1">
        <v>1</v>
      </c>
      <c r="RI237" s="1">
        <v>2</v>
      </c>
      <c r="RJ237" s="1" t="s">
        <v>4721</v>
      </c>
      <c r="RK237" s="1">
        <v>0</v>
      </c>
      <c r="RL237" s="1">
        <v>4</v>
      </c>
      <c r="RM237" s="1" t="s">
        <v>4722</v>
      </c>
      <c r="RN237" s="1">
        <v>0</v>
      </c>
      <c r="RO237" s="1">
        <v>0</v>
      </c>
      <c r="RP237" s="1" t="str">
        <f t="shared" si="22"/>
        <v>regression</v>
      </c>
      <c r="RQ237" s="1" t="str">
        <f t="shared" si="23"/>
        <v>stagnation</v>
      </c>
      <c r="RR237" s="1" t="str">
        <f t="shared" si="24"/>
        <v>croissance</v>
      </c>
      <c r="RS237" s="1" t="str">
        <f t="shared" si="25"/>
        <v>croissance</v>
      </c>
      <c r="RT237" s="1" t="str">
        <f t="shared" si="26"/>
        <v>regression</v>
      </c>
      <c r="RU237" s="1" t="str">
        <f t="shared" si="27"/>
        <v>regression</v>
      </c>
    </row>
    <row r="238" spans="1:489" ht="14.25" customHeight="1" x14ac:dyDescent="0.3">
      <c r="A238" s="1" t="s">
        <v>3306</v>
      </c>
      <c r="B238" s="1" t="s">
        <v>3307</v>
      </c>
      <c r="C238" s="1">
        <v>44966</v>
      </c>
      <c r="D238" s="1" t="s">
        <v>459</v>
      </c>
      <c r="E238" s="1" t="s">
        <v>460</v>
      </c>
      <c r="F238" s="1" t="s">
        <v>460</v>
      </c>
      <c r="G238" s="1" t="s">
        <v>461</v>
      </c>
      <c r="H238" s="1" t="s">
        <v>462</v>
      </c>
      <c r="I238" s="1" t="s">
        <v>1218</v>
      </c>
      <c r="J238" s="1" t="s">
        <v>464</v>
      </c>
      <c r="K238" s="1" t="s">
        <v>3309</v>
      </c>
      <c r="L238" s="1" t="s">
        <v>3308</v>
      </c>
      <c r="M238" s="1" t="str" cm="1">
        <f t="array" ref="M238">SUBSTITUTE(L238,LEFT(L238,MIN(IFERROR(FIND({0;1;2;3;4;5;6;7;8;9},L238),""))-1),"")</f>
        <v>16</v>
      </c>
      <c r="N238" s="1" t="str">
        <f t="shared" si="21"/>
        <v>chege_16</v>
      </c>
      <c r="O238" s="1" t="s">
        <v>510</v>
      </c>
      <c r="P238" s="1">
        <v>27</v>
      </c>
      <c r="Q238" s="1">
        <v>970599619</v>
      </c>
      <c r="R238" s="1" t="s">
        <v>511</v>
      </c>
      <c r="S238" s="1" t="s">
        <v>464</v>
      </c>
      <c r="W238" s="1" t="s">
        <v>510</v>
      </c>
      <c r="X238" s="1" t="s">
        <v>3310</v>
      </c>
      <c r="Y238" s="1" t="s">
        <v>575</v>
      </c>
      <c r="AA238" s="1" t="s">
        <v>471</v>
      </c>
      <c r="AB238" s="1">
        <v>0</v>
      </c>
      <c r="AC238" s="1">
        <v>0</v>
      </c>
      <c r="AD238" s="1">
        <v>0</v>
      </c>
      <c r="AE238" s="1">
        <v>0</v>
      </c>
      <c r="AF238" s="1">
        <v>0</v>
      </c>
      <c r="AG238" s="1">
        <v>1</v>
      </c>
      <c r="AH238" s="1">
        <v>0</v>
      </c>
      <c r="AI238" s="1">
        <v>0</v>
      </c>
      <c r="AJ238" s="1">
        <v>0</v>
      </c>
      <c r="AK238" s="1">
        <v>0</v>
      </c>
      <c r="AL238" s="1">
        <v>0</v>
      </c>
      <c r="AM238" s="1">
        <v>0</v>
      </c>
      <c r="AN238" s="1">
        <v>0</v>
      </c>
      <c r="AO238" s="1">
        <v>1</v>
      </c>
      <c r="AP238" s="1">
        <v>0</v>
      </c>
      <c r="AQ238" s="1">
        <v>0</v>
      </c>
      <c r="AR238" s="1">
        <v>2</v>
      </c>
      <c r="AS238" s="1" t="s">
        <v>472</v>
      </c>
      <c r="AT238" s="1">
        <v>0</v>
      </c>
      <c r="AU238" s="1">
        <v>0</v>
      </c>
      <c r="AV238" s="1">
        <v>0</v>
      </c>
      <c r="AW238" s="1">
        <v>0</v>
      </c>
      <c r="AX238" s="1">
        <v>0</v>
      </c>
      <c r="AY238" s="1">
        <v>0</v>
      </c>
      <c r="AZ238" s="1">
        <v>0</v>
      </c>
      <c r="BA238" s="1">
        <v>0</v>
      </c>
      <c r="BB238" s="1">
        <v>0</v>
      </c>
      <c r="BC238" s="1">
        <v>0</v>
      </c>
      <c r="BD238" s="1">
        <v>0</v>
      </c>
      <c r="BE238" s="1">
        <v>0</v>
      </c>
      <c r="BF238" s="1" t="s">
        <v>472</v>
      </c>
      <c r="BS238" s="1" t="s">
        <v>464</v>
      </c>
      <c r="BT238" s="1">
        <v>0</v>
      </c>
      <c r="BU238" s="1">
        <v>0</v>
      </c>
      <c r="BV238" s="1">
        <v>0</v>
      </c>
      <c r="BW238" s="1">
        <v>1</v>
      </c>
      <c r="BX238" s="1">
        <v>0</v>
      </c>
      <c r="BY238" s="1">
        <v>0</v>
      </c>
      <c r="BZ238" s="1">
        <v>0</v>
      </c>
      <c r="CA238" s="1">
        <v>0</v>
      </c>
      <c r="CB238" s="1">
        <v>0</v>
      </c>
      <c r="CC238" s="1">
        <v>0</v>
      </c>
      <c r="CD238" s="1">
        <v>0</v>
      </c>
      <c r="CF238" s="1" t="s">
        <v>650</v>
      </c>
      <c r="CI238" s="1" t="s">
        <v>714</v>
      </c>
      <c r="CL238" s="1" t="s">
        <v>714</v>
      </c>
      <c r="CM238" s="1" t="s">
        <v>5132</v>
      </c>
      <c r="CO238" s="1" t="s">
        <v>464</v>
      </c>
      <c r="CW238" s="1" t="s">
        <v>475</v>
      </c>
      <c r="CX238" s="1">
        <v>5</v>
      </c>
      <c r="CY238" s="1">
        <v>2</v>
      </c>
      <c r="CZ238" s="1">
        <v>6</v>
      </c>
      <c r="DA238" s="9">
        <v>13</v>
      </c>
      <c r="DE238" s="1" t="s">
        <v>464</v>
      </c>
      <c r="DF238" s="1" t="s">
        <v>5102</v>
      </c>
      <c r="EH238" s="1">
        <v>7</v>
      </c>
      <c r="EI238" s="1">
        <v>2</v>
      </c>
      <c r="EJ238" s="1">
        <v>280</v>
      </c>
      <c r="EM238" s="1">
        <v>0</v>
      </c>
      <c r="EN238" s="6">
        <v>20</v>
      </c>
      <c r="EO238" s="1" t="s">
        <v>472</v>
      </c>
      <c r="EZ238" s="1" t="s">
        <v>514</v>
      </c>
      <c r="FA238" s="1">
        <v>0</v>
      </c>
      <c r="FB238" s="1">
        <v>0</v>
      </c>
      <c r="FC238" s="1">
        <v>0</v>
      </c>
      <c r="FD238" s="1">
        <v>0</v>
      </c>
      <c r="FE238" s="1">
        <v>1</v>
      </c>
      <c r="FF238" s="1">
        <v>0</v>
      </c>
      <c r="FG238" s="1">
        <v>0</v>
      </c>
      <c r="FI238" s="1" t="s">
        <v>472</v>
      </c>
      <c r="GE238" s="1" t="s">
        <v>464</v>
      </c>
      <c r="GF238" s="1" t="s">
        <v>3311</v>
      </c>
      <c r="GG238" s="1" t="s">
        <v>472</v>
      </c>
      <c r="HP238" s="1" t="s">
        <v>464</v>
      </c>
      <c r="HQ238" s="1">
        <v>0</v>
      </c>
      <c r="HR238" s="1">
        <v>0</v>
      </c>
      <c r="HS238" s="1">
        <v>1</v>
      </c>
      <c r="HT238" s="1">
        <v>0</v>
      </c>
      <c r="HU238" s="1">
        <v>0</v>
      </c>
      <c r="HV238" s="1">
        <v>0</v>
      </c>
      <c r="HW238" s="1">
        <v>0</v>
      </c>
      <c r="HX238" s="1">
        <v>0</v>
      </c>
      <c r="HY238" s="1">
        <v>0</v>
      </c>
      <c r="HZ238" s="1">
        <v>0</v>
      </c>
      <c r="IC238" s="1" t="s">
        <v>1932</v>
      </c>
      <c r="IF238" s="1">
        <v>0</v>
      </c>
      <c r="IG238" s="1">
        <v>0</v>
      </c>
      <c r="IH238" s="1">
        <v>0</v>
      </c>
      <c r="II238" s="1">
        <v>1</v>
      </c>
      <c r="IJ238" s="1">
        <v>0</v>
      </c>
      <c r="IL238" s="1">
        <v>0</v>
      </c>
      <c r="IM238" s="1">
        <v>1</v>
      </c>
      <c r="IN238" s="1">
        <v>0</v>
      </c>
      <c r="IS238" s="1" t="s">
        <v>5183</v>
      </c>
      <c r="IT238" s="1" t="s">
        <v>472</v>
      </c>
      <c r="IU238" s="1" t="s">
        <v>5102</v>
      </c>
      <c r="IV238" s="1" t="s">
        <v>472</v>
      </c>
      <c r="IX238" s="1" t="s">
        <v>472</v>
      </c>
      <c r="IY238" s="1" t="s">
        <v>472</v>
      </c>
      <c r="KA238" s="1" t="s">
        <v>472</v>
      </c>
      <c r="KE238" s="1">
        <v>0</v>
      </c>
      <c r="KM238" s="1">
        <v>0</v>
      </c>
      <c r="KN238" s="1">
        <v>0</v>
      </c>
      <c r="KO238" s="1" t="s">
        <v>5186</v>
      </c>
      <c r="KT238" s="1">
        <v>0</v>
      </c>
      <c r="KU238" s="1">
        <v>0</v>
      </c>
      <c r="KV238" s="1">
        <v>0</v>
      </c>
      <c r="KW238" s="1">
        <v>0</v>
      </c>
      <c r="KX238" s="1">
        <v>1</v>
      </c>
      <c r="KY238" s="1">
        <v>0</v>
      </c>
      <c r="KZ238" s="1" t="s">
        <v>3312</v>
      </c>
      <c r="LA238" s="1" t="s">
        <v>472</v>
      </c>
      <c r="LC238" s="1">
        <v>0</v>
      </c>
      <c r="LD238" s="1">
        <v>1</v>
      </c>
      <c r="LE238" s="1">
        <v>0</v>
      </c>
      <c r="LF238" s="1">
        <v>0</v>
      </c>
      <c r="LH238" s="1">
        <v>0</v>
      </c>
      <c r="LI238" s="1">
        <v>0</v>
      </c>
      <c r="LJ238" s="1">
        <v>0</v>
      </c>
      <c r="LK238" s="1">
        <v>0</v>
      </c>
      <c r="LL238" s="1">
        <v>1</v>
      </c>
      <c r="LM238" s="1">
        <v>0</v>
      </c>
      <c r="LN238" s="1">
        <v>0</v>
      </c>
      <c r="LO238" s="1">
        <v>0</v>
      </c>
      <c r="LQ238" s="1" t="s">
        <v>472</v>
      </c>
      <c r="LZ238" s="1" t="s">
        <v>472</v>
      </c>
      <c r="MA238" s="1" t="s">
        <v>472</v>
      </c>
      <c r="MQ238" s="1">
        <v>0</v>
      </c>
      <c r="MT238" s="1">
        <v>0</v>
      </c>
      <c r="MU238" s="1" t="s">
        <v>5188</v>
      </c>
      <c r="MV238" s="1">
        <v>0</v>
      </c>
      <c r="MW238" s="1">
        <v>0</v>
      </c>
      <c r="MX238" s="1">
        <v>0</v>
      </c>
      <c r="MY238" s="1">
        <v>0</v>
      </c>
      <c r="MZ238" s="1">
        <v>0</v>
      </c>
      <c r="NA238" s="1">
        <v>0</v>
      </c>
      <c r="NB238" s="1">
        <v>0</v>
      </c>
      <c r="NC238" s="1" t="s">
        <v>1580</v>
      </c>
      <c r="ND238" s="1">
        <v>1</v>
      </c>
      <c r="NE238" s="1">
        <v>0</v>
      </c>
      <c r="NF238" s="1">
        <v>0</v>
      </c>
      <c r="NH238" s="1" t="s">
        <v>464</v>
      </c>
      <c r="NI238" s="1" t="s">
        <v>480</v>
      </c>
      <c r="OD238" s="1" t="s">
        <v>760</v>
      </c>
      <c r="OE238" s="1">
        <v>0</v>
      </c>
      <c r="OF238" s="1">
        <v>0</v>
      </c>
      <c r="OG238" s="1">
        <v>0</v>
      </c>
      <c r="OH238" s="1">
        <v>0</v>
      </c>
      <c r="OI238" s="1">
        <v>0</v>
      </c>
      <c r="OJ238" s="1">
        <v>0</v>
      </c>
      <c r="OK238" s="1">
        <v>0</v>
      </c>
      <c r="OL238" s="1">
        <v>0</v>
      </c>
      <c r="OM238" s="1">
        <v>1</v>
      </c>
      <c r="ON238" s="1">
        <v>0</v>
      </c>
      <c r="OO238" s="1" t="s">
        <v>544</v>
      </c>
      <c r="OP238" s="1">
        <v>0</v>
      </c>
      <c r="OQ238" s="1">
        <v>0</v>
      </c>
      <c r="OR238" s="1">
        <v>0</v>
      </c>
      <c r="OS238" s="1">
        <v>0</v>
      </c>
      <c r="OT238" s="1">
        <v>1</v>
      </c>
      <c r="OU238" s="1">
        <v>0</v>
      </c>
      <c r="OV238" s="1" t="s">
        <v>760</v>
      </c>
      <c r="OW238" s="1" t="s">
        <v>702</v>
      </c>
      <c r="OY238" s="1" t="s">
        <v>518</v>
      </c>
      <c r="OZ238" s="1" t="s">
        <v>472</v>
      </c>
      <c r="PA238" s="1" t="s">
        <v>472</v>
      </c>
      <c r="PB238" s="1" t="s">
        <v>518</v>
      </c>
      <c r="PC238" s="1" t="s">
        <v>472</v>
      </c>
      <c r="PI238" s="1" t="s">
        <v>534</v>
      </c>
      <c r="PJ238" s="1" t="s">
        <v>472</v>
      </c>
      <c r="PZ238" s="1" t="s">
        <v>837</v>
      </c>
      <c r="QA238" s="1" t="s">
        <v>472</v>
      </c>
      <c r="QB238" s="1" t="s">
        <v>3313</v>
      </c>
      <c r="QC238" s="1" t="s">
        <v>1423</v>
      </c>
      <c r="QD238" s="1" t="s">
        <v>472</v>
      </c>
      <c r="QG238" s="1">
        <v>-2.2385218</v>
      </c>
      <c r="QH238" s="1">
        <v>28.834105300000001</v>
      </c>
      <c r="QI238" s="1">
        <v>1589.1</v>
      </c>
      <c r="QJ238" s="1">
        <v>4.68</v>
      </c>
      <c r="QK238" s="1">
        <v>2</v>
      </c>
      <c r="QL238" s="1">
        <v>44966.536631944437</v>
      </c>
      <c r="QM238" s="1">
        <v>44966.520740740743</v>
      </c>
      <c r="QN238" s="1" t="s">
        <v>840</v>
      </c>
      <c r="QO238" s="1">
        <v>44966.536979166667</v>
      </c>
      <c r="QP238" s="7" t="s">
        <v>3314</v>
      </c>
      <c r="QQ238" s="1" t="s">
        <v>840</v>
      </c>
      <c r="QR238" s="1" t="s">
        <v>4707</v>
      </c>
      <c r="QS238" s="1" t="s">
        <v>4716</v>
      </c>
      <c r="QT238" s="1">
        <v>6</v>
      </c>
      <c r="QU238" s="1" t="s">
        <v>4725</v>
      </c>
      <c r="QV238" s="1">
        <v>30</v>
      </c>
      <c r="QW238" s="1">
        <v>40</v>
      </c>
      <c r="QX238" s="1">
        <v>45</v>
      </c>
      <c r="QY238" s="9">
        <v>115</v>
      </c>
      <c r="QZ238" s="1" t="s">
        <v>5101</v>
      </c>
      <c r="RA238" s="1">
        <v>6.666666666666667</v>
      </c>
      <c r="RB238" s="1" t="s">
        <v>4710</v>
      </c>
      <c r="RC238" s="1" t="s">
        <v>4711</v>
      </c>
      <c r="RD238" s="1" t="s">
        <v>4712</v>
      </c>
      <c r="RE238" s="1" t="s">
        <v>5102</v>
      </c>
      <c r="RF238" s="1">
        <v>0</v>
      </c>
      <c r="RG238" s="1">
        <v>1</v>
      </c>
      <c r="RH238" s="1">
        <v>0</v>
      </c>
      <c r="RI238" s="1">
        <v>1</v>
      </c>
      <c r="RJ238" s="1" t="s">
        <v>4721</v>
      </c>
      <c r="RK238" s="1">
        <v>0</v>
      </c>
      <c r="RL238" s="1">
        <v>2</v>
      </c>
      <c r="RM238" s="1" t="s">
        <v>4722</v>
      </c>
      <c r="RN238" s="1">
        <v>0</v>
      </c>
      <c r="RO238" s="1">
        <v>0</v>
      </c>
      <c r="RP238" s="1" t="str">
        <f t="shared" si="22"/>
        <v>croissance</v>
      </c>
      <c r="RQ238" s="1" t="str">
        <f t="shared" si="23"/>
        <v>croissance</v>
      </c>
      <c r="RR238" s="1" t="str">
        <f t="shared" si="24"/>
        <v>stagnation</v>
      </c>
      <c r="RS238" s="1" t="str">
        <f t="shared" si="25"/>
        <v>regression</v>
      </c>
      <c r="RT238" s="1" t="str">
        <f t="shared" si="26"/>
        <v>regression</v>
      </c>
      <c r="RU238" s="1" t="str">
        <f t="shared" si="27"/>
        <v>regression</v>
      </c>
    </row>
    <row r="239" spans="1:489" ht="14.25" customHeight="1" x14ac:dyDescent="0.3">
      <c r="A239" s="1" t="s">
        <v>3315</v>
      </c>
      <c r="B239" s="1" t="s">
        <v>3316</v>
      </c>
      <c r="C239" s="1">
        <v>44966</v>
      </c>
      <c r="D239" s="1" t="s">
        <v>459</v>
      </c>
      <c r="E239" s="1" t="s">
        <v>460</v>
      </c>
      <c r="F239" s="1" t="s">
        <v>460</v>
      </c>
      <c r="G239" s="1" t="s">
        <v>461</v>
      </c>
      <c r="H239" s="1" t="s">
        <v>1380</v>
      </c>
      <c r="I239" s="1" t="s">
        <v>1381</v>
      </c>
      <c r="J239" s="1" t="s">
        <v>464</v>
      </c>
      <c r="K239" s="1" t="s">
        <v>3318</v>
      </c>
      <c r="L239" s="1" t="s">
        <v>3317</v>
      </c>
      <c r="M239" s="1" t="str" cm="1">
        <f t="array" ref="M239">SUBSTITUTE(L239,LEFT(L239,MIN(IFERROR(FIND({0;1;2;3;4;5;6;7;8;9},L239),""))-1),"")</f>
        <v>21</v>
      </c>
      <c r="N239" s="1" t="str">
        <f t="shared" si="21"/>
        <v>mwand_21</v>
      </c>
      <c r="O239" s="1" t="s">
        <v>467</v>
      </c>
      <c r="P239" s="1">
        <v>50</v>
      </c>
      <c r="Q239" s="1">
        <v>0</v>
      </c>
      <c r="R239" s="1" t="s">
        <v>693</v>
      </c>
      <c r="S239" s="1" t="s">
        <v>464</v>
      </c>
      <c r="W239" s="1" t="s">
        <v>467</v>
      </c>
      <c r="X239" s="1" t="s">
        <v>3319</v>
      </c>
      <c r="Y239" s="1" t="s">
        <v>575</v>
      </c>
      <c r="AA239" s="1" t="s">
        <v>596</v>
      </c>
      <c r="AB239" s="1">
        <v>0</v>
      </c>
      <c r="AC239" s="1">
        <v>1</v>
      </c>
      <c r="AD239" s="1">
        <v>1</v>
      </c>
      <c r="AE239" s="1">
        <v>4</v>
      </c>
      <c r="AF239" s="1">
        <v>0</v>
      </c>
      <c r="AG239" s="1">
        <v>0</v>
      </c>
      <c r="AH239" s="1">
        <v>0</v>
      </c>
      <c r="AI239" s="1">
        <v>1</v>
      </c>
      <c r="AJ239" s="1">
        <v>1</v>
      </c>
      <c r="AK239" s="1">
        <v>1</v>
      </c>
      <c r="AL239" s="1">
        <v>1</v>
      </c>
      <c r="AM239" s="1">
        <v>0</v>
      </c>
      <c r="AN239" s="1">
        <v>0</v>
      </c>
      <c r="AO239" s="1">
        <v>0</v>
      </c>
      <c r="AP239" s="1">
        <v>0</v>
      </c>
      <c r="AQ239" s="1">
        <v>0</v>
      </c>
      <c r="AR239" s="1">
        <v>10</v>
      </c>
      <c r="AS239" s="1" t="s">
        <v>464</v>
      </c>
      <c r="AT239" s="1">
        <v>0</v>
      </c>
      <c r="AU239" s="1">
        <v>0</v>
      </c>
      <c r="AV239" s="1">
        <v>0</v>
      </c>
      <c r="AW239" s="1">
        <v>0</v>
      </c>
      <c r="AX239" s="1">
        <v>1</v>
      </c>
      <c r="AY239" s="1">
        <v>0</v>
      </c>
      <c r="AZ239" s="1">
        <v>0</v>
      </c>
      <c r="BA239" s="1">
        <v>0</v>
      </c>
      <c r="BB239" s="1">
        <v>0</v>
      </c>
      <c r="BC239" s="1">
        <v>0</v>
      </c>
      <c r="BD239" s="1">
        <v>0</v>
      </c>
      <c r="BE239" s="1">
        <v>0</v>
      </c>
      <c r="BF239" s="1" t="s">
        <v>464</v>
      </c>
      <c r="BG239" s="1">
        <v>1</v>
      </c>
      <c r="BH239" s="1">
        <v>0</v>
      </c>
      <c r="BI239" s="1">
        <v>0</v>
      </c>
      <c r="BJ239" s="1">
        <v>0</v>
      </c>
      <c r="BK239" s="1">
        <v>0</v>
      </c>
      <c r="BL239" s="1">
        <v>0</v>
      </c>
      <c r="BM239" s="1">
        <v>0</v>
      </c>
      <c r="BN239" s="1">
        <v>0</v>
      </c>
      <c r="BO239" s="1">
        <v>0</v>
      </c>
      <c r="BP239" s="1">
        <v>0</v>
      </c>
      <c r="BQ239" s="1">
        <v>0</v>
      </c>
      <c r="BS239" s="1" t="s">
        <v>464</v>
      </c>
      <c r="BT239" s="1">
        <v>1</v>
      </c>
      <c r="BU239" s="1">
        <v>0</v>
      </c>
      <c r="BV239" s="1">
        <v>0</v>
      </c>
      <c r="BW239" s="1">
        <v>0</v>
      </c>
      <c r="BX239" s="1">
        <v>0</v>
      </c>
      <c r="BY239" s="1">
        <v>0</v>
      </c>
      <c r="BZ239" s="1">
        <v>0</v>
      </c>
      <c r="CA239" s="1">
        <v>0</v>
      </c>
      <c r="CB239" s="1">
        <v>0</v>
      </c>
      <c r="CC239" s="1">
        <v>0</v>
      </c>
      <c r="CD239" s="1">
        <v>0</v>
      </c>
      <c r="CF239" s="1" t="s">
        <v>473</v>
      </c>
      <c r="CG239" s="1" t="s">
        <v>474</v>
      </c>
      <c r="CL239" s="1" t="s">
        <v>473</v>
      </c>
      <c r="CM239" s="1" t="s">
        <v>5133</v>
      </c>
      <c r="CO239" s="1" t="s">
        <v>464</v>
      </c>
      <c r="CW239" s="1" t="s">
        <v>475</v>
      </c>
      <c r="CX239" s="1">
        <v>1</v>
      </c>
      <c r="CY239" s="1">
        <v>1</v>
      </c>
      <c r="CZ239" s="1">
        <v>1</v>
      </c>
      <c r="DA239" s="9">
        <v>3</v>
      </c>
      <c r="DE239" s="1" t="s">
        <v>464</v>
      </c>
      <c r="DF239" s="1" t="s">
        <v>5100</v>
      </c>
      <c r="EH239" s="1">
        <v>7</v>
      </c>
      <c r="EI239" s="1">
        <v>8</v>
      </c>
      <c r="EJ239" s="1">
        <v>1120</v>
      </c>
      <c r="EM239" s="1">
        <v>0</v>
      </c>
      <c r="EN239" s="6">
        <v>16</v>
      </c>
      <c r="EO239" s="1" t="s">
        <v>472</v>
      </c>
      <c r="EZ239" s="1" t="s">
        <v>529</v>
      </c>
      <c r="FA239" s="1">
        <v>0</v>
      </c>
      <c r="FB239" s="1">
        <v>1</v>
      </c>
      <c r="FC239" s="1">
        <v>0</v>
      </c>
      <c r="FD239" s="1">
        <v>0</v>
      </c>
      <c r="FE239" s="1">
        <v>1</v>
      </c>
      <c r="FF239" s="1">
        <v>0</v>
      </c>
      <c r="FG239" s="1">
        <v>0</v>
      </c>
      <c r="FI239" s="1" t="s">
        <v>464</v>
      </c>
      <c r="FJ239" s="1" t="s">
        <v>598</v>
      </c>
      <c r="FM239" s="1">
        <v>500</v>
      </c>
      <c r="GE239" s="1" t="s">
        <v>464</v>
      </c>
      <c r="GF239" s="1" t="s">
        <v>3320</v>
      </c>
      <c r="GG239" s="1" t="s">
        <v>472</v>
      </c>
      <c r="HP239" s="1" t="s">
        <v>464</v>
      </c>
      <c r="HQ239" s="1">
        <v>0</v>
      </c>
      <c r="HR239" s="1">
        <v>0</v>
      </c>
      <c r="HS239" s="1">
        <v>0</v>
      </c>
      <c r="HT239" s="1">
        <v>0</v>
      </c>
      <c r="HU239" s="1">
        <v>0</v>
      </c>
      <c r="HV239" s="1">
        <v>0</v>
      </c>
      <c r="HW239" s="1">
        <v>1</v>
      </c>
      <c r="HX239" s="1">
        <v>0</v>
      </c>
      <c r="HY239" s="1">
        <v>0</v>
      </c>
      <c r="HZ239" s="1">
        <v>0</v>
      </c>
      <c r="IF239" s="1">
        <v>1</v>
      </c>
      <c r="IG239" s="1">
        <v>0</v>
      </c>
      <c r="IH239" s="1">
        <v>0</v>
      </c>
      <c r="II239" s="1">
        <v>0</v>
      </c>
      <c r="IJ239" s="1">
        <v>0</v>
      </c>
      <c r="IK239" s="1">
        <v>1</v>
      </c>
      <c r="IS239" s="1" t="s">
        <v>5183</v>
      </c>
      <c r="IT239" s="1" t="s">
        <v>464</v>
      </c>
      <c r="IU239" s="1" t="s">
        <v>5102</v>
      </c>
      <c r="IV239" s="1" t="s">
        <v>472</v>
      </c>
      <c r="IX239" s="1" t="s">
        <v>472</v>
      </c>
      <c r="IY239" s="1" t="s">
        <v>464</v>
      </c>
      <c r="IZ239" s="1">
        <v>0</v>
      </c>
      <c r="JA239" s="1">
        <v>1</v>
      </c>
      <c r="JB239" s="1">
        <v>0</v>
      </c>
      <c r="JC239" s="1">
        <v>0</v>
      </c>
      <c r="JD239" s="1">
        <v>0</v>
      </c>
      <c r="JE239" s="1">
        <v>1</v>
      </c>
      <c r="JF239" s="1">
        <v>0</v>
      </c>
      <c r="JG239" s="1">
        <v>0</v>
      </c>
      <c r="JH239" s="1">
        <v>0</v>
      </c>
      <c r="JI239" s="1">
        <v>0</v>
      </c>
      <c r="JK239" s="1" t="s">
        <v>472</v>
      </c>
      <c r="KA239" s="1" t="s">
        <v>464</v>
      </c>
      <c r="KB239" s="1">
        <v>1</v>
      </c>
      <c r="KC239" s="1">
        <v>0</v>
      </c>
      <c r="KD239" s="1">
        <v>0</v>
      </c>
      <c r="KE239" s="1">
        <v>1</v>
      </c>
      <c r="KF239" s="1">
        <v>0</v>
      </c>
      <c r="KG239" s="1">
        <v>0</v>
      </c>
      <c r="KH239" s="1">
        <v>0</v>
      </c>
      <c r="KJ239" s="1">
        <v>1</v>
      </c>
      <c r="KK239" s="1">
        <v>1</v>
      </c>
      <c r="KL239" s="1">
        <v>0</v>
      </c>
      <c r="KM239" s="1">
        <v>2</v>
      </c>
      <c r="KN239" s="1">
        <v>3</v>
      </c>
      <c r="KO239" s="1" t="s">
        <v>5185</v>
      </c>
      <c r="KP239" s="1">
        <v>0</v>
      </c>
      <c r="KQ239" s="1">
        <v>0</v>
      </c>
      <c r="KR239" s="1">
        <v>0</v>
      </c>
      <c r="KT239" s="1">
        <v>1</v>
      </c>
      <c r="KU239" s="1">
        <v>0</v>
      </c>
      <c r="KV239" s="1">
        <v>0</v>
      </c>
      <c r="KW239" s="1">
        <v>0</v>
      </c>
      <c r="KX239" s="1">
        <v>0</v>
      </c>
      <c r="KY239" s="1">
        <v>0</v>
      </c>
      <c r="LA239" s="1" t="s">
        <v>472</v>
      </c>
      <c r="LB239" s="1" t="s">
        <v>3321</v>
      </c>
      <c r="LC239" s="1">
        <v>1</v>
      </c>
      <c r="LD239" s="1">
        <v>1</v>
      </c>
      <c r="LE239" s="1">
        <v>0</v>
      </c>
      <c r="LF239" s="1">
        <v>0</v>
      </c>
      <c r="LH239" s="1">
        <v>1</v>
      </c>
      <c r="LI239" s="1">
        <v>0</v>
      </c>
      <c r="LJ239" s="1">
        <v>0</v>
      </c>
      <c r="LK239" s="1">
        <v>0</v>
      </c>
      <c r="LL239" s="1">
        <v>0</v>
      </c>
      <c r="LM239" s="1">
        <v>0</v>
      </c>
      <c r="LN239" s="1">
        <v>0</v>
      </c>
      <c r="LO239" s="1">
        <v>0</v>
      </c>
      <c r="LQ239" s="1" t="s">
        <v>464</v>
      </c>
      <c r="LR239" s="1" t="s">
        <v>1340</v>
      </c>
      <c r="LS239" s="1">
        <v>0</v>
      </c>
      <c r="LT239" s="1">
        <v>0</v>
      </c>
      <c r="LU239" s="1">
        <v>0</v>
      </c>
      <c r="LV239" s="1">
        <v>1</v>
      </c>
      <c r="LW239" s="1">
        <v>0</v>
      </c>
      <c r="LX239" s="1">
        <v>0</v>
      </c>
      <c r="LY239" s="1" t="s">
        <v>1341</v>
      </c>
      <c r="LZ239" s="1" t="s">
        <v>472</v>
      </c>
      <c r="MA239" s="1" t="s">
        <v>472</v>
      </c>
      <c r="MQ239" s="1">
        <v>0</v>
      </c>
      <c r="MT239" s="1">
        <v>7</v>
      </c>
      <c r="MU239" s="1" t="s">
        <v>5187</v>
      </c>
      <c r="MV239" s="1">
        <v>1</v>
      </c>
      <c r="MW239" s="1">
        <v>0</v>
      </c>
      <c r="MX239" s="1">
        <v>0</v>
      </c>
      <c r="MY239" s="1">
        <v>0</v>
      </c>
      <c r="MZ239" s="1">
        <v>0</v>
      </c>
      <c r="NA239" s="1">
        <v>1</v>
      </c>
      <c r="NB239" s="1">
        <v>1</v>
      </c>
      <c r="NC239" s="1" t="s">
        <v>5190</v>
      </c>
      <c r="ND239" s="1">
        <v>0</v>
      </c>
      <c r="NE239" s="1">
        <v>0</v>
      </c>
      <c r="NF239" s="1">
        <v>0</v>
      </c>
      <c r="NH239" s="1" t="s">
        <v>464</v>
      </c>
      <c r="NI239" s="1" t="s">
        <v>480</v>
      </c>
      <c r="OD239" s="1" t="s">
        <v>1366</v>
      </c>
      <c r="OE239" s="1">
        <v>0</v>
      </c>
      <c r="OF239" s="1">
        <v>0</v>
      </c>
      <c r="OG239" s="1">
        <v>0</v>
      </c>
      <c r="OH239" s="1">
        <v>0</v>
      </c>
      <c r="OI239" s="1">
        <v>0</v>
      </c>
      <c r="OJ239" s="1">
        <v>0</v>
      </c>
      <c r="OK239" s="1">
        <v>0</v>
      </c>
      <c r="OL239" s="1">
        <v>0</v>
      </c>
      <c r="OM239" s="1">
        <v>1</v>
      </c>
      <c r="ON239" s="1">
        <v>0</v>
      </c>
      <c r="OO239" s="1" t="s">
        <v>2047</v>
      </c>
      <c r="OP239" s="1">
        <v>0</v>
      </c>
      <c r="OQ239" s="1">
        <v>0</v>
      </c>
      <c r="OR239" s="1">
        <v>0</v>
      </c>
      <c r="OS239" s="1">
        <v>0</v>
      </c>
      <c r="OT239" s="1">
        <v>1</v>
      </c>
      <c r="OU239" s="1">
        <v>0</v>
      </c>
      <c r="OV239" s="1" t="s">
        <v>3322</v>
      </c>
      <c r="OW239" s="1" t="s">
        <v>482</v>
      </c>
      <c r="OY239" s="1" t="s">
        <v>533</v>
      </c>
      <c r="OZ239" s="1" t="s">
        <v>464</v>
      </c>
      <c r="PA239" s="1" t="s">
        <v>464</v>
      </c>
      <c r="PB239" s="1" t="s">
        <v>533</v>
      </c>
      <c r="PC239" s="1" t="s">
        <v>464</v>
      </c>
      <c r="PD239" s="1" t="s">
        <v>472</v>
      </c>
      <c r="PF239" s="1" t="s">
        <v>484</v>
      </c>
      <c r="PH239" s="1" t="s">
        <v>485</v>
      </c>
      <c r="PI239" s="1" t="s">
        <v>534</v>
      </c>
      <c r="PJ239" s="1" t="s">
        <v>472</v>
      </c>
      <c r="PZ239" s="1" t="s">
        <v>886</v>
      </c>
      <c r="QA239" s="1" t="s">
        <v>472</v>
      </c>
      <c r="QB239" s="1" t="s">
        <v>3323</v>
      </c>
      <c r="QC239" s="1" t="s">
        <v>1580</v>
      </c>
      <c r="QD239" s="1" t="s">
        <v>472</v>
      </c>
      <c r="QG239" s="1">
        <v>-2.2218325000000001</v>
      </c>
      <c r="QH239" s="1">
        <v>28.8425093</v>
      </c>
      <c r="QI239" s="1">
        <v>1545.3</v>
      </c>
      <c r="QJ239" s="1">
        <v>4.46</v>
      </c>
      <c r="QK239" s="1">
        <v>10</v>
      </c>
      <c r="QL239" s="1">
        <v>44966.362870370373</v>
      </c>
      <c r="QM239" s="1">
        <v>44966.346516203703</v>
      </c>
      <c r="QN239" s="1" t="s">
        <v>890</v>
      </c>
      <c r="QO239" s="1">
        <v>44966.5471875</v>
      </c>
      <c r="QP239" s="7" t="s">
        <v>3324</v>
      </c>
      <c r="QQ239" s="1" t="s">
        <v>890</v>
      </c>
      <c r="QR239" s="1" t="s">
        <v>4752</v>
      </c>
      <c r="QS239" s="1" t="s">
        <v>4752</v>
      </c>
      <c r="QT239" s="1" t="s">
        <v>4752</v>
      </c>
      <c r="QU239" s="1" t="s">
        <v>4752</v>
      </c>
      <c r="QV239" s="1" t="s">
        <v>4752</v>
      </c>
      <c r="QW239" s="1" t="s">
        <v>4752</v>
      </c>
      <c r="QX239" s="1" t="s">
        <v>4752</v>
      </c>
      <c r="QY239" s="9" t="s">
        <v>4752</v>
      </c>
      <c r="QZ239" s="1" t="s">
        <v>4752</v>
      </c>
      <c r="RA239" s="1" t="s">
        <v>4752</v>
      </c>
      <c r="RB239" s="1" t="s">
        <v>4752</v>
      </c>
      <c r="RC239" s="1" t="s">
        <v>4752</v>
      </c>
      <c r="RD239" s="1" t="s">
        <v>4752</v>
      </c>
      <c r="RE239" s="1" t="s">
        <v>4752</v>
      </c>
      <c r="RF239" s="1" t="s">
        <v>4752</v>
      </c>
      <c r="RG239" s="1" t="s">
        <v>4752</v>
      </c>
      <c r="RH239" s="1" t="s">
        <v>4752</v>
      </c>
      <c r="RI239" s="1" t="s">
        <v>4752</v>
      </c>
      <c r="RJ239" s="1" t="s">
        <v>4752</v>
      </c>
      <c r="RK239" s="1" t="s">
        <v>4752</v>
      </c>
      <c r="RL239" s="1" t="s">
        <v>4752</v>
      </c>
      <c r="RM239" s="1" t="s">
        <v>4752</v>
      </c>
      <c r="RN239" s="1" t="s">
        <v>4752</v>
      </c>
      <c r="RO239" s="1" t="s">
        <v>4752</v>
      </c>
      <c r="RP239" s="1" t="str">
        <f t="shared" si="22"/>
        <v/>
      </c>
      <c r="RQ239" s="1" t="str">
        <f t="shared" si="23"/>
        <v/>
      </c>
      <c r="RR239" s="1" t="str">
        <f t="shared" si="24"/>
        <v/>
      </c>
      <c r="RS239" s="1" t="str">
        <f t="shared" si="25"/>
        <v/>
      </c>
      <c r="RT239" s="1" t="str">
        <f t="shared" si="26"/>
        <v/>
      </c>
      <c r="RU239" s="1" t="str">
        <f t="shared" si="27"/>
        <v/>
      </c>
    </row>
    <row r="240" spans="1:489" ht="14.25" customHeight="1" x14ac:dyDescent="0.3">
      <c r="A240" s="1" t="s">
        <v>3325</v>
      </c>
      <c r="B240" s="1" t="s">
        <v>3326</v>
      </c>
      <c r="C240" s="1">
        <v>44966</v>
      </c>
      <c r="D240" s="1" t="s">
        <v>459</v>
      </c>
      <c r="E240" s="1" t="s">
        <v>460</v>
      </c>
      <c r="F240" s="1" t="s">
        <v>460</v>
      </c>
      <c r="G240" s="1" t="s">
        <v>461</v>
      </c>
      <c r="H240" s="1" t="s">
        <v>1380</v>
      </c>
      <c r="I240" s="1" t="s">
        <v>1381</v>
      </c>
      <c r="J240" s="1" t="s">
        <v>464</v>
      </c>
      <c r="K240" s="1" t="s">
        <v>3328</v>
      </c>
      <c r="L240" s="1" t="s">
        <v>3327</v>
      </c>
      <c r="M240" s="1" t="str" cm="1">
        <f t="array" ref="M240">SUBSTITUTE(L240,LEFT(L240,MIN(IFERROR(FIND({0;1;2;3;4;5;6;7;8;9},L240),""))-1),"")</f>
        <v>36</v>
      </c>
      <c r="N240" s="1" t="str">
        <f t="shared" si="21"/>
        <v>mwand_36</v>
      </c>
      <c r="O240" s="1" t="s">
        <v>467</v>
      </c>
      <c r="P240" s="1">
        <v>45</v>
      </c>
      <c r="Q240" s="1">
        <v>0</v>
      </c>
      <c r="R240" s="1" t="s">
        <v>468</v>
      </c>
      <c r="S240" s="1" t="s">
        <v>472</v>
      </c>
      <c r="T240" s="1" t="s">
        <v>1221</v>
      </c>
      <c r="V240" s="1" t="s">
        <v>510</v>
      </c>
      <c r="W240" s="1" t="s">
        <v>510</v>
      </c>
      <c r="X240" s="1" t="s">
        <v>3329</v>
      </c>
      <c r="Y240" s="1" t="s">
        <v>575</v>
      </c>
      <c r="AA240" s="1" t="s">
        <v>471</v>
      </c>
      <c r="AB240" s="1">
        <v>0</v>
      </c>
      <c r="AC240" s="1">
        <v>1</v>
      </c>
      <c r="AD240" s="1">
        <v>2</v>
      </c>
      <c r="AE240" s="1">
        <v>0</v>
      </c>
      <c r="AF240" s="1">
        <v>0</v>
      </c>
      <c r="AG240" s="1">
        <v>0</v>
      </c>
      <c r="AH240" s="1">
        <v>1</v>
      </c>
      <c r="AI240" s="1">
        <v>0</v>
      </c>
      <c r="AJ240" s="1">
        <v>1</v>
      </c>
      <c r="AK240" s="1">
        <v>1</v>
      </c>
      <c r="AL240" s="1">
        <v>0</v>
      </c>
      <c r="AM240" s="1">
        <v>1</v>
      </c>
      <c r="AN240" s="1">
        <v>0</v>
      </c>
      <c r="AO240" s="1">
        <v>0</v>
      </c>
      <c r="AP240" s="1">
        <v>1</v>
      </c>
      <c r="AQ240" s="1">
        <v>0</v>
      </c>
      <c r="AR240" s="1">
        <v>8</v>
      </c>
      <c r="AS240" s="1" t="s">
        <v>464</v>
      </c>
      <c r="AT240" s="1">
        <v>0</v>
      </c>
      <c r="AU240" s="1">
        <v>0</v>
      </c>
      <c r="AV240" s="1">
        <v>0</v>
      </c>
      <c r="AW240" s="1">
        <v>0</v>
      </c>
      <c r="AX240" s="1">
        <v>1</v>
      </c>
      <c r="AY240" s="1">
        <v>0</v>
      </c>
      <c r="AZ240" s="1">
        <v>0</v>
      </c>
      <c r="BA240" s="1">
        <v>0</v>
      </c>
      <c r="BB240" s="1">
        <v>0</v>
      </c>
      <c r="BC240" s="1">
        <v>0</v>
      </c>
      <c r="BD240" s="1">
        <v>0</v>
      </c>
      <c r="BE240" s="1">
        <v>0</v>
      </c>
      <c r="BF240" s="1" t="s">
        <v>464</v>
      </c>
      <c r="BG240" s="1">
        <v>1</v>
      </c>
      <c r="BH240" s="1">
        <v>0</v>
      </c>
      <c r="BI240" s="1">
        <v>0</v>
      </c>
      <c r="BJ240" s="1">
        <v>0</v>
      </c>
      <c r="BK240" s="1">
        <v>0</v>
      </c>
      <c r="BL240" s="1">
        <v>0</v>
      </c>
      <c r="BM240" s="1">
        <v>0</v>
      </c>
      <c r="BN240" s="1">
        <v>1</v>
      </c>
      <c r="BO240" s="1">
        <v>0</v>
      </c>
      <c r="BP240" s="1">
        <v>0</v>
      </c>
      <c r="BQ240" s="1">
        <v>0</v>
      </c>
      <c r="BS240" s="1" t="s">
        <v>464</v>
      </c>
      <c r="BT240" s="1">
        <v>1</v>
      </c>
      <c r="BU240" s="1">
        <v>0</v>
      </c>
      <c r="BV240" s="1">
        <v>0</v>
      </c>
      <c r="BW240" s="1">
        <v>0</v>
      </c>
      <c r="BX240" s="1">
        <v>0</v>
      </c>
      <c r="BY240" s="1">
        <v>0</v>
      </c>
      <c r="BZ240" s="1">
        <v>0</v>
      </c>
      <c r="CA240" s="1">
        <v>0</v>
      </c>
      <c r="CB240" s="1">
        <v>0</v>
      </c>
      <c r="CC240" s="1">
        <v>0</v>
      </c>
      <c r="CD240" s="1">
        <v>0</v>
      </c>
      <c r="CF240" s="1" t="s">
        <v>473</v>
      </c>
      <c r="CG240" s="1" t="s">
        <v>474</v>
      </c>
      <c r="CL240" s="1" t="s">
        <v>473</v>
      </c>
      <c r="CM240" s="1" t="s">
        <v>5133</v>
      </c>
      <c r="CO240" s="1" t="s">
        <v>464</v>
      </c>
      <c r="CW240" s="1" t="s">
        <v>475</v>
      </c>
      <c r="CX240" s="1">
        <v>1</v>
      </c>
      <c r="CY240" s="1">
        <v>2</v>
      </c>
      <c r="CZ240" s="1">
        <v>1</v>
      </c>
      <c r="DA240" s="9">
        <v>4</v>
      </c>
      <c r="DE240" s="1" t="s">
        <v>464</v>
      </c>
      <c r="DF240" s="1" t="s">
        <v>5100</v>
      </c>
      <c r="EH240" s="1">
        <v>7</v>
      </c>
      <c r="EI240" s="1">
        <v>4</v>
      </c>
      <c r="EJ240" s="1">
        <v>560</v>
      </c>
      <c r="EM240" s="1">
        <v>0</v>
      </c>
      <c r="EN240" s="6">
        <v>10</v>
      </c>
      <c r="EO240" s="1" t="s">
        <v>472</v>
      </c>
      <c r="EZ240" s="1" t="s">
        <v>597</v>
      </c>
      <c r="FA240" s="1">
        <v>0</v>
      </c>
      <c r="FB240" s="1">
        <v>0</v>
      </c>
      <c r="FC240" s="1">
        <v>0</v>
      </c>
      <c r="FD240" s="1">
        <v>0</v>
      </c>
      <c r="FE240" s="1">
        <v>1</v>
      </c>
      <c r="FF240" s="1">
        <v>0</v>
      </c>
      <c r="FG240" s="1">
        <v>0</v>
      </c>
      <c r="FI240" s="1" t="s">
        <v>464</v>
      </c>
      <c r="FJ240" s="1" t="s">
        <v>598</v>
      </c>
      <c r="FM240" s="1">
        <v>100</v>
      </c>
      <c r="GE240" s="1" t="s">
        <v>464</v>
      </c>
      <c r="GF240" s="1" t="s">
        <v>1816</v>
      </c>
      <c r="GG240" s="1" t="s">
        <v>472</v>
      </c>
      <c r="HP240" s="1" t="s">
        <v>464</v>
      </c>
      <c r="HQ240" s="1">
        <v>0</v>
      </c>
      <c r="HR240" s="1">
        <v>0</v>
      </c>
      <c r="HS240" s="1">
        <v>0</v>
      </c>
      <c r="HT240" s="1">
        <v>0</v>
      </c>
      <c r="HU240" s="1">
        <v>0</v>
      </c>
      <c r="HV240" s="1">
        <v>0</v>
      </c>
      <c r="HW240" s="1">
        <v>1</v>
      </c>
      <c r="HX240" s="1">
        <v>0</v>
      </c>
      <c r="HY240" s="1">
        <v>0</v>
      </c>
      <c r="HZ240" s="1">
        <v>0</v>
      </c>
      <c r="IF240" s="1">
        <v>0</v>
      </c>
      <c r="IG240" s="1">
        <v>0</v>
      </c>
      <c r="IH240" s="1">
        <v>0</v>
      </c>
      <c r="II240" s="1">
        <v>1</v>
      </c>
      <c r="IJ240" s="1">
        <v>0</v>
      </c>
      <c r="IS240" s="1" t="s">
        <v>5183</v>
      </c>
      <c r="IT240" s="1" t="s">
        <v>472</v>
      </c>
      <c r="IU240" s="1" t="s">
        <v>5102</v>
      </c>
      <c r="IV240" s="1" t="s">
        <v>472</v>
      </c>
      <c r="IX240" s="1" t="s">
        <v>472</v>
      </c>
      <c r="IY240" s="1" t="s">
        <v>472</v>
      </c>
      <c r="KA240" s="1" t="s">
        <v>464</v>
      </c>
      <c r="KB240" s="1">
        <v>1</v>
      </c>
      <c r="KC240" s="1">
        <v>0</v>
      </c>
      <c r="KD240" s="1">
        <v>0</v>
      </c>
      <c r="KE240" s="1">
        <v>1</v>
      </c>
      <c r="KF240" s="1">
        <v>0</v>
      </c>
      <c r="KG240" s="1">
        <v>0</v>
      </c>
      <c r="KH240" s="1">
        <v>0</v>
      </c>
      <c r="KJ240" s="1">
        <v>1</v>
      </c>
      <c r="KK240" s="1">
        <v>1</v>
      </c>
      <c r="KL240" s="1">
        <v>0</v>
      </c>
      <c r="KM240" s="1">
        <v>2</v>
      </c>
      <c r="KN240" s="1">
        <v>3</v>
      </c>
      <c r="KO240" s="1" t="s">
        <v>5185</v>
      </c>
      <c r="KP240" s="1">
        <v>0</v>
      </c>
      <c r="KQ240" s="1">
        <v>0</v>
      </c>
      <c r="KR240" s="1">
        <v>0</v>
      </c>
      <c r="KT240" s="1">
        <v>1</v>
      </c>
      <c r="KU240" s="1">
        <v>0</v>
      </c>
      <c r="KV240" s="1">
        <v>0</v>
      </c>
      <c r="KW240" s="1">
        <v>0</v>
      </c>
      <c r="KX240" s="1">
        <v>0</v>
      </c>
      <c r="KY240" s="1">
        <v>0</v>
      </c>
      <c r="LA240" s="1" t="s">
        <v>472</v>
      </c>
      <c r="LB240" s="1" t="s">
        <v>3330</v>
      </c>
      <c r="LC240" s="1">
        <v>1</v>
      </c>
      <c r="LD240" s="1">
        <v>1</v>
      </c>
      <c r="LE240" s="1">
        <v>0</v>
      </c>
      <c r="LF240" s="1">
        <v>0</v>
      </c>
      <c r="LH240" s="1">
        <v>1</v>
      </c>
      <c r="LI240" s="1">
        <v>0</v>
      </c>
      <c r="LJ240" s="1">
        <v>0</v>
      </c>
      <c r="LK240" s="1">
        <v>0</v>
      </c>
      <c r="LL240" s="1">
        <v>0</v>
      </c>
      <c r="LM240" s="1">
        <v>0</v>
      </c>
      <c r="LN240" s="1">
        <v>0</v>
      </c>
      <c r="LO240" s="1">
        <v>0</v>
      </c>
      <c r="LQ240" s="1" t="s">
        <v>464</v>
      </c>
      <c r="LR240" s="1" t="s">
        <v>1340</v>
      </c>
      <c r="LS240" s="1">
        <v>0</v>
      </c>
      <c r="LT240" s="1">
        <v>0</v>
      </c>
      <c r="LU240" s="1">
        <v>0</v>
      </c>
      <c r="LV240" s="1">
        <v>1</v>
      </c>
      <c r="LW240" s="1">
        <v>0</v>
      </c>
      <c r="LX240" s="1">
        <v>0</v>
      </c>
      <c r="LY240" s="1" t="s">
        <v>1341</v>
      </c>
      <c r="LZ240" s="1" t="s">
        <v>472</v>
      </c>
      <c r="MA240" s="1" t="s">
        <v>472</v>
      </c>
      <c r="MQ240" s="1">
        <v>0</v>
      </c>
      <c r="MT240" s="1">
        <v>8</v>
      </c>
      <c r="MU240" s="1" t="s">
        <v>5187</v>
      </c>
      <c r="MV240" s="1">
        <v>1</v>
      </c>
      <c r="MW240" s="1">
        <v>0</v>
      </c>
      <c r="MX240" s="1">
        <v>0</v>
      </c>
      <c r="MY240" s="1">
        <v>0</v>
      </c>
      <c r="MZ240" s="1">
        <v>0</v>
      </c>
      <c r="NA240" s="1">
        <v>1</v>
      </c>
      <c r="NB240" s="1">
        <v>1</v>
      </c>
      <c r="NC240" s="1" t="s">
        <v>5190</v>
      </c>
      <c r="ND240" s="1">
        <v>0</v>
      </c>
      <c r="NE240" s="1">
        <v>0</v>
      </c>
      <c r="NF240" s="1">
        <v>0</v>
      </c>
      <c r="NH240" s="1" t="s">
        <v>464</v>
      </c>
      <c r="NI240" s="1" t="s">
        <v>480</v>
      </c>
      <c r="OD240" s="1" t="s">
        <v>1818</v>
      </c>
      <c r="OE240" s="1">
        <v>0</v>
      </c>
      <c r="OF240" s="1">
        <v>0</v>
      </c>
      <c r="OG240" s="1">
        <v>0</v>
      </c>
      <c r="OH240" s="1">
        <v>0</v>
      </c>
      <c r="OI240" s="1">
        <v>0</v>
      </c>
      <c r="OJ240" s="1">
        <v>0</v>
      </c>
      <c r="OK240" s="1">
        <v>0</v>
      </c>
      <c r="OL240" s="1">
        <v>0</v>
      </c>
      <c r="OM240" s="1">
        <v>1</v>
      </c>
      <c r="ON240" s="1">
        <v>0</v>
      </c>
      <c r="OO240" s="1" t="s">
        <v>2047</v>
      </c>
      <c r="OP240" s="1">
        <v>0</v>
      </c>
      <c r="OQ240" s="1">
        <v>0</v>
      </c>
      <c r="OR240" s="1">
        <v>0</v>
      </c>
      <c r="OS240" s="1">
        <v>0</v>
      </c>
      <c r="OT240" s="1">
        <v>1</v>
      </c>
      <c r="OU240" s="1">
        <v>0</v>
      </c>
      <c r="OV240" s="1" t="s">
        <v>2058</v>
      </c>
      <c r="OW240" s="1" t="s">
        <v>482</v>
      </c>
      <c r="OY240" s="1" t="s">
        <v>533</v>
      </c>
      <c r="OZ240" s="1" t="s">
        <v>464</v>
      </c>
      <c r="PA240" s="1" t="s">
        <v>464</v>
      </c>
      <c r="PB240" s="1" t="s">
        <v>743</v>
      </c>
      <c r="PC240" s="1" t="s">
        <v>464</v>
      </c>
      <c r="PD240" s="1" t="s">
        <v>472</v>
      </c>
      <c r="PF240" s="1" t="s">
        <v>484</v>
      </c>
      <c r="PH240" s="1" t="s">
        <v>485</v>
      </c>
      <c r="PI240" s="1" t="s">
        <v>534</v>
      </c>
      <c r="PJ240" s="1" t="s">
        <v>472</v>
      </c>
      <c r="PZ240" s="1" t="s">
        <v>886</v>
      </c>
      <c r="QA240" s="1" t="s">
        <v>472</v>
      </c>
      <c r="QB240" s="1" t="s">
        <v>3331</v>
      </c>
      <c r="QC240" s="1" t="s">
        <v>1357</v>
      </c>
      <c r="QD240" s="1" t="s">
        <v>472</v>
      </c>
      <c r="QG240" s="1">
        <v>-2.2215180999999999</v>
      </c>
      <c r="QH240" s="1">
        <v>28.844248</v>
      </c>
      <c r="QI240" s="1">
        <v>1522.1</v>
      </c>
      <c r="QJ240" s="1">
        <v>4.09</v>
      </c>
      <c r="QK240" s="1">
        <v>8</v>
      </c>
      <c r="QL240" s="1">
        <v>44966.382939814823</v>
      </c>
      <c r="QM240" s="1">
        <v>44966.370856481481</v>
      </c>
      <c r="QN240" s="1" t="s">
        <v>890</v>
      </c>
      <c r="QO240" s="1">
        <v>44966.547210648147</v>
      </c>
      <c r="QP240" s="7" t="s">
        <v>3332</v>
      </c>
      <c r="QQ240" s="1" t="s">
        <v>890</v>
      </c>
      <c r="QR240" s="1" t="s">
        <v>4707</v>
      </c>
      <c r="QS240" s="1" t="s">
        <v>4716</v>
      </c>
      <c r="QT240" s="1">
        <v>2</v>
      </c>
      <c r="QU240" s="1" t="s">
        <v>4725</v>
      </c>
      <c r="QV240" s="1">
        <v>5</v>
      </c>
      <c r="QW240" s="1">
        <v>7</v>
      </c>
      <c r="QX240" s="1">
        <v>9</v>
      </c>
      <c r="QY240" s="9">
        <v>21</v>
      </c>
      <c r="QZ240" s="1" t="s">
        <v>5100</v>
      </c>
      <c r="RA240" s="1">
        <v>257.14285714285717</v>
      </c>
      <c r="RB240" s="1" t="s">
        <v>4710</v>
      </c>
      <c r="RC240" s="1" t="s">
        <v>4711</v>
      </c>
      <c r="RD240" s="1" t="s">
        <v>4712</v>
      </c>
      <c r="RE240" s="1" t="s">
        <v>5102</v>
      </c>
      <c r="RF240" s="1">
        <v>0</v>
      </c>
      <c r="RG240" s="1">
        <v>0</v>
      </c>
      <c r="RH240" s="1">
        <v>0</v>
      </c>
      <c r="RI240" s="1">
        <v>0</v>
      </c>
      <c r="RJ240" s="1" t="s">
        <v>4721</v>
      </c>
      <c r="RK240" s="1">
        <v>0</v>
      </c>
      <c r="RL240" s="1">
        <v>5</v>
      </c>
      <c r="RM240" s="1" t="s">
        <v>4714</v>
      </c>
      <c r="RN240" s="1">
        <v>0</v>
      </c>
      <c r="RO240" s="1">
        <v>0</v>
      </c>
      <c r="RP240" s="1" t="str">
        <f t="shared" si="22"/>
        <v>croissance</v>
      </c>
      <c r="RQ240" s="1" t="str">
        <f t="shared" si="23"/>
        <v>stagnation</v>
      </c>
      <c r="RR240" s="1" t="str">
        <f t="shared" si="24"/>
        <v>stagnation</v>
      </c>
      <c r="RS240" s="1" t="str">
        <f t="shared" si="25"/>
        <v>croissance</v>
      </c>
      <c r="RT240" s="1" t="str">
        <f t="shared" si="26"/>
        <v>croissance</v>
      </c>
      <c r="RU240" s="1" t="str">
        <f t="shared" si="27"/>
        <v>croissance</v>
      </c>
    </row>
    <row r="241" spans="1:489" ht="14.25" customHeight="1" x14ac:dyDescent="0.3">
      <c r="A241" s="1" t="s">
        <v>3333</v>
      </c>
      <c r="B241" s="1" t="s">
        <v>3334</v>
      </c>
      <c r="C241" s="1">
        <v>44966</v>
      </c>
      <c r="D241" s="1" t="s">
        <v>459</v>
      </c>
      <c r="E241" s="1" t="s">
        <v>460</v>
      </c>
      <c r="F241" s="1" t="s">
        <v>460</v>
      </c>
      <c r="G241" s="1" t="s">
        <v>461</v>
      </c>
      <c r="H241" s="1" t="s">
        <v>1380</v>
      </c>
      <c r="I241" s="1" t="s">
        <v>1381</v>
      </c>
      <c r="J241" s="1" t="s">
        <v>464</v>
      </c>
      <c r="K241" s="1" t="s">
        <v>3336</v>
      </c>
      <c r="L241" s="1" t="s">
        <v>3335</v>
      </c>
      <c r="M241" s="1" t="str" cm="1">
        <f t="array" ref="M241">SUBSTITUTE(L241,LEFT(L241,MIN(IFERROR(FIND({0;1;2;3;4;5;6;7;8;9},L241),""))-1),"")</f>
        <v>56</v>
      </c>
      <c r="N241" s="1" t="str">
        <f t="shared" si="21"/>
        <v>mwand_56</v>
      </c>
      <c r="O241" s="1" t="s">
        <v>467</v>
      </c>
      <c r="P241" s="1">
        <v>18</v>
      </c>
      <c r="Q241" s="1">
        <v>999123199</v>
      </c>
      <c r="R241" s="1" t="s">
        <v>511</v>
      </c>
      <c r="S241" s="1" t="s">
        <v>472</v>
      </c>
      <c r="T241" s="1" t="s">
        <v>933</v>
      </c>
      <c r="V241" s="1" t="s">
        <v>467</v>
      </c>
      <c r="W241" s="1" t="s">
        <v>467</v>
      </c>
      <c r="X241" s="1" t="s">
        <v>3337</v>
      </c>
      <c r="Y241" s="1" t="s">
        <v>575</v>
      </c>
      <c r="AA241" s="1" t="s">
        <v>471</v>
      </c>
      <c r="AB241" s="1">
        <v>1</v>
      </c>
      <c r="AC241" s="1">
        <v>0</v>
      </c>
      <c r="AD241" s="1">
        <v>1</v>
      </c>
      <c r="AE241" s="1">
        <v>1</v>
      </c>
      <c r="AF241" s="1">
        <v>1</v>
      </c>
      <c r="AG241" s="1">
        <v>0</v>
      </c>
      <c r="AH241" s="1">
        <v>1</v>
      </c>
      <c r="AI241" s="1">
        <v>0</v>
      </c>
      <c r="AJ241" s="1">
        <v>1</v>
      </c>
      <c r="AK241" s="1">
        <v>0</v>
      </c>
      <c r="AL241" s="1">
        <v>1</v>
      </c>
      <c r="AM241" s="1">
        <v>0</v>
      </c>
      <c r="AN241" s="1">
        <v>0</v>
      </c>
      <c r="AO241" s="1">
        <v>0</v>
      </c>
      <c r="AP241" s="1">
        <v>0</v>
      </c>
      <c r="AQ241" s="1">
        <v>0</v>
      </c>
      <c r="AR241" s="1">
        <v>7</v>
      </c>
      <c r="AS241" s="1" t="s">
        <v>472</v>
      </c>
      <c r="AT241" s="1">
        <v>0</v>
      </c>
      <c r="AU241" s="1">
        <v>0</v>
      </c>
      <c r="AV241" s="1">
        <v>0</v>
      </c>
      <c r="AW241" s="1">
        <v>0</v>
      </c>
      <c r="AX241" s="1">
        <v>0</v>
      </c>
      <c r="AY241" s="1">
        <v>0</v>
      </c>
      <c r="AZ241" s="1">
        <v>0</v>
      </c>
      <c r="BA241" s="1">
        <v>0</v>
      </c>
      <c r="BB241" s="1">
        <v>0</v>
      </c>
      <c r="BC241" s="1">
        <v>0</v>
      </c>
      <c r="BD241" s="1">
        <v>0</v>
      </c>
      <c r="BE241" s="1">
        <v>0</v>
      </c>
      <c r="BF241" s="1" t="s">
        <v>472</v>
      </c>
      <c r="BS241" s="1" t="s">
        <v>464</v>
      </c>
      <c r="BT241" s="1">
        <v>1</v>
      </c>
      <c r="BU241" s="1">
        <v>0</v>
      </c>
      <c r="BV241" s="1">
        <v>0</v>
      </c>
      <c r="BW241" s="1">
        <v>0</v>
      </c>
      <c r="BX241" s="1">
        <v>0</v>
      </c>
      <c r="BY241" s="1">
        <v>0</v>
      </c>
      <c r="BZ241" s="1">
        <v>0</v>
      </c>
      <c r="CA241" s="1">
        <v>0</v>
      </c>
      <c r="CB241" s="1">
        <v>0</v>
      </c>
      <c r="CC241" s="1">
        <v>0</v>
      </c>
      <c r="CD241" s="1">
        <v>0</v>
      </c>
      <c r="CF241" s="1" t="s">
        <v>473</v>
      </c>
      <c r="CG241" s="1" t="s">
        <v>474</v>
      </c>
      <c r="CL241" s="1" t="s">
        <v>473</v>
      </c>
      <c r="CM241" s="1" t="s">
        <v>5133</v>
      </c>
      <c r="CO241" s="1" t="s">
        <v>464</v>
      </c>
      <c r="CW241" s="1" t="s">
        <v>475</v>
      </c>
      <c r="CX241" s="1">
        <v>15</v>
      </c>
      <c r="CY241" s="1">
        <v>2</v>
      </c>
      <c r="CZ241" s="1">
        <v>15</v>
      </c>
      <c r="DA241" s="9">
        <v>32</v>
      </c>
      <c r="DE241" s="1" t="s">
        <v>464</v>
      </c>
      <c r="DF241" s="1" t="s">
        <v>5101</v>
      </c>
      <c r="EH241" s="1">
        <v>7</v>
      </c>
      <c r="EI241" s="1">
        <v>8</v>
      </c>
      <c r="EJ241" s="1">
        <v>1120</v>
      </c>
      <c r="EM241" s="1">
        <v>0</v>
      </c>
      <c r="EN241" s="6">
        <v>22.857142857142858</v>
      </c>
      <c r="EO241" s="1" t="s">
        <v>472</v>
      </c>
      <c r="EZ241" s="1" t="s">
        <v>476</v>
      </c>
      <c r="FA241" s="1">
        <v>0</v>
      </c>
      <c r="FB241" s="1">
        <v>0</v>
      </c>
      <c r="FC241" s="1">
        <v>0</v>
      </c>
      <c r="FD241" s="1">
        <v>0</v>
      </c>
      <c r="FE241" s="1">
        <v>1</v>
      </c>
      <c r="FF241" s="1">
        <v>0</v>
      </c>
      <c r="FG241" s="1">
        <v>0</v>
      </c>
      <c r="FI241" s="1" t="s">
        <v>464</v>
      </c>
      <c r="FJ241" s="1" t="s">
        <v>598</v>
      </c>
      <c r="FM241" s="1">
        <v>500</v>
      </c>
      <c r="GE241" s="1" t="s">
        <v>464</v>
      </c>
      <c r="GF241" s="1" t="s">
        <v>3338</v>
      </c>
      <c r="GG241" s="1" t="s">
        <v>472</v>
      </c>
      <c r="HP241" s="1" t="s">
        <v>464</v>
      </c>
      <c r="HQ241" s="1">
        <v>0</v>
      </c>
      <c r="HR241" s="1">
        <v>0</v>
      </c>
      <c r="HS241" s="1">
        <v>0</v>
      </c>
      <c r="HT241" s="1">
        <v>0</v>
      </c>
      <c r="HU241" s="1">
        <v>0</v>
      </c>
      <c r="HV241" s="1">
        <v>0</v>
      </c>
      <c r="HW241" s="1">
        <v>1</v>
      </c>
      <c r="HX241" s="1">
        <v>0</v>
      </c>
      <c r="HY241" s="1">
        <v>0</v>
      </c>
      <c r="HZ241" s="1">
        <v>0</v>
      </c>
      <c r="IF241" s="1">
        <v>1</v>
      </c>
      <c r="IG241" s="1">
        <v>0</v>
      </c>
      <c r="IH241" s="1">
        <v>0</v>
      </c>
      <c r="II241" s="1">
        <v>0</v>
      </c>
      <c r="IJ241" s="1">
        <v>0</v>
      </c>
      <c r="IK241" s="1">
        <v>2</v>
      </c>
      <c r="IS241" s="1" t="s">
        <v>5183</v>
      </c>
      <c r="IT241" s="1" t="s">
        <v>464</v>
      </c>
      <c r="IU241" s="1" t="s">
        <v>5102</v>
      </c>
      <c r="IV241" s="1" t="s">
        <v>472</v>
      </c>
      <c r="IX241" s="1" t="s">
        <v>472</v>
      </c>
      <c r="IY241" s="1" t="s">
        <v>472</v>
      </c>
      <c r="KA241" s="1" t="s">
        <v>464</v>
      </c>
      <c r="KB241" s="1">
        <v>1</v>
      </c>
      <c r="KC241" s="1">
        <v>0</v>
      </c>
      <c r="KD241" s="1">
        <v>0</v>
      </c>
      <c r="KE241" s="1">
        <v>1</v>
      </c>
      <c r="KF241" s="1">
        <v>0</v>
      </c>
      <c r="KG241" s="1">
        <v>0</v>
      </c>
      <c r="KH241" s="1">
        <v>0</v>
      </c>
      <c r="KJ241" s="1">
        <v>0</v>
      </c>
      <c r="KK241" s="1">
        <v>1</v>
      </c>
      <c r="KL241" s="1">
        <v>0</v>
      </c>
      <c r="KM241" s="1">
        <v>1</v>
      </c>
      <c r="KN241" s="1">
        <v>2</v>
      </c>
      <c r="KO241" s="1" t="s">
        <v>5186</v>
      </c>
      <c r="KP241" s="1">
        <v>0</v>
      </c>
      <c r="KQ241" s="1">
        <v>0</v>
      </c>
      <c r="KR241" s="1">
        <v>0</v>
      </c>
      <c r="KT241" s="1">
        <v>1</v>
      </c>
      <c r="KU241" s="1">
        <v>0</v>
      </c>
      <c r="KV241" s="1">
        <v>0</v>
      </c>
      <c r="KW241" s="1">
        <v>0</v>
      </c>
      <c r="KX241" s="1">
        <v>0</v>
      </c>
      <c r="KY241" s="1">
        <v>0</v>
      </c>
      <c r="LA241" s="1" t="s">
        <v>472</v>
      </c>
      <c r="LB241" s="1" t="s">
        <v>3339</v>
      </c>
      <c r="LC241" s="1">
        <v>0</v>
      </c>
      <c r="LD241" s="1">
        <v>1</v>
      </c>
      <c r="LE241" s="1">
        <v>0</v>
      </c>
      <c r="LF241" s="1">
        <v>0</v>
      </c>
      <c r="LH241" s="1">
        <v>1</v>
      </c>
      <c r="LI241" s="1">
        <v>0</v>
      </c>
      <c r="LJ241" s="1">
        <v>0</v>
      </c>
      <c r="LK241" s="1">
        <v>0</v>
      </c>
      <c r="LL241" s="1">
        <v>0</v>
      </c>
      <c r="LM241" s="1">
        <v>0</v>
      </c>
      <c r="LN241" s="1">
        <v>0</v>
      </c>
      <c r="LO241" s="1">
        <v>0</v>
      </c>
      <c r="LQ241" s="1" t="s">
        <v>464</v>
      </c>
      <c r="LR241" s="1" t="s">
        <v>1340</v>
      </c>
      <c r="LS241" s="1">
        <v>0</v>
      </c>
      <c r="LT241" s="1">
        <v>0</v>
      </c>
      <c r="LU241" s="1">
        <v>0</v>
      </c>
      <c r="LV241" s="1">
        <v>1</v>
      </c>
      <c r="LW241" s="1">
        <v>0</v>
      </c>
      <c r="LX241" s="1">
        <v>0</v>
      </c>
      <c r="LY241" s="1" t="s">
        <v>1341</v>
      </c>
      <c r="LZ241" s="1" t="s">
        <v>472</v>
      </c>
      <c r="MA241" s="1" t="s">
        <v>472</v>
      </c>
      <c r="MQ241" s="1">
        <v>0</v>
      </c>
      <c r="MT241" s="1">
        <v>2</v>
      </c>
      <c r="MU241" s="1" t="s">
        <v>5188</v>
      </c>
      <c r="MV241" s="1">
        <v>1</v>
      </c>
      <c r="MW241" s="1">
        <v>0</v>
      </c>
      <c r="MX241" s="1">
        <v>0</v>
      </c>
      <c r="MY241" s="1">
        <v>0</v>
      </c>
      <c r="MZ241" s="1">
        <v>0</v>
      </c>
      <c r="NA241" s="1">
        <v>1</v>
      </c>
      <c r="NB241" s="1">
        <v>1</v>
      </c>
      <c r="NC241" s="1" t="s">
        <v>5190</v>
      </c>
      <c r="ND241" s="1">
        <v>0</v>
      </c>
      <c r="NE241" s="1">
        <v>0</v>
      </c>
      <c r="NF241" s="1">
        <v>0</v>
      </c>
      <c r="NH241" s="1" t="s">
        <v>464</v>
      </c>
      <c r="NI241" s="1" t="s">
        <v>480</v>
      </c>
      <c r="OD241" s="1" t="s">
        <v>1818</v>
      </c>
      <c r="OE241" s="1">
        <v>0</v>
      </c>
      <c r="OF241" s="1">
        <v>0</v>
      </c>
      <c r="OG241" s="1">
        <v>0</v>
      </c>
      <c r="OH241" s="1">
        <v>0</v>
      </c>
      <c r="OI241" s="1">
        <v>0</v>
      </c>
      <c r="OJ241" s="1">
        <v>0</v>
      </c>
      <c r="OK241" s="1">
        <v>0</v>
      </c>
      <c r="OL241" s="1">
        <v>0</v>
      </c>
      <c r="OM241" s="1">
        <v>1</v>
      </c>
      <c r="ON241" s="1">
        <v>0</v>
      </c>
      <c r="OO241" s="1" t="s">
        <v>2047</v>
      </c>
      <c r="OP241" s="1">
        <v>0</v>
      </c>
      <c r="OQ241" s="1">
        <v>0</v>
      </c>
      <c r="OR241" s="1">
        <v>0</v>
      </c>
      <c r="OS241" s="1">
        <v>0</v>
      </c>
      <c r="OT241" s="1">
        <v>1</v>
      </c>
      <c r="OU241" s="1">
        <v>0</v>
      </c>
      <c r="OV241" s="1" t="s">
        <v>2058</v>
      </c>
      <c r="OW241" s="1" t="s">
        <v>482</v>
      </c>
      <c r="OY241" s="1" t="s">
        <v>502</v>
      </c>
      <c r="OZ241" s="1" t="s">
        <v>464</v>
      </c>
      <c r="PA241" s="1" t="s">
        <v>464</v>
      </c>
      <c r="PB241" s="1" t="s">
        <v>533</v>
      </c>
      <c r="PC241" s="1" t="s">
        <v>464</v>
      </c>
      <c r="PD241" s="1" t="s">
        <v>472</v>
      </c>
      <c r="PF241" s="1" t="s">
        <v>484</v>
      </c>
      <c r="PH241" s="1" t="s">
        <v>485</v>
      </c>
      <c r="PI241" s="1" t="s">
        <v>534</v>
      </c>
      <c r="PJ241" s="1" t="s">
        <v>472</v>
      </c>
      <c r="PZ241" s="1" t="s">
        <v>1341</v>
      </c>
      <c r="QA241" s="1" t="s">
        <v>472</v>
      </c>
      <c r="QB241" s="1" t="s">
        <v>1375</v>
      </c>
      <c r="QC241" s="1" t="s">
        <v>3340</v>
      </c>
      <c r="QD241" s="1" t="s">
        <v>464</v>
      </c>
      <c r="QE241" s="1" t="s">
        <v>3341</v>
      </c>
      <c r="QF241" s="1" t="s">
        <v>472</v>
      </c>
      <c r="QG241" s="1">
        <v>-2.2200418000000002</v>
      </c>
      <c r="QH241" s="1">
        <v>28.843954799999999</v>
      </c>
      <c r="QI241" s="1">
        <v>1487.6</v>
      </c>
      <c r="QJ241" s="1">
        <v>4.68</v>
      </c>
      <c r="QK241" s="1">
        <v>7</v>
      </c>
      <c r="QL241" s="1">
        <v>44966.417812500003</v>
      </c>
      <c r="QM241" s="1">
        <v>44966.395428240743</v>
      </c>
      <c r="QN241" s="1" t="s">
        <v>890</v>
      </c>
      <c r="QO241" s="1">
        <v>44966.547233796293</v>
      </c>
      <c r="QP241" s="7" t="s">
        <v>3342</v>
      </c>
      <c r="QQ241" s="1" t="s">
        <v>890</v>
      </c>
      <c r="QR241" s="1" t="s">
        <v>4751</v>
      </c>
      <c r="QS241" s="1" t="s">
        <v>4716</v>
      </c>
      <c r="QT241" s="1">
        <v>5</v>
      </c>
      <c r="QU241" s="1" t="s">
        <v>4725</v>
      </c>
      <c r="QV241" s="1">
        <v>7</v>
      </c>
      <c r="QW241" s="1">
        <v>10</v>
      </c>
      <c r="QX241" s="1">
        <v>15</v>
      </c>
      <c r="QY241" s="9">
        <v>32</v>
      </c>
      <c r="QZ241" s="1" t="s">
        <v>5101</v>
      </c>
      <c r="RA241" s="1">
        <v>17.142857142857142</v>
      </c>
      <c r="RB241" s="1" t="s">
        <v>4720</v>
      </c>
      <c r="RC241" s="1" t="s">
        <v>4711</v>
      </c>
      <c r="RD241" s="1" t="s">
        <v>4712</v>
      </c>
      <c r="RE241" s="1" t="s">
        <v>5102</v>
      </c>
      <c r="RF241" s="1">
        <v>0</v>
      </c>
      <c r="RG241" s="1">
        <v>1</v>
      </c>
      <c r="RH241" s="1">
        <v>1</v>
      </c>
      <c r="RI241" s="1">
        <v>2</v>
      </c>
      <c r="RJ241" s="1" t="s">
        <v>4721</v>
      </c>
      <c r="RK241" s="1">
        <v>0</v>
      </c>
      <c r="RL241" s="1">
        <v>5</v>
      </c>
      <c r="RM241" s="1" t="s">
        <v>4714</v>
      </c>
      <c r="RN241" s="1">
        <v>0</v>
      </c>
      <c r="RO241" s="1">
        <v>0</v>
      </c>
      <c r="RP241" s="1" t="str">
        <f t="shared" si="22"/>
        <v>stagnation</v>
      </c>
      <c r="RQ241" s="1" t="str">
        <f t="shared" si="23"/>
        <v>stagnation</v>
      </c>
      <c r="RR241" s="1" t="str">
        <f t="shared" si="24"/>
        <v>stagnation</v>
      </c>
      <c r="RS241" s="1" t="str">
        <f t="shared" si="25"/>
        <v>regression</v>
      </c>
      <c r="RT241" s="1" t="str">
        <f t="shared" si="26"/>
        <v>stagnation</v>
      </c>
      <c r="RU241" s="1" t="str">
        <f t="shared" si="27"/>
        <v>regression</v>
      </c>
    </row>
    <row r="242" spans="1:489" ht="14.25" customHeight="1" x14ac:dyDescent="0.3">
      <c r="A242" s="1" t="s">
        <v>3343</v>
      </c>
      <c r="B242" s="1" t="s">
        <v>3344</v>
      </c>
      <c r="C242" s="1">
        <v>44966</v>
      </c>
      <c r="D242" s="1" t="s">
        <v>459</v>
      </c>
      <c r="E242" s="1" t="s">
        <v>460</v>
      </c>
      <c r="F242" s="1" t="s">
        <v>460</v>
      </c>
      <c r="G242" s="1" t="s">
        <v>461</v>
      </c>
      <c r="H242" s="1" t="s">
        <v>1380</v>
      </c>
      <c r="I242" s="1" t="s">
        <v>1381</v>
      </c>
      <c r="J242" s="1" t="s">
        <v>464</v>
      </c>
      <c r="K242" s="1" t="s">
        <v>3346</v>
      </c>
      <c r="L242" s="1" t="s">
        <v>3345</v>
      </c>
      <c r="M242" s="1" t="str" cm="1">
        <f t="array" ref="M242">SUBSTITUTE(L242,LEFT(L242,MIN(IFERROR(FIND({0;1;2;3;4;5;6;7;8;9},L242),""))-1),"")</f>
        <v>15</v>
      </c>
      <c r="N242" s="1" t="str">
        <f t="shared" si="21"/>
        <v>mwand_15</v>
      </c>
      <c r="O242" s="1" t="s">
        <v>510</v>
      </c>
      <c r="P242" s="1">
        <v>29</v>
      </c>
      <c r="Q242" s="1">
        <v>0</v>
      </c>
      <c r="R242" s="1" t="s">
        <v>693</v>
      </c>
      <c r="S242" s="1" t="s">
        <v>464</v>
      </c>
      <c r="W242" s="1" t="s">
        <v>510</v>
      </c>
      <c r="X242" s="1" t="s">
        <v>3347</v>
      </c>
      <c r="Y242" s="1" t="s">
        <v>575</v>
      </c>
      <c r="AA242" s="1" t="s">
        <v>471</v>
      </c>
      <c r="AB242" s="1">
        <v>0</v>
      </c>
      <c r="AC242" s="1">
        <v>0</v>
      </c>
      <c r="AD242" s="1">
        <v>0</v>
      </c>
      <c r="AE242" s="1">
        <v>0</v>
      </c>
      <c r="AF242" s="1">
        <v>0</v>
      </c>
      <c r="AG242" s="1">
        <v>1</v>
      </c>
      <c r="AH242" s="1">
        <v>0</v>
      </c>
      <c r="AI242" s="1">
        <v>0</v>
      </c>
      <c r="AJ242" s="1">
        <v>1</v>
      </c>
      <c r="AK242" s="1">
        <v>0</v>
      </c>
      <c r="AL242" s="1">
        <v>0</v>
      </c>
      <c r="AM242" s="1">
        <v>0</v>
      </c>
      <c r="AN242" s="1">
        <v>0</v>
      </c>
      <c r="AO242" s="1">
        <v>1</v>
      </c>
      <c r="AP242" s="1">
        <v>0</v>
      </c>
      <c r="AQ242" s="1">
        <v>0</v>
      </c>
      <c r="AR242" s="1">
        <v>3</v>
      </c>
      <c r="AS242" s="1" t="s">
        <v>464</v>
      </c>
      <c r="AT242" s="1">
        <v>0</v>
      </c>
      <c r="AU242" s="1">
        <v>0</v>
      </c>
      <c r="AV242" s="1">
        <v>0</v>
      </c>
      <c r="AW242" s="1">
        <v>0</v>
      </c>
      <c r="AX242" s="1">
        <v>1</v>
      </c>
      <c r="AY242" s="1">
        <v>0</v>
      </c>
      <c r="AZ242" s="1">
        <v>0</v>
      </c>
      <c r="BA242" s="1">
        <v>0</v>
      </c>
      <c r="BB242" s="1">
        <v>0</v>
      </c>
      <c r="BC242" s="1">
        <v>0</v>
      </c>
      <c r="BD242" s="1">
        <v>0</v>
      </c>
      <c r="BE242" s="1">
        <v>0</v>
      </c>
      <c r="BF242" s="1" t="s">
        <v>472</v>
      </c>
      <c r="BS242" s="1" t="s">
        <v>464</v>
      </c>
      <c r="BT242" s="1">
        <v>0</v>
      </c>
      <c r="BU242" s="1">
        <v>0</v>
      </c>
      <c r="BV242" s="1">
        <v>0</v>
      </c>
      <c r="BW242" s="1">
        <v>1</v>
      </c>
      <c r="BX242" s="1">
        <v>0</v>
      </c>
      <c r="BY242" s="1">
        <v>0</v>
      </c>
      <c r="BZ242" s="1">
        <v>0</v>
      </c>
      <c r="CA242" s="1">
        <v>0</v>
      </c>
      <c r="CB242" s="1">
        <v>0</v>
      </c>
      <c r="CC242" s="1">
        <v>0</v>
      </c>
      <c r="CD242" s="1">
        <v>0</v>
      </c>
      <c r="CF242" s="1" t="s">
        <v>473</v>
      </c>
      <c r="CG242" s="1" t="s">
        <v>474</v>
      </c>
      <c r="CL242" s="1" t="s">
        <v>473</v>
      </c>
      <c r="CM242" s="1" t="s">
        <v>5133</v>
      </c>
      <c r="CO242" s="1" t="s">
        <v>464</v>
      </c>
      <c r="CW242" s="1" t="s">
        <v>475</v>
      </c>
      <c r="CX242" s="1">
        <v>15</v>
      </c>
      <c r="CY242" s="1">
        <v>6</v>
      </c>
      <c r="CZ242" s="1">
        <v>15</v>
      </c>
      <c r="DA242" s="9">
        <v>36</v>
      </c>
      <c r="DE242" s="1" t="s">
        <v>472</v>
      </c>
      <c r="DF242" s="1" t="s">
        <v>5102</v>
      </c>
      <c r="DG242" s="1">
        <v>0</v>
      </c>
      <c r="DH242" s="1">
        <v>0</v>
      </c>
      <c r="DI242" s="1">
        <v>0</v>
      </c>
      <c r="DJ242" s="1">
        <v>0</v>
      </c>
      <c r="DK242" s="1">
        <v>0</v>
      </c>
      <c r="DL242" s="1">
        <v>1</v>
      </c>
      <c r="DM242" s="1">
        <v>1</v>
      </c>
      <c r="DN242" s="1">
        <v>1</v>
      </c>
      <c r="DO242" s="1">
        <v>0</v>
      </c>
      <c r="DP242" s="1">
        <v>0</v>
      </c>
      <c r="DQ242" s="1">
        <v>0</v>
      </c>
      <c r="DR242" s="1">
        <v>0</v>
      </c>
      <c r="DS242" s="1">
        <v>0</v>
      </c>
      <c r="EH242" s="1">
        <v>3</v>
      </c>
      <c r="EI242" s="1">
        <v>4</v>
      </c>
      <c r="EJ242" s="1">
        <v>240</v>
      </c>
      <c r="EM242" s="1">
        <v>0</v>
      </c>
      <c r="EN242" s="6">
        <v>11.428571428571429</v>
      </c>
      <c r="EO242" s="1" t="s">
        <v>472</v>
      </c>
      <c r="EZ242" s="1" t="s">
        <v>514</v>
      </c>
      <c r="FA242" s="1">
        <v>0</v>
      </c>
      <c r="FB242" s="1">
        <v>0</v>
      </c>
      <c r="FC242" s="1">
        <v>0</v>
      </c>
      <c r="FD242" s="1">
        <v>0</v>
      </c>
      <c r="FE242" s="1">
        <v>1</v>
      </c>
      <c r="FF242" s="1">
        <v>0</v>
      </c>
      <c r="FG242" s="1">
        <v>0</v>
      </c>
      <c r="FI242" s="1" t="s">
        <v>464</v>
      </c>
      <c r="FJ242" s="1" t="s">
        <v>598</v>
      </c>
      <c r="FM242" s="1">
        <v>500</v>
      </c>
      <c r="GE242" s="1" t="s">
        <v>464</v>
      </c>
      <c r="GF242" s="1" t="s">
        <v>3348</v>
      </c>
      <c r="GG242" s="1" t="s">
        <v>472</v>
      </c>
      <c r="HP242" s="1" t="s">
        <v>464</v>
      </c>
      <c r="HQ242" s="1">
        <v>0</v>
      </c>
      <c r="HR242" s="1">
        <v>0</v>
      </c>
      <c r="HS242" s="1">
        <v>0</v>
      </c>
      <c r="HT242" s="1">
        <v>0</v>
      </c>
      <c r="HU242" s="1">
        <v>0</v>
      </c>
      <c r="HV242" s="1">
        <v>0</v>
      </c>
      <c r="HW242" s="1">
        <v>1</v>
      </c>
      <c r="HX242" s="1">
        <v>0</v>
      </c>
      <c r="HY242" s="1">
        <v>0</v>
      </c>
      <c r="HZ242" s="1">
        <v>0</v>
      </c>
      <c r="IF242" s="1">
        <v>0</v>
      </c>
      <c r="IG242" s="1">
        <v>0</v>
      </c>
      <c r="IH242" s="1">
        <v>0</v>
      </c>
      <c r="II242" s="1">
        <v>1</v>
      </c>
      <c r="IJ242" s="1">
        <v>0</v>
      </c>
      <c r="IS242" s="1" t="s">
        <v>5183</v>
      </c>
      <c r="IT242" s="1" t="s">
        <v>472</v>
      </c>
      <c r="IU242" s="1" t="s">
        <v>5102</v>
      </c>
      <c r="IV242" s="1" t="s">
        <v>472</v>
      </c>
      <c r="IX242" s="1" t="s">
        <v>472</v>
      </c>
      <c r="IY242" s="1" t="s">
        <v>472</v>
      </c>
      <c r="KA242" s="1" t="s">
        <v>464</v>
      </c>
      <c r="KB242" s="1">
        <v>1</v>
      </c>
      <c r="KC242" s="1">
        <v>0</v>
      </c>
      <c r="KD242" s="1">
        <v>0</v>
      </c>
      <c r="KE242" s="1">
        <v>1</v>
      </c>
      <c r="KF242" s="1">
        <v>0</v>
      </c>
      <c r="KG242" s="1">
        <v>0</v>
      </c>
      <c r="KH242" s="1">
        <v>0</v>
      </c>
      <c r="KJ242" s="1">
        <v>0</v>
      </c>
      <c r="KK242" s="1">
        <v>1</v>
      </c>
      <c r="KL242" s="1">
        <v>0</v>
      </c>
      <c r="KM242" s="1">
        <v>1</v>
      </c>
      <c r="KN242" s="1">
        <v>2</v>
      </c>
      <c r="KO242" s="1" t="s">
        <v>5186</v>
      </c>
      <c r="KP242" s="1">
        <v>0</v>
      </c>
      <c r="KQ242" s="1">
        <v>0</v>
      </c>
      <c r="KR242" s="1">
        <v>0</v>
      </c>
      <c r="KT242" s="1">
        <v>1</v>
      </c>
      <c r="KU242" s="1">
        <v>0</v>
      </c>
      <c r="KV242" s="1">
        <v>0</v>
      </c>
      <c r="KW242" s="1">
        <v>0</v>
      </c>
      <c r="KX242" s="1">
        <v>0</v>
      </c>
      <c r="KY242" s="1">
        <v>0</v>
      </c>
      <c r="LA242" s="1" t="s">
        <v>472</v>
      </c>
      <c r="LB242" s="1" t="s">
        <v>3349</v>
      </c>
      <c r="LC242" s="1">
        <v>0</v>
      </c>
      <c r="LD242" s="1">
        <v>1</v>
      </c>
      <c r="LE242" s="1">
        <v>0</v>
      </c>
      <c r="LF242" s="1">
        <v>0</v>
      </c>
      <c r="LH242" s="1">
        <v>1</v>
      </c>
      <c r="LI242" s="1">
        <v>0</v>
      </c>
      <c r="LJ242" s="1">
        <v>0</v>
      </c>
      <c r="LK242" s="1">
        <v>0</v>
      </c>
      <c r="LL242" s="1">
        <v>0</v>
      </c>
      <c r="LM242" s="1">
        <v>0</v>
      </c>
      <c r="LN242" s="1">
        <v>0</v>
      </c>
      <c r="LO242" s="1">
        <v>0</v>
      </c>
      <c r="LQ242" s="1" t="s">
        <v>464</v>
      </c>
      <c r="LR242" s="1" t="s">
        <v>1340</v>
      </c>
      <c r="LS242" s="1">
        <v>0</v>
      </c>
      <c r="LT242" s="1">
        <v>0</v>
      </c>
      <c r="LU242" s="1">
        <v>0</v>
      </c>
      <c r="LV242" s="1">
        <v>1</v>
      </c>
      <c r="LW242" s="1">
        <v>0</v>
      </c>
      <c r="LX242" s="1">
        <v>0</v>
      </c>
      <c r="LY242" s="1" t="s">
        <v>1341</v>
      </c>
      <c r="LZ242" s="1" t="s">
        <v>472</v>
      </c>
      <c r="MA242" s="1" t="s">
        <v>472</v>
      </c>
      <c r="MQ242" s="1">
        <v>0</v>
      </c>
      <c r="MT242" s="1">
        <v>8</v>
      </c>
      <c r="MU242" s="1" t="s">
        <v>5187</v>
      </c>
      <c r="MV242" s="1">
        <v>1</v>
      </c>
      <c r="MW242" s="1">
        <v>0</v>
      </c>
      <c r="MX242" s="1">
        <v>0</v>
      </c>
      <c r="MY242" s="1">
        <v>0</v>
      </c>
      <c r="MZ242" s="1">
        <v>0</v>
      </c>
      <c r="NA242" s="1">
        <v>1</v>
      </c>
      <c r="NB242" s="1">
        <v>1</v>
      </c>
      <c r="NC242" s="1" t="s">
        <v>5190</v>
      </c>
      <c r="ND242" s="1">
        <v>0</v>
      </c>
      <c r="NE242" s="1">
        <v>0</v>
      </c>
      <c r="NF242" s="1">
        <v>0</v>
      </c>
      <c r="NH242" s="1" t="s">
        <v>464</v>
      </c>
      <c r="NI242" s="1" t="s">
        <v>480</v>
      </c>
      <c r="OD242" s="1" t="s">
        <v>1818</v>
      </c>
      <c r="OE242" s="1">
        <v>0</v>
      </c>
      <c r="OF242" s="1">
        <v>0</v>
      </c>
      <c r="OG242" s="1">
        <v>0</v>
      </c>
      <c r="OH242" s="1">
        <v>0</v>
      </c>
      <c r="OI242" s="1">
        <v>0</v>
      </c>
      <c r="OJ242" s="1">
        <v>0</v>
      </c>
      <c r="OK242" s="1">
        <v>0</v>
      </c>
      <c r="OL242" s="1">
        <v>0</v>
      </c>
      <c r="OM242" s="1">
        <v>1</v>
      </c>
      <c r="ON242" s="1">
        <v>0</v>
      </c>
      <c r="OO242" s="1" t="s">
        <v>3350</v>
      </c>
      <c r="OP242" s="1">
        <v>0</v>
      </c>
      <c r="OQ242" s="1">
        <v>0</v>
      </c>
      <c r="OR242" s="1">
        <v>0</v>
      </c>
      <c r="OS242" s="1">
        <v>0</v>
      </c>
      <c r="OT242" s="1">
        <v>1</v>
      </c>
      <c r="OU242" s="1">
        <v>0</v>
      </c>
      <c r="OV242" s="1" t="s">
        <v>2090</v>
      </c>
      <c r="OW242" s="1" t="s">
        <v>482</v>
      </c>
      <c r="OY242" s="1" t="s">
        <v>533</v>
      </c>
      <c r="OZ242" s="1" t="s">
        <v>472</v>
      </c>
      <c r="PA242" s="1" t="s">
        <v>472</v>
      </c>
      <c r="PB242" s="1" t="s">
        <v>533</v>
      </c>
      <c r="PC242" s="1" t="s">
        <v>464</v>
      </c>
      <c r="PD242" s="1" t="s">
        <v>472</v>
      </c>
      <c r="PF242" s="1" t="s">
        <v>484</v>
      </c>
      <c r="PH242" s="1" t="s">
        <v>485</v>
      </c>
      <c r="PI242" s="1" t="s">
        <v>534</v>
      </c>
      <c r="PJ242" s="1" t="s">
        <v>472</v>
      </c>
      <c r="PZ242" s="1" t="s">
        <v>1341</v>
      </c>
      <c r="QA242" s="1" t="s">
        <v>472</v>
      </c>
      <c r="QB242" s="1" t="s">
        <v>3351</v>
      </c>
      <c r="QC242" s="1" t="s">
        <v>1580</v>
      </c>
      <c r="QD242" s="1" t="s">
        <v>472</v>
      </c>
      <c r="QG242" s="1">
        <v>-2.2241515000000001</v>
      </c>
      <c r="QH242" s="1">
        <v>28.8415462</v>
      </c>
      <c r="QI242" s="1">
        <v>1535.5</v>
      </c>
      <c r="QJ242" s="1">
        <v>3.95</v>
      </c>
      <c r="QK242" s="1">
        <v>3</v>
      </c>
      <c r="QL242" s="1">
        <v>44966.449641203697</v>
      </c>
      <c r="QM242" s="1">
        <v>44966.430868055562</v>
      </c>
      <c r="QN242" s="1" t="s">
        <v>890</v>
      </c>
      <c r="QO242" s="1">
        <v>44966.54724537037</v>
      </c>
      <c r="QP242" s="7" t="s">
        <v>3352</v>
      </c>
      <c r="QQ242" s="1" t="s">
        <v>890</v>
      </c>
      <c r="QR242" s="1" t="s">
        <v>4752</v>
      </c>
      <c r="QS242" s="1" t="s">
        <v>4752</v>
      </c>
      <c r="QT242" s="1" t="s">
        <v>4752</v>
      </c>
      <c r="QU242" s="1" t="s">
        <v>4752</v>
      </c>
      <c r="QV242" s="1" t="s">
        <v>4752</v>
      </c>
      <c r="QW242" s="1" t="s">
        <v>4752</v>
      </c>
      <c r="QX242" s="1" t="s">
        <v>4752</v>
      </c>
      <c r="QY242" s="9" t="s">
        <v>4752</v>
      </c>
      <c r="QZ242" s="1" t="s">
        <v>4752</v>
      </c>
      <c r="RA242" s="1" t="s">
        <v>4752</v>
      </c>
      <c r="RB242" s="1" t="s">
        <v>4752</v>
      </c>
      <c r="RC242" s="1" t="s">
        <v>4752</v>
      </c>
      <c r="RD242" s="1" t="s">
        <v>4752</v>
      </c>
      <c r="RE242" s="1" t="s">
        <v>4752</v>
      </c>
      <c r="RF242" s="1" t="s">
        <v>4752</v>
      </c>
      <c r="RG242" s="1" t="s">
        <v>4752</v>
      </c>
      <c r="RH242" s="1" t="s">
        <v>4752</v>
      </c>
      <c r="RI242" s="1" t="s">
        <v>4752</v>
      </c>
      <c r="RJ242" s="1" t="s">
        <v>4752</v>
      </c>
      <c r="RK242" s="1" t="s">
        <v>4752</v>
      </c>
      <c r="RL242" s="1" t="s">
        <v>4752</v>
      </c>
      <c r="RM242" s="1" t="s">
        <v>4752</v>
      </c>
      <c r="RN242" s="1" t="s">
        <v>4752</v>
      </c>
      <c r="RO242" s="1" t="s">
        <v>4752</v>
      </c>
      <c r="RP242" s="1" t="str">
        <f t="shared" si="22"/>
        <v/>
      </c>
      <c r="RQ242" s="1" t="str">
        <f t="shared" si="23"/>
        <v/>
      </c>
      <c r="RR242" s="1" t="str">
        <f t="shared" si="24"/>
        <v/>
      </c>
      <c r="RS242" s="1" t="str">
        <f t="shared" si="25"/>
        <v/>
      </c>
      <c r="RT242" s="1" t="str">
        <f t="shared" si="26"/>
        <v/>
      </c>
      <c r="RU242" s="1" t="str">
        <f t="shared" si="27"/>
        <v/>
      </c>
    </row>
    <row r="243" spans="1:489" ht="14.25" customHeight="1" x14ac:dyDescent="0.3">
      <c r="A243" s="1" t="s">
        <v>3353</v>
      </c>
      <c r="B243" s="1" t="s">
        <v>3354</v>
      </c>
      <c r="C243" s="1">
        <v>44966</v>
      </c>
      <c r="D243" s="1" t="s">
        <v>459</v>
      </c>
      <c r="E243" s="1" t="s">
        <v>460</v>
      </c>
      <c r="F243" s="1" t="s">
        <v>460</v>
      </c>
      <c r="G243" s="1" t="s">
        <v>461</v>
      </c>
      <c r="H243" s="1" t="s">
        <v>1380</v>
      </c>
      <c r="I243" s="1" t="s">
        <v>1381</v>
      </c>
      <c r="J243" s="1" t="s">
        <v>464</v>
      </c>
      <c r="K243" s="1" t="s">
        <v>3356</v>
      </c>
      <c r="L243" s="1" t="s">
        <v>3355</v>
      </c>
      <c r="M243" s="1" t="str" cm="1">
        <f t="array" ref="M243">SUBSTITUTE(L243,LEFT(L243,MIN(IFERROR(FIND({0;1;2;3;4;5;6;7;8;9},L243),""))-1),"")</f>
        <v>19</v>
      </c>
      <c r="N243" s="1" t="str">
        <f t="shared" si="21"/>
        <v>mwand_19</v>
      </c>
      <c r="O243" s="1" t="s">
        <v>467</v>
      </c>
      <c r="P243" s="1">
        <v>24</v>
      </c>
      <c r="Q243" s="1">
        <v>975178244</v>
      </c>
      <c r="R243" s="1" t="s">
        <v>614</v>
      </c>
      <c r="S243" s="1" t="s">
        <v>472</v>
      </c>
      <c r="T243" s="1" t="s">
        <v>1221</v>
      </c>
      <c r="V243" s="1" t="s">
        <v>510</v>
      </c>
      <c r="W243" s="1" t="s">
        <v>510</v>
      </c>
      <c r="X243" s="1" t="s">
        <v>3357</v>
      </c>
      <c r="Y243" s="1" t="s">
        <v>575</v>
      </c>
      <c r="AA243" s="1" t="s">
        <v>471</v>
      </c>
      <c r="AB243" s="1">
        <v>2</v>
      </c>
      <c r="AC243" s="1">
        <v>1</v>
      </c>
      <c r="AD243" s="1">
        <v>0</v>
      </c>
      <c r="AE243" s="1">
        <v>0</v>
      </c>
      <c r="AF243" s="1">
        <v>1</v>
      </c>
      <c r="AG243" s="1">
        <v>0</v>
      </c>
      <c r="AH243" s="1">
        <v>0</v>
      </c>
      <c r="AI243" s="1">
        <v>0</v>
      </c>
      <c r="AJ243" s="1">
        <v>0</v>
      </c>
      <c r="AK243" s="1">
        <v>0</v>
      </c>
      <c r="AL243" s="1">
        <v>0</v>
      </c>
      <c r="AM243" s="1">
        <v>0</v>
      </c>
      <c r="AN243" s="1">
        <v>0</v>
      </c>
      <c r="AO243" s="1">
        <v>1</v>
      </c>
      <c r="AP243" s="1">
        <v>0</v>
      </c>
      <c r="AQ243" s="1">
        <v>0</v>
      </c>
      <c r="AR243" s="1">
        <v>5</v>
      </c>
      <c r="AS243" s="1" t="s">
        <v>464</v>
      </c>
      <c r="AT243" s="1">
        <v>0</v>
      </c>
      <c r="AU243" s="1">
        <v>0</v>
      </c>
      <c r="AV243" s="1">
        <v>0</v>
      </c>
      <c r="AW243" s="1">
        <v>0</v>
      </c>
      <c r="AX243" s="1">
        <v>1</v>
      </c>
      <c r="AY243" s="1">
        <v>0</v>
      </c>
      <c r="AZ243" s="1">
        <v>0</v>
      </c>
      <c r="BA243" s="1">
        <v>0</v>
      </c>
      <c r="BB243" s="1">
        <v>0</v>
      </c>
      <c r="BC243" s="1">
        <v>0</v>
      </c>
      <c r="BD243" s="1">
        <v>0</v>
      </c>
      <c r="BE243" s="1">
        <v>0</v>
      </c>
      <c r="BF243" s="1" t="s">
        <v>472</v>
      </c>
      <c r="BS243" s="1" t="s">
        <v>464</v>
      </c>
      <c r="BT243" s="1">
        <v>0</v>
      </c>
      <c r="BU243" s="1">
        <v>0</v>
      </c>
      <c r="BV243" s="1">
        <v>0</v>
      </c>
      <c r="BW243" s="1">
        <v>1</v>
      </c>
      <c r="BX243" s="1">
        <v>0</v>
      </c>
      <c r="BY243" s="1">
        <v>0</v>
      </c>
      <c r="BZ243" s="1">
        <v>0</v>
      </c>
      <c r="CA243" s="1">
        <v>0</v>
      </c>
      <c r="CB243" s="1">
        <v>0</v>
      </c>
      <c r="CC243" s="1">
        <v>0</v>
      </c>
      <c r="CD243" s="1">
        <v>0</v>
      </c>
      <c r="CF243" s="1" t="s">
        <v>473</v>
      </c>
      <c r="CG243" s="1" t="s">
        <v>474</v>
      </c>
      <c r="CL243" s="1" t="s">
        <v>473</v>
      </c>
      <c r="CM243" s="1" t="s">
        <v>5133</v>
      </c>
      <c r="CO243" s="1" t="s">
        <v>464</v>
      </c>
      <c r="CW243" s="1" t="s">
        <v>475</v>
      </c>
      <c r="CX243" s="1">
        <v>5</v>
      </c>
      <c r="CY243" s="1">
        <v>1</v>
      </c>
      <c r="CZ243" s="1">
        <v>7</v>
      </c>
      <c r="DA243" s="9">
        <v>13</v>
      </c>
      <c r="DE243" s="1" t="s">
        <v>464</v>
      </c>
      <c r="DF243" s="1" t="s">
        <v>5100</v>
      </c>
      <c r="EH243" s="1">
        <v>7</v>
      </c>
      <c r="EI243" s="1">
        <v>6</v>
      </c>
      <c r="EJ243" s="1">
        <v>840</v>
      </c>
      <c r="EM243" s="1">
        <v>0</v>
      </c>
      <c r="EN243" s="6">
        <v>24</v>
      </c>
      <c r="EO243" s="1" t="s">
        <v>472</v>
      </c>
      <c r="EZ243" s="1" t="s">
        <v>555</v>
      </c>
      <c r="FA243" s="1">
        <v>0</v>
      </c>
      <c r="FB243" s="1">
        <v>0</v>
      </c>
      <c r="FC243" s="1">
        <v>0</v>
      </c>
      <c r="FD243" s="1">
        <v>0</v>
      </c>
      <c r="FE243" s="1">
        <v>1</v>
      </c>
      <c r="FF243" s="1">
        <v>0</v>
      </c>
      <c r="FG243" s="1">
        <v>0</v>
      </c>
      <c r="FI243" s="1" t="s">
        <v>464</v>
      </c>
      <c r="FJ243" s="1" t="s">
        <v>598</v>
      </c>
      <c r="FM243" s="1">
        <v>200</v>
      </c>
      <c r="GE243" s="1" t="s">
        <v>464</v>
      </c>
      <c r="GF243" s="1" t="s">
        <v>1326</v>
      </c>
      <c r="GG243" s="1" t="s">
        <v>472</v>
      </c>
      <c r="HP243" s="1" t="s">
        <v>464</v>
      </c>
      <c r="HQ243" s="1">
        <v>0</v>
      </c>
      <c r="HR243" s="1">
        <v>0</v>
      </c>
      <c r="HS243" s="1">
        <v>0</v>
      </c>
      <c r="HT243" s="1">
        <v>0</v>
      </c>
      <c r="HU243" s="1">
        <v>0</v>
      </c>
      <c r="HV243" s="1">
        <v>0</v>
      </c>
      <c r="HW243" s="1">
        <v>1</v>
      </c>
      <c r="HX243" s="1">
        <v>0</v>
      </c>
      <c r="HY243" s="1">
        <v>0</v>
      </c>
      <c r="HZ243" s="1">
        <v>0</v>
      </c>
      <c r="IF243" s="1">
        <v>1</v>
      </c>
      <c r="IG243" s="1">
        <v>0</v>
      </c>
      <c r="IH243" s="1">
        <v>0</v>
      </c>
      <c r="II243" s="1">
        <v>0</v>
      </c>
      <c r="IJ243" s="1">
        <v>0</v>
      </c>
      <c r="IK243" s="1">
        <v>2</v>
      </c>
      <c r="IS243" s="1" t="s">
        <v>5183</v>
      </c>
      <c r="IT243" s="1" t="s">
        <v>464</v>
      </c>
      <c r="IU243" s="1" t="s">
        <v>5102</v>
      </c>
      <c r="IV243" s="1" t="s">
        <v>472</v>
      </c>
      <c r="IX243" s="1" t="s">
        <v>472</v>
      </c>
      <c r="IY243" s="1" t="s">
        <v>472</v>
      </c>
      <c r="KA243" s="1" t="s">
        <v>464</v>
      </c>
      <c r="KB243" s="1">
        <v>1</v>
      </c>
      <c r="KC243" s="1">
        <v>0</v>
      </c>
      <c r="KD243" s="1">
        <v>0</v>
      </c>
      <c r="KE243" s="1">
        <v>1</v>
      </c>
      <c r="KF243" s="1">
        <v>0</v>
      </c>
      <c r="KG243" s="1">
        <v>0</v>
      </c>
      <c r="KH243" s="1">
        <v>0</v>
      </c>
      <c r="KJ243" s="1">
        <v>1</v>
      </c>
      <c r="KK243" s="1">
        <v>1</v>
      </c>
      <c r="KL243" s="1">
        <v>0</v>
      </c>
      <c r="KM243" s="1">
        <v>2</v>
      </c>
      <c r="KN243" s="1">
        <v>3</v>
      </c>
      <c r="KO243" s="1" t="s">
        <v>5185</v>
      </c>
      <c r="KP243" s="1">
        <v>0</v>
      </c>
      <c r="KQ243" s="1">
        <v>0</v>
      </c>
      <c r="KR243" s="1">
        <v>0</v>
      </c>
      <c r="KT243" s="1">
        <v>1</v>
      </c>
      <c r="KU243" s="1">
        <v>0</v>
      </c>
      <c r="KV243" s="1">
        <v>0</v>
      </c>
      <c r="KW243" s="1">
        <v>0</v>
      </c>
      <c r="KX243" s="1">
        <v>0</v>
      </c>
      <c r="KY243" s="1">
        <v>0</v>
      </c>
      <c r="LA243" s="1" t="s">
        <v>472</v>
      </c>
      <c r="LB243" s="1" t="s">
        <v>3358</v>
      </c>
      <c r="LC243" s="1">
        <v>0</v>
      </c>
      <c r="LD243" s="1">
        <v>1</v>
      </c>
      <c r="LE243" s="1">
        <v>0</v>
      </c>
      <c r="LF243" s="1">
        <v>0</v>
      </c>
      <c r="LH243" s="1">
        <v>1</v>
      </c>
      <c r="LI243" s="1">
        <v>0</v>
      </c>
      <c r="LJ243" s="1">
        <v>0</v>
      </c>
      <c r="LK243" s="1">
        <v>0</v>
      </c>
      <c r="LL243" s="1">
        <v>0</v>
      </c>
      <c r="LM243" s="1">
        <v>0</v>
      </c>
      <c r="LN243" s="1">
        <v>0</v>
      </c>
      <c r="LO243" s="1">
        <v>0</v>
      </c>
      <c r="LQ243" s="1" t="s">
        <v>464</v>
      </c>
      <c r="LR243" s="1" t="s">
        <v>1340</v>
      </c>
      <c r="LS243" s="1">
        <v>0</v>
      </c>
      <c r="LT243" s="1">
        <v>0</v>
      </c>
      <c r="LU243" s="1">
        <v>0</v>
      </c>
      <c r="LV243" s="1">
        <v>1</v>
      </c>
      <c r="LW243" s="1">
        <v>0</v>
      </c>
      <c r="LX243" s="1">
        <v>0</v>
      </c>
      <c r="LY243" s="1" t="s">
        <v>1341</v>
      </c>
      <c r="LZ243" s="1" t="s">
        <v>472</v>
      </c>
      <c r="MA243" s="1" t="s">
        <v>472</v>
      </c>
      <c r="MQ243" s="1">
        <v>0</v>
      </c>
      <c r="MT243" s="1">
        <v>5</v>
      </c>
      <c r="MU243" s="1" t="s">
        <v>5189</v>
      </c>
      <c r="MV243" s="1">
        <v>1</v>
      </c>
      <c r="MW243" s="1">
        <v>0</v>
      </c>
      <c r="MX243" s="1">
        <v>0</v>
      </c>
      <c r="MY243" s="1">
        <v>0</v>
      </c>
      <c r="MZ243" s="1">
        <v>0</v>
      </c>
      <c r="NA243" s="1">
        <v>1</v>
      </c>
      <c r="NB243" s="1">
        <v>1</v>
      </c>
      <c r="NC243" s="1" t="s">
        <v>5190</v>
      </c>
      <c r="ND243" s="1">
        <v>0</v>
      </c>
      <c r="NE243" s="1">
        <v>0</v>
      </c>
      <c r="NF243" s="1">
        <v>0</v>
      </c>
      <c r="NH243" s="1" t="s">
        <v>464</v>
      </c>
      <c r="NI243" s="1" t="s">
        <v>480</v>
      </c>
      <c r="OD243" s="1" t="s">
        <v>1818</v>
      </c>
      <c r="OE243" s="1">
        <v>0</v>
      </c>
      <c r="OF243" s="1">
        <v>0</v>
      </c>
      <c r="OG243" s="1">
        <v>0</v>
      </c>
      <c r="OH243" s="1">
        <v>0</v>
      </c>
      <c r="OI243" s="1">
        <v>0</v>
      </c>
      <c r="OJ243" s="1">
        <v>0</v>
      </c>
      <c r="OK243" s="1">
        <v>0</v>
      </c>
      <c r="OL243" s="1">
        <v>0</v>
      </c>
      <c r="OM243" s="1">
        <v>1</v>
      </c>
      <c r="ON243" s="1">
        <v>0</v>
      </c>
      <c r="OO243" s="1" t="s">
        <v>2047</v>
      </c>
      <c r="OP243" s="1">
        <v>0</v>
      </c>
      <c r="OQ243" s="1">
        <v>0</v>
      </c>
      <c r="OR243" s="1">
        <v>0</v>
      </c>
      <c r="OS243" s="1">
        <v>0</v>
      </c>
      <c r="OT243" s="1">
        <v>1</v>
      </c>
      <c r="OU243" s="1">
        <v>0</v>
      </c>
      <c r="OV243" s="1" t="s">
        <v>2058</v>
      </c>
      <c r="OW243" s="1" t="s">
        <v>546</v>
      </c>
      <c r="OY243" s="1" t="s">
        <v>502</v>
      </c>
      <c r="OZ243" s="1" t="s">
        <v>464</v>
      </c>
      <c r="PA243" s="1" t="s">
        <v>464</v>
      </c>
      <c r="PB243" s="1" t="s">
        <v>483</v>
      </c>
      <c r="PC243" s="1" t="s">
        <v>464</v>
      </c>
      <c r="PD243" s="1" t="s">
        <v>472</v>
      </c>
      <c r="PF243" s="1" t="s">
        <v>484</v>
      </c>
      <c r="PH243" s="1" t="s">
        <v>485</v>
      </c>
      <c r="PI243" s="1" t="s">
        <v>534</v>
      </c>
      <c r="PJ243" s="1" t="s">
        <v>472</v>
      </c>
      <c r="PZ243" s="1" t="s">
        <v>3359</v>
      </c>
      <c r="QA243" s="1" t="s">
        <v>472</v>
      </c>
      <c r="QB243" s="1" t="s">
        <v>3351</v>
      </c>
      <c r="QC243" s="1" t="s">
        <v>1796</v>
      </c>
      <c r="QD243" s="1" t="s">
        <v>472</v>
      </c>
      <c r="QG243" s="1">
        <v>-2.2273898999999999</v>
      </c>
      <c r="QH243" s="1">
        <v>28.833652099999998</v>
      </c>
      <c r="QI243" s="1">
        <v>1581.1</v>
      </c>
      <c r="QJ243" s="1">
        <v>4.9800000000000004</v>
      </c>
      <c r="QK243" s="1">
        <v>5</v>
      </c>
      <c r="QL243" s="1">
        <v>44966.482511574082</v>
      </c>
      <c r="QM243" s="1">
        <v>44966.469085648147</v>
      </c>
      <c r="QN243" s="1" t="s">
        <v>890</v>
      </c>
      <c r="QO243" s="1">
        <v>44966.547256944446</v>
      </c>
      <c r="QP243" s="7" t="s">
        <v>3360</v>
      </c>
      <c r="QQ243" s="1" t="s">
        <v>890</v>
      </c>
      <c r="QR243" s="1" t="s">
        <v>4707</v>
      </c>
      <c r="QS243" s="1" t="s">
        <v>4716</v>
      </c>
      <c r="QT243" s="1">
        <v>4</v>
      </c>
      <c r="QU243" s="1" t="s">
        <v>4725</v>
      </c>
      <c r="QV243" s="1">
        <v>7</v>
      </c>
      <c r="QW243" s="1">
        <v>9</v>
      </c>
      <c r="QX243" s="1">
        <v>10</v>
      </c>
      <c r="QY243" s="9">
        <v>26</v>
      </c>
      <c r="QZ243" s="1" t="s">
        <v>5100</v>
      </c>
      <c r="RA243" s="1">
        <v>20</v>
      </c>
      <c r="RB243" s="1" t="s">
        <v>4710</v>
      </c>
      <c r="RC243" s="1" t="s">
        <v>4711</v>
      </c>
      <c r="RD243" s="1" t="s">
        <v>4712</v>
      </c>
      <c r="RE243" s="1" t="s">
        <v>5102</v>
      </c>
      <c r="RF243" s="1">
        <v>0</v>
      </c>
      <c r="RG243" s="1">
        <v>0</v>
      </c>
      <c r="RH243" s="1">
        <v>0</v>
      </c>
      <c r="RI243" s="1">
        <v>0</v>
      </c>
      <c r="RJ243" s="1" t="s">
        <v>4721</v>
      </c>
      <c r="RK243" s="1">
        <v>0</v>
      </c>
      <c r="RL243" s="1">
        <v>2</v>
      </c>
      <c r="RM243" s="1" t="s">
        <v>4722</v>
      </c>
      <c r="RN243" s="1">
        <v>0</v>
      </c>
      <c r="RO243" s="1">
        <v>0</v>
      </c>
      <c r="RP243" s="1" t="str">
        <f t="shared" si="22"/>
        <v>croissance</v>
      </c>
      <c r="RQ243" s="1" t="str">
        <f t="shared" si="23"/>
        <v>stagnation</v>
      </c>
      <c r="RR243" s="1" t="str">
        <f t="shared" si="24"/>
        <v>stagnation</v>
      </c>
      <c r="RS243" s="1" t="str">
        <f t="shared" si="25"/>
        <v>regression</v>
      </c>
      <c r="RT243" s="1" t="str">
        <f t="shared" si="26"/>
        <v>croissance</v>
      </c>
      <c r="RU243" s="1" t="str">
        <f t="shared" si="27"/>
        <v>croissance</v>
      </c>
    </row>
    <row r="244" spans="1:489" ht="14.25" customHeight="1" x14ac:dyDescent="0.3">
      <c r="A244" s="1" t="s">
        <v>3361</v>
      </c>
      <c r="B244" s="1" t="s">
        <v>3362</v>
      </c>
      <c r="C244" s="1">
        <v>44966</v>
      </c>
      <c r="D244" s="1" t="s">
        <v>459</v>
      </c>
      <c r="E244" s="1" t="s">
        <v>460</v>
      </c>
      <c r="F244" s="1" t="s">
        <v>460</v>
      </c>
      <c r="G244" s="1" t="s">
        <v>461</v>
      </c>
      <c r="H244" s="1" t="s">
        <v>1380</v>
      </c>
      <c r="I244" s="1" t="s">
        <v>2532</v>
      </c>
      <c r="J244" s="1" t="s">
        <v>464</v>
      </c>
      <c r="K244" s="1" t="s">
        <v>3364</v>
      </c>
      <c r="L244" s="1" t="s">
        <v>3363</v>
      </c>
      <c r="M244" s="1" t="str" cm="1">
        <f t="array" ref="M244">SUBSTITUTE(L244,LEFT(L244,MIN(IFERROR(FIND({0;1;2;3;4;5;6;7;8;9},L244),""))-1),"")</f>
        <v>11</v>
      </c>
      <c r="N244" s="1" t="str">
        <f t="shared" si="21"/>
        <v>kabam_11</v>
      </c>
      <c r="O244" s="1" t="s">
        <v>510</v>
      </c>
      <c r="P244" s="1">
        <v>26</v>
      </c>
      <c r="Q244" s="1">
        <v>971754335</v>
      </c>
      <c r="R244" s="1" t="s">
        <v>468</v>
      </c>
      <c r="S244" s="1" t="s">
        <v>464</v>
      </c>
      <c r="W244" s="1" t="s">
        <v>510</v>
      </c>
      <c r="X244" s="1" t="s">
        <v>3365</v>
      </c>
      <c r="Y244" s="1" t="s">
        <v>1144</v>
      </c>
      <c r="AA244" s="1" t="s">
        <v>471</v>
      </c>
      <c r="AB244" s="1">
        <v>0</v>
      </c>
      <c r="AC244" s="1">
        <v>0</v>
      </c>
      <c r="AD244" s="1">
        <v>0</v>
      </c>
      <c r="AE244" s="1">
        <v>0</v>
      </c>
      <c r="AF244" s="1">
        <v>1</v>
      </c>
      <c r="AG244" s="1">
        <v>0</v>
      </c>
      <c r="AH244" s="1">
        <v>0</v>
      </c>
      <c r="AI244" s="1">
        <v>0</v>
      </c>
      <c r="AJ244" s="1">
        <v>1</v>
      </c>
      <c r="AK244" s="1">
        <v>0</v>
      </c>
      <c r="AL244" s="1">
        <v>0</v>
      </c>
      <c r="AM244" s="1">
        <v>0</v>
      </c>
      <c r="AN244" s="1">
        <v>0</v>
      </c>
      <c r="AO244" s="1">
        <v>0</v>
      </c>
      <c r="AP244" s="1">
        <v>1</v>
      </c>
      <c r="AQ244" s="1">
        <v>0</v>
      </c>
      <c r="AR244" s="1">
        <v>3</v>
      </c>
      <c r="AS244" s="1" t="s">
        <v>464</v>
      </c>
      <c r="AT244" s="1">
        <v>0</v>
      </c>
      <c r="AU244" s="1">
        <v>0</v>
      </c>
      <c r="AV244" s="1">
        <v>0</v>
      </c>
      <c r="AW244" s="1">
        <v>0</v>
      </c>
      <c r="AX244" s="1">
        <v>0</v>
      </c>
      <c r="AY244" s="1">
        <v>0</v>
      </c>
      <c r="AZ244" s="1">
        <v>0</v>
      </c>
      <c r="BA244" s="1">
        <v>0</v>
      </c>
      <c r="BB244" s="1">
        <v>0</v>
      </c>
      <c r="BC244" s="1">
        <v>1</v>
      </c>
      <c r="BD244" s="1">
        <v>0</v>
      </c>
      <c r="BE244" s="1" t="s">
        <v>786</v>
      </c>
      <c r="BF244" s="1" t="s">
        <v>472</v>
      </c>
      <c r="BS244" s="1" t="s">
        <v>464</v>
      </c>
      <c r="BT244" s="1">
        <v>0</v>
      </c>
      <c r="BU244" s="1">
        <v>0</v>
      </c>
      <c r="BV244" s="1">
        <v>0</v>
      </c>
      <c r="BW244" s="1">
        <v>1</v>
      </c>
      <c r="BX244" s="1">
        <v>0</v>
      </c>
      <c r="BY244" s="1">
        <v>0</v>
      </c>
      <c r="BZ244" s="1">
        <v>0</v>
      </c>
      <c r="CA244" s="1">
        <v>0</v>
      </c>
      <c r="CB244" s="1">
        <v>0</v>
      </c>
      <c r="CC244" s="1">
        <v>0</v>
      </c>
      <c r="CD244" s="1">
        <v>0</v>
      </c>
      <c r="CF244" s="1" t="s">
        <v>473</v>
      </c>
      <c r="CG244" s="1" t="s">
        <v>474</v>
      </c>
      <c r="CL244" s="1" t="s">
        <v>473</v>
      </c>
      <c r="CM244" s="1" t="s">
        <v>5133</v>
      </c>
      <c r="CO244" s="1" t="s">
        <v>464</v>
      </c>
      <c r="CW244" s="1" t="s">
        <v>475</v>
      </c>
      <c r="CX244" s="1">
        <v>10</v>
      </c>
      <c r="CY244" s="1">
        <v>60</v>
      </c>
      <c r="CZ244" s="1">
        <v>15</v>
      </c>
      <c r="DA244" s="9">
        <v>85</v>
      </c>
      <c r="DE244" s="1" t="s">
        <v>472</v>
      </c>
      <c r="DF244" s="1" t="s">
        <v>5102</v>
      </c>
      <c r="DG244" s="1">
        <v>0</v>
      </c>
      <c r="DH244" s="1">
        <v>0</v>
      </c>
      <c r="DI244" s="1">
        <v>0</v>
      </c>
      <c r="DJ244" s="1">
        <v>0</v>
      </c>
      <c r="DK244" s="1">
        <v>0</v>
      </c>
      <c r="DL244" s="1">
        <v>0</v>
      </c>
      <c r="DM244" s="1">
        <v>1</v>
      </c>
      <c r="DN244" s="1">
        <v>1</v>
      </c>
      <c r="DO244" s="1">
        <v>0</v>
      </c>
      <c r="DP244" s="1">
        <v>0</v>
      </c>
      <c r="DQ244" s="1">
        <v>0</v>
      </c>
      <c r="DR244" s="1">
        <v>0</v>
      </c>
      <c r="DS244" s="1">
        <v>0</v>
      </c>
      <c r="EH244" s="1">
        <v>7</v>
      </c>
      <c r="EI244" s="1">
        <v>3</v>
      </c>
      <c r="EJ244" s="1">
        <v>420</v>
      </c>
      <c r="EM244" s="1">
        <v>0</v>
      </c>
      <c r="EN244" s="6">
        <v>20</v>
      </c>
      <c r="EO244" s="1" t="s">
        <v>671</v>
      </c>
      <c r="EZ244" s="1" t="s">
        <v>555</v>
      </c>
      <c r="FA244" s="1">
        <v>0</v>
      </c>
      <c r="FB244" s="1">
        <v>0</v>
      </c>
      <c r="FC244" s="1">
        <v>0</v>
      </c>
      <c r="FD244" s="1">
        <v>0</v>
      </c>
      <c r="FE244" s="1">
        <v>1</v>
      </c>
      <c r="FF244" s="1">
        <v>0</v>
      </c>
      <c r="FG244" s="1">
        <v>0</v>
      </c>
      <c r="FI244" s="1" t="s">
        <v>464</v>
      </c>
      <c r="FJ244" s="1" t="s">
        <v>598</v>
      </c>
      <c r="FM244" s="1">
        <v>500</v>
      </c>
      <c r="GE244" s="1" t="s">
        <v>464</v>
      </c>
      <c r="GF244" s="1" t="s">
        <v>3366</v>
      </c>
      <c r="GG244" s="1" t="s">
        <v>472</v>
      </c>
      <c r="HP244" s="1" t="s">
        <v>464</v>
      </c>
      <c r="HQ244" s="1">
        <v>0</v>
      </c>
      <c r="HR244" s="1">
        <v>0</v>
      </c>
      <c r="HS244" s="1">
        <v>0</v>
      </c>
      <c r="HT244" s="1">
        <v>0</v>
      </c>
      <c r="HU244" s="1">
        <v>0</v>
      </c>
      <c r="HV244" s="1">
        <v>0</v>
      </c>
      <c r="HW244" s="1">
        <v>1</v>
      </c>
      <c r="HX244" s="1">
        <v>0</v>
      </c>
      <c r="HY244" s="1">
        <v>0</v>
      </c>
      <c r="HZ244" s="1">
        <v>0</v>
      </c>
      <c r="IF244" s="1">
        <v>0</v>
      </c>
      <c r="IG244" s="1">
        <v>0</v>
      </c>
      <c r="IH244" s="1">
        <v>0</v>
      </c>
      <c r="II244" s="1">
        <v>1</v>
      </c>
      <c r="IJ244" s="1">
        <v>0</v>
      </c>
      <c r="IS244" s="1" t="s">
        <v>5183</v>
      </c>
      <c r="IT244" s="1" t="s">
        <v>472</v>
      </c>
      <c r="IU244" s="1" t="s">
        <v>5102</v>
      </c>
      <c r="IV244" s="1" t="s">
        <v>472</v>
      </c>
      <c r="IX244" s="1" t="s">
        <v>472</v>
      </c>
      <c r="IY244" s="1" t="s">
        <v>472</v>
      </c>
      <c r="KA244" s="1" t="s">
        <v>464</v>
      </c>
      <c r="KB244" s="1">
        <v>1</v>
      </c>
      <c r="KC244" s="1">
        <v>0</v>
      </c>
      <c r="KD244" s="1">
        <v>0</v>
      </c>
      <c r="KE244" s="1">
        <v>1</v>
      </c>
      <c r="KF244" s="1">
        <v>0</v>
      </c>
      <c r="KG244" s="1">
        <v>0</v>
      </c>
      <c r="KH244" s="1">
        <v>0</v>
      </c>
      <c r="KJ244" s="1">
        <v>1</v>
      </c>
      <c r="KK244" s="1">
        <v>1</v>
      </c>
      <c r="KL244" s="1">
        <v>0</v>
      </c>
      <c r="KM244" s="1">
        <v>2</v>
      </c>
      <c r="KN244" s="1">
        <v>3</v>
      </c>
      <c r="KO244" s="1" t="s">
        <v>5185</v>
      </c>
      <c r="KP244" s="1">
        <v>0</v>
      </c>
      <c r="KQ244" s="1">
        <v>0</v>
      </c>
      <c r="KR244" s="1">
        <v>0</v>
      </c>
      <c r="KT244" s="1">
        <v>1</v>
      </c>
      <c r="KU244" s="1">
        <v>0</v>
      </c>
      <c r="KV244" s="1">
        <v>0</v>
      </c>
      <c r="KW244" s="1">
        <v>0</v>
      </c>
      <c r="KX244" s="1">
        <v>0</v>
      </c>
      <c r="KY244" s="1">
        <v>0</v>
      </c>
      <c r="LA244" s="1" t="s">
        <v>464</v>
      </c>
      <c r="LB244" s="1" t="s">
        <v>786</v>
      </c>
      <c r="LC244" s="1">
        <v>1</v>
      </c>
      <c r="LD244" s="1">
        <v>0</v>
      </c>
      <c r="LE244" s="1">
        <v>0</v>
      </c>
      <c r="LF244" s="1">
        <v>0</v>
      </c>
      <c r="LH244" s="1">
        <v>0</v>
      </c>
      <c r="LI244" s="1">
        <v>0</v>
      </c>
      <c r="LJ244" s="1">
        <v>0</v>
      </c>
      <c r="LK244" s="1">
        <v>0</v>
      </c>
      <c r="LL244" s="1">
        <v>1</v>
      </c>
      <c r="LM244" s="1">
        <v>0</v>
      </c>
      <c r="LN244" s="1">
        <v>0</v>
      </c>
      <c r="LO244" s="1">
        <v>0</v>
      </c>
      <c r="LQ244" s="1" t="s">
        <v>472</v>
      </c>
      <c r="LZ244" s="1" t="s">
        <v>472</v>
      </c>
      <c r="MA244" s="1" t="s">
        <v>472</v>
      </c>
      <c r="MQ244" s="1">
        <v>0</v>
      </c>
      <c r="MT244" s="1">
        <v>6</v>
      </c>
      <c r="MU244" s="1" t="s">
        <v>5187</v>
      </c>
      <c r="MV244" s="1">
        <v>0</v>
      </c>
      <c r="MW244" s="1">
        <v>0</v>
      </c>
      <c r="MX244" s="1">
        <v>0</v>
      </c>
      <c r="MY244" s="1">
        <v>0</v>
      </c>
      <c r="MZ244" s="1">
        <v>0</v>
      </c>
      <c r="NA244" s="1">
        <v>0</v>
      </c>
      <c r="NB244" s="1">
        <v>0</v>
      </c>
      <c r="NC244" s="1" t="s">
        <v>1580</v>
      </c>
      <c r="ND244" s="1">
        <v>1</v>
      </c>
      <c r="NE244" s="1">
        <v>0</v>
      </c>
      <c r="NF244" s="1">
        <v>0</v>
      </c>
      <c r="NH244" s="1" t="s">
        <v>464</v>
      </c>
      <c r="NI244" s="1" t="s">
        <v>480</v>
      </c>
      <c r="OD244" s="1" t="s">
        <v>2994</v>
      </c>
      <c r="OE244" s="1">
        <v>0</v>
      </c>
      <c r="OF244" s="1">
        <v>0</v>
      </c>
      <c r="OG244" s="1">
        <v>0</v>
      </c>
      <c r="OH244" s="1">
        <v>0</v>
      </c>
      <c r="OI244" s="1">
        <v>0</v>
      </c>
      <c r="OJ244" s="1">
        <v>1</v>
      </c>
      <c r="OK244" s="1">
        <v>0</v>
      </c>
      <c r="OL244" s="1">
        <v>0</v>
      </c>
      <c r="OM244" s="1">
        <v>1</v>
      </c>
      <c r="ON244" s="1">
        <v>0</v>
      </c>
      <c r="OO244" s="1" t="s">
        <v>544</v>
      </c>
      <c r="OP244" s="1">
        <v>0</v>
      </c>
      <c r="OQ244" s="1">
        <v>0</v>
      </c>
      <c r="OR244" s="1">
        <v>0</v>
      </c>
      <c r="OS244" s="1">
        <v>1</v>
      </c>
      <c r="OT244" s="1">
        <v>0</v>
      </c>
      <c r="OU244" s="1">
        <v>0</v>
      </c>
      <c r="OW244" s="1" t="s">
        <v>546</v>
      </c>
      <c r="OY244" s="1" t="s">
        <v>533</v>
      </c>
      <c r="OZ244" s="1" t="s">
        <v>464</v>
      </c>
      <c r="PA244" s="1" t="s">
        <v>464</v>
      </c>
      <c r="PB244" s="1" t="s">
        <v>776</v>
      </c>
      <c r="PC244" s="1" t="s">
        <v>464</v>
      </c>
      <c r="PD244" s="1" t="s">
        <v>472</v>
      </c>
      <c r="PF244" s="1" t="s">
        <v>484</v>
      </c>
      <c r="PH244" s="1" t="s">
        <v>485</v>
      </c>
      <c r="PI244" s="1" t="s">
        <v>534</v>
      </c>
      <c r="PJ244" s="1" t="s">
        <v>472</v>
      </c>
      <c r="PZ244" s="1" t="s">
        <v>490</v>
      </c>
      <c r="QA244" s="1" t="s">
        <v>472</v>
      </c>
      <c r="QB244" s="1" t="s">
        <v>3367</v>
      </c>
      <c r="QC244" s="1" t="s">
        <v>490</v>
      </c>
      <c r="QD244" s="1" t="s">
        <v>472</v>
      </c>
      <c r="QG244" s="1">
        <v>-2.1958891999999999</v>
      </c>
      <c r="QH244" s="1">
        <v>28.853217099999998</v>
      </c>
      <c r="QI244" s="1">
        <v>1586.3</v>
      </c>
      <c r="QJ244" s="1">
        <v>5</v>
      </c>
      <c r="QK244" s="1">
        <v>3</v>
      </c>
      <c r="QL244" s="1">
        <v>44966.357372685183</v>
      </c>
      <c r="QM244" s="1">
        <v>44966.340138888889</v>
      </c>
      <c r="QN244" s="1" t="s">
        <v>1230</v>
      </c>
      <c r="QO244" s="1">
        <v>44966.548993055563</v>
      </c>
      <c r="QP244" s="7" t="s">
        <v>3368</v>
      </c>
      <c r="QQ244" s="1" t="s">
        <v>1230</v>
      </c>
      <c r="QR244" s="1" t="s">
        <v>4752</v>
      </c>
      <c r="QS244" s="1" t="s">
        <v>4752</v>
      </c>
      <c r="QT244" s="1" t="s">
        <v>4752</v>
      </c>
      <c r="QU244" s="1" t="s">
        <v>4752</v>
      </c>
      <c r="QV244" s="1" t="s">
        <v>4752</v>
      </c>
      <c r="QW244" s="1" t="s">
        <v>4752</v>
      </c>
      <c r="QX244" s="1" t="s">
        <v>4752</v>
      </c>
      <c r="QY244" s="9" t="s">
        <v>4752</v>
      </c>
      <c r="QZ244" s="1" t="s">
        <v>4752</v>
      </c>
      <c r="RA244" s="1" t="s">
        <v>4752</v>
      </c>
      <c r="RB244" s="1" t="s">
        <v>4752</v>
      </c>
      <c r="RC244" s="1" t="s">
        <v>4752</v>
      </c>
      <c r="RD244" s="1" t="s">
        <v>4752</v>
      </c>
      <c r="RE244" s="1" t="s">
        <v>4752</v>
      </c>
      <c r="RF244" s="1" t="s">
        <v>4752</v>
      </c>
      <c r="RG244" s="1" t="s">
        <v>4752</v>
      </c>
      <c r="RH244" s="1" t="s">
        <v>4752</v>
      </c>
      <c r="RI244" s="1" t="s">
        <v>4752</v>
      </c>
      <c r="RJ244" s="1" t="s">
        <v>4752</v>
      </c>
      <c r="RK244" s="1" t="s">
        <v>4752</v>
      </c>
      <c r="RL244" s="1" t="s">
        <v>4752</v>
      </c>
      <c r="RM244" s="1" t="s">
        <v>4752</v>
      </c>
      <c r="RN244" s="1" t="s">
        <v>4752</v>
      </c>
      <c r="RO244" s="1" t="s">
        <v>4752</v>
      </c>
      <c r="RP244" s="1" t="str">
        <f t="shared" si="22"/>
        <v/>
      </c>
      <c r="RQ244" s="1" t="str">
        <f t="shared" si="23"/>
        <v/>
      </c>
      <c r="RR244" s="1" t="str">
        <f t="shared" si="24"/>
        <v/>
      </c>
      <c r="RS244" s="1" t="str">
        <f t="shared" si="25"/>
        <v/>
      </c>
      <c r="RT244" s="1" t="str">
        <f t="shared" si="26"/>
        <v/>
      </c>
      <c r="RU244" s="1" t="str">
        <f t="shared" si="27"/>
        <v/>
      </c>
    </row>
    <row r="245" spans="1:489" ht="14.25" customHeight="1" x14ac:dyDescent="0.3">
      <c r="A245" s="1" t="s">
        <v>3369</v>
      </c>
      <c r="B245" s="1" t="s">
        <v>3370</v>
      </c>
      <c r="C245" s="1">
        <v>44966</v>
      </c>
      <c r="D245" s="1" t="s">
        <v>459</v>
      </c>
      <c r="E245" s="1" t="s">
        <v>460</v>
      </c>
      <c r="F245" s="1" t="s">
        <v>460</v>
      </c>
      <c r="G245" s="1" t="s">
        <v>461</v>
      </c>
      <c r="H245" s="1" t="s">
        <v>1380</v>
      </c>
      <c r="I245" s="1" t="s">
        <v>2532</v>
      </c>
      <c r="J245" s="1" t="s">
        <v>464</v>
      </c>
      <c r="K245" s="1" t="s">
        <v>3372</v>
      </c>
      <c r="L245" s="1" t="s">
        <v>3371</v>
      </c>
      <c r="M245" s="1" t="str" cm="1">
        <f t="array" ref="M245">SUBSTITUTE(L245,LEFT(L245,MIN(IFERROR(FIND({0;1;2;3;4;5;6;7;8;9},L245),""))-1),"")</f>
        <v>16</v>
      </c>
      <c r="N245" s="1" t="str">
        <f t="shared" si="21"/>
        <v>kabam_16</v>
      </c>
      <c r="O245" s="1" t="s">
        <v>467</v>
      </c>
      <c r="P245" s="1">
        <v>18</v>
      </c>
      <c r="Q245" s="1">
        <v>0</v>
      </c>
      <c r="R245" s="1" t="s">
        <v>511</v>
      </c>
      <c r="S245" s="1" t="s">
        <v>472</v>
      </c>
      <c r="T245" s="1" t="s">
        <v>933</v>
      </c>
      <c r="V245" s="1" t="s">
        <v>510</v>
      </c>
      <c r="W245" s="1" t="s">
        <v>510</v>
      </c>
      <c r="X245" s="1" t="s">
        <v>3373</v>
      </c>
      <c r="Y245" s="1" t="s">
        <v>575</v>
      </c>
      <c r="AA245" s="1" t="s">
        <v>596</v>
      </c>
      <c r="AB245" s="1">
        <v>1</v>
      </c>
      <c r="AC245" s="1">
        <v>0</v>
      </c>
      <c r="AD245" s="1">
        <v>1</v>
      </c>
      <c r="AE245" s="1">
        <v>2</v>
      </c>
      <c r="AF245" s="1">
        <v>1</v>
      </c>
      <c r="AG245" s="1">
        <v>0</v>
      </c>
      <c r="AH245" s="1">
        <v>1</v>
      </c>
      <c r="AI245" s="1">
        <v>0</v>
      </c>
      <c r="AJ245" s="1">
        <v>1</v>
      </c>
      <c r="AK245" s="1">
        <v>1</v>
      </c>
      <c r="AL245" s="1">
        <v>2</v>
      </c>
      <c r="AM245" s="1">
        <v>0</v>
      </c>
      <c r="AN245" s="1">
        <v>1</v>
      </c>
      <c r="AO245" s="1">
        <v>1</v>
      </c>
      <c r="AP245" s="1">
        <v>1</v>
      </c>
      <c r="AQ245" s="1">
        <v>0</v>
      </c>
      <c r="AR245" s="1">
        <v>13</v>
      </c>
      <c r="AS245" s="1" t="s">
        <v>472</v>
      </c>
      <c r="AT245" s="1">
        <v>0</v>
      </c>
      <c r="AU245" s="1">
        <v>0</v>
      </c>
      <c r="AV245" s="1">
        <v>0</v>
      </c>
      <c r="AW245" s="1">
        <v>0</v>
      </c>
      <c r="AX245" s="1">
        <v>0</v>
      </c>
      <c r="AY245" s="1">
        <v>0</v>
      </c>
      <c r="AZ245" s="1">
        <v>0</v>
      </c>
      <c r="BA245" s="1">
        <v>0</v>
      </c>
      <c r="BB245" s="1">
        <v>0</v>
      </c>
      <c r="BC245" s="1">
        <v>0</v>
      </c>
      <c r="BD245" s="1">
        <v>0</v>
      </c>
      <c r="BE245" s="1">
        <v>0</v>
      </c>
      <c r="BF245" s="1" t="s">
        <v>472</v>
      </c>
      <c r="BS245" s="1" t="s">
        <v>464</v>
      </c>
      <c r="BT245" s="1">
        <v>0</v>
      </c>
      <c r="BU245" s="1">
        <v>0</v>
      </c>
      <c r="BV245" s="1">
        <v>0</v>
      </c>
      <c r="BW245" s="1">
        <v>0</v>
      </c>
      <c r="BX245" s="1">
        <v>0</v>
      </c>
      <c r="BY245" s="1">
        <v>0</v>
      </c>
      <c r="BZ245" s="1">
        <v>0</v>
      </c>
      <c r="CA245" s="1">
        <v>1</v>
      </c>
      <c r="CB245" s="1">
        <v>0</v>
      </c>
      <c r="CC245" s="1">
        <v>0</v>
      </c>
      <c r="CD245" s="1">
        <v>0</v>
      </c>
      <c r="CF245" s="1" t="s">
        <v>473</v>
      </c>
      <c r="CG245" s="1" t="s">
        <v>474</v>
      </c>
      <c r="CL245" s="1" t="s">
        <v>473</v>
      </c>
      <c r="CM245" s="1" t="s">
        <v>5133</v>
      </c>
      <c r="CO245" s="1" t="s">
        <v>472</v>
      </c>
      <c r="CP245" s="1" t="s">
        <v>1145</v>
      </c>
      <c r="CV245" s="1" t="s">
        <v>1146</v>
      </c>
      <c r="CW245" s="1" t="s">
        <v>475</v>
      </c>
      <c r="CX245" s="1">
        <v>8</v>
      </c>
      <c r="CY245" s="1">
        <v>40</v>
      </c>
      <c r="CZ245" s="1">
        <v>15</v>
      </c>
      <c r="DA245" s="9">
        <v>63</v>
      </c>
      <c r="DB245" s="1">
        <v>14</v>
      </c>
      <c r="DC245" s="1">
        <v>5</v>
      </c>
      <c r="DD245" s="1">
        <v>20</v>
      </c>
      <c r="DE245" s="1" t="s">
        <v>472</v>
      </c>
      <c r="DF245" s="1" t="s">
        <v>5102</v>
      </c>
      <c r="DG245" s="1">
        <v>0</v>
      </c>
      <c r="DH245" s="1">
        <v>0</v>
      </c>
      <c r="DI245" s="1">
        <v>0</v>
      </c>
      <c r="DJ245" s="1">
        <v>0</v>
      </c>
      <c r="DK245" s="1">
        <v>0</v>
      </c>
      <c r="DL245" s="1">
        <v>0</v>
      </c>
      <c r="DM245" s="1">
        <v>1</v>
      </c>
      <c r="DN245" s="1">
        <v>1</v>
      </c>
      <c r="DO245" s="1">
        <v>0</v>
      </c>
      <c r="DP245" s="1">
        <v>0</v>
      </c>
      <c r="DQ245" s="1">
        <v>0</v>
      </c>
      <c r="DR245" s="1">
        <v>0</v>
      </c>
      <c r="DS245" s="1">
        <v>0</v>
      </c>
      <c r="DT245" s="1" t="s">
        <v>472</v>
      </c>
      <c r="DU245" s="1">
        <v>0</v>
      </c>
      <c r="DV245" s="1">
        <v>0</v>
      </c>
      <c r="DW245" s="1">
        <v>0</v>
      </c>
      <c r="DX245" s="1">
        <v>0</v>
      </c>
      <c r="DY245" s="1">
        <v>0</v>
      </c>
      <c r="DZ245" s="1">
        <v>0</v>
      </c>
      <c r="EA245" s="1">
        <v>1</v>
      </c>
      <c r="EB245" s="1">
        <v>1</v>
      </c>
      <c r="EC245" s="1">
        <v>0</v>
      </c>
      <c r="ED245" s="1">
        <v>0</v>
      </c>
      <c r="EE245" s="1">
        <v>0</v>
      </c>
      <c r="EF245" s="1">
        <v>0</v>
      </c>
      <c r="EG245" s="1">
        <v>0</v>
      </c>
      <c r="EH245" s="1">
        <v>7</v>
      </c>
      <c r="EI245" s="1">
        <v>10</v>
      </c>
      <c r="EJ245" s="1">
        <v>1400</v>
      </c>
      <c r="EK245" s="1">
        <v>4</v>
      </c>
      <c r="EL245" s="1">
        <v>5</v>
      </c>
      <c r="EM245" s="1">
        <v>700</v>
      </c>
      <c r="EN245" s="6">
        <v>23.076923076923077</v>
      </c>
      <c r="EO245" s="1" t="s">
        <v>472</v>
      </c>
      <c r="EZ245" s="1" t="s">
        <v>529</v>
      </c>
      <c r="FA245" s="1">
        <v>0</v>
      </c>
      <c r="FB245" s="1">
        <v>0</v>
      </c>
      <c r="FC245" s="1">
        <v>1</v>
      </c>
      <c r="FD245" s="1">
        <v>0</v>
      </c>
      <c r="FE245" s="1">
        <v>0</v>
      </c>
      <c r="FF245" s="1">
        <v>0</v>
      </c>
      <c r="FG245" s="1">
        <v>0</v>
      </c>
      <c r="FI245" s="1" t="s">
        <v>464</v>
      </c>
      <c r="FJ245" s="1" t="s">
        <v>598</v>
      </c>
      <c r="FM245" s="1">
        <v>500</v>
      </c>
      <c r="FN245" s="1">
        <v>0</v>
      </c>
      <c r="FO245" s="1">
        <v>0</v>
      </c>
      <c r="FP245" s="1">
        <v>1</v>
      </c>
      <c r="FQ245" s="1">
        <v>0</v>
      </c>
      <c r="FR245" s="1">
        <v>0</v>
      </c>
      <c r="FS245" s="1">
        <v>0</v>
      </c>
      <c r="FT245" s="1">
        <v>0</v>
      </c>
      <c r="FV245" s="1" t="s">
        <v>472</v>
      </c>
      <c r="GD245" s="1" t="s">
        <v>671</v>
      </c>
      <c r="GE245" s="1" t="s">
        <v>464</v>
      </c>
      <c r="GF245" s="1" t="s">
        <v>3374</v>
      </c>
      <c r="GG245" s="1" t="s">
        <v>472</v>
      </c>
      <c r="GP245" s="1" t="s">
        <v>472</v>
      </c>
      <c r="HP245" s="1" t="s">
        <v>464</v>
      </c>
      <c r="HQ245" s="1">
        <v>0</v>
      </c>
      <c r="HR245" s="1">
        <v>0</v>
      </c>
      <c r="HS245" s="1">
        <v>0</v>
      </c>
      <c r="HT245" s="1">
        <v>0</v>
      </c>
      <c r="HU245" s="1">
        <v>0</v>
      </c>
      <c r="HV245" s="1">
        <v>0</v>
      </c>
      <c r="HW245" s="1">
        <v>1</v>
      </c>
      <c r="HX245" s="1">
        <v>0</v>
      </c>
      <c r="HY245" s="1">
        <v>0</v>
      </c>
      <c r="HZ245" s="1">
        <v>0</v>
      </c>
      <c r="IF245" s="1">
        <v>0</v>
      </c>
      <c r="IG245" s="1">
        <v>0</v>
      </c>
      <c r="IH245" s="1">
        <v>0</v>
      </c>
      <c r="II245" s="1">
        <v>1</v>
      </c>
      <c r="IJ245" s="1">
        <v>0</v>
      </c>
      <c r="IS245" s="1" t="s">
        <v>5183</v>
      </c>
      <c r="IT245" s="1" t="s">
        <v>472</v>
      </c>
      <c r="IU245" s="1" t="s">
        <v>5102</v>
      </c>
      <c r="IV245" s="1" t="s">
        <v>472</v>
      </c>
      <c r="IX245" s="1" t="s">
        <v>472</v>
      </c>
      <c r="IY245" s="1" t="s">
        <v>472</v>
      </c>
      <c r="KA245" s="1" t="s">
        <v>464</v>
      </c>
      <c r="KB245" s="1">
        <v>1</v>
      </c>
      <c r="KC245" s="1">
        <v>0</v>
      </c>
      <c r="KD245" s="1">
        <v>0</v>
      </c>
      <c r="KE245" s="1">
        <v>1</v>
      </c>
      <c r="KF245" s="1">
        <v>1</v>
      </c>
      <c r="KG245" s="1">
        <v>0</v>
      </c>
      <c r="KH245" s="1">
        <v>0</v>
      </c>
      <c r="KJ245" s="1">
        <v>1</v>
      </c>
      <c r="KK245" s="1">
        <v>1</v>
      </c>
      <c r="KL245" s="1">
        <v>0</v>
      </c>
      <c r="KM245" s="1">
        <v>2</v>
      </c>
      <c r="KN245" s="1">
        <v>3</v>
      </c>
      <c r="KO245" s="1" t="s">
        <v>5185</v>
      </c>
      <c r="KP245" s="1">
        <v>0</v>
      </c>
      <c r="KQ245" s="1">
        <v>0</v>
      </c>
      <c r="KR245" s="1">
        <v>0</v>
      </c>
      <c r="KT245" s="1">
        <v>1</v>
      </c>
      <c r="KU245" s="1">
        <v>0</v>
      </c>
      <c r="KV245" s="1">
        <v>0</v>
      </c>
      <c r="KW245" s="1">
        <v>0</v>
      </c>
      <c r="KX245" s="1">
        <v>0</v>
      </c>
      <c r="KY245" s="1">
        <v>0</v>
      </c>
      <c r="LA245" s="1" t="s">
        <v>464</v>
      </c>
      <c r="LB245" s="1" t="s">
        <v>3375</v>
      </c>
      <c r="LC245" s="1">
        <v>1</v>
      </c>
      <c r="LD245" s="1">
        <v>0</v>
      </c>
      <c r="LE245" s="1">
        <v>0</v>
      </c>
      <c r="LF245" s="1">
        <v>0</v>
      </c>
      <c r="LH245" s="1">
        <v>0</v>
      </c>
      <c r="LI245" s="1">
        <v>0</v>
      </c>
      <c r="LJ245" s="1">
        <v>0</v>
      </c>
      <c r="LK245" s="1">
        <v>0</v>
      </c>
      <c r="LL245" s="1">
        <v>0</v>
      </c>
      <c r="LM245" s="1">
        <v>0</v>
      </c>
      <c r="LN245" s="1">
        <v>1</v>
      </c>
      <c r="LO245" s="1">
        <v>0</v>
      </c>
      <c r="LP245" s="1" t="s">
        <v>3376</v>
      </c>
      <c r="LQ245" s="1" t="s">
        <v>472</v>
      </c>
      <c r="LZ245" s="1" t="s">
        <v>472</v>
      </c>
      <c r="MA245" s="1" t="s">
        <v>472</v>
      </c>
      <c r="MQ245" s="1">
        <v>0</v>
      </c>
      <c r="MT245" s="1">
        <v>4</v>
      </c>
      <c r="MU245" s="1" t="s">
        <v>5188</v>
      </c>
      <c r="MV245" s="1">
        <v>0</v>
      </c>
      <c r="MW245" s="1">
        <v>1</v>
      </c>
      <c r="MX245" s="1">
        <v>0</v>
      </c>
      <c r="MY245" s="1">
        <v>0</v>
      </c>
      <c r="MZ245" s="1">
        <v>0</v>
      </c>
      <c r="NA245" s="1">
        <v>1</v>
      </c>
      <c r="NB245" s="1">
        <v>1</v>
      </c>
      <c r="NC245" s="1" t="s">
        <v>5190</v>
      </c>
      <c r="ND245" s="1">
        <v>0</v>
      </c>
      <c r="NE245" s="1">
        <v>0</v>
      </c>
      <c r="NF245" s="1">
        <v>0</v>
      </c>
      <c r="NH245" s="1" t="s">
        <v>464</v>
      </c>
      <c r="NI245" s="1" t="s">
        <v>480</v>
      </c>
      <c r="OD245" s="1" t="s">
        <v>3377</v>
      </c>
      <c r="OE245" s="1">
        <v>0</v>
      </c>
      <c r="OF245" s="1">
        <v>0</v>
      </c>
      <c r="OG245" s="1">
        <v>0</v>
      </c>
      <c r="OH245" s="1">
        <v>0</v>
      </c>
      <c r="OI245" s="1">
        <v>0</v>
      </c>
      <c r="OJ245" s="1">
        <v>0</v>
      </c>
      <c r="OK245" s="1">
        <v>0</v>
      </c>
      <c r="OL245" s="1">
        <v>0</v>
      </c>
      <c r="OM245" s="1">
        <v>1</v>
      </c>
      <c r="ON245" s="1">
        <v>0</v>
      </c>
      <c r="OO245" s="1" t="s">
        <v>3378</v>
      </c>
      <c r="OP245" s="1">
        <v>0</v>
      </c>
      <c r="OQ245" s="1">
        <v>0</v>
      </c>
      <c r="OR245" s="1">
        <v>0</v>
      </c>
      <c r="OS245" s="1">
        <v>1</v>
      </c>
      <c r="OT245" s="1">
        <v>0</v>
      </c>
      <c r="OU245" s="1">
        <v>0</v>
      </c>
      <c r="OW245" s="1" t="s">
        <v>546</v>
      </c>
      <c r="OY245" s="1" t="s">
        <v>533</v>
      </c>
      <c r="OZ245" s="1" t="s">
        <v>464</v>
      </c>
      <c r="PA245" s="1" t="s">
        <v>472</v>
      </c>
      <c r="PB245" s="1" t="s">
        <v>502</v>
      </c>
      <c r="PC245" s="1" t="s">
        <v>464</v>
      </c>
      <c r="PD245" s="1" t="s">
        <v>472</v>
      </c>
      <c r="PF245" s="1" t="s">
        <v>484</v>
      </c>
      <c r="PH245" s="1" t="s">
        <v>671</v>
      </c>
      <c r="PI245" s="1" t="s">
        <v>534</v>
      </c>
      <c r="PJ245" s="1" t="s">
        <v>487</v>
      </c>
      <c r="PK245" s="1">
        <v>1</v>
      </c>
      <c r="PL245" s="1">
        <v>1</v>
      </c>
      <c r="PM245" s="1">
        <v>0</v>
      </c>
      <c r="PN245" s="1">
        <v>0</v>
      </c>
      <c r="PO245" s="1">
        <v>0</v>
      </c>
      <c r="PP245" s="1">
        <v>0</v>
      </c>
      <c r="PQ245" s="1">
        <v>0</v>
      </c>
      <c r="PR245" s="1">
        <v>0</v>
      </c>
      <c r="PS245" s="1">
        <v>0</v>
      </c>
      <c r="PT245" s="1">
        <v>0</v>
      </c>
      <c r="PU245" s="1">
        <v>0</v>
      </c>
      <c r="PV245" s="1">
        <v>0</v>
      </c>
      <c r="PX245" s="1" t="s">
        <v>490</v>
      </c>
      <c r="PY245" s="1" t="s">
        <v>472</v>
      </c>
      <c r="QB245" s="1" t="s">
        <v>3379</v>
      </c>
      <c r="QC245" s="1" t="s">
        <v>3380</v>
      </c>
      <c r="QD245" s="1" t="s">
        <v>464</v>
      </c>
      <c r="QE245" s="1" t="s">
        <v>3381</v>
      </c>
      <c r="QF245" s="1" t="s">
        <v>464</v>
      </c>
      <c r="QG245" s="1">
        <v>-2.1956519000000001</v>
      </c>
      <c r="QH245" s="1">
        <v>28.851551499999999</v>
      </c>
      <c r="QI245" s="1">
        <v>1583.3</v>
      </c>
      <c r="QJ245" s="1">
        <v>5.9</v>
      </c>
      <c r="QK245" s="1">
        <v>13</v>
      </c>
      <c r="QL245" s="1">
        <v>44966.422476851847</v>
      </c>
      <c r="QM245" s="1">
        <v>44966.364884259259</v>
      </c>
      <c r="QN245" s="1" t="s">
        <v>1230</v>
      </c>
      <c r="QO245" s="1">
        <v>44966.549004629633</v>
      </c>
      <c r="QP245" s="7" t="s">
        <v>3382</v>
      </c>
      <c r="QQ245" s="1" t="s">
        <v>1230</v>
      </c>
      <c r="QR245" s="1" t="s">
        <v>4752</v>
      </c>
      <c r="QS245" s="1" t="s">
        <v>4752</v>
      </c>
      <c r="QT245" s="1" t="s">
        <v>4752</v>
      </c>
      <c r="QU245" s="1" t="s">
        <v>4752</v>
      </c>
      <c r="QV245" s="1" t="s">
        <v>4752</v>
      </c>
      <c r="QW245" s="1" t="s">
        <v>4752</v>
      </c>
      <c r="QX245" s="1" t="s">
        <v>4752</v>
      </c>
      <c r="QY245" s="9" t="s">
        <v>4752</v>
      </c>
      <c r="QZ245" s="1" t="s">
        <v>4752</v>
      </c>
      <c r="RA245" s="1" t="s">
        <v>4752</v>
      </c>
      <c r="RB245" s="1" t="s">
        <v>4752</v>
      </c>
      <c r="RC245" s="1" t="s">
        <v>4752</v>
      </c>
      <c r="RD245" s="1" t="s">
        <v>4752</v>
      </c>
      <c r="RE245" s="1" t="s">
        <v>4752</v>
      </c>
      <c r="RF245" s="1" t="s">
        <v>4752</v>
      </c>
      <c r="RG245" s="1" t="s">
        <v>4752</v>
      </c>
      <c r="RH245" s="1" t="s">
        <v>4752</v>
      </c>
      <c r="RI245" s="1" t="s">
        <v>4752</v>
      </c>
      <c r="RJ245" s="1" t="s">
        <v>4752</v>
      </c>
      <c r="RK245" s="1" t="s">
        <v>4752</v>
      </c>
      <c r="RL245" s="1" t="s">
        <v>4752</v>
      </c>
      <c r="RM245" s="1" t="s">
        <v>4752</v>
      </c>
      <c r="RN245" s="1" t="s">
        <v>4752</v>
      </c>
      <c r="RO245" s="1" t="s">
        <v>4752</v>
      </c>
      <c r="RP245" s="1" t="str">
        <f t="shared" si="22"/>
        <v/>
      </c>
      <c r="RQ245" s="1" t="str">
        <f t="shared" si="23"/>
        <v/>
      </c>
      <c r="RR245" s="1" t="str">
        <f t="shared" si="24"/>
        <v/>
      </c>
      <c r="RS245" s="1" t="str">
        <f t="shared" si="25"/>
        <v/>
      </c>
      <c r="RT245" s="1" t="str">
        <f t="shared" si="26"/>
        <v/>
      </c>
      <c r="RU245" s="1" t="str">
        <f t="shared" si="27"/>
        <v/>
      </c>
    </row>
    <row r="246" spans="1:489" ht="14.25" customHeight="1" x14ac:dyDescent="0.3">
      <c r="A246" s="1" t="s">
        <v>3383</v>
      </c>
      <c r="B246" s="1" t="s">
        <v>3384</v>
      </c>
      <c r="C246" s="1">
        <v>44966</v>
      </c>
      <c r="D246" s="1" t="s">
        <v>459</v>
      </c>
      <c r="E246" s="1" t="s">
        <v>460</v>
      </c>
      <c r="F246" s="1" t="s">
        <v>460</v>
      </c>
      <c r="G246" s="1" t="s">
        <v>461</v>
      </c>
      <c r="H246" s="1" t="s">
        <v>1380</v>
      </c>
      <c r="I246" s="1" t="s">
        <v>2532</v>
      </c>
      <c r="J246" s="1" t="s">
        <v>464</v>
      </c>
      <c r="K246" s="1" t="s">
        <v>3386</v>
      </c>
      <c r="L246" s="1" t="s">
        <v>3385</v>
      </c>
      <c r="M246" s="1" t="str" cm="1">
        <f t="array" ref="M246">SUBSTITUTE(L246,LEFT(L246,MIN(IFERROR(FIND({0;1;2;3;4;5;6;7;8;9},L246),""))-1),"")</f>
        <v>4</v>
      </c>
      <c r="N246" s="1" t="str">
        <f t="shared" si="21"/>
        <v>kabam_4</v>
      </c>
      <c r="O246" s="1" t="s">
        <v>510</v>
      </c>
      <c r="P246" s="1">
        <v>78</v>
      </c>
      <c r="Q246" s="1">
        <v>850601765</v>
      </c>
      <c r="R246" s="1" t="s">
        <v>553</v>
      </c>
      <c r="S246" s="1" t="s">
        <v>464</v>
      </c>
      <c r="W246" s="1" t="s">
        <v>510</v>
      </c>
      <c r="X246" s="1" t="s">
        <v>3387</v>
      </c>
      <c r="Y246" s="1" t="s">
        <v>499</v>
      </c>
      <c r="AA246" s="1" t="s">
        <v>596</v>
      </c>
      <c r="AB246" s="1">
        <v>0</v>
      </c>
      <c r="AC246" s="1">
        <v>8</v>
      </c>
      <c r="AD246" s="1">
        <v>8</v>
      </c>
      <c r="AE246" s="1">
        <v>8</v>
      </c>
      <c r="AF246" s="1">
        <v>1</v>
      </c>
      <c r="AG246" s="1">
        <v>0</v>
      </c>
      <c r="AH246" s="1">
        <v>0</v>
      </c>
      <c r="AI246" s="1">
        <v>1</v>
      </c>
      <c r="AJ246" s="1">
        <v>1</v>
      </c>
      <c r="AK246" s="1">
        <v>0</v>
      </c>
      <c r="AL246" s="1">
        <v>1</v>
      </c>
      <c r="AM246" s="1">
        <v>0</v>
      </c>
      <c r="AN246" s="1">
        <v>0</v>
      </c>
      <c r="AO246" s="1">
        <v>0</v>
      </c>
      <c r="AP246" s="1">
        <v>0</v>
      </c>
      <c r="AQ246" s="1">
        <v>1</v>
      </c>
      <c r="AR246" s="1">
        <v>29</v>
      </c>
      <c r="AS246" s="1" t="s">
        <v>472</v>
      </c>
      <c r="AT246" s="1">
        <v>0</v>
      </c>
      <c r="AU246" s="1">
        <v>0</v>
      </c>
      <c r="AV246" s="1">
        <v>0</v>
      </c>
      <c r="AW246" s="1">
        <v>0</v>
      </c>
      <c r="AX246" s="1">
        <v>0</v>
      </c>
      <c r="AY246" s="1">
        <v>0</v>
      </c>
      <c r="AZ246" s="1">
        <v>0</v>
      </c>
      <c r="BA246" s="1">
        <v>0</v>
      </c>
      <c r="BB246" s="1">
        <v>0</v>
      </c>
      <c r="BC246" s="1">
        <v>0</v>
      </c>
      <c r="BD246" s="1">
        <v>0</v>
      </c>
      <c r="BE246" s="1">
        <v>0</v>
      </c>
      <c r="BF246" s="1" t="s">
        <v>464</v>
      </c>
      <c r="BG246" s="1">
        <v>0</v>
      </c>
      <c r="BH246" s="1">
        <v>0</v>
      </c>
      <c r="BI246" s="1">
        <v>0</v>
      </c>
      <c r="BJ246" s="1">
        <v>0</v>
      </c>
      <c r="BK246" s="1">
        <v>0</v>
      </c>
      <c r="BL246" s="1">
        <v>0</v>
      </c>
      <c r="BM246" s="1">
        <v>0</v>
      </c>
      <c r="BN246" s="1">
        <v>1</v>
      </c>
      <c r="BO246" s="1">
        <v>0</v>
      </c>
      <c r="BP246" s="1">
        <v>0</v>
      </c>
      <c r="BQ246" s="1">
        <v>0</v>
      </c>
      <c r="BS246" s="1" t="s">
        <v>464</v>
      </c>
      <c r="BT246" s="1">
        <v>0</v>
      </c>
      <c r="BU246" s="1">
        <v>0</v>
      </c>
      <c r="BV246" s="1">
        <v>0</v>
      </c>
      <c r="BW246" s="1">
        <v>0</v>
      </c>
      <c r="BX246" s="1">
        <v>1</v>
      </c>
      <c r="BY246" s="1">
        <v>0</v>
      </c>
      <c r="BZ246" s="1">
        <v>0</v>
      </c>
      <c r="CA246" s="1">
        <v>0</v>
      </c>
      <c r="CB246" s="1">
        <v>0</v>
      </c>
      <c r="CC246" s="1">
        <v>0</v>
      </c>
      <c r="CD246" s="1">
        <v>0</v>
      </c>
      <c r="CF246" s="1" t="s">
        <v>473</v>
      </c>
      <c r="CG246" s="1" t="s">
        <v>896</v>
      </c>
      <c r="CL246" s="1" t="s">
        <v>473</v>
      </c>
      <c r="CM246" s="1" t="s">
        <v>5133</v>
      </c>
      <c r="CO246" s="1" t="s">
        <v>464</v>
      </c>
      <c r="CW246" s="1" t="s">
        <v>475</v>
      </c>
      <c r="CX246" s="1">
        <v>5</v>
      </c>
      <c r="CY246" s="1">
        <v>5</v>
      </c>
      <c r="CZ246" s="1">
        <v>8</v>
      </c>
      <c r="DA246" s="9">
        <v>18</v>
      </c>
      <c r="DE246" s="1" t="s">
        <v>472</v>
      </c>
      <c r="DF246" s="1" t="s">
        <v>5102</v>
      </c>
      <c r="DG246" s="1">
        <v>0</v>
      </c>
      <c r="DH246" s="1">
        <v>0</v>
      </c>
      <c r="DI246" s="1">
        <v>0</v>
      </c>
      <c r="DJ246" s="1">
        <v>0</v>
      </c>
      <c r="DK246" s="1">
        <v>0</v>
      </c>
      <c r="DL246" s="1">
        <v>0</v>
      </c>
      <c r="DM246" s="1">
        <v>0</v>
      </c>
      <c r="DN246" s="1">
        <v>1</v>
      </c>
      <c r="DO246" s="1">
        <v>0</v>
      </c>
      <c r="DP246" s="1">
        <v>0</v>
      </c>
      <c r="DQ246" s="1">
        <v>0</v>
      </c>
      <c r="DR246" s="1">
        <v>0</v>
      </c>
      <c r="DS246" s="1">
        <v>0</v>
      </c>
      <c r="EH246" s="1">
        <v>5</v>
      </c>
      <c r="EI246" s="1">
        <v>4</v>
      </c>
      <c r="EJ246" s="1">
        <v>400</v>
      </c>
      <c r="EM246" s="1">
        <v>0</v>
      </c>
      <c r="EN246" s="6">
        <v>1.9704433497536944</v>
      </c>
      <c r="EO246" s="1" t="s">
        <v>464</v>
      </c>
      <c r="EP246" s="1">
        <v>1</v>
      </c>
      <c r="EQ246" s="1">
        <v>0</v>
      </c>
      <c r="ER246" s="1">
        <v>0</v>
      </c>
      <c r="ES246" s="1">
        <v>0</v>
      </c>
      <c r="ET246" s="1">
        <v>0</v>
      </c>
      <c r="EU246" s="1">
        <v>0</v>
      </c>
      <c r="EV246" s="1">
        <v>0</v>
      </c>
      <c r="EW246" s="1">
        <v>0</v>
      </c>
      <c r="EX246" s="1">
        <v>0</v>
      </c>
      <c r="EZ246" s="1" t="s">
        <v>555</v>
      </c>
      <c r="FA246" s="1">
        <v>0</v>
      </c>
      <c r="FB246" s="1">
        <v>0</v>
      </c>
      <c r="FC246" s="1">
        <v>0</v>
      </c>
      <c r="FD246" s="1">
        <v>0</v>
      </c>
      <c r="FE246" s="1">
        <v>1</v>
      </c>
      <c r="FF246" s="1">
        <v>0</v>
      </c>
      <c r="FG246" s="1">
        <v>0</v>
      </c>
      <c r="FI246" s="1" t="s">
        <v>472</v>
      </c>
      <c r="GE246" s="1" t="s">
        <v>472</v>
      </c>
      <c r="GF246" s="1" t="s">
        <v>1223</v>
      </c>
      <c r="GG246" s="1" t="s">
        <v>671</v>
      </c>
      <c r="HP246" s="1" t="s">
        <v>464</v>
      </c>
      <c r="HQ246" s="1">
        <v>0</v>
      </c>
      <c r="HR246" s="1">
        <v>0</v>
      </c>
      <c r="HS246" s="1">
        <v>0</v>
      </c>
      <c r="HT246" s="1">
        <v>0</v>
      </c>
      <c r="HU246" s="1">
        <v>0</v>
      </c>
      <c r="HV246" s="1">
        <v>0</v>
      </c>
      <c r="HW246" s="1">
        <v>0</v>
      </c>
      <c r="HX246" s="1">
        <v>1</v>
      </c>
      <c r="HY246" s="1">
        <v>0</v>
      </c>
      <c r="HZ246" s="1">
        <v>0</v>
      </c>
      <c r="IF246" s="1">
        <v>0</v>
      </c>
      <c r="IG246" s="1">
        <v>0</v>
      </c>
      <c r="IH246" s="1">
        <v>0</v>
      </c>
      <c r="II246" s="1">
        <v>1</v>
      </c>
      <c r="IJ246" s="1">
        <v>0</v>
      </c>
      <c r="IS246" s="1" t="s">
        <v>5184</v>
      </c>
      <c r="IT246" s="1" t="s">
        <v>472</v>
      </c>
      <c r="IU246" s="1" t="s">
        <v>5100</v>
      </c>
      <c r="IV246" s="1" t="s">
        <v>472</v>
      </c>
      <c r="IX246" s="1" t="s">
        <v>472</v>
      </c>
      <c r="IY246" s="1" t="s">
        <v>464</v>
      </c>
      <c r="IZ246" s="1">
        <v>0</v>
      </c>
      <c r="JA246" s="1">
        <v>1</v>
      </c>
      <c r="JB246" s="1">
        <v>0</v>
      </c>
      <c r="JC246" s="1">
        <v>0</v>
      </c>
      <c r="JD246" s="1">
        <v>0</v>
      </c>
      <c r="JE246" s="1">
        <v>0</v>
      </c>
      <c r="JF246" s="1">
        <v>0</v>
      </c>
      <c r="JG246" s="1">
        <v>0</v>
      </c>
      <c r="JH246" s="1">
        <v>1</v>
      </c>
      <c r="JI246" s="1">
        <v>0</v>
      </c>
      <c r="JJ246" s="1" t="s">
        <v>3388</v>
      </c>
      <c r="JK246" s="1" t="s">
        <v>472</v>
      </c>
      <c r="KA246" s="1" t="s">
        <v>464</v>
      </c>
      <c r="KB246" s="1">
        <v>1</v>
      </c>
      <c r="KC246" s="1">
        <v>1</v>
      </c>
      <c r="KD246" s="1">
        <v>1</v>
      </c>
      <c r="KE246" s="1">
        <v>3</v>
      </c>
      <c r="KF246" s="1">
        <v>0</v>
      </c>
      <c r="KG246" s="1">
        <v>0</v>
      </c>
      <c r="KH246" s="1">
        <v>0</v>
      </c>
      <c r="KJ246" s="1">
        <v>1</v>
      </c>
      <c r="KK246" s="1">
        <v>1</v>
      </c>
      <c r="KL246" s="1">
        <v>0</v>
      </c>
      <c r="KM246" s="1">
        <v>2</v>
      </c>
      <c r="KN246" s="1">
        <v>5</v>
      </c>
      <c r="KO246" s="1" t="s">
        <v>5185</v>
      </c>
      <c r="KP246" s="1">
        <v>0</v>
      </c>
      <c r="KQ246" s="1">
        <v>0</v>
      </c>
      <c r="KR246" s="1">
        <v>0</v>
      </c>
      <c r="KT246" s="1">
        <v>0</v>
      </c>
      <c r="KU246" s="1">
        <v>0</v>
      </c>
      <c r="KV246" s="1">
        <v>0</v>
      </c>
      <c r="KW246" s="1">
        <v>0</v>
      </c>
      <c r="KX246" s="1">
        <v>1</v>
      </c>
      <c r="KY246" s="1">
        <v>0</v>
      </c>
      <c r="KZ246" s="1" t="s">
        <v>3389</v>
      </c>
      <c r="LA246" s="1" t="s">
        <v>464</v>
      </c>
      <c r="LB246" s="1" t="s">
        <v>3390</v>
      </c>
      <c r="LC246" s="1">
        <v>1</v>
      </c>
      <c r="LD246" s="1">
        <v>0</v>
      </c>
      <c r="LE246" s="1">
        <v>0</v>
      </c>
      <c r="LF246" s="1">
        <v>0</v>
      </c>
      <c r="LH246" s="1">
        <v>0</v>
      </c>
      <c r="LI246" s="1">
        <v>0</v>
      </c>
      <c r="LJ246" s="1">
        <v>0</v>
      </c>
      <c r="LK246" s="1">
        <v>0</v>
      </c>
      <c r="LL246" s="1">
        <v>1</v>
      </c>
      <c r="LM246" s="1">
        <v>0</v>
      </c>
      <c r="LN246" s="1">
        <v>0</v>
      </c>
      <c r="LO246" s="1">
        <v>0</v>
      </c>
      <c r="LQ246" s="1" t="s">
        <v>472</v>
      </c>
      <c r="LZ246" s="1" t="s">
        <v>472</v>
      </c>
      <c r="MA246" s="1" t="s">
        <v>472</v>
      </c>
      <c r="MQ246" s="1">
        <v>0</v>
      </c>
      <c r="MT246" s="1">
        <v>8</v>
      </c>
      <c r="MU246" s="1" t="s">
        <v>5187</v>
      </c>
      <c r="MV246" s="1">
        <v>0</v>
      </c>
      <c r="MW246" s="1">
        <v>0</v>
      </c>
      <c r="MX246" s="1">
        <v>0</v>
      </c>
      <c r="MY246" s="1">
        <v>0</v>
      </c>
      <c r="MZ246" s="1">
        <v>0</v>
      </c>
      <c r="NA246" s="1">
        <v>0</v>
      </c>
      <c r="NB246" s="1">
        <v>0</v>
      </c>
      <c r="NC246" s="1" t="s">
        <v>1580</v>
      </c>
      <c r="ND246" s="1">
        <v>1</v>
      </c>
      <c r="NE246" s="1">
        <v>0</v>
      </c>
      <c r="NF246" s="1">
        <v>0</v>
      </c>
      <c r="NH246" s="1" t="s">
        <v>464</v>
      </c>
      <c r="NI246" s="1" t="s">
        <v>480</v>
      </c>
      <c r="OD246" s="1" t="s">
        <v>3391</v>
      </c>
      <c r="OE246" s="1">
        <v>0</v>
      </c>
      <c r="OF246" s="1">
        <v>0</v>
      </c>
      <c r="OG246" s="1">
        <v>0</v>
      </c>
      <c r="OH246" s="1">
        <v>0</v>
      </c>
      <c r="OI246" s="1">
        <v>0</v>
      </c>
      <c r="OJ246" s="1">
        <v>0</v>
      </c>
      <c r="OK246" s="1">
        <v>0</v>
      </c>
      <c r="OL246" s="1">
        <v>0</v>
      </c>
      <c r="OM246" s="1">
        <v>1</v>
      </c>
      <c r="ON246" s="1">
        <v>0</v>
      </c>
      <c r="OO246" s="1" t="s">
        <v>3392</v>
      </c>
      <c r="OP246" s="1">
        <v>0</v>
      </c>
      <c r="OQ246" s="1">
        <v>0</v>
      </c>
      <c r="OR246" s="1">
        <v>0</v>
      </c>
      <c r="OS246" s="1">
        <v>1</v>
      </c>
      <c r="OT246" s="1">
        <v>0</v>
      </c>
      <c r="OU246" s="1">
        <v>0</v>
      </c>
      <c r="OW246" s="1" t="s">
        <v>482</v>
      </c>
      <c r="OY246" s="1" t="s">
        <v>743</v>
      </c>
      <c r="OZ246" s="1" t="s">
        <v>472</v>
      </c>
      <c r="PA246" s="1" t="s">
        <v>472</v>
      </c>
      <c r="PB246" s="1" t="s">
        <v>518</v>
      </c>
      <c r="PC246" s="1" t="s">
        <v>472</v>
      </c>
      <c r="PI246" s="1" t="s">
        <v>534</v>
      </c>
      <c r="PJ246" s="1" t="s">
        <v>472</v>
      </c>
      <c r="PZ246" s="1" t="s">
        <v>786</v>
      </c>
      <c r="QA246" s="1" t="s">
        <v>472</v>
      </c>
      <c r="QB246" s="1" t="s">
        <v>490</v>
      </c>
      <c r="QC246" s="1" t="s">
        <v>3393</v>
      </c>
      <c r="QD246" s="1" t="s">
        <v>472</v>
      </c>
      <c r="QG246" s="1">
        <v>-2.1954316999999999</v>
      </c>
      <c r="QH246" s="1">
        <v>28.849925200000001</v>
      </c>
      <c r="QI246" s="1">
        <v>1617.5</v>
      </c>
      <c r="QJ246" s="1">
        <v>4.9800000000000004</v>
      </c>
      <c r="QK246" s="1">
        <v>29</v>
      </c>
      <c r="QL246" s="1">
        <v>44966.454432870371</v>
      </c>
      <c r="QM246" s="1">
        <v>44966.424895833326</v>
      </c>
      <c r="QN246" s="1" t="s">
        <v>1230</v>
      </c>
      <c r="QO246" s="1">
        <v>44966.549027777779</v>
      </c>
      <c r="QP246" s="7" t="s">
        <v>3394</v>
      </c>
      <c r="QQ246" s="1" t="s">
        <v>1230</v>
      </c>
      <c r="QR246" s="1" t="s">
        <v>4752</v>
      </c>
      <c r="QS246" s="1" t="s">
        <v>4752</v>
      </c>
      <c r="QT246" s="1" t="s">
        <v>4752</v>
      </c>
      <c r="QU246" s="1" t="s">
        <v>4752</v>
      </c>
      <c r="QV246" s="1" t="s">
        <v>4752</v>
      </c>
      <c r="QW246" s="1" t="s">
        <v>4752</v>
      </c>
      <c r="QX246" s="1" t="s">
        <v>4752</v>
      </c>
      <c r="QY246" s="9" t="s">
        <v>4752</v>
      </c>
      <c r="QZ246" s="1" t="s">
        <v>4752</v>
      </c>
      <c r="RA246" s="1" t="s">
        <v>4752</v>
      </c>
      <c r="RB246" s="1" t="s">
        <v>4752</v>
      </c>
      <c r="RC246" s="1" t="s">
        <v>4752</v>
      </c>
      <c r="RD246" s="1" t="s">
        <v>4752</v>
      </c>
      <c r="RE246" s="1" t="s">
        <v>4752</v>
      </c>
      <c r="RF246" s="1" t="s">
        <v>4752</v>
      </c>
      <c r="RG246" s="1" t="s">
        <v>4752</v>
      </c>
      <c r="RH246" s="1" t="s">
        <v>4752</v>
      </c>
      <c r="RI246" s="1" t="s">
        <v>4752</v>
      </c>
      <c r="RJ246" s="1" t="s">
        <v>4752</v>
      </c>
      <c r="RK246" s="1" t="s">
        <v>4752</v>
      </c>
      <c r="RL246" s="1" t="s">
        <v>4752</v>
      </c>
      <c r="RM246" s="1" t="s">
        <v>4752</v>
      </c>
      <c r="RN246" s="1" t="s">
        <v>4752</v>
      </c>
      <c r="RO246" s="1" t="s">
        <v>4752</v>
      </c>
      <c r="RP246" s="1" t="str">
        <f t="shared" si="22"/>
        <v/>
      </c>
      <c r="RQ246" s="1" t="str">
        <f t="shared" si="23"/>
        <v/>
      </c>
      <c r="RR246" s="1" t="str">
        <f t="shared" si="24"/>
        <v/>
      </c>
      <c r="RS246" s="1" t="str">
        <f t="shared" si="25"/>
        <v/>
      </c>
      <c r="RT246" s="1" t="str">
        <f t="shared" si="26"/>
        <v/>
      </c>
      <c r="RU246" s="1" t="str">
        <f t="shared" si="27"/>
        <v/>
      </c>
    </row>
    <row r="247" spans="1:489" ht="14.25" customHeight="1" x14ac:dyDescent="0.3">
      <c r="A247" s="1" t="s">
        <v>3395</v>
      </c>
      <c r="B247" s="1" t="s">
        <v>3396</v>
      </c>
      <c r="C247" s="1">
        <v>44966</v>
      </c>
      <c r="D247" s="1" t="s">
        <v>459</v>
      </c>
      <c r="E247" s="1" t="s">
        <v>460</v>
      </c>
      <c r="F247" s="1" t="s">
        <v>460</v>
      </c>
      <c r="G247" s="1" t="s">
        <v>461</v>
      </c>
      <c r="H247" s="1" t="s">
        <v>1380</v>
      </c>
      <c r="I247" s="1" t="s">
        <v>2532</v>
      </c>
      <c r="J247" s="1" t="s">
        <v>464</v>
      </c>
      <c r="K247" s="1" t="s">
        <v>3398</v>
      </c>
      <c r="L247" s="1" t="s">
        <v>3397</v>
      </c>
      <c r="M247" s="1" t="str" cm="1">
        <f t="array" ref="M247">SUBSTITUTE(L247,LEFT(L247,MIN(IFERROR(FIND({0;1;2;3;4;5;6;7;8;9},L247),""))-1),"")</f>
        <v>3</v>
      </c>
      <c r="N247" s="1" t="str">
        <f t="shared" si="21"/>
        <v>kabam_3</v>
      </c>
      <c r="O247" s="1" t="s">
        <v>467</v>
      </c>
      <c r="P247" s="1">
        <v>24</v>
      </c>
      <c r="Q247" s="1">
        <v>996568909</v>
      </c>
      <c r="R247" s="1" t="s">
        <v>693</v>
      </c>
      <c r="S247" s="1" t="s">
        <v>464</v>
      </c>
      <c r="W247" s="1" t="s">
        <v>467</v>
      </c>
      <c r="X247" s="1" t="s">
        <v>3399</v>
      </c>
      <c r="Y247" s="1" t="s">
        <v>577</v>
      </c>
      <c r="Z247" s="1" t="s">
        <v>3001</v>
      </c>
      <c r="AA247" s="1" t="s">
        <v>471</v>
      </c>
      <c r="AB247" s="1">
        <v>0</v>
      </c>
      <c r="AC247" s="1">
        <v>2</v>
      </c>
      <c r="AD247" s="1">
        <v>0</v>
      </c>
      <c r="AE247" s="1">
        <v>0</v>
      </c>
      <c r="AF247" s="1">
        <v>1</v>
      </c>
      <c r="AG247" s="1">
        <v>0</v>
      </c>
      <c r="AH247" s="1">
        <v>0</v>
      </c>
      <c r="AI247" s="1">
        <v>0</v>
      </c>
      <c r="AJ247" s="1">
        <v>1</v>
      </c>
      <c r="AK247" s="1">
        <v>0</v>
      </c>
      <c r="AL247" s="1">
        <v>1</v>
      </c>
      <c r="AM247" s="1">
        <v>0</v>
      </c>
      <c r="AN247" s="1">
        <v>0</v>
      </c>
      <c r="AO247" s="1">
        <v>1</v>
      </c>
      <c r="AP247" s="1">
        <v>0</v>
      </c>
      <c r="AQ247" s="1">
        <v>0</v>
      </c>
      <c r="AR247" s="1">
        <v>6</v>
      </c>
      <c r="AS247" s="1" t="s">
        <v>464</v>
      </c>
      <c r="AT247" s="1">
        <v>0</v>
      </c>
      <c r="AU247" s="1">
        <v>0</v>
      </c>
      <c r="AV247" s="1">
        <v>0</v>
      </c>
      <c r="AW247" s="1">
        <v>0</v>
      </c>
      <c r="AX247" s="1">
        <v>0</v>
      </c>
      <c r="AY247" s="1">
        <v>0</v>
      </c>
      <c r="AZ247" s="1">
        <v>0</v>
      </c>
      <c r="BA247" s="1">
        <v>0</v>
      </c>
      <c r="BB247" s="1">
        <v>0</v>
      </c>
      <c r="BC247" s="1">
        <v>1</v>
      </c>
      <c r="BD247" s="1">
        <v>0</v>
      </c>
      <c r="BE247" s="1" t="s">
        <v>3400</v>
      </c>
      <c r="BF247" s="1" t="s">
        <v>472</v>
      </c>
      <c r="BS247" s="1" t="s">
        <v>464</v>
      </c>
      <c r="BT247" s="1">
        <v>0</v>
      </c>
      <c r="BU247" s="1">
        <v>0</v>
      </c>
      <c r="BV247" s="1">
        <v>0</v>
      </c>
      <c r="BW247" s="1">
        <v>0</v>
      </c>
      <c r="BX247" s="1">
        <v>0</v>
      </c>
      <c r="BY247" s="1">
        <v>0</v>
      </c>
      <c r="BZ247" s="1">
        <v>0</v>
      </c>
      <c r="CA247" s="1">
        <v>0</v>
      </c>
      <c r="CB247" s="1">
        <v>1</v>
      </c>
      <c r="CC247" s="1">
        <v>0</v>
      </c>
      <c r="CD247" s="1">
        <v>0</v>
      </c>
      <c r="CF247" s="1" t="s">
        <v>2294</v>
      </c>
      <c r="CH247" s="1" t="s">
        <v>3401</v>
      </c>
      <c r="CL247" s="1" t="s">
        <v>3401</v>
      </c>
      <c r="CM247" s="1" t="s">
        <v>5133</v>
      </c>
      <c r="CO247" s="1" t="s">
        <v>464</v>
      </c>
      <c r="CW247" s="1" t="s">
        <v>554</v>
      </c>
      <c r="CX247" s="1">
        <v>30</v>
      </c>
      <c r="CY247" s="1">
        <v>40</v>
      </c>
      <c r="CZ247" s="1">
        <v>45</v>
      </c>
      <c r="DA247" s="9">
        <v>115</v>
      </c>
      <c r="DE247" s="1" t="s">
        <v>464</v>
      </c>
      <c r="DF247" s="1" t="s">
        <v>5101</v>
      </c>
      <c r="EH247" s="1">
        <v>7</v>
      </c>
      <c r="EI247" s="1">
        <v>3</v>
      </c>
      <c r="EJ247" s="1">
        <v>420</v>
      </c>
      <c r="EM247" s="1">
        <v>0</v>
      </c>
      <c r="EN247" s="6">
        <v>10</v>
      </c>
      <c r="EO247" s="1" t="s">
        <v>472</v>
      </c>
      <c r="EZ247" s="1" t="s">
        <v>576</v>
      </c>
      <c r="FA247" s="1">
        <v>0</v>
      </c>
      <c r="FB247" s="1">
        <v>0</v>
      </c>
      <c r="FC247" s="1">
        <v>1</v>
      </c>
      <c r="FD247" s="1">
        <v>0</v>
      </c>
      <c r="FE247" s="1">
        <v>0</v>
      </c>
      <c r="FF247" s="1">
        <v>0</v>
      </c>
      <c r="FG247" s="1">
        <v>0</v>
      </c>
      <c r="FI247" s="1" t="s">
        <v>472</v>
      </c>
      <c r="GE247" s="1" t="s">
        <v>464</v>
      </c>
      <c r="GF247" s="1" t="s">
        <v>3402</v>
      </c>
      <c r="GG247" s="1" t="s">
        <v>464</v>
      </c>
      <c r="GH247" s="1">
        <v>0</v>
      </c>
      <c r="GI247" s="1">
        <v>1</v>
      </c>
      <c r="GJ247" s="1">
        <v>0</v>
      </c>
      <c r="GK247" s="1">
        <v>0</v>
      </c>
      <c r="GL247" s="1">
        <v>0</v>
      </c>
      <c r="GM247" s="1">
        <v>0</v>
      </c>
      <c r="GN247" s="1">
        <v>0</v>
      </c>
      <c r="GY247" s="1">
        <v>1</v>
      </c>
      <c r="GZ247" s="1">
        <v>0</v>
      </c>
      <c r="HA247" s="1">
        <v>0</v>
      </c>
      <c r="HB247" s="1">
        <v>0</v>
      </c>
      <c r="HC247" s="1">
        <v>0</v>
      </c>
      <c r="HD247" s="1">
        <v>0</v>
      </c>
      <c r="HE247" s="1">
        <v>0</v>
      </c>
      <c r="HF247" s="1">
        <v>0</v>
      </c>
      <c r="HG247" s="1">
        <v>1</v>
      </c>
      <c r="HH247" s="1">
        <v>0</v>
      </c>
      <c r="HI247" s="1">
        <v>0</v>
      </c>
      <c r="HJ247" s="1">
        <v>0</v>
      </c>
      <c r="HK247" s="1">
        <v>0</v>
      </c>
      <c r="HL247" s="1">
        <v>0</v>
      </c>
      <c r="HM247" s="1">
        <v>0</v>
      </c>
      <c r="HN247" s="1">
        <v>0</v>
      </c>
      <c r="HO247" s="1">
        <v>0</v>
      </c>
      <c r="HP247" s="1" t="s">
        <v>464</v>
      </c>
      <c r="HQ247" s="1">
        <v>0</v>
      </c>
      <c r="HR247" s="1">
        <v>0</v>
      </c>
      <c r="HS247" s="1">
        <v>0</v>
      </c>
      <c r="HT247" s="1">
        <v>0</v>
      </c>
      <c r="HU247" s="1">
        <v>0</v>
      </c>
      <c r="HV247" s="1">
        <v>0</v>
      </c>
      <c r="HW247" s="1">
        <v>1</v>
      </c>
      <c r="HX247" s="1">
        <v>0</v>
      </c>
      <c r="HY247" s="1">
        <v>0</v>
      </c>
      <c r="HZ247" s="1">
        <v>0</v>
      </c>
      <c r="IF247" s="1">
        <v>1</v>
      </c>
      <c r="IG247" s="1">
        <v>0</v>
      </c>
      <c r="IH247" s="1">
        <v>1</v>
      </c>
      <c r="II247" s="1">
        <v>0</v>
      </c>
      <c r="IJ247" s="1">
        <v>0</v>
      </c>
      <c r="IK247" s="1">
        <v>3</v>
      </c>
      <c r="IS247" s="1" t="s">
        <v>5183</v>
      </c>
      <c r="IT247" s="1" t="s">
        <v>464</v>
      </c>
      <c r="IU247" s="1" t="s">
        <v>5102</v>
      </c>
      <c r="IV247" s="1" t="s">
        <v>472</v>
      </c>
      <c r="IX247" s="1" t="s">
        <v>472</v>
      </c>
      <c r="IY247" s="1" t="s">
        <v>472</v>
      </c>
      <c r="KA247" s="1" t="s">
        <v>464</v>
      </c>
      <c r="KB247" s="1">
        <v>1</v>
      </c>
      <c r="KC247" s="1">
        <v>0</v>
      </c>
      <c r="KD247" s="1">
        <v>0</v>
      </c>
      <c r="KE247" s="1">
        <v>1</v>
      </c>
      <c r="KF247" s="1">
        <v>0</v>
      </c>
      <c r="KG247" s="1">
        <v>0</v>
      </c>
      <c r="KH247" s="1">
        <v>0</v>
      </c>
      <c r="KJ247" s="1">
        <v>0</v>
      </c>
      <c r="KK247" s="1">
        <v>1</v>
      </c>
      <c r="KL247" s="1">
        <v>0</v>
      </c>
      <c r="KM247" s="1">
        <v>1</v>
      </c>
      <c r="KN247" s="1">
        <v>2</v>
      </c>
      <c r="KO247" s="1" t="s">
        <v>5186</v>
      </c>
      <c r="KP247" s="1">
        <v>0</v>
      </c>
      <c r="KQ247" s="1">
        <v>0</v>
      </c>
      <c r="KR247" s="1">
        <v>0</v>
      </c>
      <c r="KT247" s="1">
        <v>0</v>
      </c>
      <c r="KU247" s="1">
        <v>0</v>
      </c>
      <c r="KV247" s="1">
        <v>0</v>
      </c>
      <c r="KW247" s="1">
        <v>1</v>
      </c>
      <c r="KX247" s="1">
        <v>0</v>
      </c>
      <c r="KY247" s="1">
        <v>0</v>
      </c>
      <c r="LA247" s="1" t="s">
        <v>472</v>
      </c>
      <c r="LC247" s="1">
        <v>1</v>
      </c>
      <c r="LD247" s="1">
        <v>0</v>
      </c>
      <c r="LE247" s="1">
        <v>0</v>
      </c>
      <c r="LF247" s="1">
        <v>0</v>
      </c>
      <c r="LH247" s="1">
        <v>0</v>
      </c>
      <c r="LI247" s="1">
        <v>0</v>
      </c>
      <c r="LJ247" s="1">
        <v>0</v>
      </c>
      <c r="LK247" s="1">
        <v>0</v>
      </c>
      <c r="LL247" s="1">
        <v>1</v>
      </c>
      <c r="LM247" s="1">
        <v>0</v>
      </c>
      <c r="LN247" s="1">
        <v>0</v>
      </c>
      <c r="LO247" s="1">
        <v>0</v>
      </c>
      <c r="LQ247" s="1" t="s">
        <v>472</v>
      </c>
      <c r="LZ247" s="1" t="s">
        <v>472</v>
      </c>
      <c r="MA247" s="1" t="s">
        <v>472</v>
      </c>
      <c r="MQ247" s="1">
        <v>0</v>
      </c>
      <c r="MT247" s="1">
        <v>4</v>
      </c>
      <c r="MU247" s="1" t="s">
        <v>5188</v>
      </c>
      <c r="MV247" s="1">
        <v>0</v>
      </c>
      <c r="MW247" s="1">
        <v>0</v>
      </c>
      <c r="MX247" s="1">
        <v>0</v>
      </c>
      <c r="MY247" s="1">
        <v>0</v>
      </c>
      <c r="MZ247" s="1">
        <v>0</v>
      </c>
      <c r="NA247" s="1">
        <v>0</v>
      </c>
      <c r="NB247" s="1">
        <v>0</v>
      </c>
      <c r="NC247" s="1" t="s">
        <v>1580</v>
      </c>
      <c r="ND247" s="1">
        <v>1</v>
      </c>
      <c r="NE247" s="1">
        <v>0</v>
      </c>
      <c r="NF247" s="1">
        <v>0</v>
      </c>
      <c r="NH247" s="1" t="s">
        <v>464</v>
      </c>
      <c r="NI247" s="1" t="s">
        <v>464</v>
      </c>
      <c r="NJ247" s="1" t="s">
        <v>741</v>
      </c>
      <c r="OD247" s="1" t="s">
        <v>3403</v>
      </c>
      <c r="OE247" s="1">
        <v>0</v>
      </c>
      <c r="OF247" s="1">
        <v>0</v>
      </c>
      <c r="OG247" s="1">
        <v>0</v>
      </c>
      <c r="OH247" s="1">
        <v>0</v>
      </c>
      <c r="OI247" s="1">
        <v>0</v>
      </c>
      <c r="OJ247" s="1">
        <v>0</v>
      </c>
      <c r="OK247" s="1">
        <v>0</v>
      </c>
      <c r="OL247" s="1">
        <v>0</v>
      </c>
      <c r="OM247" s="1">
        <v>1</v>
      </c>
      <c r="ON247" s="1">
        <v>0</v>
      </c>
      <c r="OO247" s="1" t="s">
        <v>3034</v>
      </c>
      <c r="OP247" s="1">
        <v>0</v>
      </c>
      <c r="OQ247" s="1">
        <v>0</v>
      </c>
      <c r="OR247" s="1">
        <v>0</v>
      </c>
      <c r="OS247" s="1">
        <v>0</v>
      </c>
      <c r="OT247" s="1">
        <v>1</v>
      </c>
      <c r="OU247" s="1">
        <v>0</v>
      </c>
      <c r="OV247" s="1" t="s">
        <v>760</v>
      </c>
      <c r="OW247" s="1" t="s">
        <v>546</v>
      </c>
      <c r="OY247" s="1" t="s">
        <v>518</v>
      </c>
      <c r="OZ247" s="1" t="s">
        <v>472</v>
      </c>
      <c r="PA247" s="1" t="s">
        <v>472</v>
      </c>
      <c r="PB247" s="1" t="s">
        <v>518</v>
      </c>
      <c r="PC247" s="1" t="s">
        <v>472</v>
      </c>
      <c r="PI247" s="1" t="s">
        <v>534</v>
      </c>
      <c r="PJ247" s="1" t="s">
        <v>472</v>
      </c>
      <c r="PZ247" s="1" t="s">
        <v>786</v>
      </c>
      <c r="QA247" s="1" t="s">
        <v>472</v>
      </c>
      <c r="QB247" s="1" t="s">
        <v>3404</v>
      </c>
      <c r="QC247" s="1" t="s">
        <v>3405</v>
      </c>
      <c r="QD247" s="1" t="s">
        <v>472</v>
      </c>
      <c r="QG247" s="1">
        <v>-2.1941139999999999</v>
      </c>
      <c r="QH247" s="1">
        <v>28.8498485</v>
      </c>
      <c r="QI247" s="1">
        <v>1603.7</v>
      </c>
      <c r="QJ247" s="1">
        <v>4.76</v>
      </c>
      <c r="QK247" s="1">
        <v>6</v>
      </c>
      <c r="QL247" s="1">
        <v>44966.5078125</v>
      </c>
      <c r="QM247" s="1">
        <v>44966.462511574071</v>
      </c>
      <c r="QN247" s="1" t="s">
        <v>1230</v>
      </c>
      <c r="QO247" s="1">
        <v>44966.549039351848</v>
      </c>
      <c r="QP247" s="7" t="s">
        <v>3406</v>
      </c>
      <c r="QQ247" s="1" t="s">
        <v>1230</v>
      </c>
      <c r="QR247" s="1" t="s">
        <v>4752</v>
      </c>
      <c r="QS247" s="1" t="s">
        <v>4752</v>
      </c>
      <c r="QT247" s="1" t="s">
        <v>4752</v>
      </c>
      <c r="QU247" s="1" t="s">
        <v>4752</v>
      </c>
      <c r="QV247" s="1" t="s">
        <v>4752</v>
      </c>
      <c r="QW247" s="1" t="s">
        <v>4752</v>
      </c>
      <c r="QX247" s="1" t="s">
        <v>4752</v>
      </c>
      <c r="QY247" s="9" t="s">
        <v>4752</v>
      </c>
      <c r="QZ247" s="1" t="s">
        <v>4752</v>
      </c>
      <c r="RA247" s="1" t="s">
        <v>4752</v>
      </c>
      <c r="RB247" s="1" t="s">
        <v>4752</v>
      </c>
      <c r="RC247" s="1" t="s">
        <v>4752</v>
      </c>
      <c r="RD247" s="1" t="s">
        <v>4752</v>
      </c>
      <c r="RE247" s="1" t="s">
        <v>4752</v>
      </c>
      <c r="RF247" s="1" t="s">
        <v>4752</v>
      </c>
      <c r="RG247" s="1" t="s">
        <v>4752</v>
      </c>
      <c r="RH247" s="1" t="s">
        <v>4752</v>
      </c>
      <c r="RI247" s="1" t="s">
        <v>4752</v>
      </c>
      <c r="RJ247" s="1" t="s">
        <v>4752</v>
      </c>
      <c r="RK247" s="1" t="s">
        <v>4752</v>
      </c>
      <c r="RL247" s="1" t="s">
        <v>4752</v>
      </c>
      <c r="RM247" s="1" t="s">
        <v>4752</v>
      </c>
      <c r="RN247" s="1" t="s">
        <v>4752</v>
      </c>
      <c r="RO247" s="1" t="s">
        <v>4752</v>
      </c>
      <c r="RP247" s="1" t="str">
        <f t="shared" si="22"/>
        <v/>
      </c>
      <c r="RQ247" s="1" t="str">
        <f t="shared" si="23"/>
        <v/>
      </c>
      <c r="RR247" s="1" t="str">
        <f t="shared" si="24"/>
        <v/>
      </c>
      <c r="RS247" s="1" t="str">
        <f t="shared" si="25"/>
        <v/>
      </c>
      <c r="RT247" s="1" t="str">
        <f t="shared" si="26"/>
        <v/>
      </c>
      <c r="RU247" s="1" t="str">
        <f t="shared" si="27"/>
        <v/>
      </c>
    </row>
    <row r="248" spans="1:489" ht="14.25" customHeight="1" x14ac:dyDescent="0.3">
      <c r="A248" s="1" t="s">
        <v>3407</v>
      </c>
      <c r="B248" s="1" t="s">
        <v>3408</v>
      </c>
      <c r="C248" s="1">
        <v>44966</v>
      </c>
      <c r="D248" s="1" t="s">
        <v>459</v>
      </c>
      <c r="E248" s="1" t="s">
        <v>460</v>
      </c>
      <c r="F248" s="1" t="s">
        <v>460</v>
      </c>
      <c r="G248" s="1" t="s">
        <v>461</v>
      </c>
      <c r="H248" s="1" t="s">
        <v>462</v>
      </c>
      <c r="I248" s="1" t="s">
        <v>1218</v>
      </c>
      <c r="J248" s="1" t="s">
        <v>464</v>
      </c>
      <c r="K248" s="1" t="s">
        <v>3409</v>
      </c>
      <c r="L248" s="1" t="s">
        <v>3308</v>
      </c>
      <c r="M248" s="1" t="str" cm="1">
        <f t="array" ref="M248">SUBSTITUTE(L248,LEFT(L248,MIN(IFERROR(FIND({0;1;2;3;4;5;6;7;8;9},L248),""))-1),"")</f>
        <v>16</v>
      </c>
      <c r="N248" s="1" t="str">
        <f t="shared" si="21"/>
        <v>chege_16</v>
      </c>
      <c r="O248" s="1" t="s">
        <v>510</v>
      </c>
      <c r="P248" s="1">
        <v>42</v>
      </c>
      <c r="Q248" s="1">
        <v>999999999</v>
      </c>
      <c r="R248" s="1" t="s">
        <v>553</v>
      </c>
      <c r="S248" s="1" t="s">
        <v>464</v>
      </c>
      <c r="W248" s="1" t="s">
        <v>510</v>
      </c>
      <c r="X248" s="1" t="s">
        <v>3410</v>
      </c>
      <c r="Y248" s="1" t="s">
        <v>575</v>
      </c>
      <c r="AA248" s="1" t="s">
        <v>471</v>
      </c>
      <c r="AB248" s="1">
        <v>1</v>
      </c>
      <c r="AC248" s="1">
        <v>2</v>
      </c>
      <c r="AD248" s="1">
        <v>1</v>
      </c>
      <c r="AE248" s="1">
        <v>1</v>
      </c>
      <c r="AF248" s="1">
        <v>0</v>
      </c>
      <c r="AG248" s="1">
        <v>0</v>
      </c>
      <c r="AH248" s="1">
        <v>1</v>
      </c>
      <c r="AI248" s="1">
        <v>0</v>
      </c>
      <c r="AJ248" s="1">
        <v>0</v>
      </c>
      <c r="AK248" s="1">
        <v>0</v>
      </c>
      <c r="AL248" s="1">
        <v>1</v>
      </c>
      <c r="AM248" s="1">
        <v>2</v>
      </c>
      <c r="AN248" s="1">
        <v>0</v>
      </c>
      <c r="AO248" s="1">
        <v>0</v>
      </c>
      <c r="AP248" s="1">
        <v>1</v>
      </c>
      <c r="AQ248" s="1">
        <v>0</v>
      </c>
      <c r="AR248" s="1">
        <v>10</v>
      </c>
      <c r="AS248" s="1" t="s">
        <v>464</v>
      </c>
      <c r="AT248" s="1">
        <v>0</v>
      </c>
      <c r="AU248" s="1">
        <v>0</v>
      </c>
      <c r="AV248" s="1">
        <v>0</v>
      </c>
      <c r="AW248" s="1">
        <v>0</v>
      </c>
      <c r="AX248" s="1">
        <v>1</v>
      </c>
      <c r="AY248" s="1">
        <v>0</v>
      </c>
      <c r="AZ248" s="1">
        <v>0</v>
      </c>
      <c r="BA248" s="1">
        <v>0</v>
      </c>
      <c r="BB248" s="1">
        <v>0</v>
      </c>
      <c r="BC248" s="1">
        <v>0</v>
      </c>
      <c r="BD248" s="1">
        <v>0</v>
      </c>
      <c r="BE248" s="1">
        <v>0</v>
      </c>
      <c r="BF248" s="1" t="s">
        <v>472</v>
      </c>
      <c r="BS248" s="1" t="s">
        <v>464</v>
      </c>
      <c r="BT248" s="1">
        <v>0</v>
      </c>
      <c r="BU248" s="1">
        <v>0</v>
      </c>
      <c r="BV248" s="1">
        <v>0</v>
      </c>
      <c r="BW248" s="1">
        <v>0</v>
      </c>
      <c r="BX248" s="1">
        <v>1</v>
      </c>
      <c r="BY248" s="1">
        <v>0</v>
      </c>
      <c r="BZ248" s="1">
        <v>0</v>
      </c>
      <c r="CA248" s="1">
        <v>0</v>
      </c>
      <c r="CB248" s="1">
        <v>0</v>
      </c>
      <c r="CC248" s="1">
        <v>0</v>
      </c>
      <c r="CD248" s="1">
        <v>0</v>
      </c>
      <c r="CF248" s="1" t="s">
        <v>650</v>
      </c>
      <c r="CI248" s="1" t="s">
        <v>714</v>
      </c>
      <c r="CL248" s="1" t="s">
        <v>714</v>
      </c>
      <c r="CM248" s="1" t="s">
        <v>5132</v>
      </c>
      <c r="CO248" s="1" t="s">
        <v>464</v>
      </c>
      <c r="CW248" s="1" t="s">
        <v>475</v>
      </c>
      <c r="CX248" s="1">
        <v>5</v>
      </c>
      <c r="CY248" s="1">
        <v>3</v>
      </c>
      <c r="CZ248" s="1">
        <v>10</v>
      </c>
      <c r="DA248" s="9">
        <v>18</v>
      </c>
      <c r="DE248" s="1" t="s">
        <v>464</v>
      </c>
      <c r="DF248" s="1" t="s">
        <v>5102</v>
      </c>
      <c r="EH248" s="1">
        <v>54</v>
      </c>
      <c r="EI248" s="1">
        <v>3</v>
      </c>
      <c r="EJ248" s="1">
        <v>3240</v>
      </c>
      <c r="EM248" s="1">
        <v>0</v>
      </c>
      <c r="EN248" s="6">
        <v>46.285714285714285</v>
      </c>
      <c r="EO248" s="1" t="s">
        <v>472</v>
      </c>
      <c r="EZ248" s="1" t="s">
        <v>476</v>
      </c>
      <c r="FA248" s="1">
        <v>0</v>
      </c>
      <c r="FB248" s="1">
        <v>0</v>
      </c>
      <c r="FC248" s="1">
        <v>0</v>
      </c>
      <c r="FD248" s="1">
        <v>0</v>
      </c>
      <c r="FE248" s="1">
        <v>1</v>
      </c>
      <c r="FF248" s="1">
        <v>0</v>
      </c>
      <c r="FG248" s="1">
        <v>0</v>
      </c>
      <c r="FI248" s="1" t="s">
        <v>472</v>
      </c>
      <c r="GE248" s="1" t="s">
        <v>464</v>
      </c>
      <c r="GF248" s="1" t="s">
        <v>3411</v>
      </c>
      <c r="GG248" s="1" t="s">
        <v>472</v>
      </c>
      <c r="HP248" s="1" t="s">
        <v>464</v>
      </c>
      <c r="HQ248" s="1">
        <v>0</v>
      </c>
      <c r="HR248" s="1">
        <v>0</v>
      </c>
      <c r="HS248" s="1">
        <v>1</v>
      </c>
      <c r="HT248" s="1">
        <v>0</v>
      </c>
      <c r="HU248" s="1">
        <v>0</v>
      </c>
      <c r="HV248" s="1">
        <v>0</v>
      </c>
      <c r="HW248" s="1">
        <v>0</v>
      </c>
      <c r="HX248" s="1">
        <v>0</v>
      </c>
      <c r="HY248" s="1">
        <v>0</v>
      </c>
      <c r="HZ248" s="1">
        <v>0</v>
      </c>
      <c r="IC248" s="1" t="s">
        <v>737</v>
      </c>
      <c r="IF248" s="1">
        <v>0</v>
      </c>
      <c r="IG248" s="1">
        <v>0</v>
      </c>
      <c r="IH248" s="1">
        <v>0</v>
      </c>
      <c r="II248" s="1">
        <v>1</v>
      </c>
      <c r="IJ248" s="1">
        <v>0</v>
      </c>
      <c r="IL248" s="1">
        <v>0</v>
      </c>
      <c r="IM248" s="1">
        <v>1</v>
      </c>
      <c r="IN248" s="1">
        <v>0</v>
      </c>
      <c r="IS248" s="1" t="s">
        <v>5183</v>
      </c>
      <c r="IT248" s="1" t="s">
        <v>472</v>
      </c>
      <c r="IU248" s="1" t="s">
        <v>5102</v>
      </c>
      <c r="IV248" s="1" t="s">
        <v>472</v>
      </c>
      <c r="IX248" s="1" t="s">
        <v>472</v>
      </c>
      <c r="IY248" s="1" t="s">
        <v>472</v>
      </c>
      <c r="KA248" s="1" t="s">
        <v>472</v>
      </c>
      <c r="KE248" s="1">
        <v>0</v>
      </c>
      <c r="KM248" s="1">
        <v>0</v>
      </c>
      <c r="KN248" s="1">
        <v>0</v>
      </c>
      <c r="KO248" s="1" t="s">
        <v>5186</v>
      </c>
      <c r="KT248" s="1">
        <v>0</v>
      </c>
      <c r="KU248" s="1">
        <v>0</v>
      </c>
      <c r="KV248" s="1">
        <v>0</v>
      </c>
      <c r="KW248" s="1">
        <v>0</v>
      </c>
      <c r="KX248" s="1">
        <v>1</v>
      </c>
      <c r="KY248" s="1">
        <v>0</v>
      </c>
      <c r="KZ248" s="1" t="s">
        <v>3412</v>
      </c>
      <c r="LA248" s="1" t="s">
        <v>472</v>
      </c>
      <c r="LC248" s="1">
        <v>0</v>
      </c>
      <c r="LD248" s="1">
        <v>1</v>
      </c>
      <c r="LE248" s="1">
        <v>0</v>
      </c>
      <c r="LF248" s="1">
        <v>0</v>
      </c>
      <c r="LH248" s="1">
        <v>0</v>
      </c>
      <c r="LI248" s="1">
        <v>0</v>
      </c>
      <c r="LJ248" s="1">
        <v>0</v>
      </c>
      <c r="LK248" s="1">
        <v>0</v>
      </c>
      <c r="LL248" s="1">
        <v>1</v>
      </c>
      <c r="LM248" s="1">
        <v>0</v>
      </c>
      <c r="LN248" s="1">
        <v>0</v>
      </c>
      <c r="LO248" s="1">
        <v>0</v>
      </c>
      <c r="LQ248" s="1" t="s">
        <v>472</v>
      </c>
      <c r="LZ248" s="1" t="s">
        <v>472</v>
      </c>
      <c r="MA248" s="1" t="s">
        <v>472</v>
      </c>
      <c r="MQ248" s="1">
        <v>0</v>
      </c>
      <c r="MT248" s="1">
        <v>0</v>
      </c>
      <c r="MU248" s="1" t="s">
        <v>5188</v>
      </c>
      <c r="MV248" s="1">
        <v>0</v>
      </c>
      <c r="MW248" s="1">
        <v>0</v>
      </c>
      <c r="MX248" s="1">
        <v>0</v>
      </c>
      <c r="MY248" s="1">
        <v>0</v>
      </c>
      <c r="MZ248" s="1">
        <v>0</v>
      </c>
      <c r="NA248" s="1">
        <v>0</v>
      </c>
      <c r="NB248" s="1">
        <v>0</v>
      </c>
      <c r="NC248" s="1" t="s">
        <v>1580</v>
      </c>
      <c r="ND248" s="1">
        <v>1</v>
      </c>
      <c r="NE248" s="1">
        <v>0</v>
      </c>
      <c r="NF248" s="1">
        <v>0</v>
      </c>
      <c r="NH248" s="1" t="s">
        <v>464</v>
      </c>
      <c r="NI248" s="1" t="s">
        <v>480</v>
      </c>
      <c r="OD248" s="1" t="s">
        <v>3413</v>
      </c>
      <c r="OE248" s="1">
        <v>1</v>
      </c>
      <c r="OF248" s="1">
        <v>0</v>
      </c>
      <c r="OG248" s="1">
        <v>0</v>
      </c>
      <c r="OH248" s="1">
        <v>0</v>
      </c>
      <c r="OI248" s="1">
        <v>0</v>
      </c>
      <c r="OJ248" s="1">
        <v>0</v>
      </c>
      <c r="OK248" s="1">
        <v>0</v>
      </c>
      <c r="OL248" s="1">
        <v>0</v>
      </c>
      <c r="OM248" s="1">
        <v>0</v>
      </c>
      <c r="ON248" s="1">
        <v>0</v>
      </c>
      <c r="OP248" s="1">
        <v>0</v>
      </c>
      <c r="OQ248" s="1">
        <v>0</v>
      </c>
      <c r="OR248" s="1">
        <v>0</v>
      </c>
      <c r="OS248" s="1">
        <v>0</v>
      </c>
      <c r="OT248" s="1">
        <v>1</v>
      </c>
      <c r="OU248" s="1">
        <v>0</v>
      </c>
      <c r="OV248" s="1" t="s">
        <v>3414</v>
      </c>
      <c r="OW248" s="1" t="s">
        <v>702</v>
      </c>
      <c r="OY248" s="1" t="s">
        <v>518</v>
      </c>
      <c r="OZ248" s="1" t="s">
        <v>472</v>
      </c>
      <c r="PA248" s="1" t="s">
        <v>472</v>
      </c>
      <c r="PB248" s="1" t="s">
        <v>518</v>
      </c>
      <c r="PC248" s="1" t="s">
        <v>472</v>
      </c>
      <c r="PI248" s="1" t="s">
        <v>534</v>
      </c>
      <c r="PJ248" s="1" t="s">
        <v>489</v>
      </c>
      <c r="PK248" s="1">
        <v>0</v>
      </c>
      <c r="PL248" s="1">
        <v>1</v>
      </c>
      <c r="PM248" s="1">
        <v>1</v>
      </c>
      <c r="PN248" s="1">
        <v>0</v>
      </c>
      <c r="PO248" s="1">
        <v>0</v>
      </c>
      <c r="PP248" s="1">
        <v>0</v>
      </c>
      <c r="PQ248" s="1">
        <v>0</v>
      </c>
      <c r="PR248" s="1">
        <v>0</v>
      </c>
      <c r="PS248" s="1">
        <v>0</v>
      </c>
      <c r="PT248" s="1">
        <v>0</v>
      </c>
      <c r="PU248" s="1">
        <v>0</v>
      </c>
      <c r="PV248" s="1">
        <v>0</v>
      </c>
      <c r="PX248" s="1" t="s">
        <v>3415</v>
      </c>
      <c r="PY248" s="1" t="s">
        <v>472</v>
      </c>
      <c r="QB248" s="1" t="s">
        <v>3416</v>
      </c>
      <c r="QC248" s="1" t="s">
        <v>3417</v>
      </c>
      <c r="QD248" s="1" t="s">
        <v>472</v>
      </c>
      <c r="QG248" s="1">
        <v>-2.2359572999999999</v>
      </c>
      <c r="QH248" s="1">
        <v>28.833129499999998</v>
      </c>
      <c r="QI248" s="1">
        <v>1597.1</v>
      </c>
      <c r="QJ248" s="1">
        <v>4.08</v>
      </c>
      <c r="QK248" s="1">
        <v>10</v>
      </c>
      <c r="QL248" s="1">
        <v>44966.553784722222</v>
      </c>
      <c r="QM248" s="1">
        <v>44966.539444444446</v>
      </c>
      <c r="QN248" s="1" t="s">
        <v>840</v>
      </c>
      <c r="QO248" s="1">
        <v>44966.554143518522</v>
      </c>
      <c r="QP248" s="7" t="s">
        <v>3418</v>
      </c>
      <c r="QQ248" s="1" t="s">
        <v>840</v>
      </c>
      <c r="QR248" s="1" t="s">
        <v>4707</v>
      </c>
      <c r="QS248" s="1" t="s">
        <v>4716</v>
      </c>
      <c r="QT248" s="1">
        <v>6</v>
      </c>
      <c r="QU248" s="1" t="s">
        <v>4725</v>
      </c>
      <c r="QV248" s="1">
        <v>30</v>
      </c>
      <c r="QW248" s="1">
        <v>40</v>
      </c>
      <c r="QX248" s="1">
        <v>45</v>
      </c>
      <c r="QY248" s="9">
        <v>115</v>
      </c>
      <c r="QZ248" s="1" t="s">
        <v>5101</v>
      </c>
      <c r="RA248" s="1">
        <v>6.666666666666667</v>
      </c>
      <c r="RB248" s="1" t="s">
        <v>4710</v>
      </c>
      <c r="RC248" s="1" t="s">
        <v>4711</v>
      </c>
      <c r="RD248" s="1" t="s">
        <v>4712</v>
      </c>
      <c r="RE248" s="1" t="s">
        <v>5102</v>
      </c>
      <c r="RF248" s="1">
        <v>0</v>
      </c>
      <c r="RG248" s="1">
        <v>1</v>
      </c>
      <c r="RH248" s="1">
        <v>0</v>
      </c>
      <c r="RI248" s="1">
        <v>1</v>
      </c>
      <c r="RJ248" s="1" t="s">
        <v>4721</v>
      </c>
      <c r="RK248" s="1">
        <v>0</v>
      </c>
      <c r="RL248" s="1">
        <v>2</v>
      </c>
      <c r="RM248" s="1" t="s">
        <v>4722</v>
      </c>
      <c r="RN248" s="1">
        <v>0</v>
      </c>
      <c r="RO248" s="1">
        <v>0</v>
      </c>
      <c r="RP248" s="1" t="str">
        <f t="shared" si="22"/>
        <v>croissance</v>
      </c>
      <c r="RQ248" s="1" t="str">
        <f t="shared" si="23"/>
        <v>croissance</v>
      </c>
      <c r="RR248" s="1" t="str">
        <f t="shared" si="24"/>
        <v>stagnation</v>
      </c>
      <c r="RS248" s="1" t="str">
        <f t="shared" si="25"/>
        <v>regression</v>
      </c>
      <c r="RT248" s="1" t="str">
        <f t="shared" si="26"/>
        <v>regression</v>
      </c>
      <c r="RU248" s="1" t="str">
        <f t="shared" si="27"/>
        <v>regression</v>
      </c>
    </row>
    <row r="249" spans="1:489" ht="14.25" customHeight="1" x14ac:dyDescent="0.3">
      <c r="A249" s="1" t="s">
        <v>3419</v>
      </c>
      <c r="B249" s="1" t="s">
        <v>3420</v>
      </c>
      <c r="C249" s="1">
        <v>44966</v>
      </c>
      <c r="D249" s="1" t="s">
        <v>459</v>
      </c>
      <c r="E249" s="1" t="s">
        <v>460</v>
      </c>
      <c r="F249" s="1" t="s">
        <v>460</v>
      </c>
      <c r="G249" s="1" t="s">
        <v>461</v>
      </c>
      <c r="H249" s="1" t="s">
        <v>1380</v>
      </c>
      <c r="I249" s="1" t="s">
        <v>2732</v>
      </c>
      <c r="J249" s="1" t="s">
        <v>464</v>
      </c>
      <c r="K249" s="1" t="s">
        <v>3422</v>
      </c>
      <c r="L249" s="1" t="s">
        <v>3421</v>
      </c>
      <c r="M249" s="1" t="str" cm="1">
        <f t="array" ref="M249">SUBSTITUTE(L249,LEFT(L249,MIN(IFERROR(FIND({0;1;2;3;4;5;6;7;8;9},L249),""))-1),"")</f>
        <v>6</v>
      </c>
      <c r="N249" s="1" t="str">
        <f t="shared" si="21"/>
        <v>kabus_6</v>
      </c>
      <c r="O249" s="1" t="s">
        <v>510</v>
      </c>
      <c r="P249" s="1">
        <v>27</v>
      </c>
      <c r="Q249" s="1">
        <v>977998292</v>
      </c>
      <c r="R249" s="1" t="s">
        <v>829</v>
      </c>
      <c r="S249" s="1" t="s">
        <v>472</v>
      </c>
      <c r="T249" s="1" t="s">
        <v>526</v>
      </c>
      <c r="V249" s="1" t="s">
        <v>510</v>
      </c>
      <c r="W249" s="1" t="s">
        <v>510</v>
      </c>
      <c r="X249" s="1" t="s">
        <v>3423</v>
      </c>
      <c r="Y249" s="1" t="s">
        <v>1144</v>
      </c>
      <c r="AA249" s="1" t="s">
        <v>596</v>
      </c>
      <c r="AB249" s="1">
        <v>0</v>
      </c>
      <c r="AC249" s="1">
        <v>3</v>
      </c>
      <c r="AD249" s="1">
        <v>0</v>
      </c>
      <c r="AE249" s="1">
        <v>0</v>
      </c>
      <c r="AF249" s="1">
        <v>3</v>
      </c>
      <c r="AG249" s="1">
        <v>0</v>
      </c>
      <c r="AH249" s="1">
        <v>0</v>
      </c>
      <c r="AI249" s="1">
        <v>1</v>
      </c>
      <c r="AJ249" s="1">
        <v>3</v>
      </c>
      <c r="AK249" s="1">
        <v>1</v>
      </c>
      <c r="AL249" s="1">
        <v>0</v>
      </c>
      <c r="AM249" s="1">
        <v>0</v>
      </c>
      <c r="AN249" s="1">
        <v>0</v>
      </c>
      <c r="AO249" s="1">
        <v>3</v>
      </c>
      <c r="AP249" s="1">
        <v>0</v>
      </c>
      <c r="AQ249" s="1">
        <v>1</v>
      </c>
      <c r="AR249" s="1">
        <v>15</v>
      </c>
      <c r="AS249" s="1" t="s">
        <v>464</v>
      </c>
      <c r="AT249" s="1">
        <v>0</v>
      </c>
      <c r="AU249" s="1">
        <v>0</v>
      </c>
      <c r="AV249" s="1">
        <v>0</v>
      </c>
      <c r="AW249" s="1">
        <v>0</v>
      </c>
      <c r="AX249" s="1">
        <v>1</v>
      </c>
      <c r="AY249" s="1">
        <v>0</v>
      </c>
      <c r="AZ249" s="1">
        <v>0</v>
      </c>
      <c r="BA249" s="1">
        <v>0</v>
      </c>
      <c r="BB249" s="1">
        <v>0</v>
      </c>
      <c r="BC249" s="1">
        <v>0</v>
      </c>
      <c r="BD249" s="1">
        <v>0</v>
      </c>
      <c r="BE249" s="1">
        <v>0</v>
      </c>
      <c r="BF249" s="1" t="s">
        <v>472</v>
      </c>
      <c r="BS249" s="1" t="s">
        <v>464</v>
      </c>
      <c r="BT249" s="1">
        <v>1</v>
      </c>
      <c r="BU249" s="1">
        <v>1</v>
      </c>
      <c r="BV249" s="1">
        <v>1</v>
      </c>
      <c r="BW249" s="1">
        <v>1</v>
      </c>
      <c r="BX249" s="1">
        <v>1</v>
      </c>
      <c r="BY249" s="1">
        <v>1</v>
      </c>
      <c r="BZ249" s="1">
        <v>0</v>
      </c>
      <c r="CA249" s="1">
        <v>0</v>
      </c>
      <c r="CB249" s="1">
        <v>0</v>
      </c>
      <c r="CC249" s="1">
        <v>0</v>
      </c>
      <c r="CD249" s="1">
        <v>0</v>
      </c>
      <c r="CF249" s="1" t="s">
        <v>473</v>
      </c>
      <c r="CG249" s="1" t="s">
        <v>474</v>
      </c>
      <c r="CL249" s="1" t="s">
        <v>473</v>
      </c>
      <c r="CM249" s="1" t="s">
        <v>5133</v>
      </c>
      <c r="CO249" s="1" t="s">
        <v>464</v>
      </c>
      <c r="CW249" s="1" t="s">
        <v>475</v>
      </c>
      <c r="CX249" s="1">
        <v>40</v>
      </c>
      <c r="CY249" s="1">
        <v>3</v>
      </c>
      <c r="CZ249" s="1">
        <v>45</v>
      </c>
      <c r="DA249" s="9">
        <v>88</v>
      </c>
      <c r="DE249" s="1" t="s">
        <v>464</v>
      </c>
      <c r="DF249" s="1" t="s">
        <v>5101</v>
      </c>
      <c r="EH249" s="1">
        <v>7</v>
      </c>
      <c r="EI249" s="1">
        <v>11</v>
      </c>
      <c r="EJ249" s="1">
        <v>1540</v>
      </c>
      <c r="EM249" s="1">
        <v>0</v>
      </c>
      <c r="EN249" s="6">
        <v>14.666666666666668</v>
      </c>
      <c r="EO249" s="1" t="s">
        <v>472</v>
      </c>
      <c r="EZ249" s="1" t="s">
        <v>555</v>
      </c>
      <c r="FA249" s="1">
        <v>0</v>
      </c>
      <c r="FB249" s="1">
        <v>0</v>
      </c>
      <c r="FC249" s="1">
        <v>1</v>
      </c>
      <c r="FD249" s="1">
        <v>1</v>
      </c>
      <c r="FE249" s="1">
        <v>0</v>
      </c>
      <c r="FF249" s="1">
        <v>0</v>
      </c>
      <c r="FG249" s="1">
        <v>0</v>
      </c>
      <c r="FI249" s="1" t="s">
        <v>464</v>
      </c>
      <c r="FJ249" s="1" t="s">
        <v>598</v>
      </c>
      <c r="FM249" s="1">
        <v>500</v>
      </c>
      <c r="GE249" s="1" t="s">
        <v>464</v>
      </c>
      <c r="GF249" s="1" t="s">
        <v>3424</v>
      </c>
      <c r="GG249" s="1" t="s">
        <v>464</v>
      </c>
      <c r="GH249" s="1">
        <v>1</v>
      </c>
      <c r="GI249" s="1">
        <v>0</v>
      </c>
      <c r="GJ249" s="1">
        <v>1</v>
      </c>
      <c r="GK249" s="1">
        <v>1</v>
      </c>
      <c r="GL249" s="1">
        <v>0</v>
      </c>
      <c r="GM249" s="1">
        <v>0</v>
      </c>
      <c r="GN249" s="1">
        <v>0</v>
      </c>
      <c r="GY249" s="1">
        <v>0</v>
      </c>
      <c r="GZ249" s="1">
        <v>0</v>
      </c>
      <c r="HA249" s="1">
        <v>0</v>
      </c>
      <c r="HB249" s="1">
        <v>0</v>
      </c>
      <c r="HC249" s="1">
        <v>0</v>
      </c>
      <c r="HD249" s="1">
        <v>0</v>
      </c>
      <c r="HE249" s="1">
        <v>0</v>
      </c>
      <c r="HF249" s="1">
        <v>0</v>
      </c>
      <c r="HG249" s="1">
        <v>1</v>
      </c>
      <c r="HH249" s="1">
        <v>0</v>
      </c>
      <c r="HI249" s="1">
        <v>0</v>
      </c>
      <c r="HJ249" s="1">
        <v>0</v>
      </c>
      <c r="HK249" s="1">
        <v>0</v>
      </c>
      <c r="HL249" s="1">
        <v>0</v>
      </c>
      <c r="HM249" s="1">
        <v>0</v>
      </c>
      <c r="HN249" s="1">
        <v>0</v>
      </c>
      <c r="HO249" s="1">
        <v>0</v>
      </c>
      <c r="HP249" s="1" t="s">
        <v>464</v>
      </c>
      <c r="HQ249" s="1">
        <v>0</v>
      </c>
      <c r="HR249" s="1">
        <v>1</v>
      </c>
      <c r="HS249" s="1">
        <v>1</v>
      </c>
      <c r="HT249" s="1">
        <v>0</v>
      </c>
      <c r="HU249" s="1">
        <v>0</v>
      </c>
      <c r="HV249" s="1">
        <v>0</v>
      </c>
      <c r="HW249" s="1">
        <v>0</v>
      </c>
      <c r="HX249" s="1">
        <v>0</v>
      </c>
      <c r="HY249" s="1">
        <v>0</v>
      </c>
      <c r="HZ249" s="1">
        <v>0</v>
      </c>
      <c r="ID249" s="1" t="s">
        <v>1148</v>
      </c>
      <c r="IF249" s="1">
        <v>0</v>
      </c>
      <c r="IG249" s="1">
        <v>0</v>
      </c>
      <c r="IH249" s="1">
        <v>0</v>
      </c>
      <c r="II249" s="1">
        <v>1</v>
      </c>
      <c r="IJ249" s="1">
        <v>0</v>
      </c>
      <c r="IL249" s="1">
        <v>0</v>
      </c>
      <c r="IM249" s="1">
        <v>1</v>
      </c>
      <c r="IN249" s="1">
        <v>0</v>
      </c>
      <c r="IS249" s="1" t="s">
        <v>5184</v>
      </c>
      <c r="IT249" s="1" t="s">
        <v>472</v>
      </c>
      <c r="IU249" s="1" t="s">
        <v>5100</v>
      </c>
      <c r="IV249" s="1" t="s">
        <v>472</v>
      </c>
      <c r="IX249" s="1" t="s">
        <v>472</v>
      </c>
      <c r="IY249" s="1" t="s">
        <v>472</v>
      </c>
      <c r="KA249" s="1" t="s">
        <v>464</v>
      </c>
      <c r="KB249" s="1">
        <v>1</v>
      </c>
      <c r="KC249" s="1">
        <v>1</v>
      </c>
      <c r="KD249" s="1">
        <v>1</v>
      </c>
      <c r="KE249" s="1">
        <v>3</v>
      </c>
      <c r="KF249" s="1">
        <v>0</v>
      </c>
      <c r="KG249" s="1">
        <v>0</v>
      </c>
      <c r="KH249" s="1">
        <v>0</v>
      </c>
      <c r="KJ249" s="1">
        <v>1</v>
      </c>
      <c r="KK249" s="1">
        <v>1</v>
      </c>
      <c r="KL249" s="1">
        <v>1</v>
      </c>
      <c r="KM249" s="1">
        <v>3</v>
      </c>
      <c r="KN249" s="1">
        <v>6</v>
      </c>
      <c r="KO249" s="1" t="s">
        <v>5185</v>
      </c>
      <c r="KP249" s="1">
        <v>0</v>
      </c>
      <c r="KQ249" s="1">
        <v>0</v>
      </c>
      <c r="KR249" s="1">
        <v>0</v>
      </c>
      <c r="KT249" s="1">
        <v>1</v>
      </c>
      <c r="KU249" s="1">
        <v>1</v>
      </c>
      <c r="KV249" s="1">
        <v>0</v>
      </c>
      <c r="KW249" s="1">
        <v>0</v>
      </c>
      <c r="KX249" s="1">
        <v>0</v>
      </c>
      <c r="KY249" s="1">
        <v>0</v>
      </c>
      <c r="LA249" s="1" t="s">
        <v>472</v>
      </c>
      <c r="LB249" s="1" t="s">
        <v>3187</v>
      </c>
      <c r="LC249" s="1">
        <v>1</v>
      </c>
      <c r="LD249" s="1">
        <v>1</v>
      </c>
      <c r="LE249" s="1">
        <v>0</v>
      </c>
      <c r="LF249" s="1">
        <v>0</v>
      </c>
      <c r="LH249" s="1">
        <v>0</v>
      </c>
      <c r="LI249" s="1">
        <v>0</v>
      </c>
      <c r="LJ249" s="1">
        <v>0</v>
      </c>
      <c r="LK249" s="1">
        <v>0</v>
      </c>
      <c r="LL249" s="1">
        <v>1</v>
      </c>
      <c r="LM249" s="1">
        <v>0</v>
      </c>
      <c r="LN249" s="1">
        <v>0</v>
      </c>
      <c r="LO249" s="1">
        <v>0</v>
      </c>
      <c r="LQ249" s="1" t="s">
        <v>464</v>
      </c>
      <c r="LR249" s="1" t="s">
        <v>3425</v>
      </c>
      <c r="LS249" s="1">
        <v>0</v>
      </c>
      <c r="LT249" s="1">
        <v>0</v>
      </c>
      <c r="LU249" s="1">
        <v>0</v>
      </c>
      <c r="LV249" s="1">
        <v>1</v>
      </c>
      <c r="LW249" s="1">
        <v>0</v>
      </c>
      <c r="LX249" s="1">
        <v>0</v>
      </c>
      <c r="LY249" s="1" t="s">
        <v>1184</v>
      </c>
      <c r="LZ249" s="1" t="s">
        <v>472</v>
      </c>
      <c r="MA249" s="1" t="s">
        <v>472</v>
      </c>
      <c r="MQ249" s="1">
        <v>0</v>
      </c>
      <c r="MT249" s="1">
        <v>5</v>
      </c>
      <c r="MU249" s="1" t="s">
        <v>5189</v>
      </c>
      <c r="MV249" s="1">
        <v>0</v>
      </c>
      <c r="MW249" s="1">
        <v>0</v>
      </c>
      <c r="MX249" s="1">
        <v>0</v>
      </c>
      <c r="MY249" s="1">
        <v>0</v>
      </c>
      <c r="MZ249" s="1">
        <v>0</v>
      </c>
      <c r="NA249" s="1">
        <v>0</v>
      </c>
      <c r="NB249" s="1">
        <v>0</v>
      </c>
      <c r="NC249" s="1" t="s">
        <v>1580</v>
      </c>
      <c r="ND249" s="1">
        <v>1</v>
      </c>
      <c r="NE249" s="1">
        <v>0</v>
      </c>
      <c r="NF249" s="1">
        <v>0</v>
      </c>
      <c r="NH249" s="1" t="s">
        <v>464</v>
      </c>
      <c r="NI249" s="1" t="s">
        <v>480</v>
      </c>
      <c r="OD249" s="1" t="s">
        <v>3120</v>
      </c>
      <c r="OE249" s="1">
        <v>1</v>
      </c>
      <c r="OF249" s="1">
        <v>0</v>
      </c>
      <c r="OG249" s="1">
        <v>0</v>
      </c>
      <c r="OH249" s="1">
        <v>1</v>
      </c>
      <c r="OI249" s="1">
        <v>0</v>
      </c>
      <c r="OJ249" s="1">
        <v>0</v>
      </c>
      <c r="OK249" s="1">
        <v>1</v>
      </c>
      <c r="OL249" s="1">
        <v>0</v>
      </c>
      <c r="OM249" s="1">
        <v>0</v>
      </c>
      <c r="ON249" s="1">
        <v>0</v>
      </c>
      <c r="OP249" s="1">
        <v>0</v>
      </c>
      <c r="OQ249" s="1">
        <v>0</v>
      </c>
      <c r="OR249" s="1">
        <v>0</v>
      </c>
      <c r="OS249" s="1">
        <v>0</v>
      </c>
      <c r="OT249" s="1">
        <v>1</v>
      </c>
      <c r="OU249" s="1">
        <v>0</v>
      </c>
      <c r="OV249" s="1" t="s">
        <v>834</v>
      </c>
      <c r="OW249" s="1" t="s">
        <v>546</v>
      </c>
      <c r="OY249" s="1" t="s">
        <v>518</v>
      </c>
      <c r="OZ249" s="1" t="s">
        <v>472</v>
      </c>
      <c r="PA249" s="1" t="s">
        <v>472</v>
      </c>
      <c r="PB249" s="1" t="s">
        <v>518</v>
      </c>
      <c r="PC249" s="1" t="s">
        <v>464</v>
      </c>
      <c r="PD249" s="1" t="s">
        <v>464</v>
      </c>
      <c r="PF249" s="1" t="s">
        <v>484</v>
      </c>
      <c r="PH249" s="1" t="s">
        <v>671</v>
      </c>
      <c r="PI249" s="1" t="s">
        <v>534</v>
      </c>
      <c r="PJ249" s="1" t="s">
        <v>472</v>
      </c>
      <c r="PZ249" s="1" t="s">
        <v>1184</v>
      </c>
      <c r="QA249" s="1" t="s">
        <v>472</v>
      </c>
      <c r="QB249" s="1" t="s">
        <v>3426</v>
      </c>
      <c r="QC249" s="1" t="s">
        <v>3427</v>
      </c>
      <c r="QD249" s="1" t="s">
        <v>472</v>
      </c>
      <c r="QG249" s="1">
        <v>-2.2167170999999999</v>
      </c>
      <c r="QH249" s="1">
        <v>28.827732999999998</v>
      </c>
      <c r="QI249" s="1">
        <v>1613.7</v>
      </c>
      <c r="QJ249" s="1">
        <v>4.78</v>
      </c>
      <c r="QK249" s="1">
        <v>15</v>
      </c>
      <c r="QL249" s="1">
        <v>44966.555706018517</v>
      </c>
      <c r="QM249" s="1">
        <v>44966.53633101852</v>
      </c>
      <c r="QN249" s="1" t="s">
        <v>1159</v>
      </c>
      <c r="QO249" s="1">
        <v>44966.556041666663</v>
      </c>
      <c r="QP249" s="7" t="s">
        <v>3428</v>
      </c>
      <c r="QQ249" s="1" t="s">
        <v>1159</v>
      </c>
      <c r="QR249" s="1" t="s">
        <v>4707</v>
      </c>
      <c r="QS249" s="1" t="s">
        <v>4716</v>
      </c>
      <c r="QT249" s="1">
        <v>5</v>
      </c>
      <c r="QU249" s="1" t="s">
        <v>4725</v>
      </c>
      <c r="QV249" s="1">
        <v>5</v>
      </c>
      <c r="QW249" s="1">
        <v>15</v>
      </c>
      <c r="QX249" s="1">
        <v>8</v>
      </c>
      <c r="QY249" s="9">
        <v>28</v>
      </c>
      <c r="QZ249" s="1" t="s">
        <v>5102</v>
      </c>
      <c r="RA249" s="1">
        <v>16</v>
      </c>
      <c r="RB249" s="1" t="s">
        <v>4720</v>
      </c>
      <c r="RC249" s="1" t="s">
        <v>4711</v>
      </c>
      <c r="RD249" s="1" t="s">
        <v>4712</v>
      </c>
      <c r="RE249" s="1" t="s">
        <v>5102</v>
      </c>
      <c r="RF249" s="1">
        <v>0</v>
      </c>
      <c r="RG249" s="1">
        <v>1</v>
      </c>
      <c r="RH249" s="1">
        <v>1</v>
      </c>
      <c r="RI249" s="1">
        <v>2</v>
      </c>
      <c r="RJ249" s="1" t="s">
        <v>4721</v>
      </c>
      <c r="RK249" s="1">
        <v>0</v>
      </c>
      <c r="RL249" s="1">
        <v>4</v>
      </c>
      <c r="RM249" s="1" t="s">
        <v>4722</v>
      </c>
      <c r="RN249" s="1">
        <v>0</v>
      </c>
      <c r="RO249" s="1">
        <v>0</v>
      </c>
      <c r="RP249" s="1" t="str">
        <f t="shared" si="22"/>
        <v>regression</v>
      </c>
      <c r="RQ249" s="1" t="str">
        <f t="shared" si="23"/>
        <v>croissance</v>
      </c>
      <c r="RR249" s="1" t="str">
        <f t="shared" si="24"/>
        <v>croissance</v>
      </c>
      <c r="RS249" s="1" t="str">
        <f t="shared" si="25"/>
        <v>croissance</v>
      </c>
      <c r="RT249" s="1" t="str">
        <f t="shared" si="26"/>
        <v>regression</v>
      </c>
      <c r="RU249" s="1" t="str">
        <f t="shared" si="27"/>
        <v>croissance</v>
      </c>
    </row>
    <row r="250" spans="1:489" ht="14.25" customHeight="1" x14ac:dyDescent="0.3">
      <c r="A250" s="1" t="s">
        <v>3429</v>
      </c>
      <c r="B250" s="1" t="s">
        <v>3430</v>
      </c>
      <c r="C250" s="1">
        <v>44966</v>
      </c>
      <c r="D250" s="1" t="s">
        <v>459</v>
      </c>
      <c r="E250" s="1" t="s">
        <v>460</v>
      </c>
      <c r="F250" s="1" t="s">
        <v>460</v>
      </c>
      <c r="G250" s="1" t="s">
        <v>461</v>
      </c>
      <c r="H250" s="1" t="s">
        <v>1380</v>
      </c>
      <c r="I250" s="1" t="s">
        <v>1381</v>
      </c>
      <c r="J250" s="1" t="s">
        <v>464</v>
      </c>
      <c r="K250" s="1" t="s">
        <v>3432</v>
      </c>
      <c r="L250" s="1" t="s">
        <v>3431</v>
      </c>
      <c r="M250" s="1" t="str" cm="1">
        <f t="array" ref="M250">SUBSTITUTE(L250,LEFT(L250,MIN(IFERROR(FIND({0;1;2;3;4;5;6;7;8;9},L250),""))-1),"")</f>
        <v>23</v>
      </c>
      <c r="N250" s="1" t="str">
        <f t="shared" si="21"/>
        <v>mwand_23</v>
      </c>
      <c r="O250" s="1" t="s">
        <v>467</v>
      </c>
      <c r="P250" s="1">
        <v>27</v>
      </c>
      <c r="Q250" s="1">
        <v>971765134</v>
      </c>
      <c r="R250" s="1" t="s">
        <v>614</v>
      </c>
      <c r="S250" s="1" t="s">
        <v>472</v>
      </c>
      <c r="T250" s="1" t="s">
        <v>526</v>
      </c>
      <c r="V250" s="1" t="s">
        <v>510</v>
      </c>
      <c r="W250" s="1" t="s">
        <v>510</v>
      </c>
      <c r="X250" s="1" t="s">
        <v>3433</v>
      </c>
      <c r="Y250" s="1" t="s">
        <v>2180</v>
      </c>
      <c r="AA250" s="1" t="s">
        <v>471</v>
      </c>
      <c r="AB250" s="1">
        <v>1</v>
      </c>
      <c r="AC250" s="1">
        <v>0</v>
      </c>
      <c r="AD250" s="1">
        <v>0</v>
      </c>
      <c r="AE250" s="1">
        <v>1</v>
      </c>
      <c r="AF250" s="1">
        <v>1</v>
      </c>
      <c r="AG250" s="1">
        <v>1</v>
      </c>
      <c r="AH250" s="1">
        <v>0</v>
      </c>
      <c r="AI250" s="1">
        <v>1</v>
      </c>
      <c r="AJ250" s="1">
        <v>1</v>
      </c>
      <c r="AK250" s="1">
        <v>0</v>
      </c>
      <c r="AL250" s="1">
        <v>0</v>
      </c>
      <c r="AM250" s="1">
        <v>2</v>
      </c>
      <c r="AN250" s="1">
        <v>0</v>
      </c>
      <c r="AO250" s="1">
        <v>0</v>
      </c>
      <c r="AP250" s="1">
        <v>0</v>
      </c>
      <c r="AQ250" s="1">
        <v>1</v>
      </c>
      <c r="AR250" s="1">
        <v>9</v>
      </c>
      <c r="AS250" s="1" t="s">
        <v>464</v>
      </c>
      <c r="AT250" s="1">
        <v>0</v>
      </c>
      <c r="AU250" s="1">
        <v>0</v>
      </c>
      <c r="AV250" s="1">
        <v>0</v>
      </c>
      <c r="AW250" s="1">
        <v>0</v>
      </c>
      <c r="AX250" s="1">
        <v>1</v>
      </c>
      <c r="AY250" s="1">
        <v>0</v>
      </c>
      <c r="AZ250" s="1">
        <v>0</v>
      </c>
      <c r="BA250" s="1">
        <v>0</v>
      </c>
      <c r="BB250" s="1">
        <v>0</v>
      </c>
      <c r="BC250" s="1">
        <v>0</v>
      </c>
      <c r="BD250" s="1">
        <v>0</v>
      </c>
      <c r="BE250" s="1">
        <v>0</v>
      </c>
      <c r="BF250" s="1" t="s">
        <v>464</v>
      </c>
      <c r="BG250" s="1">
        <v>0</v>
      </c>
      <c r="BH250" s="1">
        <v>0</v>
      </c>
      <c r="BI250" s="1">
        <v>1</v>
      </c>
      <c r="BJ250" s="1">
        <v>0</v>
      </c>
      <c r="BK250" s="1">
        <v>0</v>
      </c>
      <c r="BL250" s="1">
        <v>0</v>
      </c>
      <c r="BM250" s="1">
        <v>0</v>
      </c>
      <c r="BN250" s="1">
        <v>0</v>
      </c>
      <c r="BO250" s="1">
        <v>0</v>
      </c>
      <c r="BP250" s="1">
        <v>0</v>
      </c>
      <c r="BQ250" s="1">
        <v>0</v>
      </c>
      <c r="BS250" s="1" t="s">
        <v>464</v>
      </c>
      <c r="BT250" s="1">
        <v>1</v>
      </c>
      <c r="BU250" s="1">
        <v>0</v>
      </c>
      <c r="BV250" s="1">
        <v>0</v>
      </c>
      <c r="BW250" s="1">
        <v>0</v>
      </c>
      <c r="BX250" s="1">
        <v>0</v>
      </c>
      <c r="BY250" s="1">
        <v>0</v>
      </c>
      <c r="BZ250" s="1">
        <v>0</v>
      </c>
      <c r="CA250" s="1">
        <v>0</v>
      </c>
      <c r="CB250" s="1">
        <v>0</v>
      </c>
      <c r="CC250" s="1">
        <v>0</v>
      </c>
      <c r="CD250" s="1">
        <v>0</v>
      </c>
      <c r="CF250" s="1" t="s">
        <v>473</v>
      </c>
      <c r="CG250" s="1" t="s">
        <v>474</v>
      </c>
      <c r="CL250" s="1" t="s">
        <v>473</v>
      </c>
      <c r="CM250" s="1" t="s">
        <v>5133</v>
      </c>
      <c r="CO250" s="1" t="s">
        <v>464</v>
      </c>
      <c r="CW250" s="1" t="s">
        <v>475</v>
      </c>
      <c r="CX250" s="1">
        <v>20</v>
      </c>
      <c r="CY250" s="1">
        <v>5</v>
      </c>
      <c r="CZ250" s="1">
        <v>25</v>
      </c>
      <c r="DA250" s="9">
        <v>50</v>
      </c>
      <c r="DE250" s="1" t="s">
        <v>464</v>
      </c>
      <c r="DF250" s="1" t="s">
        <v>5101</v>
      </c>
      <c r="EH250" s="1">
        <v>7</v>
      </c>
      <c r="EI250" s="1">
        <v>4</v>
      </c>
      <c r="EJ250" s="1">
        <v>560</v>
      </c>
      <c r="EM250" s="1">
        <v>0</v>
      </c>
      <c r="EN250" s="6">
        <v>8.8888888888888893</v>
      </c>
      <c r="EO250" s="1" t="s">
        <v>472</v>
      </c>
      <c r="EZ250" s="1" t="s">
        <v>597</v>
      </c>
      <c r="FA250" s="1">
        <v>0</v>
      </c>
      <c r="FB250" s="1">
        <v>0</v>
      </c>
      <c r="FC250" s="1">
        <v>0</v>
      </c>
      <c r="FD250" s="1">
        <v>1</v>
      </c>
      <c r="FE250" s="1">
        <v>0</v>
      </c>
      <c r="FF250" s="1">
        <v>0</v>
      </c>
      <c r="FG250" s="1">
        <v>0</v>
      </c>
      <c r="FI250" s="1" t="s">
        <v>472</v>
      </c>
      <c r="GE250" s="1" t="s">
        <v>464</v>
      </c>
      <c r="GF250" s="1" t="s">
        <v>3434</v>
      </c>
      <c r="GG250" s="1" t="s">
        <v>472</v>
      </c>
      <c r="HP250" s="1" t="s">
        <v>464</v>
      </c>
      <c r="HQ250" s="1">
        <v>0</v>
      </c>
      <c r="HR250" s="1">
        <v>0</v>
      </c>
      <c r="HS250" s="1">
        <v>1</v>
      </c>
      <c r="HT250" s="1">
        <v>0</v>
      </c>
      <c r="HU250" s="1">
        <v>0</v>
      </c>
      <c r="HV250" s="1">
        <v>0</v>
      </c>
      <c r="HW250" s="1">
        <v>0</v>
      </c>
      <c r="HX250" s="1">
        <v>0</v>
      </c>
      <c r="HY250" s="1">
        <v>0</v>
      </c>
      <c r="HZ250" s="1">
        <v>0</v>
      </c>
      <c r="IC250" s="1" t="s">
        <v>737</v>
      </c>
      <c r="IF250" s="1">
        <v>0</v>
      </c>
      <c r="IG250" s="1">
        <v>0</v>
      </c>
      <c r="IH250" s="1">
        <v>0</v>
      </c>
      <c r="II250" s="1">
        <v>1</v>
      </c>
      <c r="IJ250" s="1">
        <v>0</v>
      </c>
      <c r="IL250" s="1">
        <v>0</v>
      </c>
      <c r="IM250" s="1">
        <v>1</v>
      </c>
      <c r="IN250" s="1">
        <v>0</v>
      </c>
      <c r="IS250" s="1" t="s">
        <v>5183</v>
      </c>
      <c r="IT250" s="1" t="s">
        <v>472</v>
      </c>
      <c r="IU250" s="1" t="s">
        <v>5102</v>
      </c>
      <c r="IV250" s="1" t="s">
        <v>472</v>
      </c>
      <c r="IX250" s="1" t="s">
        <v>472</v>
      </c>
      <c r="IY250" s="1" t="s">
        <v>472</v>
      </c>
      <c r="KA250" s="1" t="s">
        <v>464</v>
      </c>
      <c r="KB250" s="1">
        <v>0</v>
      </c>
      <c r="KC250" s="1">
        <v>1</v>
      </c>
      <c r="KD250" s="1">
        <v>1</v>
      </c>
      <c r="KE250" s="1">
        <v>2</v>
      </c>
      <c r="KF250" s="1">
        <v>0</v>
      </c>
      <c r="KG250" s="1">
        <v>0</v>
      </c>
      <c r="KH250" s="1">
        <v>0</v>
      </c>
      <c r="KJ250" s="1">
        <v>1</v>
      </c>
      <c r="KK250" s="1">
        <v>1</v>
      </c>
      <c r="KL250" s="1">
        <v>1</v>
      </c>
      <c r="KM250" s="1">
        <v>3</v>
      </c>
      <c r="KN250" s="1">
        <v>5</v>
      </c>
      <c r="KO250" s="1" t="s">
        <v>5185</v>
      </c>
      <c r="KP250" s="1">
        <v>0</v>
      </c>
      <c r="KQ250" s="1">
        <v>0</v>
      </c>
      <c r="KR250" s="1">
        <v>0</v>
      </c>
      <c r="KT250" s="1">
        <v>0</v>
      </c>
      <c r="KU250" s="1">
        <v>1</v>
      </c>
      <c r="KV250" s="1">
        <v>0</v>
      </c>
      <c r="KW250" s="1">
        <v>0</v>
      </c>
      <c r="KX250" s="1">
        <v>0</v>
      </c>
      <c r="KY250" s="1">
        <v>0</v>
      </c>
      <c r="LA250" s="1" t="s">
        <v>472</v>
      </c>
      <c r="LB250" s="1" t="s">
        <v>3435</v>
      </c>
      <c r="LC250" s="1">
        <v>1</v>
      </c>
      <c r="LD250" s="1">
        <v>1</v>
      </c>
      <c r="LE250" s="1">
        <v>0</v>
      </c>
      <c r="LF250" s="1">
        <v>0</v>
      </c>
      <c r="LH250" s="1">
        <v>0</v>
      </c>
      <c r="LI250" s="1">
        <v>0</v>
      </c>
      <c r="LJ250" s="1">
        <v>1</v>
      </c>
      <c r="LK250" s="1">
        <v>0</v>
      </c>
      <c r="LL250" s="1">
        <v>0</v>
      </c>
      <c r="LM250" s="1">
        <v>0</v>
      </c>
      <c r="LN250" s="1">
        <v>0</v>
      </c>
      <c r="LO250" s="1">
        <v>0</v>
      </c>
      <c r="LQ250" s="1" t="s">
        <v>472</v>
      </c>
      <c r="LZ250" s="1" t="s">
        <v>472</v>
      </c>
      <c r="MA250" s="1" t="s">
        <v>472</v>
      </c>
      <c r="MQ250" s="1">
        <v>0</v>
      </c>
      <c r="MT250" s="1">
        <v>0</v>
      </c>
      <c r="MU250" s="1" t="s">
        <v>5188</v>
      </c>
      <c r="MV250" s="1">
        <v>0</v>
      </c>
      <c r="MW250" s="1">
        <v>0</v>
      </c>
      <c r="MX250" s="1">
        <v>0</v>
      </c>
      <c r="MY250" s="1">
        <v>0</v>
      </c>
      <c r="MZ250" s="1">
        <v>0</v>
      </c>
      <c r="NA250" s="1">
        <v>0</v>
      </c>
      <c r="NB250" s="1">
        <v>0</v>
      </c>
      <c r="NC250" s="1" t="s">
        <v>1580</v>
      </c>
      <c r="ND250" s="1">
        <v>1</v>
      </c>
      <c r="NE250" s="1">
        <v>0</v>
      </c>
      <c r="NF250" s="1">
        <v>0</v>
      </c>
      <c r="NH250" s="1" t="s">
        <v>464</v>
      </c>
      <c r="NI250" s="1" t="s">
        <v>480</v>
      </c>
      <c r="OD250" s="1" t="s">
        <v>760</v>
      </c>
      <c r="OE250" s="1">
        <v>0</v>
      </c>
      <c r="OF250" s="1">
        <v>0</v>
      </c>
      <c r="OG250" s="1">
        <v>1</v>
      </c>
      <c r="OH250" s="1">
        <v>0</v>
      </c>
      <c r="OI250" s="1">
        <v>0</v>
      </c>
      <c r="OJ250" s="1">
        <v>1</v>
      </c>
      <c r="OK250" s="1">
        <v>1</v>
      </c>
      <c r="OL250" s="1">
        <v>0</v>
      </c>
      <c r="OM250" s="1">
        <v>0</v>
      </c>
      <c r="ON250" s="1">
        <v>0</v>
      </c>
      <c r="OP250" s="1">
        <v>0</v>
      </c>
      <c r="OQ250" s="1">
        <v>0</v>
      </c>
      <c r="OR250" s="1">
        <v>0</v>
      </c>
      <c r="OS250" s="1">
        <v>0</v>
      </c>
      <c r="OT250" s="1">
        <v>1</v>
      </c>
      <c r="OU250" s="1">
        <v>0</v>
      </c>
      <c r="OV250" s="1" t="s">
        <v>3175</v>
      </c>
      <c r="OW250" s="1" t="s">
        <v>702</v>
      </c>
      <c r="OY250" s="1" t="s">
        <v>502</v>
      </c>
      <c r="OZ250" s="1" t="s">
        <v>472</v>
      </c>
      <c r="PA250" s="1" t="s">
        <v>472</v>
      </c>
      <c r="PB250" s="1" t="s">
        <v>502</v>
      </c>
      <c r="PC250" s="1" t="s">
        <v>472</v>
      </c>
      <c r="PI250" s="1" t="s">
        <v>534</v>
      </c>
      <c r="PJ250" s="1" t="s">
        <v>472</v>
      </c>
      <c r="PZ250" s="1" t="s">
        <v>490</v>
      </c>
      <c r="QA250" s="1" t="s">
        <v>472</v>
      </c>
      <c r="QB250" s="1" t="s">
        <v>3436</v>
      </c>
      <c r="QC250" s="1" t="s">
        <v>3437</v>
      </c>
      <c r="QD250" s="1" t="s">
        <v>464</v>
      </c>
      <c r="QE250" s="1" t="s">
        <v>3438</v>
      </c>
      <c r="QF250" s="1" t="s">
        <v>472</v>
      </c>
      <c r="QG250" s="1">
        <v>-2.2214098</v>
      </c>
      <c r="QH250" s="1">
        <v>28.830511000000001</v>
      </c>
      <c r="QI250" s="1">
        <v>1616.7</v>
      </c>
      <c r="QJ250" s="1">
        <v>4.2</v>
      </c>
      <c r="QK250" s="1">
        <v>9</v>
      </c>
      <c r="QL250" s="1">
        <v>44966.46429398148</v>
      </c>
      <c r="QM250" s="1">
        <v>44966.407824074071</v>
      </c>
      <c r="QN250" s="1" t="s">
        <v>747</v>
      </c>
      <c r="QO250" s="1">
        <v>44966.568506944437</v>
      </c>
      <c r="QP250" s="7" t="s">
        <v>3439</v>
      </c>
      <c r="QQ250" s="1" t="s">
        <v>747</v>
      </c>
      <c r="QR250" s="1" t="s">
        <v>4707</v>
      </c>
      <c r="QS250" s="1" t="s">
        <v>4716</v>
      </c>
      <c r="QT250" s="1">
        <v>7</v>
      </c>
      <c r="QU250" s="1" t="s">
        <v>4709</v>
      </c>
      <c r="QV250" s="1">
        <v>2</v>
      </c>
      <c r="QW250" s="1">
        <v>10</v>
      </c>
      <c r="QX250" s="1">
        <v>2</v>
      </c>
      <c r="QY250" s="9">
        <v>14</v>
      </c>
      <c r="QZ250" s="1" t="s">
        <v>5102</v>
      </c>
      <c r="RA250" s="1">
        <v>11.428571428571429</v>
      </c>
      <c r="RB250" s="1" t="s">
        <v>4710</v>
      </c>
      <c r="RC250" s="1" t="s">
        <v>4711</v>
      </c>
      <c r="RD250" s="1" t="s">
        <v>4712</v>
      </c>
      <c r="RE250" s="1" t="s">
        <v>5102</v>
      </c>
      <c r="RF250" s="1">
        <v>0</v>
      </c>
      <c r="RG250" s="1">
        <v>1</v>
      </c>
      <c r="RH250" s="1">
        <v>1</v>
      </c>
      <c r="RI250" s="1">
        <v>2</v>
      </c>
      <c r="RJ250" s="1" t="s">
        <v>4721</v>
      </c>
      <c r="RK250" s="1">
        <v>0</v>
      </c>
      <c r="RL250" s="1">
        <v>7</v>
      </c>
      <c r="RM250" s="1" t="s">
        <v>4718</v>
      </c>
      <c r="RN250" s="1">
        <v>0</v>
      </c>
      <c r="RO250" s="1">
        <v>0</v>
      </c>
      <c r="RP250" s="1" t="str">
        <f t="shared" si="22"/>
        <v>regression</v>
      </c>
      <c r="RQ250" s="1" t="str">
        <f t="shared" si="23"/>
        <v>croissance</v>
      </c>
      <c r="RR250" s="1" t="str">
        <f t="shared" si="24"/>
        <v>stagnation</v>
      </c>
      <c r="RS250" s="1" t="str">
        <f t="shared" si="25"/>
        <v>croissance</v>
      </c>
      <c r="RT250" s="1" t="str">
        <f t="shared" si="26"/>
        <v>regression</v>
      </c>
      <c r="RU250" s="1" t="str">
        <f t="shared" si="27"/>
        <v>regression</v>
      </c>
    </row>
    <row r="251" spans="1:489" ht="14.25" customHeight="1" x14ac:dyDescent="0.3">
      <c r="A251" s="1" t="s">
        <v>3440</v>
      </c>
      <c r="B251" s="1" t="s">
        <v>3441</v>
      </c>
      <c r="C251" s="1">
        <v>44966</v>
      </c>
      <c r="D251" s="1" t="s">
        <v>459</v>
      </c>
      <c r="E251" s="1" t="s">
        <v>460</v>
      </c>
      <c r="F251" s="1" t="s">
        <v>460</v>
      </c>
      <c r="G251" s="1" t="s">
        <v>461</v>
      </c>
      <c r="H251" s="1" t="s">
        <v>1380</v>
      </c>
      <c r="I251" s="1" t="s">
        <v>2732</v>
      </c>
      <c r="J251" s="1" t="s">
        <v>464</v>
      </c>
      <c r="K251" s="1" t="s">
        <v>3443</v>
      </c>
      <c r="L251" s="1" t="s">
        <v>3442</v>
      </c>
      <c r="M251" s="1" t="str" cm="1">
        <f t="array" ref="M251">SUBSTITUTE(L251,LEFT(L251,MIN(IFERROR(FIND({0;1;2;3;4;5;6;7;8;9},L251),""))-1),"")</f>
        <v>6</v>
      </c>
      <c r="N251" s="1" t="str">
        <f t="shared" si="21"/>
        <v>kabus_6</v>
      </c>
      <c r="O251" s="1" t="s">
        <v>467</v>
      </c>
      <c r="P251" s="1">
        <v>30</v>
      </c>
      <c r="Q251" s="1">
        <v>8.4433473209711968E+19</v>
      </c>
      <c r="R251" s="1" t="s">
        <v>553</v>
      </c>
      <c r="S251" s="1" t="s">
        <v>472</v>
      </c>
      <c r="T251" s="1" t="s">
        <v>542</v>
      </c>
      <c r="V251" s="1" t="s">
        <v>510</v>
      </c>
      <c r="W251" s="1" t="s">
        <v>510</v>
      </c>
      <c r="Y251" s="1" t="s">
        <v>2180</v>
      </c>
      <c r="AA251" s="1" t="s">
        <v>596</v>
      </c>
      <c r="AB251" s="1">
        <v>1</v>
      </c>
      <c r="AC251" s="1">
        <v>2</v>
      </c>
      <c r="AD251" s="1">
        <v>3</v>
      </c>
      <c r="AE251" s="1">
        <v>1</v>
      </c>
      <c r="AF251" s="1">
        <v>0</v>
      </c>
      <c r="AG251" s="1">
        <v>1</v>
      </c>
      <c r="AH251" s="1">
        <v>0</v>
      </c>
      <c r="AI251" s="1">
        <v>0</v>
      </c>
      <c r="AJ251" s="1">
        <v>3</v>
      </c>
      <c r="AK251" s="1">
        <v>0</v>
      </c>
      <c r="AL251" s="1">
        <v>0</v>
      </c>
      <c r="AM251" s="1">
        <v>0</v>
      </c>
      <c r="AN251" s="1">
        <v>0</v>
      </c>
      <c r="AO251" s="1">
        <v>1</v>
      </c>
      <c r="AP251" s="1">
        <v>1</v>
      </c>
      <c r="AQ251" s="1">
        <v>0</v>
      </c>
      <c r="AR251" s="1">
        <v>13</v>
      </c>
      <c r="AS251" s="1" t="s">
        <v>472</v>
      </c>
      <c r="AT251" s="1">
        <v>0</v>
      </c>
      <c r="AU251" s="1">
        <v>0</v>
      </c>
      <c r="AV251" s="1">
        <v>0</v>
      </c>
      <c r="AW251" s="1">
        <v>0</v>
      </c>
      <c r="AX251" s="1">
        <v>0</v>
      </c>
      <c r="AY251" s="1">
        <v>0</v>
      </c>
      <c r="AZ251" s="1">
        <v>0</v>
      </c>
      <c r="BA251" s="1">
        <v>0</v>
      </c>
      <c r="BB251" s="1">
        <v>0</v>
      </c>
      <c r="BC251" s="1">
        <v>0</v>
      </c>
      <c r="BD251" s="1">
        <v>0</v>
      </c>
      <c r="BE251" s="1">
        <v>0</v>
      </c>
      <c r="BF251" s="1" t="s">
        <v>472</v>
      </c>
      <c r="BS251" s="1" t="s">
        <v>472</v>
      </c>
      <c r="CF251" s="1" t="s">
        <v>473</v>
      </c>
      <c r="CG251" s="1" t="s">
        <v>474</v>
      </c>
      <c r="CL251" s="1" t="s">
        <v>473</v>
      </c>
      <c r="CM251" s="1" t="s">
        <v>5133</v>
      </c>
      <c r="CO251" s="1" t="s">
        <v>464</v>
      </c>
      <c r="CW251" s="1" t="s">
        <v>475</v>
      </c>
      <c r="CX251" s="1">
        <v>30</v>
      </c>
      <c r="CY251" s="1">
        <v>5</v>
      </c>
      <c r="CZ251" s="1">
        <v>35</v>
      </c>
      <c r="DA251" s="9">
        <v>70</v>
      </c>
      <c r="DE251" s="1" t="s">
        <v>464</v>
      </c>
      <c r="DF251" s="1" t="s">
        <v>5101</v>
      </c>
      <c r="EH251" s="1">
        <v>7</v>
      </c>
      <c r="EI251" s="1">
        <v>5</v>
      </c>
      <c r="EJ251" s="1">
        <v>700</v>
      </c>
      <c r="EM251" s="1">
        <v>0</v>
      </c>
      <c r="EN251" s="6">
        <v>7.6923076923076925</v>
      </c>
      <c r="EO251" s="1" t="s">
        <v>472</v>
      </c>
      <c r="EZ251" s="1" t="s">
        <v>514</v>
      </c>
      <c r="FA251" s="1">
        <v>0</v>
      </c>
      <c r="FB251" s="1">
        <v>0</v>
      </c>
      <c r="FC251" s="1">
        <v>0</v>
      </c>
      <c r="FD251" s="1">
        <v>1</v>
      </c>
      <c r="FE251" s="1">
        <v>0</v>
      </c>
      <c r="FF251" s="1">
        <v>0</v>
      </c>
      <c r="FG251" s="1">
        <v>0</v>
      </c>
      <c r="FI251" s="1" t="s">
        <v>464</v>
      </c>
      <c r="FJ251" s="1" t="s">
        <v>598</v>
      </c>
      <c r="FM251" s="1">
        <v>500</v>
      </c>
      <c r="GE251" s="1" t="s">
        <v>464</v>
      </c>
      <c r="GF251" s="1" t="s">
        <v>3444</v>
      </c>
      <c r="GG251" s="1" t="s">
        <v>464</v>
      </c>
      <c r="GH251" s="1">
        <v>1</v>
      </c>
      <c r="GI251" s="1">
        <v>0</v>
      </c>
      <c r="GJ251" s="1">
        <v>0</v>
      </c>
      <c r="GK251" s="1">
        <v>1</v>
      </c>
      <c r="GL251" s="1">
        <v>1</v>
      </c>
      <c r="GM251" s="1">
        <v>0</v>
      </c>
      <c r="GN251" s="1">
        <v>0</v>
      </c>
      <c r="GY251" s="1">
        <v>1</v>
      </c>
      <c r="GZ251" s="1">
        <v>1</v>
      </c>
      <c r="HA251" s="1">
        <v>0</v>
      </c>
      <c r="HB251" s="1">
        <v>0</v>
      </c>
      <c r="HC251" s="1">
        <v>0</v>
      </c>
      <c r="HD251" s="1">
        <v>1</v>
      </c>
      <c r="HE251" s="1">
        <v>0</v>
      </c>
      <c r="HF251" s="1">
        <v>0</v>
      </c>
      <c r="HG251" s="1">
        <v>0</v>
      </c>
      <c r="HH251" s="1">
        <v>0</v>
      </c>
      <c r="HI251" s="1">
        <v>0</v>
      </c>
      <c r="HJ251" s="1">
        <v>0</v>
      </c>
      <c r="HK251" s="1">
        <v>0</v>
      </c>
      <c r="HL251" s="1">
        <v>0</v>
      </c>
      <c r="HM251" s="1">
        <v>0</v>
      </c>
      <c r="HN251" s="1">
        <v>0</v>
      </c>
      <c r="HO251" s="1">
        <v>0</v>
      </c>
      <c r="HP251" s="1" t="s">
        <v>464</v>
      </c>
      <c r="HQ251" s="1">
        <v>0</v>
      </c>
      <c r="HR251" s="1">
        <v>0</v>
      </c>
      <c r="HS251" s="1">
        <v>1</v>
      </c>
      <c r="HT251" s="1">
        <v>0</v>
      </c>
      <c r="HU251" s="1">
        <v>0</v>
      </c>
      <c r="HV251" s="1">
        <v>0</v>
      </c>
      <c r="HW251" s="1">
        <v>0</v>
      </c>
      <c r="HX251" s="1">
        <v>0</v>
      </c>
      <c r="HY251" s="1">
        <v>0</v>
      </c>
      <c r="HZ251" s="1">
        <v>0</v>
      </c>
      <c r="IC251" s="1" t="s">
        <v>1932</v>
      </c>
      <c r="IF251" s="1">
        <v>0</v>
      </c>
      <c r="IG251" s="1">
        <v>0</v>
      </c>
      <c r="IH251" s="1">
        <v>0</v>
      </c>
      <c r="II251" s="1">
        <v>1</v>
      </c>
      <c r="IJ251" s="1">
        <v>0</v>
      </c>
      <c r="IL251" s="1">
        <v>0</v>
      </c>
      <c r="IM251" s="1">
        <v>1</v>
      </c>
      <c r="IN251" s="1">
        <v>0</v>
      </c>
      <c r="IS251" s="1" t="s">
        <v>5183</v>
      </c>
      <c r="IT251" s="1" t="s">
        <v>472</v>
      </c>
      <c r="IU251" s="1" t="s">
        <v>5102</v>
      </c>
      <c r="IV251" s="1" t="s">
        <v>472</v>
      </c>
      <c r="IX251" s="1" t="s">
        <v>472</v>
      </c>
      <c r="IY251" s="1" t="s">
        <v>472</v>
      </c>
      <c r="KA251" s="1" t="s">
        <v>472</v>
      </c>
      <c r="KE251" s="1">
        <v>0</v>
      </c>
      <c r="KM251" s="1">
        <v>0</v>
      </c>
      <c r="KN251" s="1">
        <v>0</v>
      </c>
      <c r="KO251" s="1" t="s">
        <v>5186</v>
      </c>
      <c r="KT251" s="1">
        <v>0</v>
      </c>
      <c r="KU251" s="1">
        <v>0</v>
      </c>
      <c r="KV251" s="1">
        <v>0</v>
      </c>
      <c r="KW251" s="1">
        <v>0</v>
      </c>
      <c r="KX251" s="1">
        <v>1</v>
      </c>
      <c r="KY251" s="1">
        <v>0</v>
      </c>
      <c r="KZ251" s="1" t="s">
        <v>3445</v>
      </c>
      <c r="LA251" s="1" t="s">
        <v>464</v>
      </c>
      <c r="LB251" s="1" t="s">
        <v>490</v>
      </c>
      <c r="LC251" s="1">
        <v>1</v>
      </c>
      <c r="LD251" s="1">
        <v>1</v>
      </c>
      <c r="LE251" s="1">
        <v>0</v>
      </c>
      <c r="LF251" s="1">
        <v>0</v>
      </c>
      <c r="LH251" s="1">
        <v>0</v>
      </c>
      <c r="LI251" s="1">
        <v>0</v>
      </c>
      <c r="LJ251" s="1">
        <v>0</v>
      </c>
      <c r="LK251" s="1">
        <v>0</v>
      </c>
      <c r="LL251" s="1">
        <v>0</v>
      </c>
      <c r="LM251" s="1">
        <v>0</v>
      </c>
      <c r="LN251" s="1">
        <v>1</v>
      </c>
      <c r="LO251" s="1">
        <v>0</v>
      </c>
      <c r="LP251" s="1" t="s">
        <v>787</v>
      </c>
      <c r="LQ251" s="1" t="s">
        <v>464</v>
      </c>
      <c r="LR251" s="1" t="s">
        <v>3446</v>
      </c>
      <c r="LS251" s="1">
        <v>0</v>
      </c>
      <c r="LT251" s="1">
        <v>0</v>
      </c>
      <c r="LU251" s="1">
        <v>0</v>
      </c>
      <c r="LV251" s="1">
        <v>0</v>
      </c>
      <c r="LW251" s="1">
        <v>1</v>
      </c>
      <c r="LX251" s="1">
        <v>0</v>
      </c>
      <c r="LY251" s="1" t="s">
        <v>3447</v>
      </c>
      <c r="LZ251" s="1" t="s">
        <v>472</v>
      </c>
      <c r="MA251" s="1" t="s">
        <v>472</v>
      </c>
      <c r="MQ251" s="1">
        <v>0</v>
      </c>
      <c r="MT251" s="1">
        <v>0</v>
      </c>
      <c r="MU251" s="1" t="s">
        <v>5188</v>
      </c>
      <c r="MV251" s="1">
        <v>0</v>
      </c>
      <c r="MW251" s="1">
        <v>0</v>
      </c>
      <c r="MX251" s="1">
        <v>0</v>
      </c>
      <c r="MY251" s="1">
        <v>0</v>
      </c>
      <c r="MZ251" s="1">
        <v>0</v>
      </c>
      <c r="NA251" s="1">
        <v>0</v>
      </c>
      <c r="NB251" s="1">
        <v>0</v>
      </c>
      <c r="NC251" s="1" t="s">
        <v>1580</v>
      </c>
      <c r="ND251" s="1">
        <v>1</v>
      </c>
      <c r="NE251" s="1">
        <v>0</v>
      </c>
      <c r="NF251" s="1">
        <v>0</v>
      </c>
      <c r="NH251" s="1" t="s">
        <v>472</v>
      </c>
      <c r="NI251" s="1" t="s">
        <v>480</v>
      </c>
      <c r="OD251" s="1" t="s">
        <v>3448</v>
      </c>
      <c r="OE251" s="1">
        <v>0</v>
      </c>
      <c r="OF251" s="1">
        <v>0</v>
      </c>
      <c r="OG251" s="1">
        <v>1</v>
      </c>
      <c r="OH251" s="1">
        <v>0</v>
      </c>
      <c r="OI251" s="1">
        <v>0</v>
      </c>
      <c r="OJ251" s="1">
        <v>1</v>
      </c>
      <c r="OK251" s="1">
        <v>1</v>
      </c>
      <c r="OL251" s="1">
        <v>0</v>
      </c>
      <c r="OM251" s="1">
        <v>0</v>
      </c>
      <c r="ON251" s="1">
        <v>0</v>
      </c>
      <c r="OP251" s="1">
        <v>0</v>
      </c>
      <c r="OQ251" s="1">
        <v>0</v>
      </c>
      <c r="OR251" s="1">
        <v>0</v>
      </c>
      <c r="OS251" s="1">
        <v>0</v>
      </c>
      <c r="OT251" s="1">
        <v>1</v>
      </c>
      <c r="OU251" s="1">
        <v>0</v>
      </c>
      <c r="OV251" s="1" t="s">
        <v>3449</v>
      </c>
      <c r="OW251" s="1" t="s">
        <v>702</v>
      </c>
      <c r="OY251" s="1" t="s">
        <v>483</v>
      </c>
      <c r="OZ251" s="1" t="s">
        <v>472</v>
      </c>
      <c r="PA251" s="1" t="s">
        <v>472</v>
      </c>
      <c r="PB251" s="1" t="s">
        <v>483</v>
      </c>
      <c r="PC251" s="1" t="s">
        <v>472</v>
      </c>
      <c r="PI251" s="1" t="s">
        <v>534</v>
      </c>
      <c r="PJ251" s="1" t="s">
        <v>472</v>
      </c>
      <c r="PZ251" s="1" t="s">
        <v>3450</v>
      </c>
      <c r="QA251" s="1" t="s">
        <v>472</v>
      </c>
      <c r="QB251" s="1" t="s">
        <v>3451</v>
      </c>
      <c r="QC251" s="1" t="s">
        <v>3452</v>
      </c>
      <c r="QD251" s="1" t="s">
        <v>464</v>
      </c>
      <c r="QE251" s="1" t="s">
        <v>3453</v>
      </c>
      <c r="QF251" s="1" t="s">
        <v>472</v>
      </c>
      <c r="QG251" s="1">
        <v>-2.2192476000000001</v>
      </c>
      <c r="QH251" s="1">
        <v>28.822506600000001</v>
      </c>
      <c r="QI251" s="1">
        <v>1672.7</v>
      </c>
      <c r="QJ251" s="1">
        <v>8.43</v>
      </c>
      <c r="QK251" s="1">
        <v>13</v>
      </c>
      <c r="QL251" s="1">
        <v>44966.54415509259</v>
      </c>
      <c r="QM251" s="1">
        <v>44966.477696759262</v>
      </c>
      <c r="QN251" s="1" t="s">
        <v>747</v>
      </c>
      <c r="QO251" s="1">
        <v>44966.568518518521</v>
      </c>
      <c r="QP251" s="7" t="s">
        <v>3454</v>
      </c>
      <c r="QQ251" s="1" t="s">
        <v>747</v>
      </c>
      <c r="QR251" s="1" t="s">
        <v>4707</v>
      </c>
      <c r="QS251" s="1" t="s">
        <v>4716</v>
      </c>
      <c r="QT251" s="1">
        <v>5</v>
      </c>
      <c r="QU251" s="1" t="s">
        <v>4725</v>
      </c>
      <c r="QV251" s="1">
        <v>5</v>
      </c>
      <c r="QW251" s="1">
        <v>15</v>
      </c>
      <c r="QX251" s="1">
        <v>8</v>
      </c>
      <c r="QY251" s="9">
        <v>28</v>
      </c>
      <c r="QZ251" s="1" t="s">
        <v>5102</v>
      </c>
      <c r="RA251" s="1">
        <v>16</v>
      </c>
      <c r="RB251" s="1" t="s">
        <v>4720</v>
      </c>
      <c r="RC251" s="1" t="s">
        <v>4711</v>
      </c>
      <c r="RD251" s="1" t="s">
        <v>4712</v>
      </c>
      <c r="RE251" s="1" t="s">
        <v>5102</v>
      </c>
      <c r="RF251" s="1">
        <v>0</v>
      </c>
      <c r="RG251" s="1">
        <v>1</v>
      </c>
      <c r="RH251" s="1">
        <v>1</v>
      </c>
      <c r="RI251" s="1">
        <v>2</v>
      </c>
      <c r="RJ251" s="1" t="s">
        <v>4721</v>
      </c>
      <c r="RK251" s="1">
        <v>0</v>
      </c>
      <c r="RL251" s="1">
        <v>4</v>
      </c>
      <c r="RM251" s="1" t="s">
        <v>4722</v>
      </c>
      <c r="RN251" s="1">
        <v>0</v>
      </c>
      <c r="RO251" s="1">
        <v>0</v>
      </c>
      <c r="RP251" s="1" t="str">
        <f t="shared" si="22"/>
        <v>regression</v>
      </c>
      <c r="RQ251" s="1" t="str">
        <f t="shared" si="23"/>
        <v>croissance</v>
      </c>
      <c r="RR251" s="1" t="str">
        <f t="shared" si="24"/>
        <v>stagnation</v>
      </c>
      <c r="RS251" s="1" t="str">
        <f t="shared" si="25"/>
        <v>croissance</v>
      </c>
      <c r="RT251" s="1" t="str">
        <f t="shared" si="26"/>
        <v>regression</v>
      </c>
      <c r="RU251" s="1" t="str">
        <f t="shared" si="27"/>
        <v>regression</v>
      </c>
    </row>
    <row r="252" spans="1:489" ht="14.25" customHeight="1" x14ac:dyDescent="0.3">
      <c r="A252" s="1" t="s">
        <v>3455</v>
      </c>
      <c r="B252" s="1" t="s">
        <v>3456</v>
      </c>
      <c r="C252" s="1">
        <v>44967</v>
      </c>
      <c r="D252" s="1" t="s">
        <v>459</v>
      </c>
      <c r="E252" s="1" t="s">
        <v>460</v>
      </c>
      <c r="F252" s="1" t="s">
        <v>460</v>
      </c>
      <c r="G252" s="1" t="s">
        <v>461</v>
      </c>
      <c r="H252" s="1" t="s">
        <v>462</v>
      </c>
      <c r="I252" s="1" t="s">
        <v>844</v>
      </c>
      <c r="J252" s="1" t="s">
        <v>464</v>
      </c>
      <c r="K252" s="1" t="s">
        <v>3458</v>
      </c>
      <c r="L252" s="1" t="s">
        <v>3457</v>
      </c>
      <c r="M252" s="1" t="str" cm="1">
        <f t="array" ref="M252">SUBSTITUTE(L252,LEFT(L252,MIN(IFERROR(FIND({0;1;2;3;4;5;6;7;8;9},L252),""))-1),"")</f>
        <v>1</v>
      </c>
      <c r="N252" s="1" t="str">
        <f t="shared" si="21"/>
        <v>kashe_1</v>
      </c>
      <c r="O252" s="1" t="s">
        <v>467</v>
      </c>
      <c r="P252" s="1">
        <v>40</v>
      </c>
      <c r="Q252" s="1">
        <v>999999990</v>
      </c>
      <c r="R252" s="1" t="s">
        <v>468</v>
      </c>
      <c r="S252" s="1" t="s">
        <v>464</v>
      </c>
      <c r="W252" s="1" t="s">
        <v>467</v>
      </c>
      <c r="X252" s="1" t="s">
        <v>2320</v>
      </c>
      <c r="Y252" s="1" t="s">
        <v>575</v>
      </c>
      <c r="AA252" s="1" t="s">
        <v>471</v>
      </c>
      <c r="AB252" s="1">
        <v>1</v>
      </c>
      <c r="AC252" s="1">
        <v>0</v>
      </c>
      <c r="AD252" s="1">
        <v>0</v>
      </c>
      <c r="AE252" s="1">
        <v>0</v>
      </c>
      <c r="AF252" s="1">
        <v>0</v>
      </c>
      <c r="AG252" s="1">
        <v>0</v>
      </c>
      <c r="AH252" s="1">
        <v>1</v>
      </c>
      <c r="AI252" s="1">
        <v>0</v>
      </c>
      <c r="AJ252" s="1">
        <v>0</v>
      </c>
      <c r="AK252" s="1">
        <v>2</v>
      </c>
      <c r="AL252" s="1">
        <v>2</v>
      </c>
      <c r="AM252" s="1">
        <v>1</v>
      </c>
      <c r="AN252" s="1">
        <v>0</v>
      </c>
      <c r="AO252" s="1">
        <v>0</v>
      </c>
      <c r="AP252" s="1">
        <v>0</v>
      </c>
      <c r="AQ252" s="1">
        <v>0</v>
      </c>
      <c r="AR252" s="1">
        <v>7</v>
      </c>
      <c r="AS252" s="1" t="s">
        <v>472</v>
      </c>
      <c r="AT252" s="1">
        <v>0</v>
      </c>
      <c r="AU252" s="1">
        <v>0</v>
      </c>
      <c r="AV252" s="1">
        <v>0</v>
      </c>
      <c r="AW252" s="1">
        <v>0</v>
      </c>
      <c r="AX252" s="1">
        <v>0</v>
      </c>
      <c r="AY252" s="1">
        <v>0</v>
      </c>
      <c r="AZ252" s="1">
        <v>0</v>
      </c>
      <c r="BA252" s="1">
        <v>0</v>
      </c>
      <c r="BB252" s="1">
        <v>0</v>
      </c>
      <c r="BC252" s="1">
        <v>0</v>
      </c>
      <c r="BD252" s="1">
        <v>0</v>
      </c>
      <c r="BE252" s="1">
        <v>0</v>
      </c>
      <c r="BF252" s="1" t="s">
        <v>472</v>
      </c>
      <c r="BS252" s="1" t="s">
        <v>464</v>
      </c>
      <c r="BT252" s="1">
        <v>0</v>
      </c>
      <c r="BU252" s="1">
        <v>0</v>
      </c>
      <c r="BV252" s="1">
        <v>0</v>
      </c>
      <c r="BW252" s="1">
        <v>0</v>
      </c>
      <c r="BX252" s="1">
        <v>1</v>
      </c>
      <c r="BY252" s="1">
        <v>0</v>
      </c>
      <c r="BZ252" s="1">
        <v>0</v>
      </c>
      <c r="CA252" s="1">
        <v>0</v>
      </c>
      <c r="CB252" s="1">
        <v>0</v>
      </c>
      <c r="CC252" s="1">
        <v>0</v>
      </c>
      <c r="CD252" s="1">
        <v>0</v>
      </c>
      <c r="CF252" s="1" t="s">
        <v>473</v>
      </c>
      <c r="CG252" s="1" t="s">
        <v>474</v>
      </c>
      <c r="CL252" s="1" t="s">
        <v>473</v>
      </c>
      <c r="CM252" s="1" t="s">
        <v>5133</v>
      </c>
      <c r="CO252" s="1" t="s">
        <v>464</v>
      </c>
      <c r="CW252" s="1" t="s">
        <v>475</v>
      </c>
      <c r="CX252" s="1">
        <v>2</v>
      </c>
      <c r="CY252" s="1">
        <v>5</v>
      </c>
      <c r="CZ252" s="1">
        <v>2</v>
      </c>
      <c r="DA252" s="9">
        <v>9</v>
      </c>
      <c r="DE252" s="1" t="s">
        <v>464</v>
      </c>
      <c r="DF252" s="1" t="s">
        <v>5100</v>
      </c>
      <c r="EH252" s="1">
        <v>7</v>
      </c>
      <c r="EI252" s="1">
        <v>4</v>
      </c>
      <c r="EJ252" s="1">
        <v>560</v>
      </c>
      <c r="EM252" s="1">
        <v>0</v>
      </c>
      <c r="EN252" s="6">
        <v>11.428571428571429</v>
      </c>
      <c r="EO252" s="1" t="s">
        <v>472</v>
      </c>
      <c r="EZ252" s="1" t="s">
        <v>576</v>
      </c>
      <c r="FA252" s="1">
        <v>0</v>
      </c>
      <c r="FB252" s="1">
        <v>0</v>
      </c>
      <c r="FC252" s="1">
        <v>0</v>
      </c>
      <c r="FD252" s="1">
        <v>0</v>
      </c>
      <c r="FE252" s="1">
        <v>1</v>
      </c>
      <c r="FF252" s="1">
        <v>0</v>
      </c>
      <c r="FG252" s="1">
        <v>0</v>
      </c>
      <c r="FI252" s="1" t="s">
        <v>472</v>
      </c>
      <c r="GE252" s="1" t="s">
        <v>472</v>
      </c>
      <c r="GF252" s="1" t="s">
        <v>3459</v>
      </c>
      <c r="GG252" s="1" t="s">
        <v>464</v>
      </c>
      <c r="GH252" s="1">
        <v>1</v>
      </c>
      <c r="GI252" s="1">
        <v>0</v>
      </c>
      <c r="GJ252" s="1">
        <v>0</v>
      </c>
      <c r="GK252" s="1">
        <v>0</v>
      </c>
      <c r="GL252" s="1">
        <v>0</v>
      </c>
      <c r="GM252" s="1">
        <v>0</v>
      </c>
      <c r="GN252" s="1">
        <v>0</v>
      </c>
      <c r="GY252" s="1">
        <v>0</v>
      </c>
      <c r="GZ252" s="1">
        <v>0</v>
      </c>
      <c r="HA252" s="1">
        <v>0</v>
      </c>
      <c r="HB252" s="1">
        <v>0</v>
      </c>
      <c r="HC252" s="1">
        <v>0</v>
      </c>
      <c r="HD252" s="1">
        <v>0</v>
      </c>
      <c r="HE252" s="1">
        <v>0</v>
      </c>
      <c r="HF252" s="1">
        <v>0</v>
      </c>
      <c r="HG252" s="1">
        <v>0</v>
      </c>
      <c r="HH252" s="1">
        <v>1</v>
      </c>
      <c r="HI252" s="1">
        <v>0</v>
      </c>
      <c r="HJ252" s="1">
        <v>0</v>
      </c>
      <c r="HK252" s="1">
        <v>0</v>
      </c>
      <c r="HL252" s="1">
        <v>0</v>
      </c>
      <c r="HM252" s="1">
        <v>0</v>
      </c>
      <c r="HN252" s="1">
        <v>0</v>
      </c>
      <c r="HO252" s="1">
        <v>0</v>
      </c>
      <c r="HP252" s="1" t="s">
        <v>464</v>
      </c>
      <c r="HQ252" s="1">
        <v>0</v>
      </c>
      <c r="HR252" s="1">
        <v>0</v>
      </c>
      <c r="HS252" s="1">
        <v>1</v>
      </c>
      <c r="HT252" s="1">
        <v>0</v>
      </c>
      <c r="HU252" s="1">
        <v>0</v>
      </c>
      <c r="HV252" s="1">
        <v>0</v>
      </c>
      <c r="HW252" s="1">
        <v>0</v>
      </c>
      <c r="HX252" s="1">
        <v>0</v>
      </c>
      <c r="HY252" s="1">
        <v>0</v>
      </c>
      <c r="HZ252" s="1">
        <v>0</v>
      </c>
      <c r="IC252" s="1" t="s">
        <v>1932</v>
      </c>
      <c r="IF252" s="1">
        <v>0</v>
      </c>
      <c r="IG252" s="1">
        <v>0</v>
      </c>
      <c r="IH252" s="1">
        <v>0</v>
      </c>
      <c r="II252" s="1">
        <v>1</v>
      </c>
      <c r="IJ252" s="1">
        <v>0</v>
      </c>
      <c r="IL252" s="1">
        <v>0</v>
      </c>
      <c r="IM252" s="1">
        <v>1</v>
      </c>
      <c r="IN252" s="1">
        <v>0</v>
      </c>
      <c r="IS252" s="1" t="s">
        <v>5183</v>
      </c>
      <c r="IT252" s="1" t="s">
        <v>472</v>
      </c>
      <c r="IU252" s="1" t="s">
        <v>5102</v>
      </c>
      <c r="IV252" s="1" t="s">
        <v>472</v>
      </c>
      <c r="IX252" s="1" t="s">
        <v>472</v>
      </c>
      <c r="IY252" s="1" t="s">
        <v>472</v>
      </c>
      <c r="KA252" s="1" t="s">
        <v>472</v>
      </c>
      <c r="KE252" s="1">
        <v>0</v>
      </c>
      <c r="KM252" s="1">
        <v>0</v>
      </c>
      <c r="KN252" s="1">
        <v>0</v>
      </c>
      <c r="KO252" s="1" t="s">
        <v>5186</v>
      </c>
      <c r="KT252" s="1">
        <v>0</v>
      </c>
      <c r="KU252" s="1">
        <v>0</v>
      </c>
      <c r="KV252" s="1">
        <v>0</v>
      </c>
      <c r="KW252" s="1">
        <v>0</v>
      </c>
      <c r="KX252" s="1">
        <v>1</v>
      </c>
      <c r="KY252" s="1">
        <v>0</v>
      </c>
      <c r="KZ252" s="1" t="s">
        <v>1342</v>
      </c>
      <c r="LA252" s="1" t="s">
        <v>472</v>
      </c>
      <c r="LB252" s="1" t="s">
        <v>834</v>
      </c>
      <c r="LC252" s="1">
        <v>0</v>
      </c>
      <c r="LD252" s="1">
        <v>1</v>
      </c>
      <c r="LE252" s="1">
        <v>0</v>
      </c>
      <c r="LF252" s="1">
        <v>0</v>
      </c>
      <c r="LH252" s="1">
        <v>0</v>
      </c>
      <c r="LI252" s="1">
        <v>0</v>
      </c>
      <c r="LJ252" s="1">
        <v>0</v>
      </c>
      <c r="LK252" s="1">
        <v>1</v>
      </c>
      <c r="LL252" s="1">
        <v>0</v>
      </c>
      <c r="LM252" s="1">
        <v>0</v>
      </c>
      <c r="LN252" s="1">
        <v>0</v>
      </c>
      <c r="LO252" s="1">
        <v>0</v>
      </c>
      <c r="LQ252" s="1" t="s">
        <v>464</v>
      </c>
      <c r="LR252" s="1" t="s">
        <v>3460</v>
      </c>
      <c r="LS252" s="1">
        <v>0</v>
      </c>
      <c r="LT252" s="1">
        <v>1</v>
      </c>
      <c r="LU252" s="1">
        <v>0</v>
      </c>
      <c r="LV252" s="1">
        <v>0</v>
      </c>
      <c r="LW252" s="1">
        <v>0</v>
      </c>
      <c r="LX252" s="1">
        <v>0</v>
      </c>
      <c r="LY252" s="1" t="s">
        <v>1423</v>
      </c>
      <c r="LZ252" s="1" t="s">
        <v>472</v>
      </c>
      <c r="MA252" s="1" t="s">
        <v>472</v>
      </c>
      <c r="MQ252" s="1">
        <v>0</v>
      </c>
      <c r="MT252" s="1">
        <v>9</v>
      </c>
      <c r="MU252" s="1" t="s">
        <v>5187</v>
      </c>
      <c r="MV252" s="1">
        <v>0</v>
      </c>
      <c r="MW252" s="1">
        <v>0</v>
      </c>
      <c r="MX252" s="1">
        <v>0</v>
      </c>
      <c r="MY252" s="1">
        <v>0</v>
      </c>
      <c r="MZ252" s="1">
        <v>0</v>
      </c>
      <c r="NA252" s="1">
        <v>0</v>
      </c>
      <c r="NB252" s="1">
        <v>0</v>
      </c>
      <c r="NC252" s="1" t="s">
        <v>1580</v>
      </c>
      <c r="ND252" s="1">
        <v>1</v>
      </c>
      <c r="NE252" s="1">
        <v>0</v>
      </c>
      <c r="NF252" s="1">
        <v>0</v>
      </c>
      <c r="NH252" s="1" t="s">
        <v>464</v>
      </c>
      <c r="NI252" s="1" t="s">
        <v>480</v>
      </c>
      <c r="OD252" s="1" t="s">
        <v>1342</v>
      </c>
      <c r="OE252" s="1">
        <v>0</v>
      </c>
      <c r="OF252" s="1">
        <v>0</v>
      </c>
      <c r="OG252" s="1">
        <v>0</v>
      </c>
      <c r="OH252" s="1">
        <v>0</v>
      </c>
      <c r="OI252" s="1">
        <v>0</v>
      </c>
      <c r="OJ252" s="1">
        <v>0</v>
      </c>
      <c r="OK252" s="1">
        <v>0</v>
      </c>
      <c r="OL252" s="1">
        <v>0</v>
      </c>
      <c r="OM252" s="1">
        <v>1</v>
      </c>
      <c r="ON252" s="1">
        <v>0</v>
      </c>
      <c r="OO252" s="1" t="s">
        <v>544</v>
      </c>
      <c r="OP252" s="1">
        <v>0</v>
      </c>
      <c r="OQ252" s="1">
        <v>0</v>
      </c>
      <c r="OR252" s="1">
        <v>0</v>
      </c>
      <c r="OS252" s="1">
        <v>1</v>
      </c>
      <c r="OT252" s="1">
        <v>0</v>
      </c>
      <c r="OU252" s="1">
        <v>0</v>
      </c>
      <c r="OW252" s="1" t="s">
        <v>546</v>
      </c>
      <c r="OY252" s="1" t="s">
        <v>533</v>
      </c>
      <c r="OZ252" s="1" t="s">
        <v>464</v>
      </c>
      <c r="PA252" s="1" t="s">
        <v>464</v>
      </c>
      <c r="PB252" s="1" t="s">
        <v>533</v>
      </c>
      <c r="PC252" s="1" t="s">
        <v>464</v>
      </c>
      <c r="PD252" s="1" t="s">
        <v>472</v>
      </c>
      <c r="PF252" s="1" t="s">
        <v>484</v>
      </c>
      <c r="PH252" s="1" t="s">
        <v>485</v>
      </c>
      <c r="PI252" s="1" t="s">
        <v>534</v>
      </c>
      <c r="PJ252" s="1" t="s">
        <v>472</v>
      </c>
      <c r="PZ252" s="1" t="s">
        <v>837</v>
      </c>
      <c r="QA252" s="1" t="s">
        <v>472</v>
      </c>
      <c r="QB252" s="1" t="s">
        <v>3461</v>
      </c>
      <c r="QC252" s="1" t="s">
        <v>1423</v>
      </c>
      <c r="QD252" s="1" t="s">
        <v>472</v>
      </c>
      <c r="QG252" s="1">
        <v>-2.2868024999999998</v>
      </c>
      <c r="QH252" s="1">
        <v>28.8029996</v>
      </c>
      <c r="QI252" s="1">
        <v>1768.1</v>
      </c>
      <c r="QJ252" s="1">
        <v>4.87</v>
      </c>
      <c r="QK252" s="1">
        <v>7</v>
      </c>
      <c r="QL252" s="1">
        <v>44967.351377314822</v>
      </c>
      <c r="QM252" s="1">
        <v>44967.332083333327</v>
      </c>
      <c r="QN252" s="1" t="s">
        <v>840</v>
      </c>
      <c r="QO252" s="1">
        <v>44967.351400462961</v>
      </c>
      <c r="QP252" s="7" t="s">
        <v>3462</v>
      </c>
      <c r="QQ252" s="1" t="s">
        <v>840</v>
      </c>
      <c r="QR252" s="1" t="s">
        <v>4707</v>
      </c>
      <c r="QS252" s="1" t="s">
        <v>4708</v>
      </c>
      <c r="QT252" s="1">
        <v>14</v>
      </c>
      <c r="QU252" s="1" t="s">
        <v>4725</v>
      </c>
      <c r="QV252" s="1">
        <v>0</v>
      </c>
      <c r="QW252" s="1">
        <v>0</v>
      </c>
      <c r="QX252" s="1">
        <v>0</v>
      </c>
      <c r="QY252" s="9">
        <v>0</v>
      </c>
      <c r="QZ252" s="1" t="s">
        <v>5100</v>
      </c>
      <c r="RA252" s="1">
        <v>7.1428571428571432</v>
      </c>
      <c r="RB252" s="1" t="s">
        <v>4710</v>
      </c>
      <c r="RC252" s="1" t="s">
        <v>4711</v>
      </c>
      <c r="RD252" s="1" t="s">
        <v>4712</v>
      </c>
      <c r="RE252" s="1" t="s">
        <v>5102</v>
      </c>
      <c r="RF252" s="1">
        <v>0</v>
      </c>
      <c r="RG252" s="1">
        <v>1</v>
      </c>
      <c r="RH252" s="1">
        <v>0</v>
      </c>
      <c r="RI252" s="1">
        <v>2</v>
      </c>
      <c r="RJ252" s="1" t="s">
        <v>4721</v>
      </c>
      <c r="RK252" s="1">
        <v>1</v>
      </c>
      <c r="RL252" s="1">
        <v>7</v>
      </c>
      <c r="RM252" s="1" t="s">
        <v>4718</v>
      </c>
      <c r="RN252" s="1">
        <v>1</v>
      </c>
      <c r="RO252" s="1">
        <v>1</v>
      </c>
      <c r="RP252" s="1" t="str">
        <f t="shared" si="22"/>
        <v>regression</v>
      </c>
      <c r="RQ252" s="1" t="str">
        <f t="shared" si="23"/>
        <v>stagnation</v>
      </c>
      <c r="RR252" s="1" t="str">
        <f t="shared" si="24"/>
        <v>stagnation</v>
      </c>
      <c r="RS252" s="1" t="str">
        <f t="shared" si="25"/>
        <v>regression</v>
      </c>
      <c r="RT252" s="1" t="str">
        <f t="shared" si="26"/>
        <v>regression</v>
      </c>
      <c r="RU252" s="1" t="str">
        <f t="shared" si="27"/>
        <v>croissance</v>
      </c>
    </row>
    <row r="253" spans="1:489" ht="14.25" customHeight="1" x14ac:dyDescent="0.3">
      <c r="A253" s="1" t="s">
        <v>3463</v>
      </c>
      <c r="B253" s="1" t="s">
        <v>3464</v>
      </c>
      <c r="C253" s="1">
        <v>44967</v>
      </c>
      <c r="D253" s="1" t="s">
        <v>459</v>
      </c>
      <c r="E253" s="1" t="s">
        <v>460</v>
      </c>
      <c r="F253" s="1" t="s">
        <v>460</v>
      </c>
      <c r="G253" s="1" t="s">
        <v>461</v>
      </c>
      <c r="H253" s="1" t="s">
        <v>462</v>
      </c>
      <c r="I253" s="1" t="s">
        <v>844</v>
      </c>
      <c r="J253" s="1" t="s">
        <v>464</v>
      </c>
      <c r="K253" s="1" t="s">
        <v>3465</v>
      </c>
      <c r="L253" s="1" t="s">
        <v>1314</v>
      </c>
      <c r="M253" s="1" t="str" cm="1">
        <f t="array" ref="M253">SUBSTITUTE(L253,LEFT(L253,MIN(IFERROR(FIND({0;1;2;3;4;5;6;7;8;9},L253),""))-1),"")</f>
        <v>15</v>
      </c>
      <c r="N253" s="1" t="str">
        <f t="shared" si="21"/>
        <v>kashe_15</v>
      </c>
      <c r="O253" s="1" t="s">
        <v>467</v>
      </c>
      <c r="P253" s="1">
        <v>35</v>
      </c>
      <c r="Q253" s="1">
        <v>999999999</v>
      </c>
      <c r="R253" s="1" t="s">
        <v>553</v>
      </c>
      <c r="S253" s="1" t="s">
        <v>464</v>
      </c>
      <c r="W253" s="1" t="s">
        <v>467</v>
      </c>
      <c r="X253" s="1" t="s">
        <v>3466</v>
      </c>
      <c r="Y253" s="1" t="s">
        <v>575</v>
      </c>
      <c r="AA253" s="1" t="s">
        <v>471</v>
      </c>
      <c r="AB253" s="1">
        <v>1</v>
      </c>
      <c r="AC253" s="1">
        <v>2</v>
      </c>
      <c r="AD253" s="1">
        <v>1</v>
      </c>
      <c r="AE253" s="1">
        <v>1</v>
      </c>
      <c r="AF253" s="1">
        <v>1</v>
      </c>
      <c r="AG253" s="1">
        <v>0</v>
      </c>
      <c r="AH253" s="1">
        <v>1</v>
      </c>
      <c r="AI253" s="1">
        <v>0</v>
      </c>
      <c r="AJ253" s="1">
        <v>0</v>
      </c>
      <c r="AK253" s="1">
        <v>1</v>
      </c>
      <c r="AL253" s="1">
        <v>1</v>
      </c>
      <c r="AM253" s="1">
        <v>1</v>
      </c>
      <c r="AN253" s="1">
        <v>0</v>
      </c>
      <c r="AO253" s="1">
        <v>0</v>
      </c>
      <c r="AP253" s="1">
        <v>1</v>
      </c>
      <c r="AQ253" s="1">
        <v>0</v>
      </c>
      <c r="AR253" s="1">
        <v>11</v>
      </c>
      <c r="AS253" s="1" t="s">
        <v>472</v>
      </c>
      <c r="AT253" s="1">
        <v>0</v>
      </c>
      <c r="AU253" s="1">
        <v>0</v>
      </c>
      <c r="AV253" s="1">
        <v>0</v>
      </c>
      <c r="AW253" s="1">
        <v>0</v>
      </c>
      <c r="AX253" s="1">
        <v>0</v>
      </c>
      <c r="AY253" s="1">
        <v>0</v>
      </c>
      <c r="AZ253" s="1">
        <v>0</v>
      </c>
      <c r="BA253" s="1">
        <v>0</v>
      </c>
      <c r="BB253" s="1">
        <v>0</v>
      </c>
      <c r="BC253" s="1">
        <v>0</v>
      </c>
      <c r="BD253" s="1">
        <v>0</v>
      </c>
      <c r="BE253" s="1">
        <v>0</v>
      </c>
      <c r="BF253" s="1" t="s">
        <v>472</v>
      </c>
      <c r="BS253" s="1" t="s">
        <v>464</v>
      </c>
      <c r="BT253" s="1">
        <v>0</v>
      </c>
      <c r="BU253" s="1">
        <v>0</v>
      </c>
      <c r="BV253" s="1">
        <v>0</v>
      </c>
      <c r="BW253" s="1">
        <v>1</v>
      </c>
      <c r="BX253" s="1">
        <v>0</v>
      </c>
      <c r="BY253" s="1">
        <v>0</v>
      </c>
      <c r="BZ253" s="1">
        <v>0</v>
      </c>
      <c r="CA253" s="1">
        <v>0</v>
      </c>
      <c r="CB253" s="1">
        <v>0</v>
      </c>
      <c r="CC253" s="1">
        <v>0</v>
      </c>
      <c r="CD253" s="1">
        <v>0</v>
      </c>
      <c r="CF253" s="1" t="s">
        <v>650</v>
      </c>
      <c r="CI253" s="1" t="s">
        <v>714</v>
      </c>
      <c r="CL253" s="1" t="s">
        <v>714</v>
      </c>
      <c r="CM253" s="1" t="s">
        <v>5132</v>
      </c>
      <c r="CO253" s="1" t="s">
        <v>464</v>
      </c>
      <c r="CW253" s="1" t="s">
        <v>475</v>
      </c>
      <c r="CX253" s="1">
        <v>10</v>
      </c>
      <c r="CY253" s="1">
        <v>10</v>
      </c>
      <c r="CZ253" s="1">
        <v>10</v>
      </c>
      <c r="DA253" s="9">
        <v>30</v>
      </c>
      <c r="DE253" s="1" t="s">
        <v>464</v>
      </c>
      <c r="DF253" s="1" t="s">
        <v>5102</v>
      </c>
      <c r="EH253" s="1">
        <v>7</v>
      </c>
      <c r="EI253" s="1">
        <v>6</v>
      </c>
      <c r="EJ253" s="1">
        <v>840</v>
      </c>
      <c r="EM253" s="1">
        <v>0</v>
      </c>
      <c r="EN253" s="6">
        <v>10.909090909090908</v>
      </c>
      <c r="EO253" s="1" t="s">
        <v>472</v>
      </c>
      <c r="EZ253" s="1" t="s">
        <v>476</v>
      </c>
      <c r="FA253" s="1">
        <v>0</v>
      </c>
      <c r="FB253" s="1">
        <v>0</v>
      </c>
      <c r="FC253" s="1">
        <v>0</v>
      </c>
      <c r="FD253" s="1">
        <v>0</v>
      </c>
      <c r="FE253" s="1">
        <v>0</v>
      </c>
      <c r="FF253" s="1">
        <v>1</v>
      </c>
      <c r="FG253" s="1">
        <v>0</v>
      </c>
      <c r="FH253" s="1" t="s">
        <v>3467</v>
      </c>
      <c r="FI253" s="1" t="s">
        <v>472</v>
      </c>
      <c r="GE253" s="1" t="s">
        <v>464</v>
      </c>
      <c r="GF253" s="1" t="s">
        <v>3468</v>
      </c>
      <c r="GG253" s="1" t="s">
        <v>464</v>
      </c>
      <c r="GH253" s="1">
        <v>1</v>
      </c>
      <c r="GI253" s="1">
        <v>0</v>
      </c>
      <c r="GJ253" s="1">
        <v>0</v>
      </c>
      <c r="GK253" s="1">
        <v>0</v>
      </c>
      <c r="GL253" s="1">
        <v>0</v>
      </c>
      <c r="GM253" s="1">
        <v>0</v>
      </c>
      <c r="GN253" s="1">
        <v>0</v>
      </c>
      <c r="GY253" s="1">
        <v>0</v>
      </c>
      <c r="GZ253" s="1">
        <v>1</v>
      </c>
      <c r="HA253" s="1">
        <v>0</v>
      </c>
      <c r="HB253" s="1">
        <v>0</v>
      </c>
      <c r="HC253" s="1">
        <v>0</v>
      </c>
      <c r="HD253" s="1">
        <v>0</v>
      </c>
      <c r="HE253" s="1">
        <v>0</v>
      </c>
      <c r="HF253" s="1">
        <v>0</v>
      </c>
      <c r="HG253" s="1">
        <v>0</v>
      </c>
      <c r="HH253" s="1">
        <v>0</v>
      </c>
      <c r="HI253" s="1">
        <v>1</v>
      </c>
      <c r="HJ253" s="1">
        <v>0</v>
      </c>
      <c r="HK253" s="1">
        <v>0</v>
      </c>
      <c r="HL253" s="1">
        <v>0</v>
      </c>
      <c r="HM253" s="1">
        <v>1</v>
      </c>
      <c r="HN253" s="1">
        <v>0</v>
      </c>
      <c r="HO253" s="1">
        <v>0</v>
      </c>
      <c r="HP253" s="1" t="s">
        <v>464</v>
      </c>
      <c r="HQ253" s="1">
        <v>0</v>
      </c>
      <c r="HR253" s="1">
        <v>0</v>
      </c>
      <c r="HS253" s="1">
        <v>1</v>
      </c>
      <c r="HT253" s="1">
        <v>0</v>
      </c>
      <c r="HU253" s="1">
        <v>0</v>
      </c>
      <c r="HV253" s="1">
        <v>0</v>
      </c>
      <c r="HW253" s="1">
        <v>0</v>
      </c>
      <c r="HX253" s="1">
        <v>0</v>
      </c>
      <c r="HY253" s="1">
        <v>0</v>
      </c>
      <c r="HZ253" s="1">
        <v>0</v>
      </c>
      <c r="IC253" s="1" t="s">
        <v>1932</v>
      </c>
      <c r="IF253" s="1">
        <v>0</v>
      </c>
      <c r="IG253" s="1">
        <v>0</v>
      </c>
      <c r="IH253" s="1">
        <v>0</v>
      </c>
      <c r="II253" s="1">
        <v>1</v>
      </c>
      <c r="IJ253" s="1">
        <v>0</v>
      </c>
      <c r="IL253" s="1">
        <v>0</v>
      </c>
      <c r="IM253" s="1">
        <v>1</v>
      </c>
      <c r="IN253" s="1">
        <v>0</v>
      </c>
      <c r="IS253" s="1" t="s">
        <v>5183</v>
      </c>
      <c r="IT253" s="1" t="s">
        <v>472</v>
      </c>
      <c r="IU253" s="1" t="s">
        <v>5102</v>
      </c>
      <c r="IV253" s="1" t="s">
        <v>472</v>
      </c>
      <c r="IX253" s="1" t="s">
        <v>472</v>
      </c>
      <c r="IY253" s="1" t="s">
        <v>472</v>
      </c>
      <c r="KA253" s="1" t="s">
        <v>464</v>
      </c>
      <c r="KB253" s="1">
        <v>1</v>
      </c>
      <c r="KC253" s="1">
        <v>0</v>
      </c>
      <c r="KD253" s="1">
        <v>0</v>
      </c>
      <c r="KE253" s="1">
        <v>1</v>
      </c>
      <c r="KF253" s="1">
        <v>0</v>
      </c>
      <c r="KG253" s="1">
        <v>0</v>
      </c>
      <c r="KH253" s="1">
        <v>0</v>
      </c>
      <c r="KJ253" s="1">
        <v>1</v>
      </c>
      <c r="KK253" s="1">
        <v>0</v>
      </c>
      <c r="KL253" s="1">
        <v>0</v>
      </c>
      <c r="KM253" s="1">
        <v>1</v>
      </c>
      <c r="KN253" s="1">
        <v>2</v>
      </c>
      <c r="KO253" s="1" t="s">
        <v>5186</v>
      </c>
      <c r="KP253" s="1">
        <v>0</v>
      </c>
      <c r="KQ253" s="1">
        <v>0</v>
      </c>
      <c r="KR253" s="1">
        <v>0</v>
      </c>
      <c r="KT253" s="1">
        <v>0</v>
      </c>
      <c r="KU253" s="1">
        <v>0</v>
      </c>
      <c r="KV253" s="1">
        <v>0</v>
      </c>
      <c r="KW253" s="1">
        <v>1</v>
      </c>
      <c r="KX253" s="1">
        <v>0</v>
      </c>
      <c r="KY253" s="1">
        <v>0</v>
      </c>
      <c r="LA253" s="1" t="s">
        <v>464</v>
      </c>
      <c r="LC253" s="1">
        <v>0</v>
      </c>
      <c r="LD253" s="1">
        <v>1</v>
      </c>
      <c r="LE253" s="1">
        <v>0</v>
      </c>
      <c r="LF253" s="1">
        <v>0</v>
      </c>
      <c r="LH253" s="1">
        <v>0</v>
      </c>
      <c r="LI253" s="1">
        <v>0</v>
      </c>
      <c r="LJ253" s="1">
        <v>0</v>
      </c>
      <c r="LK253" s="1">
        <v>0</v>
      </c>
      <c r="LL253" s="1">
        <v>1</v>
      </c>
      <c r="LM253" s="1">
        <v>0</v>
      </c>
      <c r="LN253" s="1">
        <v>0</v>
      </c>
      <c r="LO253" s="1">
        <v>0</v>
      </c>
      <c r="LQ253" s="1" t="s">
        <v>472</v>
      </c>
      <c r="LZ253" s="1" t="s">
        <v>472</v>
      </c>
      <c r="MA253" s="1" t="s">
        <v>472</v>
      </c>
      <c r="MQ253" s="1">
        <v>0</v>
      </c>
      <c r="MT253" s="1">
        <v>1</v>
      </c>
      <c r="MU253" s="1" t="s">
        <v>5188</v>
      </c>
      <c r="MV253" s="1">
        <v>0</v>
      </c>
      <c r="MW253" s="1">
        <v>0</v>
      </c>
      <c r="MX253" s="1">
        <v>0</v>
      </c>
      <c r="MY253" s="1">
        <v>0</v>
      </c>
      <c r="MZ253" s="1">
        <v>0</v>
      </c>
      <c r="NA253" s="1">
        <v>0</v>
      </c>
      <c r="NB253" s="1">
        <v>0</v>
      </c>
      <c r="NC253" s="1" t="s">
        <v>1580</v>
      </c>
      <c r="ND253" s="1">
        <v>1</v>
      </c>
      <c r="NE253" s="1">
        <v>0</v>
      </c>
      <c r="NF253" s="1">
        <v>0</v>
      </c>
      <c r="NH253" s="1" t="s">
        <v>464</v>
      </c>
      <c r="NI253" s="1" t="s">
        <v>480</v>
      </c>
      <c r="OD253" s="1" t="s">
        <v>1342</v>
      </c>
      <c r="OE253" s="1">
        <v>0</v>
      </c>
      <c r="OF253" s="1">
        <v>0</v>
      </c>
      <c r="OG253" s="1">
        <v>0</v>
      </c>
      <c r="OH253" s="1">
        <v>0</v>
      </c>
      <c r="OI253" s="1">
        <v>0</v>
      </c>
      <c r="OJ253" s="1">
        <v>0</v>
      </c>
      <c r="OK253" s="1">
        <v>0</v>
      </c>
      <c r="OL253" s="1">
        <v>0</v>
      </c>
      <c r="OM253" s="1">
        <v>1</v>
      </c>
      <c r="ON253" s="1">
        <v>0</v>
      </c>
      <c r="OO253" s="1" t="s">
        <v>3469</v>
      </c>
      <c r="OP253" s="1">
        <v>0</v>
      </c>
      <c r="OQ253" s="1">
        <v>0</v>
      </c>
      <c r="OR253" s="1">
        <v>0</v>
      </c>
      <c r="OS253" s="1">
        <v>1</v>
      </c>
      <c r="OT253" s="1">
        <v>0</v>
      </c>
      <c r="OU253" s="1">
        <v>0</v>
      </c>
      <c r="OW253" s="1" t="s">
        <v>702</v>
      </c>
      <c r="OY253" s="1" t="s">
        <v>502</v>
      </c>
      <c r="OZ253" s="1" t="s">
        <v>472</v>
      </c>
      <c r="PA253" s="1" t="s">
        <v>472</v>
      </c>
      <c r="PB253" s="1" t="s">
        <v>518</v>
      </c>
      <c r="PC253" s="1" t="s">
        <v>472</v>
      </c>
      <c r="PI253" s="1" t="s">
        <v>534</v>
      </c>
      <c r="PJ253" s="1" t="s">
        <v>472</v>
      </c>
      <c r="PZ253" s="1" t="s">
        <v>837</v>
      </c>
      <c r="QA253" s="1" t="s">
        <v>472</v>
      </c>
      <c r="QB253" s="1" t="s">
        <v>2306</v>
      </c>
      <c r="QC253" s="1" t="s">
        <v>3470</v>
      </c>
      <c r="QD253" s="1" t="s">
        <v>472</v>
      </c>
      <c r="QG253" s="1">
        <v>-2.2862032999999999</v>
      </c>
      <c r="QH253" s="1">
        <v>28.803388300000002</v>
      </c>
      <c r="QI253" s="1">
        <v>1772.5</v>
      </c>
      <c r="QJ253" s="1">
        <v>3.9</v>
      </c>
      <c r="QK253" s="1">
        <v>11</v>
      </c>
      <c r="QL253" s="1">
        <v>44967.36546296296</v>
      </c>
      <c r="QM253" s="1">
        <v>44967.353113425917</v>
      </c>
      <c r="QN253" s="1" t="s">
        <v>840</v>
      </c>
      <c r="QO253" s="1">
        <v>44967.365486111114</v>
      </c>
      <c r="QP253" s="7" t="s">
        <v>3471</v>
      </c>
      <c r="QQ253" s="1" t="s">
        <v>840</v>
      </c>
      <c r="QR253" s="1" t="s">
        <v>4707</v>
      </c>
      <c r="QS253" s="1" t="s">
        <v>4716</v>
      </c>
      <c r="QT253" s="1">
        <v>8</v>
      </c>
      <c r="QU253" s="1" t="s">
        <v>4725</v>
      </c>
      <c r="QV253" s="1">
        <v>30</v>
      </c>
      <c r="QW253" s="1">
        <v>45</v>
      </c>
      <c r="QX253" s="1">
        <v>3</v>
      </c>
      <c r="QY253" s="9">
        <v>78</v>
      </c>
      <c r="QZ253" s="1" t="s">
        <v>5101</v>
      </c>
      <c r="RA253" s="1">
        <v>7.5</v>
      </c>
      <c r="RB253" s="1" t="s">
        <v>4710</v>
      </c>
      <c r="RC253" s="1" t="s">
        <v>4711</v>
      </c>
      <c r="RD253" s="1" t="s">
        <v>4712</v>
      </c>
      <c r="RE253" s="1" t="s">
        <v>5102</v>
      </c>
      <c r="RF253" s="1">
        <v>0</v>
      </c>
      <c r="RG253" s="1">
        <v>1</v>
      </c>
      <c r="RH253" s="1">
        <v>1</v>
      </c>
      <c r="RI253" s="1">
        <v>3</v>
      </c>
      <c r="RJ253" s="1" t="s">
        <v>4713</v>
      </c>
      <c r="RK253" s="1">
        <v>0</v>
      </c>
      <c r="RL253" s="1">
        <v>6</v>
      </c>
      <c r="RM253" s="1" t="s">
        <v>4718</v>
      </c>
      <c r="RN253" s="1">
        <v>0</v>
      </c>
      <c r="RO253" s="1">
        <v>0</v>
      </c>
      <c r="RP253" s="1" t="str">
        <f t="shared" si="22"/>
        <v>croissance</v>
      </c>
      <c r="RQ253" s="1" t="str">
        <f t="shared" si="23"/>
        <v>croissance</v>
      </c>
      <c r="RR253" s="1" t="str">
        <f t="shared" si="24"/>
        <v>stagnation</v>
      </c>
      <c r="RS253" s="1" t="str">
        <f t="shared" si="25"/>
        <v>regression</v>
      </c>
      <c r="RT253" s="1" t="str">
        <f t="shared" si="26"/>
        <v>regression</v>
      </c>
      <c r="RU253" s="1" t="str">
        <f t="shared" si="27"/>
        <v>regression</v>
      </c>
    </row>
    <row r="254" spans="1:489" ht="14.25" customHeight="1" x14ac:dyDescent="0.3">
      <c r="A254" s="1" t="s">
        <v>3472</v>
      </c>
      <c r="B254" s="1" t="s">
        <v>3473</v>
      </c>
      <c r="C254" s="1">
        <v>44967</v>
      </c>
      <c r="D254" s="1" t="s">
        <v>459</v>
      </c>
      <c r="E254" s="1" t="s">
        <v>460</v>
      </c>
      <c r="F254" s="1" t="s">
        <v>460</v>
      </c>
      <c r="G254" s="1" t="s">
        <v>461</v>
      </c>
      <c r="H254" s="1" t="s">
        <v>462</v>
      </c>
      <c r="I254" s="1" t="s">
        <v>844</v>
      </c>
      <c r="J254" s="1" t="s">
        <v>464</v>
      </c>
      <c r="K254" s="1" t="s">
        <v>3475</v>
      </c>
      <c r="L254" s="1" t="s">
        <v>3474</v>
      </c>
      <c r="M254" s="1" t="str" cm="1">
        <f t="array" ref="M254">SUBSTITUTE(L254,LEFT(L254,MIN(IFERROR(FIND({0;1;2;3;4;5;6;7;8;9},L254),""))-1),"")</f>
        <v>10</v>
      </c>
      <c r="N254" s="1" t="str">
        <f t="shared" si="21"/>
        <v>kashe_10</v>
      </c>
      <c r="O254" s="1" t="s">
        <v>510</v>
      </c>
      <c r="P254" s="1">
        <v>67</v>
      </c>
      <c r="Q254" s="1">
        <v>999999999</v>
      </c>
      <c r="R254" s="1" t="s">
        <v>693</v>
      </c>
      <c r="S254" s="1" t="s">
        <v>464</v>
      </c>
      <c r="W254" s="1" t="s">
        <v>510</v>
      </c>
      <c r="X254" s="1" t="s">
        <v>3476</v>
      </c>
      <c r="Y254" s="1" t="s">
        <v>575</v>
      </c>
      <c r="AA254" s="1" t="s">
        <v>471</v>
      </c>
      <c r="AB254" s="1">
        <v>0</v>
      </c>
      <c r="AC254" s="1">
        <v>0</v>
      </c>
      <c r="AD254" s="1">
        <v>0</v>
      </c>
      <c r="AE254" s="1">
        <v>0</v>
      </c>
      <c r="AF254" s="1">
        <v>0</v>
      </c>
      <c r="AG254" s="1">
        <v>0</v>
      </c>
      <c r="AH254" s="1">
        <v>0</v>
      </c>
      <c r="AI254" s="1">
        <v>1</v>
      </c>
      <c r="AJ254" s="1">
        <v>0</v>
      </c>
      <c r="AK254" s="1">
        <v>0</v>
      </c>
      <c r="AL254" s="1">
        <v>0</v>
      </c>
      <c r="AM254" s="1">
        <v>0</v>
      </c>
      <c r="AN254" s="1">
        <v>1</v>
      </c>
      <c r="AO254" s="1">
        <v>1</v>
      </c>
      <c r="AP254" s="1">
        <v>0</v>
      </c>
      <c r="AQ254" s="1">
        <v>1</v>
      </c>
      <c r="AR254" s="1">
        <v>4</v>
      </c>
      <c r="AS254" s="1" t="s">
        <v>464</v>
      </c>
      <c r="AT254" s="1">
        <v>0</v>
      </c>
      <c r="AU254" s="1">
        <v>0</v>
      </c>
      <c r="AV254" s="1">
        <v>0</v>
      </c>
      <c r="AW254" s="1">
        <v>0</v>
      </c>
      <c r="AX254" s="1">
        <v>1</v>
      </c>
      <c r="AY254" s="1">
        <v>0</v>
      </c>
      <c r="AZ254" s="1">
        <v>0</v>
      </c>
      <c r="BA254" s="1">
        <v>0</v>
      </c>
      <c r="BB254" s="1">
        <v>0</v>
      </c>
      <c r="BC254" s="1">
        <v>0</v>
      </c>
      <c r="BD254" s="1">
        <v>0</v>
      </c>
      <c r="BE254" s="1">
        <v>0</v>
      </c>
      <c r="BF254" s="1" t="s">
        <v>464</v>
      </c>
      <c r="BG254" s="1">
        <v>0</v>
      </c>
      <c r="BH254" s="1">
        <v>0</v>
      </c>
      <c r="BI254" s="1">
        <v>0</v>
      </c>
      <c r="BJ254" s="1">
        <v>0</v>
      </c>
      <c r="BK254" s="1">
        <v>0</v>
      </c>
      <c r="BL254" s="1">
        <v>0</v>
      </c>
      <c r="BM254" s="1">
        <v>0</v>
      </c>
      <c r="BN254" s="1">
        <v>0</v>
      </c>
      <c r="BO254" s="1">
        <v>0</v>
      </c>
      <c r="BP254" s="1">
        <v>1</v>
      </c>
      <c r="BQ254" s="1">
        <v>0</v>
      </c>
      <c r="BR254" s="1" t="s">
        <v>481</v>
      </c>
      <c r="BS254" s="1" t="s">
        <v>464</v>
      </c>
      <c r="BT254" s="1">
        <v>0</v>
      </c>
      <c r="BU254" s="1">
        <v>0</v>
      </c>
      <c r="BV254" s="1">
        <v>0</v>
      </c>
      <c r="BW254" s="1">
        <v>1</v>
      </c>
      <c r="BX254" s="1">
        <v>0</v>
      </c>
      <c r="BY254" s="1">
        <v>0</v>
      </c>
      <c r="BZ254" s="1">
        <v>0</v>
      </c>
      <c r="CA254" s="1">
        <v>0</v>
      </c>
      <c r="CB254" s="1">
        <v>0</v>
      </c>
      <c r="CC254" s="1">
        <v>0</v>
      </c>
      <c r="CD254" s="1">
        <v>0</v>
      </c>
      <c r="CF254" s="1" t="s">
        <v>473</v>
      </c>
      <c r="CG254" s="1" t="s">
        <v>474</v>
      </c>
      <c r="CL254" s="1" t="s">
        <v>473</v>
      </c>
      <c r="CM254" s="1" t="s">
        <v>5133</v>
      </c>
      <c r="CO254" s="1" t="s">
        <v>464</v>
      </c>
      <c r="CW254" s="1" t="s">
        <v>554</v>
      </c>
      <c r="CX254" s="1">
        <v>1</v>
      </c>
      <c r="CY254" s="1">
        <v>10</v>
      </c>
      <c r="CZ254" s="1">
        <v>1</v>
      </c>
      <c r="DA254" s="9">
        <v>12</v>
      </c>
      <c r="DE254" s="1" t="s">
        <v>464</v>
      </c>
      <c r="DF254" s="1" t="s">
        <v>5100</v>
      </c>
      <c r="EH254" s="1">
        <v>6</v>
      </c>
      <c r="EI254" s="1">
        <v>5</v>
      </c>
      <c r="EJ254" s="1">
        <v>600</v>
      </c>
      <c r="EM254" s="1">
        <v>0</v>
      </c>
      <c r="EN254" s="6">
        <v>21.428571428571427</v>
      </c>
      <c r="EO254" s="1" t="s">
        <v>472</v>
      </c>
      <c r="EZ254" s="1" t="s">
        <v>2181</v>
      </c>
      <c r="FA254" s="1">
        <v>0</v>
      </c>
      <c r="FB254" s="1">
        <v>0</v>
      </c>
      <c r="FC254" s="1">
        <v>0</v>
      </c>
      <c r="FD254" s="1">
        <v>0</v>
      </c>
      <c r="FE254" s="1">
        <v>1</v>
      </c>
      <c r="FF254" s="1">
        <v>0</v>
      </c>
      <c r="FG254" s="1">
        <v>0</v>
      </c>
      <c r="FI254" s="1" t="s">
        <v>472</v>
      </c>
      <c r="GE254" s="1" t="s">
        <v>464</v>
      </c>
      <c r="GF254" s="1" t="s">
        <v>3477</v>
      </c>
      <c r="GG254" s="1" t="s">
        <v>472</v>
      </c>
      <c r="HP254" s="1" t="s">
        <v>464</v>
      </c>
      <c r="HQ254" s="1">
        <v>0</v>
      </c>
      <c r="HR254" s="1">
        <v>0</v>
      </c>
      <c r="HS254" s="1">
        <v>1</v>
      </c>
      <c r="HT254" s="1">
        <v>0</v>
      </c>
      <c r="HU254" s="1">
        <v>0</v>
      </c>
      <c r="HV254" s="1">
        <v>0</v>
      </c>
      <c r="HW254" s="1">
        <v>0</v>
      </c>
      <c r="HX254" s="1">
        <v>0</v>
      </c>
      <c r="HY254" s="1">
        <v>0</v>
      </c>
      <c r="HZ254" s="1">
        <v>0</v>
      </c>
      <c r="IC254" s="1" t="s">
        <v>1932</v>
      </c>
      <c r="IF254" s="1">
        <v>0</v>
      </c>
      <c r="IG254" s="1">
        <v>0</v>
      </c>
      <c r="IH254" s="1">
        <v>0</v>
      </c>
      <c r="II254" s="1">
        <v>1</v>
      </c>
      <c r="IJ254" s="1">
        <v>0</v>
      </c>
      <c r="IL254" s="1">
        <v>0</v>
      </c>
      <c r="IM254" s="1">
        <v>1</v>
      </c>
      <c r="IN254" s="1">
        <v>0</v>
      </c>
      <c r="IS254" s="1" t="s">
        <v>5183</v>
      </c>
      <c r="IT254" s="1" t="s">
        <v>472</v>
      </c>
      <c r="IU254" s="1" t="s">
        <v>5102</v>
      </c>
      <c r="IV254" s="1" t="s">
        <v>472</v>
      </c>
      <c r="IX254" s="1" t="s">
        <v>472</v>
      </c>
      <c r="IY254" s="1" t="s">
        <v>472</v>
      </c>
      <c r="KA254" s="1" t="s">
        <v>464</v>
      </c>
      <c r="KB254" s="1">
        <v>1</v>
      </c>
      <c r="KC254" s="1">
        <v>0</v>
      </c>
      <c r="KD254" s="1">
        <v>0</v>
      </c>
      <c r="KE254" s="1">
        <v>1</v>
      </c>
      <c r="KF254" s="1">
        <v>0</v>
      </c>
      <c r="KG254" s="1">
        <v>0</v>
      </c>
      <c r="KH254" s="1">
        <v>0</v>
      </c>
      <c r="KJ254" s="1">
        <v>0</v>
      </c>
      <c r="KK254" s="1">
        <v>1</v>
      </c>
      <c r="KL254" s="1">
        <v>0</v>
      </c>
      <c r="KM254" s="1">
        <v>1</v>
      </c>
      <c r="KN254" s="1">
        <v>2</v>
      </c>
      <c r="KO254" s="1" t="s">
        <v>5186</v>
      </c>
      <c r="KP254" s="1">
        <v>0</v>
      </c>
      <c r="KQ254" s="1">
        <v>0</v>
      </c>
      <c r="KR254" s="1">
        <v>0</v>
      </c>
      <c r="KT254" s="1">
        <v>1</v>
      </c>
      <c r="KU254" s="1">
        <v>0</v>
      </c>
      <c r="KV254" s="1">
        <v>0</v>
      </c>
      <c r="KW254" s="1">
        <v>0</v>
      </c>
      <c r="KX254" s="1">
        <v>0</v>
      </c>
      <c r="KY254" s="1">
        <v>0</v>
      </c>
      <c r="LA254" s="1" t="s">
        <v>464</v>
      </c>
      <c r="LB254" s="1" t="s">
        <v>834</v>
      </c>
      <c r="LC254" s="1">
        <v>0</v>
      </c>
      <c r="LD254" s="1">
        <v>1</v>
      </c>
      <c r="LE254" s="1">
        <v>0</v>
      </c>
      <c r="LF254" s="1">
        <v>0</v>
      </c>
      <c r="LH254" s="1">
        <v>0</v>
      </c>
      <c r="LI254" s="1">
        <v>0</v>
      </c>
      <c r="LJ254" s="1">
        <v>0</v>
      </c>
      <c r="LK254" s="1">
        <v>0</v>
      </c>
      <c r="LL254" s="1">
        <v>1</v>
      </c>
      <c r="LM254" s="1">
        <v>0</v>
      </c>
      <c r="LN254" s="1">
        <v>0</v>
      </c>
      <c r="LO254" s="1">
        <v>0</v>
      </c>
      <c r="LQ254" s="1" t="s">
        <v>464</v>
      </c>
      <c r="LR254" s="1" t="s">
        <v>3478</v>
      </c>
      <c r="LS254" s="1">
        <v>0</v>
      </c>
      <c r="LT254" s="1">
        <v>0</v>
      </c>
      <c r="LU254" s="1">
        <v>0</v>
      </c>
      <c r="LV254" s="1">
        <v>1</v>
      </c>
      <c r="LW254" s="1">
        <v>0</v>
      </c>
      <c r="LX254" s="1">
        <v>0</v>
      </c>
      <c r="LY254" s="1" t="s">
        <v>1423</v>
      </c>
      <c r="LZ254" s="1" t="s">
        <v>472</v>
      </c>
      <c r="MA254" s="1" t="s">
        <v>472</v>
      </c>
      <c r="MQ254" s="1">
        <v>0</v>
      </c>
      <c r="MT254" s="1">
        <v>5</v>
      </c>
      <c r="MU254" s="1" t="s">
        <v>5189</v>
      </c>
      <c r="MV254" s="1">
        <v>0</v>
      </c>
      <c r="MW254" s="1">
        <v>0</v>
      </c>
      <c r="MX254" s="1">
        <v>0</v>
      </c>
      <c r="MY254" s="1">
        <v>0</v>
      </c>
      <c r="MZ254" s="1">
        <v>0</v>
      </c>
      <c r="NA254" s="1">
        <v>0</v>
      </c>
      <c r="NB254" s="1">
        <v>0</v>
      </c>
      <c r="NC254" s="1" t="s">
        <v>1580</v>
      </c>
      <c r="ND254" s="1">
        <v>1</v>
      </c>
      <c r="NE254" s="1">
        <v>0</v>
      </c>
      <c r="NF254" s="1">
        <v>0</v>
      </c>
      <c r="NH254" s="1" t="s">
        <v>464</v>
      </c>
      <c r="NI254" s="1" t="s">
        <v>480</v>
      </c>
      <c r="OD254" s="1" t="s">
        <v>3479</v>
      </c>
      <c r="OE254" s="1">
        <v>0</v>
      </c>
      <c r="OF254" s="1">
        <v>0</v>
      </c>
      <c r="OG254" s="1">
        <v>0</v>
      </c>
      <c r="OH254" s="1">
        <v>0</v>
      </c>
      <c r="OI254" s="1">
        <v>0</v>
      </c>
      <c r="OJ254" s="1">
        <v>0</v>
      </c>
      <c r="OK254" s="1">
        <v>0</v>
      </c>
      <c r="OL254" s="1">
        <v>0</v>
      </c>
      <c r="OM254" s="1">
        <v>1</v>
      </c>
      <c r="ON254" s="1">
        <v>0</v>
      </c>
      <c r="OO254" s="1" t="s">
        <v>544</v>
      </c>
      <c r="OP254" s="1">
        <v>0</v>
      </c>
      <c r="OQ254" s="1">
        <v>0</v>
      </c>
      <c r="OR254" s="1">
        <v>0</v>
      </c>
      <c r="OS254" s="1">
        <v>1</v>
      </c>
      <c r="OT254" s="1">
        <v>0</v>
      </c>
      <c r="OU254" s="1">
        <v>0</v>
      </c>
      <c r="OW254" s="1" t="s">
        <v>546</v>
      </c>
      <c r="OY254" s="1" t="s">
        <v>533</v>
      </c>
      <c r="OZ254" s="1" t="s">
        <v>464</v>
      </c>
      <c r="PA254" s="1" t="s">
        <v>464</v>
      </c>
      <c r="PB254" s="1" t="s">
        <v>533</v>
      </c>
      <c r="PC254" s="1" t="s">
        <v>464</v>
      </c>
      <c r="PD254" s="1" t="s">
        <v>472</v>
      </c>
      <c r="PF254" s="1" t="s">
        <v>484</v>
      </c>
      <c r="PH254" s="1" t="s">
        <v>485</v>
      </c>
      <c r="PI254" s="1" t="s">
        <v>534</v>
      </c>
      <c r="PJ254" s="1" t="s">
        <v>489</v>
      </c>
      <c r="PK254" s="1">
        <v>0</v>
      </c>
      <c r="PL254" s="1">
        <v>0</v>
      </c>
      <c r="PM254" s="1">
        <v>1</v>
      </c>
      <c r="PN254" s="1">
        <v>0</v>
      </c>
      <c r="PO254" s="1">
        <v>0</v>
      </c>
      <c r="PP254" s="1">
        <v>0</v>
      </c>
      <c r="PQ254" s="1">
        <v>0</v>
      </c>
      <c r="PR254" s="1">
        <v>0</v>
      </c>
      <c r="PS254" s="1">
        <v>0</v>
      </c>
      <c r="PT254" s="1">
        <v>0</v>
      </c>
      <c r="PU254" s="1">
        <v>0</v>
      </c>
      <c r="PV254" s="1">
        <v>0</v>
      </c>
      <c r="PX254" s="1" t="s">
        <v>851</v>
      </c>
      <c r="PY254" s="1" t="s">
        <v>487</v>
      </c>
      <c r="PZ254" s="1" t="s">
        <v>3480</v>
      </c>
      <c r="QA254" s="1" t="s">
        <v>487</v>
      </c>
      <c r="QB254" s="1" t="s">
        <v>3481</v>
      </c>
      <c r="QC254" s="1" t="s">
        <v>3482</v>
      </c>
      <c r="QD254" s="1" t="s">
        <v>472</v>
      </c>
      <c r="QG254" s="1">
        <v>-2.2881987000000001</v>
      </c>
      <c r="QH254" s="1">
        <v>28.803669800000002</v>
      </c>
      <c r="QI254" s="1">
        <v>1787.8</v>
      </c>
      <c r="QJ254" s="1">
        <v>4.8</v>
      </c>
      <c r="QK254" s="1">
        <v>4</v>
      </c>
      <c r="QL254" s="1">
        <v>44967.388379629629</v>
      </c>
      <c r="QM254" s="1">
        <v>44967.372766203713</v>
      </c>
      <c r="QN254" s="1" t="s">
        <v>840</v>
      </c>
      <c r="QO254" s="1">
        <v>44967.388402777768</v>
      </c>
      <c r="QP254" s="7" t="s">
        <v>3483</v>
      </c>
      <c r="QQ254" s="1" t="s">
        <v>840</v>
      </c>
      <c r="QR254" s="1" t="s">
        <v>4751</v>
      </c>
      <c r="QS254" s="1" t="s">
        <v>4716</v>
      </c>
      <c r="QT254" s="1">
        <v>6</v>
      </c>
      <c r="QU254" s="1" t="s">
        <v>4709</v>
      </c>
      <c r="QV254" s="1">
        <v>45</v>
      </c>
      <c r="QW254" s="1">
        <v>50</v>
      </c>
      <c r="QX254" s="1">
        <v>50</v>
      </c>
      <c r="QY254" s="9">
        <v>145</v>
      </c>
      <c r="QZ254" s="1" t="s">
        <v>5102</v>
      </c>
      <c r="RA254" s="1">
        <v>10</v>
      </c>
      <c r="RB254" s="1" t="s">
        <v>4720</v>
      </c>
      <c r="RC254" s="1" t="s">
        <v>4711</v>
      </c>
      <c r="RD254" s="1" t="s">
        <v>4712</v>
      </c>
      <c r="RE254" s="1" t="s">
        <v>5102</v>
      </c>
      <c r="RF254" s="1">
        <v>0</v>
      </c>
      <c r="RG254" s="1">
        <v>0</v>
      </c>
      <c r="RH254" s="1">
        <v>0</v>
      </c>
      <c r="RI254" s="1">
        <v>0</v>
      </c>
      <c r="RJ254" s="1" t="s">
        <v>4721</v>
      </c>
      <c r="RK254" s="1">
        <v>0</v>
      </c>
      <c r="RL254" s="1">
        <v>5</v>
      </c>
      <c r="RM254" s="1" t="s">
        <v>4714</v>
      </c>
      <c r="RN254" s="1">
        <v>0</v>
      </c>
      <c r="RO254" s="1">
        <v>0</v>
      </c>
      <c r="RP254" s="1" t="str">
        <f t="shared" si="22"/>
        <v>croissance</v>
      </c>
      <c r="RQ254" s="1" t="str">
        <f t="shared" si="23"/>
        <v>croissance</v>
      </c>
      <c r="RR254" s="1" t="str">
        <f t="shared" si="24"/>
        <v>stagnation</v>
      </c>
      <c r="RS254" s="1" t="str">
        <f t="shared" si="25"/>
        <v>regression</v>
      </c>
      <c r="RT254" s="1" t="str">
        <f t="shared" si="26"/>
        <v>croissance</v>
      </c>
      <c r="RU254" s="1" t="str">
        <f t="shared" si="27"/>
        <v>stagnation</v>
      </c>
    </row>
    <row r="255" spans="1:489" ht="14.25" customHeight="1" x14ac:dyDescent="0.3">
      <c r="A255" s="1" t="s">
        <v>3484</v>
      </c>
      <c r="B255" s="1" t="s">
        <v>3485</v>
      </c>
      <c r="C255" s="1">
        <v>44967</v>
      </c>
      <c r="D255" s="1" t="s">
        <v>459</v>
      </c>
      <c r="E255" s="1" t="s">
        <v>460</v>
      </c>
      <c r="F255" s="1" t="s">
        <v>460</v>
      </c>
      <c r="G255" s="1" t="s">
        <v>461</v>
      </c>
      <c r="H255" s="1" t="s">
        <v>462</v>
      </c>
      <c r="I255" s="1" t="s">
        <v>844</v>
      </c>
      <c r="J255" s="1" t="s">
        <v>464</v>
      </c>
      <c r="K255" s="1" t="s">
        <v>3487</v>
      </c>
      <c r="L255" s="1" t="s">
        <v>3486</v>
      </c>
      <c r="M255" s="1" t="str" cm="1">
        <f t="array" ref="M255">SUBSTITUTE(L255,LEFT(L255,MIN(IFERROR(FIND({0;1;2;3;4;5;6;7;8;9},L255),""))-1),"")</f>
        <v>6</v>
      </c>
      <c r="N255" s="1" t="str">
        <f t="shared" si="21"/>
        <v>kashe_6</v>
      </c>
      <c r="O255" s="1" t="s">
        <v>510</v>
      </c>
      <c r="P255" s="1">
        <v>22</v>
      </c>
      <c r="Q255" s="1">
        <v>844227781</v>
      </c>
      <c r="R255" s="1" t="s">
        <v>511</v>
      </c>
      <c r="S255" s="1" t="s">
        <v>472</v>
      </c>
      <c r="T255" s="1" t="s">
        <v>526</v>
      </c>
      <c r="V255" s="1" t="s">
        <v>510</v>
      </c>
      <c r="W255" s="1" t="s">
        <v>510</v>
      </c>
      <c r="X255" s="1" t="s">
        <v>3488</v>
      </c>
      <c r="Y255" s="1" t="s">
        <v>470</v>
      </c>
      <c r="AA255" s="1" t="s">
        <v>471</v>
      </c>
      <c r="AB255" s="1">
        <v>0</v>
      </c>
      <c r="AC255" s="1">
        <v>1</v>
      </c>
      <c r="AD255" s="1">
        <v>0</v>
      </c>
      <c r="AE255" s="1">
        <v>0</v>
      </c>
      <c r="AF255" s="1">
        <v>1</v>
      </c>
      <c r="AG255" s="1">
        <v>0</v>
      </c>
      <c r="AH255" s="1">
        <v>1</v>
      </c>
      <c r="AI255" s="1">
        <v>0</v>
      </c>
      <c r="AJ255" s="1">
        <v>1</v>
      </c>
      <c r="AK255" s="1">
        <v>0</v>
      </c>
      <c r="AL255" s="1">
        <v>0</v>
      </c>
      <c r="AM255" s="1">
        <v>0</v>
      </c>
      <c r="AN255" s="1">
        <v>1</v>
      </c>
      <c r="AO255" s="1">
        <v>0</v>
      </c>
      <c r="AP255" s="1">
        <v>0</v>
      </c>
      <c r="AQ255" s="1">
        <v>1</v>
      </c>
      <c r="AR255" s="1">
        <v>6</v>
      </c>
      <c r="AS255" s="1" t="s">
        <v>464</v>
      </c>
      <c r="AT255" s="1">
        <v>0</v>
      </c>
      <c r="AU255" s="1">
        <v>0</v>
      </c>
      <c r="AV255" s="1">
        <v>0</v>
      </c>
      <c r="AW255" s="1">
        <v>1</v>
      </c>
      <c r="AX255" s="1">
        <v>0</v>
      </c>
      <c r="AY255" s="1">
        <v>0</v>
      </c>
      <c r="AZ255" s="1">
        <v>0</v>
      </c>
      <c r="BA255" s="1">
        <v>0</v>
      </c>
      <c r="BB255" s="1">
        <v>0</v>
      </c>
      <c r="BC255" s="1">
        <v>0</v>
      </c>
      <c r="BD255" s="1">
        <v>0</v>
      </c>
      <c r="BE255" s="1">
        <v>0</v>
      </c>
      <c r="BF255" s="1" t="s">
        <v>464</v>
      </c>
      <c r="BG255" s="1">
        <v>0</v>
      </c>
      <c r="BH255" s="1">
        <v>0</v>
      </c>
      <c r="BI255" s="1">
        <v>1</v>
      </c>
      <c r="BJ255" s="1">
        <v>0</v>
      </c>
      <c r="BK255" s="1">
        <v>0</v>
      </c>
      <c r="BL255" s="1">
        <v>0</v>
      </c>
      <c r="BM255" s="1">
        <v>0</v>
      </c>
      <c r="BN255" s="1">
        <v>0</v>
      </c>
      <c r="BO255" s="1">
        <v>0</v>
      </c>
      <c r="BP255" s="1">
        <v>0</v>
      </c>
      <c r="BQ255" s="1">
        <v>0</v>
      </c>
      <c r="BS255" s="1" t="s">
        <v>464</v>
      </c>
      <c r="BT255" s="1">
        <v>0</v>
      </c>
      <c r="BU255" s="1">
        <v>0</v>
      </c>
      <c r="BV255" s="1">
        <v>0</v>
      </c>
      <c r="BW255" s="1">
        <v>0</v>
      </c>
      <c r="BX255" s="1">
        <v>0</v>
      </c>
      <c r="BY255" s="1">
        <v>1</v>
      </c>
      <c r="BZ255" s="1">
        <v>0</v>
      </c>
      <c r="CA255" s="1">
        <v>0</v>
      </c>
      <c r="CB255" s="1">
        <v>0</v>
      </c>
      <c r="CC255" s="1">
        <v>0</v>
      </c>
      <c r="CD255" s="1">
        <v>0</v>
      </c>
      <c r="CF255" s="1" t="s">
        <v>473</v>
      </c>
      <c r="CG255" s="1" t="s">
        <v>474</v>
      </c>
      <c r="CL255" s="1" t="s">
        <v>473</v>
      </c>
      <c r="CM255" s="1" t="s">
        <v>5133</v>
      </c>
      <c r="CO255" s="1" t="s">
        <v>464</v>
      </c>
      <c r="CW255" s="1" t="s">
        <v>475</v>
      </c>
      <c r="CX255" s="1">
        <v>5</v>
      </c>
      <c r="CY255" s="1">
        <v>20</v>
      </c>
      <c r="CZ255" s="1">
        <v>5</v>
      </c>
      <c r="DA255" s="9">
        <v>30</v>
      </c>
      <c r="DE255" s="1" t="s">
        <v>464</v>
      </c>
      <c r="DF255" s="1" t="s">
        <v>5100</v>
      </c>
      <c r="EH255" s="1">
        <v>7</v>
      </c>
      <c r="EI255" s="1">
        <v>4</v>
      </c>
      <c r="EJ255" s="1">
        <v>560</v>
      </c>
      <c r="EM255" s="1">
        <v>0</v>
      </c>
      <c r="EN255" s="6">
        <v>13.333333333333332</v>
      </c>
      <c r="EO255" s="1" t="s">
        <v>472</v>
      </c>
      <c r="EZ255" s="1" t="s">
        <v>476</v>
      </c>
      <c r="FA255" s="1">
        <v>0</v>
      </c>
      <c r="FB255" s="1">
        <v>0</v>
      </c>
      <c r="FC255" s="1">
        <v>0</v>
      </c>
      <c r="FD255" s="1">
        <v>0</v>
      </c>
      <c r="FE255" s="1">
        <v>1</v>
      </c>
      <c r="FF255" s="1">
        <v>0</v>
      </c>
      <c r="FG255" s="1">
        <v>0</v>
      </c>
      <c r="FI255" s="1" t="s">
        <v>472</v>
      </c>
      <c r="GE255" s="1" t="s">
        <v>464</v>
      </c>
      <c r="GF255" s="1" t="s">
        <v>3489</v>
      </c>
      <c r="GG255" s="1" t="s">
        <v>472</v>
      </c>
      <c r="HP255" s="1" t="s">
        <v>464</v>
      </c>
      <c r="HQ255" s="1">
        <v>0</v>
      </c>
      <c r="HR255" s="1">
        <v>0</v>
      </c>
      <c r="HS255" s="1">
        <v>1</v>
      </c>
      <c r="HT255" s="1">
        <v>0</v>
      </c>
      <c r="HU255" s="1">
        <v>0</v>
      </c>
      <c r="HV255" s="1">
        <v>0</v>
      </c>
      <c r="HW255" s="1">
        <v>0</v>
      </c>
      <c r="HX255" s="1">
        <v>0</v>
      </c>
      <c r="HY255" s="1">
        <v>0</v>
      </c>
      <c r="HZ255" s="1">
        <v>0</v>
      </c>
      <c r="IC255" s="1" t="s">
        <v>1932</v>
      </c>
      <c r="IF255" s="1">
        <v>0</v>
      </c>
      <c r="IG255" s="1">
        <v>0</v>
      </c>
      <c r="IH255" s="1">
        <v>0</v>
      </c>
      <c r="II255" s="1">
        <v>1</v>
      </c>
      <c r="IJ255" s="1">
        <v>0</v>
      </c>
      <c r="IL255" s="1">
        <v>0</v>
      </c>
      <c r="IM255" s="1">
        <v>1</v>
      </c>
      <c r="IN255" s="1">
        <v>0</v>
      </c>
      <c r="IS255" s="1" t="s">
        <v>5183</v>
      </c>
      <c r="IT255" s="1" t="s">
        <v>472</v>
      </c>
      <c r="IU255" s="1" t="s">
        <v>5102</v>
      </c>
      <c r="IV255" s="1" t="s">
        <v>472</v>
      </c>
      <c r="IX255" s="1" t="s">
        <v>472</v>
      </c>
      <c r="IY255" s="1" t="s">
        <v>472</v>
      </c>
      <c r="KA255" s="1" t="s">
        <v>472</v>
      </c>
      <c r="KE255" s="1">
        <v>0</v>
      </c>
      <c r="KM255" s="1">
        <v>0</v>
      </c>
      <c r="KN255" s="1">
        <v>0</v>
      </c>
      <c r="KO255" s="1" t="s">
        <v>5186</v>
      </c>
      <c r="KT255" s="1">
        <v>1</v>
      </c>
      <c r="KU255" s="1">
        <v>0</v>
      </c>
      <c r="KV255" s="1">
        <v>0</v>
      </c>
      <c r="KW255" s="1">
        <v>0</v>
      </c>
      <c r="KX255" s="1">
        <v>0</v>
      </c>
      <c r="KY255" s="1">
        <v>0</v>
      </c>
      <c r="LA255" s="1" t="s">
        <v>472</v>
      </c>
      <c r="LB255" s="1" t="s">
        <v>834</v>
      </c>
      <c r="LC255" s="1">
        <v>0</v>
      </c>
      <c r="LD255" s="1">
        <v>1</v>
      </c>
      <c r="LE255" s="1">
        <v>0</v>
      </c>
      <c r="LF255" s="1">
        <v>0</v>
      </c>
      <c r="LH255" s="1">
        <v>0</v>
      </c>
      <c r="LI255" s="1">
        <v>0</v>
      </c>
      <c r="LJ255" s="1">
        <v>0</v>
      </c>
      <c r="LK255" s="1">
        <v>1</v>
      </c>
      <c r="LL255" s="1">
        <v>0</v>
      </c>
      <c r="LM255" s="1">
        <v>0</v>
      </c>
      <c r="LN255" s="1">
        <v>0</v>
      </c>
      <c r="LO255" s="1">
        <v>0</v>
      </c>
      <c r="LQ255" s="1" t="s">
        <v>464</v>
      </c>
      <c r="LR255" s="1" t="s">
        <v>3490</v>
      </c>
      <c r="LS255" s="1">
        <v>0</v>
      </c>
      <c r="LT255" s="1">
        <v>0</v>
      </c>
      <c r="LU255" s="1">
        <v>0</v>
      </c>
      <c r="LV255" s="1">
        <v>1</v>
      </c>
      <c r="LW255" s="1">
        <v>0</v>
      </c>
      <c r="LX255" s="1">
        <v>0</v>
      </c>
      <c r="LY255" s="1" t="s">
        <v>3491</v>
      </c>
      <c r="LZ255" s="1" t="s">
        <v>472</v>
      </c>
      <c r="MA255" s="1" t="s">
        <v>472</v>
      </c>
      <c r="MQ255" s="1">
        <v>0</v>
      </c>
      <c r="MT255" s="1">
        <v>6</v>
      </c>
      <c r="MU255" s="1" t="s">
        <v>5187</v>
      </c>
      <c r="MV255" s="1">
        <v>0</v>
      </c>
      <c r="MW255" s="1">
        <v>0</v>
      </c>
      <c r="MX255" s="1">
        <v>0</v>
      </c>
      <c r="MY255" s="1">
        <v>0</v>
      </c>
      <c r="MZ255" s="1">
        <v>0</v>
      </c>
      <c r="NA255" s="1">
        <v>0</v>
      </c>
      <c r="NB255" s="1">
        <v>0</v>
      </c>
      <c r="NC255" s="1" t="s">
        <v>1580</v>
      </c>
      <c r="ND255" s="1">
        <v>1</v>
      </c>
      <c r="NE255" s="1">
        <v>0</v>
      </c>
      <c r="NF255" s="1">
        <v>0</v>
      </c>
      <c r="NH255" s="1" t="s">
        <v>464</v>
      </c>
      <c r="NI255" s="1" t="s">
        <v>480</v>
      </c>
      <c r="OD255" s="1" t="s">
        <v>1342</v>
      </c>
      <c r="OE255" s="1">
        <v>0</v>
      </c>
      <c r="OF255" s="1">
        <v>0</v>
      </c>
      <c r="OG255" s="1">
        <v>1</v>
      </c>
      <c r="OH255" s="1">
        <v>0</v>
      </c>
      <c r="OI255" s="1">
        <v>0</v>
      </c>
      <c r="OJ255" s="1">
        <v>0</v>
      </c>
      <c r="OK255" s="1">
        <v>0</v>
      </c>
      <c r="OL255" s="1">
        <v>0</v>
      </c>
      <c r="OM255" s="1">
        <v>0</v>
      </c>
      <c r="ON255" s="1">
        <v>0</v>
      </c>
      <c r="OP255" s="1">
        <v>0</v>
      </c>
      <c r="OQ255" s="1">
        <v>0</v>
      </c>
      <c r="OR255" s="1">
        <v>0</v>
      </c>
      <c r="OS255" s="1">
        <v>1</v>
      </c>
      <c r="OT255" s="1">
        <v>0</v>
      </c>
      <c r="OU255" s="1">
        <v>0</v>
      </c>
      <c r="OW255" s="1" t="s">
        <v>546</v>
      </c>
      <c r="OY255" s="1" t="s">
        <v>533</v>
      </c>
      <c r="OZ255" s="1" t="s">
        <v>464</v>
      </c>
      <c r="PA255" s="1" t="s">
        <v>464</v>
      </c>
      <c r="PB255" s="1" t="s">
        <v>533</v>
      </c>
      <c r="PC255" s="1" t="s">
        <v>464</v>
      </c>
      <c r="PD255" s="1" t="s">
        <v>472</v>
      </c>
      <c r="PF255" s="1" t="s">
        <v>484</v>
      </c>
      <c r="PH255" s="1" t="s">
        <v>485</v>
      </c>
      <c r="PI255" s="1" t="s">
        <v>534</v>
      </c>
      <c r="PJ255" s="1" t="s">
        <v>472</v>
      </c>
      <c r="PZ255" s="1" t="s">
        <v>3492</v>
      </c>
      <c r="QA255" s="1" t="s">
        <v>472</v>
      </c>
      <c r="QB255" s="1" t="s">
        <v>834</v>
      </c>
      <c r="QC255" s="1" t="s">
        <v>3493</v>
      </c>
      <c r="QD255" s="1" t="s">
        <v>472</v>
      </c>
      <c r="QG255" s="1">
        <v>-2.2876553999999998</v>
      </c>
      <c r="QH255" s="1">
        <v>28.8016766</v>
      </c>
      <c r="QI255" s="1">
        <v>1788.6</v>
      </c>
      <c r="QJ255" s="1">
        <v>3.9</v>
      </c>
      <c r="QK255" s="1">
        <v>6</v>
      </c>
      <c r="QL255" s="1">
        <v>44967.428113425929</v>
      </c>
      <c r="QM255" s="1">
        <v>44967.41033564815</v>
      </c>
      <c r="QN255" s="1" t="s">
        <v>840</v>
      </c>
      <c r="QO255" s="1">
        <v>44967.428124999999</v>
      </c>
      <c r="QP255" s="7" t="s">
        <v>3494</v>
      </c>
      <c r="QQ255" s="1" t="s">
        <v>840</v>
      </c>
      <c r="QR255" s="1" t="s">
        <v>4751</v>
      </c>
      <c r="QS255" s="1" t="s">
        <v>4716</v>
      </c>
      <c r="QT255" s="1">
        <v>6</v>
      </c>
      <c r="QU255" s="1" t="s">
        <v>4709</v>
      </c>
      <c r="QV255" s="1">
        <v>20</v>
      </c>
      <c r="QW255" s="1">
        <v>30</v>
      </c>
      <c r="QX255" s="1">
        <v>30</v>
      </c>
      <c r="QY255" s="9">
        <v>80</v>
      </c>
      <c r="QZ255" s="1" t="s">
        <v>5102</v>
      </c>
      <c r="RA255" s="1">
        <v>13.333333333333334</v>
      </c>
      <c r="RB255" s="1" t="s">
        <v>4710</v>
      </c>
      <c r="RC255" s="1" t="s">
        <v>4711</v>
      </c>
      <c r="RD255" s="1" t="s">
        <v>4712</v>
      </c>
      <c r="RE255" s="1" t="s">
        <v>5102</v>
      </c>
      <c r="RF255" s="1">
        <v>0</v>
      </c>
      <c r="RG255" s="1">
        <v>1</v>
      </c>
      <c r="RH255" s="1">
        <v>0</v>
      </c>
      <c r="RI255" s="1">
        <v>2</v>
      </c>
      <c r="RJ255" s="1" t="s">
        <v>4721</v>
      </c>
      <c r="RK255" s="1">
        <v>0</v>
      </c>
      <c r="RL255" s="1">
        <v>5</v>
      </c>
      <c r="RM255" s="1" t="s">
        <v>4714</v>
      </c>
      <c r="RN255" s="1">
        <v>0</v>
      </c>
      <c r="RO255" s="1">
        <v>0</v>
      </c>
      <c r="RP255" s="1" t="str">
        <f t="shared" si="22"/>
        <v>croissance</v>
      </c>
      <c r="RQ255" s="1" t="str">
        <f t="shared" si="23"/>
        <v>croissance</v>
      </c>
      <c r="RR255" s="1" t="str">
        <f t="shared" si="24"/>
        <v>stagnation</v>
      </c>
      <c r="RS255" s="1" t="str">
        <f t="shared" si="25"/>
        <v>stagnation</v>
      </c>
      <c r="RT255" s="1" t="str">
        <f t="shared" si="26"/>
        <v>regression</v>
      </c>
      <c r="RU255" s="1" t="str">
        <f t="shared" si="27"/>
        <v>croissance</v>
      </c>
    </row>
    <row r="256" spans="1:489" ht="14.25" customHeight="1" x14ac:dyDescent="0.3">
      <c r="A256" s="1" t="s">
        <v>3495</v>
      </c>
      <c r="B256" s="1" t="s">
        <v>3496</v>
      </c>
      <c r="C256" s="1">
        <v>44967</v>
      </c>
      <c r="D256" s="1" t="s">
        <v>459</v>
      </c>
      <c r="E256" s="1" t="s">
        <v>460</v>
      </c>
      <c r="F256" s="1" t="s">
        <v>460</v>
      </c>
      <c r="G256" s="1" t="s">
        <v>461</v>
      </c>
      <c r="H256" s="1" t="s">
        <v>462</v>
      </c>
      <c r="I256" s="1" t="s">
        <v>3497</v>
      </c>
      <c r="J256" s="1" t="s">
        <v>472</v>
      </c>
      <c r="K256" s="1" t="s">
        <v>3499</v>
      </c>
      <c r="L256" s="1" t="s">
        <v>3498</v>
      </c>
      <c r="M256" s="1" t="str" cm="1">
        <f t="array" ref="M256">SUBSTITUTE(L256,LEFT(L256,MIN(IFERROR(FIND({0;1;2;3;4;5;6;7;8;9},L256),""))-1),"")</f>
        <v>5</v>
      </c>
      <c r="N256" s="1" t="str">
        <f t="shared" si="21"/>
        <v>buhan_5</v>
      </c>
      <c r="O256" s="1" t="s">
        <v>467</v>
      </c>
      <c r="P256" s="1">
        <v>25</v>
      </c>
      <c r="Q256" s="1">
        <v>0</v>
      </c>
      <c r="R256" s="1" t="s">
        <v>693</v>
      </c>
      <c r="S256" s="1" t="s">
        <v>472</v>
      </c>
      <c r="T256" s="1" t="s">
        <v>1221</v>
      </c>
      <c r="V256" s="1" t="s">
        <v>510</v>
      </c>
      <c r="W256" s="1" t="s">
        <v>510</v>
      </c>
      <c r="X256" s="1" t="s">
        <v>3500</v>
      </c>
      <c r="Y256" s="1" t="s">
        <v>577</v>
      </c>
      <c r="Z256" s="1" t="s">
        <v>2080</v>
      </c>
      <c r="AA256" s="1" t="s">
        <v>471</v>
      </c>
      <c r="AB256" s="1">
        <v>0</v>
      </c>
      <c r="AC256" s="1">
        <v>0</v>
      </c>
      <c r="AD256" s="1">
        <v>0</v>
      </c>
      <c r="AE256" s="1">
        <v>0</v>
      </c>
      <c r="AF256" s="1">
        <v>0</v>
      </c>
      <c r="AG256" s="1">
        <v>1</v>
      </c>
      <c r="AH256" s="1">
        <v>0</v>
      </c>
      <c r="AI256" s="1">
        <v>0</v>
      </c>
      <c r="AJ256" s="1">
        <v>0</v>
      </c>
      <c r="AK256" s="1">
        <v>0</v>
      </c>
      <c r="AL256" s="1">
        <v>0</v>
      </c>
      <c r="AM256" s="1">
        <v>0</v>
      </c>
      <c r="AN256" s="1">
        <v>0</v>
      </c>
      <c r="AO256" s="1">
        <v>1</v>
      </c>
      <c r="AP256" s="1">
        <v>0</v>
      </c>
      <c r="AQ256" s="1">
        <v>0</v>
      </c>
      <c r="AR256" s="1">
        <v>2</v>
      </c>
      <c r="AS256" s="1" t="s">
        <v>464</v>
      </c>
      <c r="AT256" s="1">
        <v>0</v>
      </c>
      <c r="AU256" s="1">
        <v>0</v>
      </c>
      <c r="AV256" s="1">
        <v>0</v>
      </c>
      <c r="AW256" s="1">
        <v>0</v>
      </c>
      <c r="AX256" s="1">
        <v>1</v>
      </c>
      <c r="AY256" s="1">
        <v>0</v>
      </c>
      <c r="AZ256" s="1">
        <v>0</v>
      </c>
      <c r="BA256" s="1">
        <v>0</v>
      </c>
      <c r="BB256" s="1">
        <v>0</v>
      </c>
      <c r="BC256" s="1">
        <v>0</v>
      </c>
      <c r="BD256" s="1">
        <v>0</v>
      </c>
      <c r="BE256" s="1">
        <v>0</v>
      </c>
      <c r="BF256" s="1" t="s">
        <v>472</v>
      </c>
      <c r="BS256" s="1" t="s">
        <v>464</v>
      </c>
      <c r="BT256" s="1">
        <v>0</v>
      </c>
      <c r="BU256" s="1">
        <v>0</v>
      </c>
      <c r="BV256" s="1">
        <v>0</v>
      </c>
      <c r="BW256" s="1">
        <v>0</v>
      </c>
      <c r="BX256" s="1">
        <v>0</v>
      </c>
      <c r="BY256" s="1">
        <v>1</v>
      </c>
      <c r="BZ256" s="1">
        <v>0</v>
      </c>
      <c r="CA256" s="1">
        <v>0</v>
      </c>
      <c r="CB256" s="1">
        <v>0</v>
      </c>
      <c r="CC256" s="1">
        <v>0</v>
      </c>
      <c r="CD256" s="1">
        <v>0</v>
      </c>
      <c r="CF256" s="1" t="s">
        <v>473</v>
      </c>
      <c r="CG256" s="1" t="s">
        <v>474</v>
      </c>
      <c r="CL256" s="1" t="s">
        <v>473</v>
      </c>
      <c r="CM256" s="1" t="s">
        <v>5133</v>
      </c>
      <c r="CO256" s="1" t="s">
        <v>464</v>
      </c>
      <c r="CW256" s="1" t="s">
        <v>475</v>
      </c>
      <c r="CX256" s="1">
        <v>2</v>
      </c>
      <c r="CY256" s="1">
        <v>5</v>
      </c>
      <c r="CZ256" s="1">
        <v>2</v>
      </c>
      <c r="DA256" s="9">
        <v>9</v>
      </c>
      <c r="DE256" s="1" t="s">
        <v>472</v>
      </c>
      <c r="DF256" s="1" t="s">
        <v>5102</v>
      </c>
      <c r="DG256" s="1">
        <v>0</v>
      </c>
      <c r="DH256" s="1">
        <v>0</v>
      </c>
      <c r="DI256" s="1">
        <v>0</v>
      </c>
      <c r="DJ256" s="1">
        <v>0</v>
      </c>
      <c r="DK256" s="1">
        <v>0</v>
      </c>
      <c r="DL256" s="1">
        <v>1</v>
      </c>
      <c r="DM256" s="1">
        <v>1</v>
      </c>
      <c r="DN256" s="1">
        <v>1</v>
      </c>
      <c r="DO256" s="1">
        <v>0</v>
      </c>
      <c r="DP256" s="1">
        <v>0</v>
      </c>
      <c r="DQ256" s="1">
        <v>0</v>
      </c>
      <c r="DR256" s="1">
        <v>0</v>
      </c>
      <c r="DS256" s="1">
        <v>0</v>
      </c>
      <c r="EH256" s="1">
        <v>4</v>
      </c>
      <c r="EI256" s="1">
        <v>4</v>
      </c>
      <c r="EJ256" s="1">
        <v>320</v>
      </c>
      <c r="EM256" s="1">
        <v>0</v>
      </c>
      <c r="EN256" s="6">
        <v>22.857142857142858</v>
      </c>
      <c r="EO256" s="1" t="s">
        <v>472</v>
      </c>
      <c r="EZ256" s="1" t="s">
        <v>514</v>
      </c>
      <c r="FA256" s="1">
        <v>0</v>
      </c>
      <c r="FB256" s="1">
        <v>0</v>
      </c>
      <c r="FC256" s="1">
        <v>0</v>
      </c>
      <c r="FD256" s="1">
        <v>0</v>
      </c>
      <c r="FE256" s="1">
        <v>1</v>
      </c>
      <c r="FF256" s="1">
        <v>0</v>
      </c>
      <c r="FG256" s="1">
        <v>0</v>
      </c>
      <c r="FI256" s="1" t="s">
        <v>464</v>
      </c>
      <c r="FJ256" s="1" t="s">
        <v>598</v>
      </c>
      <c r="FM256" s="1">
        <v>500</v>
      </c>
      <c r="GE256" s="1" t="s">
        <v>464</v>
      </c>
      <c r="GF256" s="1" t="s">
        <v>3501</v>
      </c>
      <c r="GG256" s="1" t="s">
        <v>472</v>
      </c>
      <c r="HP256" s="1" t="s">
        <v>464</v>
      </c>
      <c r="HQ256" s="1">
        <v>0</v>
      </c>
      <c r="HR256" s="1">
        <v>0</v>
      </c>
      <c r="HS256" s="1">
        <v>0</v>
      </c>
      <c r="HT256" s="1">
        <v>0</v>
      </c>
      <c r="HU256" s="1">
        <v>0</v>
      </c>
      <c r="HV256" s="1">
        <v>0</v>
      </c>
      <c r="HW256" s="1">
        <v>1</v>
      </c>
      <c r="HX256" s="1">
        <v>0</v>
      </c>
      <c r="HY256" s="1">
        <v>0</v>
      </c>
      <c r="HZ256" s="1">
        <v>0</v>
      </c>
      <c r="IF256" s="1">
        <v>1</v>
      </c>
      <c r="IG256" s="1">
        <v>0</v>
      </c>
      <c r="IH256" s="1">
        <v>0</v>
      </c>
      <c r="II256" s="1">
        <v>0</v>
      </c>
      <c r="IJ256" s="1">
        <v>0</v>
      </c>
      <c r="IK256" s="1">
        <v>1</v>
      </c>
      <c r="IS256" s="1" t="s">
        <v>5183</v>
      </c>
      <c r="IT256" s="1" t="s">
        <v>464</v>
      </c>
      <c r="IU256" s="1" t="s">
        <v>5102</v>
      </c>
      <c r="IV256" s="1" t="s">
        <v>472</v>
      </c>
      <c r="IX256" s="1" t="s">
        <v>472</v>
      </c>
      <c r="IY256" s="1" t="s">
        <v>464</v>
      </c>
      <c r="IZ256" s="1">
        <v>0</v>
      </c>
      <c r="JA256" s="1">
        <v>1</v>
      </c>
      <c r="JB256" s="1">
        <v>0</v>
      </c>
      <c r="JC256" s="1">
        <v>0</v>
      </c>
      <c r="JD256" s="1">
        <v>0</v>
      </c>
      <c r="JE256" s="1">
        <v>1</v>
      </c>
      <c r="JF256" s="1">
        <v>0</v>
      </c>
      <c r="JG256" s="1">
        <v>0</v>
      </c>
      <c r="JH256" s="1">
        <v>0</v>
      </c>
      <c r="JI256" s="1">
        <v>0</v>
      </c>
      <c r="JK256" s="1" t="s">
        <v>472</v>
      </c>
      <c r="KA256" s="1" t="s">
        <v>464</v>
      </c>
      <c r="KB256" s="1">
        <v>1</v>
      </c>
      <c r="KC256" s="1">
        <v>0</v>
      </c>
      <c r="KD256" s="1">
        <v>0</v>
      </c>
      <c r="KE256" s="1">
        <v>1</v>
      </c>
      <c r="KF256" s="1">
        <v>0</v>
      </c>
      <c r="KG256" s="1">
        <v>0</v>
      </c>
      <c r="KH256" s="1">
        <v>0</v>
      </c>
      <c r="KJ256" s="1">
        <v>0</v>
      </c>
      <c r="KK256" s="1">
        <v>1</v>
      </c>
      <c r="KL256" s="1">
        <v>0</v>
      </c>
      <c r="KM256" s="1">
        <v>1</v>
      </c>
      <c r="KN256" s="1">
        <v>2</v>
      </c>
      <c r="KO256" s="1" t="s">
        <v>5186</v>
      </c>
      <c r="KP256" s="1">
        <v>0</v>
      </c>
      <c r="KQ256" s="1">
        <v>0</v>
      </c>
      <c r="KR256" s="1">
        <v>0</v>
      </c>
      <c r="KT256" s="1">
        <v>1</v>
      </c>
      <c r="KU256" s="1">
        <v>0</v>
      </c>
      <c r="KV256" s="1">
        <v>0</v>
      </c>
      <c r="KW256" s="1">
        <v>0</v>
      </c>
      <c r="KX256" s="1">
        <v>0</v>
      </c>
      <c r="KY256" s="1">
        <v>0</v>
      </c>
      <c r="LA256" s="1" t="s">
        <v>472</v>
      </c>
      <c r="LB256" s="1" t="s">
        <v>3502</v>
      </c>
      <c r="LC256" s="1">
        <v>0</v>
      </c>
      <c r="LD256" s="1">
        <v>1</v>
      </c>
      <c r="LE256" s="1">
        <v>0</v>
      </c>
      <c r="LF256" s="1">
        <v>0</v>
      </c>
      <c r="LH256" s="1">
        <v>1</v>
      </c>
      <c r="LI256" s="1">
        <v>0</v>
      </c>
      <c r="LJ256" s="1">
        <v>0</v>
      </c>
      <c r="LK256" s="1">
        <v>0</v>
      </c>
      <c r="LL256" s="1">
        <v>0</v>
      </c>
      <c r="LM256" s="1">
        <v>0</v>
      </c>
      <c r="LN256" s="1">
        <v>0</v>
      </c>
      <c r="LO256" s="1">
        <v>0</v>
      </c>
      <c r="LQ256" s="1" t="s">
        <v>464</v>
      </c>
      <c r="LR256" s="1" t="s">
        <v>1340</v>
      </c>
      <c r="LS256" s="1">
        <v>0</v>
      </c>
      <c r="LT256" s="1">
        <v>0</v>
      </c>
      <c r="LU256" s="1">
        <v>0</v>
      </c>
      <c r="LV256" s="1">
        <v>1</v>
      </c>
      <c r="LW256" s="1">
        <v>0</v>
      </c>
      <c r="LX256" s="1">
        <v>0</v>
      </c>
      <c r="LY256" s="1" t="s">
        <v>1341</v>
      </c>
      <c r="LZ256" s="1" t="s">
        <v>472</v>
      </c>
      <c r="MA256" s="1" t="s">
        <v>472</v>
      </c>
      <c r="MQ256" s="1">
        <v>0</v>
      </c>
      <c r="MT256" s="1">
        <v>5</v>
      </c>
      <c r="MU256" s="1" t="s">
        <v>5189</v>
      </c>
      <c r="MV256" s="1">
        <v>1</v>
      </c>
      <c r="MW256" s="1">
        <v>0</v>
      </c>
      <c r="MX256" s="1">
        <v>0</v>
      </c>
      <c r="MY256" s="1">
        <v>0</v>
      </c>
      <c r="MZ256" s="1">
        <v>0</v>
      </c>
      <c r="NA256" s="1">
        <v>1</v>
      </c>
      <c r="NB256" s="1">
        <v>1</v>
      </c>
      <c r="NC256" s="1" t="s">
        <v>5190</v>
      </c>
      <c r="ND256" s="1">
        <v>0</v>
      </c>
      <c r="NE256" s="1">
        <v>0</v>
      </c>
      <c r="NF256" s="1">
        <v>0</v>
      </c>
      <c r="NH256" s="1" t="s">
        <v>464</v>
      </c>
      <c r="NI256" s="1" t="s">
        <v>480</v>
      </c>
      <c r="OD256" s="1" t="s">
        <v>1366</v>
      </c>
      <c r="OE256" s="1">
        <v>0</v>
      </c>
      <c r="OF256" s="1">
        <v>0</v>
      </c>
      <c r="OG256" s="1">
        <v>0</v>
      </c>
      <c r="OH256" s="1">
        <v>0</v>
      </c>
      <c r="OI256" s="1">
        <v>0</v>
      </c>
      <c r="OJ256" s="1">
        <v>0</v>
      </c>
      <c r="OK256" s="1">
        <v>0</v>
      </c>
      <c r="OL256" s="1">
        <v>0</v>
      </c>
      <c r="OM256" s="1">
        <v>1</v>
      </c>
      <c r="ON256" s="1">
        <v>0</v>
      </c>
      <c r="OO256" s="1" t="s">
        <v>562</v>
      </c>
      <c r="OP256" s="1">
        <v>0</v>
      </c>
      <c r="OQ256" s="1">
        <v>0</v>
      </c>
      <c r="OR256" s="1">
        <v>0</v>
      </c>
      <c r="OS256" s="1">
        <v>0</v>
      </c>
      <c r="OT256" s="1">
        <v>1</v>
      </c>
      <c r="OU256" s="1">
        <v>0</v>
      </c>
      <c r="OV256" s="1" t="s">
        <v>2058</v>
      </c>
      <c r="OW256" s="1" t="s">
        <v>546</v>
      </c>
      <c r="OY256" s="1" t="s">
        <v>533</v>
      </c>
      <c r="OZ256" s="1" t="s">
        <v>464</v>
      </c>
      <c r="PA256" s="1" t="s">
        <v>464</v>
      </c>
      <c r="PB256" s="1" t="s">
        <v>743</v>
      </c>
      <c r="PC256" s="1" t="s">
        <v>464</v>
      </c>
      <c r="PD256" s="1" t="s">
        <v>472</v>
      </c>
      <c r="PF256" s="1" t="s">
        <v>484</v>
      </c>
      <c r="PH256" s="1" t="s">
        <v>485</v>
      </c>
      <c r="PI256" s="1" t="s">
        <v>534</v>
      </c>
      <c r="PJ256" s="1" t="s">
        <v>472</v>
      </c>
      <c r="PZ256" s="1" t="s">
        <v>1341</v>
      </c>
      <c r="QA256" s="1" t="s">
        <v>472</v>
      </c>
      <c r="QB256" s="1" t="s">
        <v>3351</v>
      </c>
      <c r="QC256" s="1" t="s">
        <v>3503</v>
      </c>
      <c r="QD256" s="1" t="s">
        <v>472</v>
      </c>
      <c r="QG256" s="1">
        <v>-2.2641764000000002</v>
      </c>
      <c r="QH256" s="1">
        <v>28.830843300000002</v>
      </c>
      <c r="QI256" s="1">
        <v>1684.1</v>
      </c>
      <c r="QJ256" s="1">
        <v>4.91</v>
      </c>
      <c r="QK256" s="1">
        <v>2</v>
      </c>
      <c r="QL256" s="1">
        <v>44967.359039351853</v>
      </c>
      <c r="QM256" s="1">
        <v>44967.340833333343</v>
      </c>
      <c r="QN256" s="1" t="s">
        <v>890</v>
      </c>
      <c r="QO256" s="1">
        <v>44967.51357638889</v>
      </c>
      <c r="QP256" s="7" t="s">
        <v>3504</v>
      </c>
      <c r="QQ256" s="1" t="s">
        <v>890</v>
      </c>
      <c r="QR256" s="1" t="s">
        <v>4752</v>
      </c>
      <c r="QS256" s="1" t="s">
        <v>4752</v>
      </c>
      <c r="QT256" s="1" t="s">
        <v>4752</v>
      </c>
      <c r="QU256" s="1" t="s">
        <v>4752</v>
      </c>
      <c r="QV256" s="1" t="s">
        <v>4752</v>
      </c>
      <c r="QW256" s="1" t="s">
        <v>4752</v>
      </c>
      <c r="QX256" s="1" t="s">
        <v>4752</v>
      </c>
      <c r="QY256" s="9" t="s">
        <v>4752</v>
      </c>
      <c r="QZ256" s="1" t="s">
        <v>4752</v>
      </c>
      <c r="RA256" s="1" t="s">
        <v>4752</v>
      </c>
      <c r="RB256" s="1" t="s">
        <v>4752</v>
      </c>
      <c r="RC256" s="1" t="s">
        <v>4752</v>
      </c>
      <c r="RD256" s="1" t="s">
        <v>4752</v>
      </c>
      <c r="RE256" s="1" t="s">
        <v>4752</v>
      </c>
      <c r="RF256" s="1" t="s">
        <v>4752</v>
      </c>
      <c r="RG256" s="1" t="s">
        <v>4752</v>
      </c>
      <c r="RH256" s="1" t="s">
        <v>4752</v>
      </c>
      <c r="RI256" s="1" t="s">
        <v>4752</v>
      </c>
      <c r="RJ256" s="1" t="s">
        <v>4752</v>
      </c>
      <c r="RK256" s="1" t="s">
        <v>4752</v>
      </c>
      <c r="RL256" s="1" t="s">
        <v>4752</v>
      </c>
      <c r="RM256" s="1" t="s">
        <v>4752</v>
      </c>
      <c r="RN256" s="1" t="s">
        <v>4752</v>
      </c>
      <c r="RO256" s="1" t="s">
        <v>4752</v>
      </c>
      <c r="RP256" s="1" t="str">
        <f t="shared" si="22"/>
        <v/>
      </c>
      <c r="RQ256" s="1" t="str">
        <f t="shared" si="23"/>
        <v/>
      </c>
      <c r="RR256" s="1" t="str">
        <f t="shared" si="24"/>
        <v/>
      </c>
      <c r="RS256" s="1" t="str">
        <f t="shared" si="25"/>
        <v/>
      </c>
      <c r="RT256" s="1" t="str">
        <f t="shared" si="26"/>
        <v/>
      </c>
      <c r="RU256" s="1" t="str">
        <f t="shared" si="27"/>
        <v/>
      </c>
    </row>
    <row r="257" spans="1:489" ht="14.25" customHeight="1" x14ac:dyDescent="0.3">
      <c r="A257" s="1" t="s">
        <v>3505</v>
      </c>
      <c r="B257" s="1" t="s">
        <v>3506</v>
      </c>
      <c r="C257" s="1">
        <v>44967</v>
      </c>
      <c r="D257" s="1" t="s">
        <v>459</v>
      </c>
      <c r="E257" s="1" t="s">
        <v>460</v>
      </c>
      <c r="F257" s="1" t="s">
        <v>460</v>
      </c>
      <c r="G257" s="1" t="s">
        <v>461</v>
      </c>
      <c r="H257" s="1" t="s">
        <v>462</v>
      </c>
      <c r="I257" s="1" t="s">
        <v>3497</v>
      </c>
      <c r="J257" s="1" t="s">
        <v>464</v>
      </c>
      <c r="K257" s="1" t="s">
        <v>3508</v>
      </c>
      <c r="L257" s="1" t="s">
        <v>3507</v>
      </c>
      <c r="M257" s="1" t="str" cm="1">
        <f t="array" ref="M257">SUBSTITUTE(L257,LEFT(L257,MIN(IFERROR(FIND({0;1;2;3;4;5;6;7;8;9},L257),""))-1),"")</f>
        <v>2</v>
      </c>
      <c r="N257" s="1" t="str">
        <f t="shared" si="21"/>
        <v>buhan_2</v>
      </c>
      <c r="O257" s="1" t="s">
        <v>467</v>
      </c>
      <c r="P257" s="1">
        <v>73</v>
      </c>
      <c r="Q257" s="1">
        <v>0</v>
      </c>
      <c r="R257" s="1" t="s">
        <v>693</v>
      </c>
      <c r="S257" s="1" t="s">
        <v>472</v>
      </c>
      <c r="T257" s="1" t="s">
        <v>1221</v>
      </c>
      <c r="V257" s="1" t="s">
        <v>510</v>
      </c>
      <c r="W257" s="1" t="s">
        <v>510</v>
      </c>
      <c r="X257" s="1" t="s">
        <v>3509</v>
      </c>
      <c r="Y257" s="1" t="s">
        <v>831</v>
      </c>
      <c r="AA257" s="1" t="s">
        <v>596</v>
      </c>
      <c r="AB257" s="1">
        <v>0</v>
      </c>
      <c r="AC257" s="1">
        <v>1</v>
      </c>
      <c r="AD257" s="1">
        <v>0</v>
      </c>
      <c r="AE257" s="1">
        <v>0</v>
      </c>
      <c r="AF257" s="1">
        <v>0</v>
      </c>
      <c r="AG257" s="1">
        <v>1</v>
      </c>
      <c r="AH257" s="1">
        <v>0</v>
      </c>
      <c r="AI257" s="1">
        <v>1</v>
      </c>
      <c r="AJ257" s="1">
        <v>1</v>
      </c>
      <c r="AK257" s="1">
        <v>0</v>
      </c>
      <c r="AL257" s="1">
        <v>0</v>
      </c>
      <c r="AM257" s="1">
        <v>0</v>
      </c>
      <c r="AN257" s="1">
        <v>0</v>
      </c>
      <c r="AO257" s="1">
        <v>0</v>
      </c>
      <c r="AP257" s="1">
        <v>0</v>
      </c>
      <c r="AQ257" s="1">
        <v>1</v>
      </c>
      <c r="AR257" s="1">
        <v>5</v>
      </c>
      <c r="AS257" s="1" t="s">
        <v>464</v>
      </c>
      <c r="AT257" s="1">
        <v>0</v>
      </c>
      <c r="AU257" s="1">
        <v>0</v>
      </c>
      <c r="AV257" s="1">
        <v>0</v>
      </c>
      <c r="AW257" s="1">
        <v>0</v>
      </c>
      <c r="AX257" s="1">
        <v>1</v>
      </c>
      <c r="AY257" s="1">
        <v>0</v>
      </c>
      <c r="AZ257" s="1">
        <v>0</v>
      </c>
      <c r="BA257" s="1">
        <v>0</v>
      </c>
      <c r="BB257" s="1">
        <v>0</v>
      </c>
      <c r="BC257" s="1">
        <v>0</v>
      </c>
      <c r="BD257" s="1">
        <v>0</v>
      </c>
      <c r="BE257" s="1">
        <v>0</v>
      </c>
      <c r="BF257" s="1" t="s">
        <v>464</v>
      </c>
      <c r="BG257" s="1">
        <v>0</v>
      </c>
      <c r="BH257" s="1">
        <v>0</v>
      </c>
      <c r="BI257" s="1">
        <v>1</v>
      </c>
      <c r="BJ257" s="1">
        <v>0</v>
      </c>
      <c r="BK257" s="1">
        <v>0</v>
      </c>
      <c r="BL257" s="1">
        <v>0</v>
      </c>
      <c r="BM257" s="1">
        <v>0</v>
      </c>
      <c r="BN257" s="1">
        <v>0</v>
      </c>
      <c r="BO257" s="1">
        <v>0</v>
      </c>
      <c r="BP257" s="1">
        <v>0</v>
      </c>
      <c r="BQ257" s="1">
        <v>0</v>
      </c>
      <c r="BS257" s="1" t="s">
        <v>464</v>
      </c>
      <c r="BT257" s="1">
        <v>1</v>
      </c>
      <c r="BU257" s="1">
        <v>0</v>
      </c>
      <c r="BV257" s="1">
        <v>0</v>
      </c>
      <c r="BW257" s="1">
        <v>0</v>
      </c>
      <c r="BX257" s="1">
        <v>0</v>
      </c>
      <c r="BY257" s="1">
        <v>0</v>
      </c>
      <c r="BZ257" s="1">
        <v>0</v>
      </c>
      <c r="CA257" s="1">
        <v>0</v>
      </c>
      <c r="CB257" s="1">
        <v>0</v>
      </c>
      <c r="CC257" s="1">
        <v>0</v>
      </c>
      <c r="CD257" s="1">
        <v>0</v>
      </c>
      <c r="CF257" s="1" t="s">
        <v>473</v>
      </c>
      <c r="CG257" s="1" t="s">
        <v>474</v>
      </c>
      <c r="CL257" s="1" t="s">
        <v>473</v>
      </c>
      <c r="CM257" s="1" t="s">
        <v>5133</v>
      </c>
      <c r="CO257" s="1" t="s">
        <v>464</v>
      </c>
      <c r="CW257" s="1" t="s">
        <v>475</v>
      </c>
      <c r="CX257" s="1">
        <v>3</v>
      </c>
      <c r="CY257" s="1">
        <v>1</v>
      </c>
      <c r="CZ257" s="1">
        <v>3</v>
      </c>
      <c r="DA257" s="9">
        <v>7</v>
      </c>
      <c r="DE257" s="1" t="s">
        <v>472</v>
      </c>
      <c r="DF257" s="1" t="s">
        <v>5102</v>
      </c>
      <c r="DG257" s="1">
        <v>0</v>
      </c>
      <c r="DH257" s="1">
        <v>1</v>
      </c>
      <c r="DI257" s="1">
        <v>0</v>
      </c>
      <c r="DJ257" s="1">
        <v>0</v>
      </c>
      <c r="DK257" s="1">
        <v>0</v>
      </c>
      <c r="DL257" s="1">
        <v>1</v>
      </c>
      <c r="DM257" s="1">
        <v>1</v>
      </c>
      <c r="DN257" s="1">
        <v>0</v>
      </c>
      <c r="DO257" s="1">
        <v>0</v>
      </c>
      <c r="DP257" s="1">
        <v>0</v>
      </c>
      <c r="DQ257" s="1">
        <v>0</v>
      </c>
      <c r="DR257" s="1">
        <v>0</v>
      </c>
      <c r="DS257" s="1">
        <v>0</v>
      </c>
      <c r="EH257" s="1">
        <v>7</v>
      </c>
      <c r="EI257" s="1">
        <v>6</v>
      </c>
      <c r="EJ257" s="1">
        <v>840</v>
      </c>
      <c r="EM257" s="1">
        <v>0</v>
      </c>
      <c r="EN257" s="6">
        <v>24</v>
      </c>
      <c r="EO257" s="1" t="s">
        <v>472</v>
      </c>
      <c r="EZ257" s="1" t="s">
        <v>514</v>
      </c>
      <c r="FA257" s="1">
        <v>0</v>
      </c>
      <c r="FB257" s="1">
        <v>0</v>
      </c>
      <c r="FC257" s="1">
        <v>0</v>
      </c>
      <c r="FD257" s="1">
        <v>0</v>
      </c>
      <c r="FE257" s="1">
        <v>1</v>
      </c>
      <c r="FF257" s="1">
        <v>0</v>
      </c>
      <c r="FG257" s="1">
        <v>0</v>
      </c>
      <c r="FI257" s="1" t="s">
        <v>464</v>
      </c>
      <c r="FJ257" s="1" t="s">
        <v>598</v>
      </c>
      <c r="FM257" s="1">
        <v>500</v>
      </c>
      <c r="GE257" s="1" t="s">
        <v>464</v>
      </c>
      <c r="GF257" s="1" t="s">
        <v>3320</v>
      </c>
      <c r="GG257" s="1" t="s">
        <v>472</v>
      </c>
      <c r="HP257" s="1" t="s">
        <v>464</v>
      </c>
      <c r="HQ257" s="1">
        <v>0</v>
      </c>
      <c r="HR257" s="1">
        <v>0</v>
      </c>
      <c r="HS257" s="1">
        <v>0</v>
      </c>
      <c r="HT257" s="1">
        <v>0</v>
      </c>
      <c r="HU257" s="1">
        <v>0</v>
      </c>
      <c r="HV257" s="1">
        <v>0</v>
      </c>
      <c r="HW257" s="1">
        <v>1</v>
      </c>
      <c r="HX257" s="1">
        <v>0</v>
      </c>
      <c r="HY257" s="1">
        <v>0</v>
      </c>
      <c r="HZ257" s="1">
        <v>0</v>
      </c>
      <c r="IF257" s="1">
        <v>1</v>
      </c>
      <c r="IG257" s="1">
        <v>0</v>
      </c>
      <c r="IH257" s="1">
        <v>0</v>
      </c>
      <c r="II257" s="1">
        <v>0</v>
      </c>
      <c r="IJ257" s="1">
        <v>0</v>
      </c>
      <c r="IK257" s="1">
        <v>1</v>
      </c>
      <c r="IS257" s="1" t="s">
        <v>5183</v>
      </c>
      <c r="IT257" s="1" t="s">
        <v>464</v>
      </c>
      <c r="IU257" s="1" t="s">
        <v>5102</v>
      </c>
      <c r="IV257" s="1" t="s">
        <v>472</v>
      </c>
      <c r="IX257" s="1" t="s">
        <v>472</v>
      </c>
      <c r="IY257" s="1" t="s">
        <v>464</v>
      </c>
      <c r="IZ257" s="1">
        <v>0</v>
      </c>
      <c r="JA257" s="1">
        <v>1</v>
      </c>
      <c r="JB257" s="1">
        <v>0</v>
      </c>
      <c r="JC257" s="1">
        <v>0</v>
      </c>
      <c r="JD257" s="1">
        <v>0</v>
      </c>
      <c r="JE257" s="1">
        <v>1</v>
      </c>
      <c r="JF257" s="1">
        <v>0</v>
      </c>
      <c r="JG257" s="1">
        <v>0</v>
      </c>
      <c r="JH257" s="1">
        <v>0</v>
      </c>
      <c r="JI257" s="1">
        <v>0</v>
      </c>
      <c r="JK257" s="1" t="s">
        <v>472</v>
      </c>
      <c r="KA257" s="1" t="s">
        <v>464</v>
      </c>
      <c r="KB257" s="1">
        <v>1</v>
      </c>
      <c r="KC257" s="1">
        <v>0</v>
      </c>
      <c r="KD257" s="1">
        <v>0</v>
      </c>
      <c r="KE257" s="1">
        <v>1</v>
      </c>
      <c r="KF257" s="1">
        <v>0</v>
      </c>
      <c r="KG257" s="1">
        <v>0</v>
      </c>
      <c r="KH257" s="1">
        <v>0</v>
      </c>
      <c r="KJ257" s="1">
        <v>1</v>
      </c>
      <c r="KK257" s="1">
        <v>1</v>
      </c>
      <c r="KL257" s="1">
        <v>0</v>
      </c>
      <c r="KM257" s="1">
        <v>2</v>
      </c>
      <c r="KN257" s="1">
        <v>3</v>
      </c>
      <c r="KO257" s="1" t="s">
        <v>5185</v>
      </c>
      <c r="KP257" s="1">
        <v>0</v>
      </c>
      <c r="KQ257" s="1">
        <v>0</v>
      </c>
      <c r="KR257" s="1">
        <v>0</v>
      </c>
      <c r="KT257" s="1">
        <v>1</v>
      </c>
      <c r="KU257" s="1">
        <v>0</v>
      </c>
      <c r="KV257" s="1">
        <v>0</v>
      </c>
      <c r="KW257" s="1">
        <v>0</v>
      </c>
      <c r="KX257" s="1">
        <v>0</v>
      </c>
      <c r="KY257" s="1">
        <v>0</v>
      </c>
      <c r="LA257" s="1" t="s">
        <v>472</v>
      </c>
      <c r="LB257" s="1" t="s">
        <v>3510</v>
      </c>
      <c r="LC257" s="1">
        <v>0</v>
      </c>
      <c r="LD257" s="1">
        <v>1</v>
      </c>
      <c r="LE257" s="1">
        <v>0</v>
      </c>
      <c r="LF257" s="1">
        <v>0</v>
      </c>
      <c r="LH257" s="1">
        <v>1</v>
      </c>
      <c r="LI257" s="1">
        <v>0</v>
      </c>
      <c r="LJ257" s="1">
        <v>0</v>
      </c>
      <c r="LK257" s="1">
        <v>0</v>
      </c>
      <c r="LL257" s="1">
        <v>0</v>
      </c>
      <c r="LM257" s="1">
        <v>0</v>
      </c>
      <c r="LN257" s="1">
        <v>0</v>
      </c>
      <c r="LO257" s="1">
        <v>0</v>
      </c>
      <c r="LQ257" s="1" t="s">
        <v>464</v>
      </c>
      <c r="LR257" s="1" t="s">
        <v>1340</v>
      </c>
      <c r="LS257" s="1">
        <v>0</v>
      </c>
      <c r="LT257" s="1">
        <v>0</v>
      </c>
      <c r="LU257" s="1">
        <v>0</v>
      </c>
      <c r="LV257" s="1">
        <v>1</v>
      </c>
      <c r="LW257" s="1">
        <v>0</v>
      </c>
      <c r="LX257" s="1">
        <v>0</v>
      </c>
      <c r="LY257" s="1" t="s">
        <v>1779</v>
      </c>
      <c r="LZ257" s="1" t="s">
        <v>472</v>
      </c>
      <c r="MA257" s="1" t="s">
        <v>472</v>
      </c>
      <c r="MQ257" s="1">
        <v>0</v>
      </c>
      <c r="MT257" s="1">
        <v>8</v>
      </c>
      <c r="MU257" s="1" t="s">
        <v>5187</v>
      </c>
      <c r="MV257" s="1">
        <v>1</v>
      </c>
      <c r="MW257" s="1">
        <v>0</v>
      </c>
      <c r="MX257" s="1">
        <v>0</v>
      </c>
      <c r="MY257" s="1">
        <v>0</v>
      </c>
      <c r="MZ257" s="1">
        <v>0</v>
      </c>
      <c r="NA257" s="1">
        <v>1</v>
      </c>
      <c r="NB257" s="1">
        <v>1</v>
      </c>
      <c r="NC257" s="1" t="s">
        <v>5190</v>
      </c>
      <c r="ND257" s="1">
        <v>0</v>
      </c>
      <c r="NE257" s="1">
        <v>0</v>
      </c>
      <c r="NF257" s="1">
        <v>0</v>
      </c>
      <c r="NH257" s="1" t="s">
        <v>464</v>
      </c>
      <c r="NI257" s="1" t="s">
        <v>480</v>
      </c>
      <c r="OD257" s="1" t="s">
        <v>1818</v>
      </c>
      <c r="OE257" s="1">
        <v>0</v>
      </c>
      <c r="OF257" s="1">
        <v>0</v>
      </c>
      <c r="OG257" s="1">
        <v>0</v>
      </c>
      <c r="OH257" s="1">
        <v>0</v>
      </c>
      <c r="OI257" s="1">
        <v>0</v>
      </c>
      <c r="OJ257" s="1">
        <v>0</v>
      </c>
      <c r="OK257" s="1">
        <v>0</v>
      </c>
      <c r="OL257" s="1">
        <v>1</v>
      </c>
      <c r="OM257" s="1">
        <v>1</v>
      </c>
      <c r="ON257" s="1">
        <v>0</v>
      </c>
      <c r="OO257" s="1" t="s">
        <v>3511</v>
      </c>
      <c r="OP257" s="1">
        <v>0</v>
      </c>
      <c r="OQ257" s="1">
        <v>0</v>
      </c>
      <c r="OR257" s="1">
        <v>0</v>
      </c>
      <c r="OS257" s="1">
        <v>0</v>
      </c>
      <c r="OT257" s="1">
        <v>1</v>
      </c>
      <c r="OU257" s="1">
        <v>0</v>
      </c>
      <c r="OV257" s="1" t="s">
        <v>2058</v>
      </c>
      <c r="OW257" s="1" t="s">
        <v>546</v>
      </c>
      <c r="OY257" s="1" t="s">
        <v>533</v>
      </c>
      <c r="OZ257" s="1" t="s">
        <v>464</v>
      </c>
      <c r="PA257" s="1" t="s">
        <v>464</v>
      </c>
      <c r="PB257" s="1" t="s">
        <v>743</v>
      </c>
      <c r="PC257" s="1" t="s">
        <v>464</v>
      </c>
      <c r="PD257" s="1" t="s">
        <v>472</v>
      </c>
      <c r="PF257" s="1" t="s">
        <v>484</v>
      </c>
      <c r="PH257" s="1" t="s">
        <v>485</v>
      </c>
      <c r="PI257" s="1" t="s">
        <v>534</v>
      </c>
      <c r="PJ257" s="1" t="s">
        <v>472</v>
      </c>
      <c r="PZ257" s="1" t="s">
        <v>886</v>
      </c>
      <c r="QA257" s="1" t="s">
        <v>472</v>
      </c>
      <c r="QB257" s="1" t="s">
        <v>3331</v>
      </c>
      <c r="QC257" s="1" t="s">
        <v>1580</v>
      </c>
      <c r="QD257" s="1" t="s">
        <v>472</v>
      </c>
      <c r="QG257" s="1">
        <v>-2.2622306000000001</v>
      </c>
      <c r="QH257" s="1">
        <v>28.833149599999999</v>
      </c>
      <c r="QI257" s="1">
        <v>1681.7</v>
      </c>
      <c r="QJ257" s="1">
        <v>4.95</v>
      </c>
      <c r="QK257" s="1">
        <v>5</v>
      </c>
      <c r="QL257" s="1">
        <v>44967.386365740742</v>
      </c>
      <c r="QM257" s="1">
        <v>44967.371631944443</v>
      </c>
      <c r="QN257" s="1" t="s">
        <v>890</v>
      </c>
      <c r="QO257" s="1">
        <v>44967.51358796296</v>
      </c>
      <c r="QP257" s="7" t="s">
        <v>3512</v>
      </c>
      <c r="QQ257" s="1" t="s">
        <v>890</v>
      </c>
      <c r="QR257" s="1" t="s">
        <v>4707</v>
      </c>
      <c r="QS257" s="1" t="s">
        <v>4708</v>
      </c>
      <c r="QT257" s="1">
        <v>16</v>
      </c>
      <c r="QU257" s="1" t="s">
        <v>4709</v>
      </c>
      <c r="QV257" s="1">
        <v>5</v>
      </c>
      <c r="QW257" s="1">
        <v>1</v>
      </c>
      <c r="QX257" s="1">
        <v>10</v>
      </c>
      <c r="QY257" s="9">
        <v>16</v>
      </c>
      <c r="QZ257" s="1" t="s">
        <v>5102</v>
      </c>
      <c r="RA257" s="1">
        <v>1.4285714285714286</v>
      </c>
      <c r="RB257" s="1" t="s">
        <v>4710</v>
      </c>
      <c r="RC257" s="1" t="s">
        <v>4711</v>
      </c>
      <c r="RD257" s="1" t="s">
        <v>4712</v>
      </c>
      <c r="RE257" s="1" t="s">
        <v>5102</v>
      </c>
      <c r="RF257" s="1">
        <v>0</v>
      </c>
      <c r="RG257" s="1">
        <v>2</v>
      </c>
      <c r="RH257" s="1">
        <v>3</v>
      </c>
      <c r="RI257" s="1">
        <v>6</v>
      </c>
      <c r="RJ257" s="1" t="s">
        <v>4748</v>
      </c>
      <c r="RK257" s="1">
        <v>0</v>
      </c>
      <c r="RL257" s="1">
        <v>7</v>
      </c>
      <c r="RM257" s="1" t="s">
        <v>4718</v>
      </c>
      <c r="RN257" s="1">
        <v>0</v>
      </c>
      <c r="RO257" s="1">
        <v>0</v>
      </c>
      <c r="RP257" s="1" t="str">
        <f t="shared" si="22"/>
        <v>croissance</v>
      </c>
      <c r="RQ257" s="1" t="str">
        <f t="shared" si="23"/>
        <v>stagnation</v>
      </c>
      <c r="RR257" s="1" t="str">
        <f t="shared" si="24"/>
        <v>stagnation</v>
      </c>
      <c r="RS257" s="1" t="str">
        <f t="shared" si="25"/>
        <v>regression</v>
      </c>
      <c r="RT257" s="1" t="str">
        <f t="shared" si="26"/>
        <v>regression</v>
      </c>
      <c r="RU257" s="1" t="str">
        <f t="shared" si="27"/>
        <v>croissance</v>
      </c>
    </row>
    <row r="258" spans="1:489" ht="14.25" customHeight="1" x14ac:dyDescent="0.3">
      <c r="A258" s="1" t="s">
        <v>3513</v>
      </c>
      <c r="B258" s="1" t="s">
        <v>3514</v>
      </c>
      <c r="C258" s="1">
        <v>44967</v>
      </c>
      <c r="D258" s="1" t="s">
        <v>459</v>
      </c>
      <c r="E258" s="1" t="s">
        <v>460</v>
      </c>
      <c r="F258" s="1" t="s">
        <v>460</v>
      </c>
      <c r="G258" s="1" t="s">
        <v>461</v>
      </c>
      <c r="H258" s="1" t="s">
        <v>462</v>
      </c>
      <c r="I258" s="1" t="s">
        <v>3497</v>
      </c>
      <c r="J258" s="1" t="s">
        <v>464</v>
      </c>
      <c r="K258" s="1" t="s">
        <v>3516</v>
      </c>
      <c r="L258" s="1" t="s">
        <v>3515</v>
      </c>
      <c r="M258" s="1" t="str" cm="1">
        <f t="array" ref="M258">SUBSTITUTE(L258,LEFT(L258,MIN(IFERROR(FIND({0;1;2;3;4;5;6;7;8;9},L258),""))-1),"")</f>
        <v>4</v>
      </c>
      <c r="N258" s="1" t="str">
        <f t="shared" si="21"/>
        <v>buhan_4</v>
      </c>
      <c r="O258" s="1" t="s">
        <v>467</v>
      </c>
      <c r="P258" s="1">
        <v>25</v>
      </c>
      <c r="Q258" s="1">
        <v>0</v>
      </c>
      <c r="R258" s="1" t="s">
        <v>553</v>
      </c>
      <c r="S258" s="1" t="s">
        <v>472</v>
      </c>
      <c r="T258" s="1" t="s">
        <v>1221</v>
      </c>
      <c r="V258" s="1" t="s">
        <v>510</v>
      </c>
      <c r="W258" s="1" t="s">
        <v>510</v>
      </c>
      <c r="X258" s="1" t="s">
        <v>3517</v>
      </c>
      <c r="Y258" s="1" t="s">
        <v>575</v>
      </c>
      <c r="AA258" s="1" t="s">
        <v>471</v>
      </c>
      <c r="AB258" s="1">
        <v>1</v>
      </c>
      <c r="AC258" s="1">
        <v>2</v>
      </c>
      <c r="AD258" s="1">
        <v>0</v>
      </c>
      <c r="AE258" s="1">
        <v>0</v>
      </c>
      <c r="AF258" s="1">
        <v>0</v>
      </c>
      <c r="AG258" s="1">
        <v>1</v>
      </c>
      <c r="AH258" s="1">
        <v>0</v>
      </c>
      <c r="AI258" s="1">
        <v>0</v>
      </c>
      <c r="AJ258" s="1">
        <v>0</v>
      </c>
      <c r="AK258" s="1">
        <v>0</v>
      </c>
      <c r="AL258" s="1">
        <v>0</v>
      </c>
      <c r="AM258" s="1">
        <v>0</v>
      </c>
      <c r="AN258" s="1">
        <v>0</v>
      </c>
      <c r="AO258" s="1">
        <v>1</v>
      </c>
      <c r="AP258" s="1">
        <v>0</v>
      </c>
      <c r="AQ258" s="1">
        <v>0</v>
      </c>
      <c r="AR258" s="1">
        <v>5</v>
      </c>
      <c r="AS258" s="1" t="s">
        <v>472</v>
      </c>
      <c r="AT258" s="1">
        <v>0</v>
      </c>
      <c r="AU258" s="1">
        <v>0</v>
      </c>
      <c r="AV258" s="1">
        <v>0</v>
      </c>
      <c r="AW258" s="1">
        <v>0</v>
      </c>
      <c r="AX258" s="1">
        <v>0</v>
      </c>
      <c r="AY258" s="1">
        <v>0</v>
      </c>
      <c r="AZ258" s="1">
        <v>0</v>
      </c>
      <c r="BA258" s="1">
        <v>0</v>
      </c>
      <c r="BB258" s="1">
        <v>0</v>
      </c>
      <c r="BC258" s="1">
        <v>0</v>
      </c>
      <c r="BD258" s="1">
        <v>0</v>
      </c>
      <c r="BE258" s="1">
        <v>0</v>
      </c>
      <c r="BF258" s="1" t="s">
        <v>464</v>
      </c>
      <c r="BG258" s="1">
        <v>1</v>
      </c>
      <c r="BH258" s="1">
        <v>0</v>
      </c>
      <c r="BI258" s="1">
        <v>0</v>
      </c>
      <c r="BJ258" s="1">
        <v>0</v>
      </c>
      <c r="BK258" s="1">
        <v>0</v>
      </c>
      <c r="BL258" s="1">
        <v>0</v>
      </c>
      <c r="BM258" s="1">
        <v>0</v>
      </c>
      <c r="BN258" s="1">
        <v>0</v>
      </c>
      <c r="BO258" s="1">
        <v>0</v>
      </c>
      <c r="BP258" s="1">
        <v>0</v>
      </c>
      <c r="BQ258" s="1">
        <v>0</v>
      </c>
      <c r="BS258" s="1" t="s">
        <v>464</v>
      </c>
      <c r="BT258" s="1">
        <v>1</v>
      </c>
      <c r="BU258" s="1">
        <v>0</v>
      </c>
      <c r="BV258" s="1">
        <v>0</v>
      </c>
      <c r="BW258" s="1">
        <v>0</v>
      </c>
      <c r="BX258" s="1">
        <v>0</v>
      </c>
      <c r="BY258" s="1">
        <v>0</v>
      </c>
      <c r="BZ258" s="1">
        <v>0</v>
      </c>
      <c r="CA258" s="1">
        <v>0</v>
      </c>
      <c r="CB258" s="1">
        <v>0</v>
      </c>
      <c r="CC258" s="1">
        <v>0</v>
      </c>
      <c r="CD258" s="1">
        <v>0</v>
      </c>
      <c r="CF258" s="1" t="s">
        <v>473</v>
      </c>
      <c r="CG258" s="1" t="s">
        <v>474</v>
      </c>
      <c r="CL258" s="1" t="s">
        <v>473</v>
      </c>
      <c r="CM258" s="1" t="s">
        <v>5133</v>
      </c>
      <c r="CO258" s="1" t="s">
        <v>464</v>
      </c>
      <c r="CW258" s="1" t="s">
        <v>475</v>
      </c>
      <c r="CX258" s="1">
        <v>1</v>
      </c>
      <c r="CY258" s="1">
        <v>1</v>
      </c>
      <c r="CZ258" s="1">
        <v>1</v>
      </c>
      <c r="DA258" s="9">
        <v>3</v>
      </c>
      <c r="DE258" s="1" t="s">
        <v>472</v>
      </c>
      <c r="DF258" s="1" t="s">
        <v>5102</v>
      </c>
      <c r="DG258" s="1">
        <v>0</v>
      </c>
      <c r="DH258" s="1">
        <v>0</v>
      </c>
      <c r="DI258" s="1">
        <v>0</v>
      </c>
      <c r="DJ258" s="1">
        <v>0</v>
      </c>
      <c r="DK258" s="1">
        <v>0</v>
      </c>
      <c r="DL258" s="1">
        <v>1</v>
      </c>
      <c r="DM258" s="1">
        <v>1</v>
      </c>
      <c r="DN258" s="1">
        <v>1</v>
      </c>
      <c r="DO258" s="1">
        <v>0</v>
      </c>
      <c r="DP258" s="1">
        <v>0</v>
      </c>
      <c r="DQ258" s="1">
        <v>0</v>
      </c>
      <c r="DR258" s="1">
        <v>0</v>
      </c>
      <c r="DS258" s="1">
        <v>0</v>
      </c>
      <c r="EH258" s="1">
        <v>7</v>
      </c>
      <c r="EI258" s="1">
        <v>5</v>
      </c>
      <c r="EJ258" s="1">
        <v>700</v>
      </c>
      <c r="EM258" s="1">
        <v>0</v>
      </c>
      <c r="EN258" s="6">
        <v>20</v>
      </c>
      <c r="EO258" s="1" t="s">
        <v>472</v>
      </c>
      <c r="EZ258" s="1" t="s">
        <v>514</v>
      </c>
      <c r="FA258" s="1">
        <v>0</v>
      </c>
      <c r="FB258" s="1">
        <v>0</v>
      </c>
      <c r="FC258" s="1">
        <v>0</v>
      </c>
      <c r="FD258" s="1">
        <v>0</v>
      </c>
      <c r="FE258" s="1">
        <v>1</v>
      </c>
      <c r="FF258" s="1">
        <v>0</v>
      </c>
      <c r="FG258" s="1">
        <v>0</v>
      </c>
      <c r="FI258" s="1" t="s">
        <v>464</v>
      </c>
      <c r="FJ258" s="1" t="s">
        <v>577</v>
      </c>
      <c r="FK258" s="1" t="s">
        <v>1364</v>
      </c>
      <c r="GE258" s="1" t="s">
        <v>464</v>
      </c>
      <c r="GF258" s="1" t="s">
        <v>1816</v>
      </c>
      <c r="GG258" s="1" t="s">
        <v>472</v>
      </c>
      <c r="HP258" s="1" t="s">
        <v>464</v>
      </c>
      <c r="HQ258" s="1">
        <v>0</v>
      </c>
      <c r="HR258" s="1">
        <v>0</v>
      </c>
      <c r="HS258" s="1">
        <v>0</v>
      </c>
      <c r="HT258" s="1">
        <v>0</v>
      </c>
      <c r="HU258" s="1">
        <v>0</v>
      </c>
      <c r="HV258" s="1">
        <v>0</v>
      </c>
      <c r="HW258" s="1">
        <v>1</v>
      </c>
      <c r="HX258" s="1">
        <v>0</v>
      </c>
      <c r="HY258" s="1">
        <v>0</v>
      </c>
      <c r="HZ258" s="1">
        <v>0</v>
      </c>
      <c r="IF258" s="1">
        <v>0</v>
      </c>
      <c r="IG258" s="1">
        <v>0</v>
      </c>
      <c r="IH258" s="1">
        <v>0</v>
      </c>
      <c r="II258" s="1">
        <v>1</v>
      </c>
      <c r="IJ258" s="1">
        <v>0</v>
      </c>
      <c r="IS258" s="1" t="s">
        <v>5183</v>
      </c>
      <c r="IT258" s="1" t="s">
        <v>472</v>
      </c>
      <c r="IU258" s="1" t="s">
        <v>5102</v>
      </c>
      <c r="IV258" s="1" t="s">
        <v>472</v>
      </c>
      <c r="IX258" s="1" t="s">
        <v>472</v>
      </c>
      <c r="IY258" s="1" t="s">
        <v>472</v>
      </c>
      <c r="KA258" s="1" t="s">
        <v>464</v>
      </c>
      <c r="KB258" s="1">
        <v>1</v>
      </c>
      <c r="KC258" s="1">
        <v>0</v>
      </c>
      <c r="KD258" s="1">
        <v>0</v>
      </c>
      <c r="KE258" s="1">
        <v>1</v>
      </c>
      <c r="KF258" s="1">
        <v>0</v>
      </c>
      <c r="KG258" s="1">
        <v>0</v>
      </c>
      <c r="KH258" s="1">
        <v>0</v>
      </c>
      <c r="KJ258" s="1">
        <v>1</v>
      </c>
      <c r="KK258" s="1">
        <v>1</v>
      </c>
      <c r="KL258" s="1">
        <v>0</v>
      </c>
      <c r="KM258" s="1">
        <v>2</v>
      </c>
      <c r="KN258" s="1">
        <v>3</v>
      </c>
      <c r="KO258" s="1" t="s">
        <v>5185</v>
      </c>
      <c r="KP258" s="1">
        <v>0</v>
      </c>
      <c r="KQ258" s="1">
        <v>0</v>
      </c>
      <c r="KR258" s="1">
        <v>0</v>
      </c>
      <c r="KT258" s="1">
        <v>1</v>
      </c>
      <c r="KU258" s="1">
        <v>0</v>
      </c>
      <c r="KV258" s="1">
        <v>0</v>
      </c>
      <c r="KW258" s="1">
        <v>0</v>
      </c>
      <c r="KX258" s="1">
        <v>0</v>
      </c>
      <c r="KY258" s="1">
        <v>0</v>
      </c>
      <c r="LA258" s="1" t="s">
        <v>472</v>
      </c>
      <c r="LB258" s="1" t="s">
        <v>3518</v>
      </c>
      <c r="LC258" s="1">
        <v>1</v>
      </c>
      <c r="LD258" s="1">
        <v>1</v>
      </c>
      <c r="LE258" s="1">
        <v>0</v>
      </c>
      <c r="LF258" s="1">
        <v>0</v>
      </c>
      <c r="LH258" s="1">
        <v>0</v>
      </c>
      <c r="LI258" s="1">
        <v>1</v>
      </c>
      <c r="LJ258" s="1">
        <v>0</v>
      </c>
      <c r="LK258" s="1">
        <v>0</v>
      </c>
      <c r="LL258" s="1">
        <v>0</v>
      </c>
      <c r="LM258" s="1">
        <v>0</v>
      </c>
      <c r="LN258" s="1">
        <v>0</v>
      </c>
      <c r="LO258" s="1">
        <v>0</v>
      </c>
      <c r="LQ258" s="1" t="s">
        <v>464</v>
      </c>
      <c r="LR258" s="1" t="s">
        <v>1340</v>
      </c>
      <c r="LS258" s="1">
        <v>0</v>
      </c>
      <c r="LT258" s="1">
        <v>0</v>
      </c>
      <c r="LU258" s="1">
        <v>0</v>
      </c>
      <c r="LV258" s="1">
        <v>1</v>
      </c>
      <c r="LW258" s="1">
        <v>0</v>
      </c>
      <c r="LX258" s="1">
        <v>0</v>
      </c>
      <c r="LY258" s="1" t="s">
        <v>1341</v>
      </c>
      <c r="LZ258" s="1" t="s">
        <v>472</v>
      </c>
      <c r="MA258" s="1" t="s">
        <v>472</v>
      </c>
      <c r="MQ258" s="1">
        <v>0</v>
      </c>
      <c r="MT258" s="1">
        <v>7</v>
      </c>
      <c r="MU258" s="1" t="s">
        <v>5187</v>
      </c>
      <c r="MV258" s="1">
        <v>1</v>
      </c>
      <c r="MW258" s="1">
        <v>0</v>
      </c>
      <c r="MX258" s="1">
        <v>0</v>
      </c>
      <c r="MY258" s="1">
        <v>0</v>
      </c>
      <c r="MZ258" s="1">
        <v>0</v>
      </c>
      <c r="NA258" s="1">
        <v>1</v>
      </c>
      <c r="NB258" s="1">
        <v>1</v>
      </c>
      <c r="NC258" s="1" t="s">
        <v>5190</v>
      </c>
      <c r="ND258" s="1">
        <v>0</v>
      </c>
      <c r="NE258" s="1">
        <v>0</v>
      </c>
      <c r="NF258" s="1">
        <v>0</v>
      </c>
      <c r="NH258" s="1" t="s">
        <v>464</v>
      </c>
      <c r="NI258" s="1" t="s">
        <v>480</v>
      </c>
      <c r="OD258" s="1" t="s">
        <v>1818</v>
      </c>
      <c r="OE258" s="1">
        <v>0</v>
      </c>
      <c r="OF258" s="1">
        <v>0</v>
      </c>
      <c r="OG258" s="1">
        <v>0</v>
      </c>
      <c r="OH258" s="1">
        <v>0</v>
      </c>
      <c r="OI258" s="1">
        <v>0</v>
      </c>
      <c r="OJ258" s="1">
        <v>0</v>
      </c>
      <c r="OK258" s="1">
        <v>0</v>
      </c>
      <c r="OL258" s="1">
        <v>1</v>
      </c>
      <c r="OM258" s="1">
        <v>0</v>
      </c>
      <c r="ON258" s="1">
        <v>0</v>
      </c>
      <c r="OP258" s="1">
        <v>0</v>
      </c>
      <c r="OQ258" s="1">
        <v>0</v>
      </c>
      <c r="OR258" s="1">
        <v>0</v>
      </c>
      <c r="OS258" s="1">
        <v>0</v>
      </c>
      <c r="OT258" s="1">
        <v>1</v>
      </c>
      <c r="OU258" s="1">
        <v>0</v>
      </c>
      <c r="OV258" s="1" t="s">
        <v>2058</v>
      </c>
      <c r="OW258" s="1" t="s">
        <v>546</v>
      </c>
      <c r="OY258" s="1" t="s">
        <v>533</v>
      </c>
      <c r="OZ258" s="1" t="s">
        <v>464</v>
      </c>
      <c r="PA258" s="1" t="s">
        <v>464</v>
      </c>
      <c r="PB258" s="1" t="s">
        <v>743</v>
      </c>
      <c r="PC258" s="1" t="s">
        <v>464</v>
      </c>
      <c r="PD258" s="1" t="s">
        <v>472</v>
      </c>
      <c r="PF258" s="1" t="s">
        <v>484</v>
      </c>
      <c r="PH258" s="1" t="s">
        <v>485</v>
      </c>
      <c r="PI258" s="1" t="s">
        <v>534</v>
      </c>
      <c r="PJ258" s="1" t="s">
        <v>472</v>
      </c>
      <c r="PZ258" s="1" t="s">
        <v>1341</v>
      </c>
      <c r="QA258" s="1" t="s">
        <v>472</v>
      </c>
      <c r="QB258" s="1" t="s">
        <v>943</v>
      </c>
      <c r="QC258" s="1" t="s">
        <v>1580</v>
      </c>
      <c r="QD258" s="1" t="s">
        <v>472</v>
      </c>
      <c r="QG258" s="1">
        <v>-2.2632094999999999</v>
      </c>
      <c r="QH258" s="1">
        <v>28.834627300000001</v>
      </c>
      <c r="QI258" s="1">
        <v>1673.1</v>
      </c>
      <c r="QJ258" s="1">
        <v>4.9800000000000004</v>
      </c>
      <c r="QK258" s="1">
        <v>5</v>
      </c>
      <c r="QL258" s="1">
        <v>44967.412881944438</v>
      </c>
      <c r="QM258" s="1">
        <v>44967.400208333333</v>
      </c>
      <c r="QN258" s="1" t="s">
        <v>890</v>
      </c>
      <c r="QO258" s="1">
        <v>44967.513611111113</v>
      </c>
      <c r="QP258" s="7" t="s">
        <v>3519</v>
      </c>
      <c r="QQ258" s="1" t="s">
        <v>890</v>
      </c>
      <c r="QR258" s="1" t="s">
        <v>4707</v>
      </c>
      <c r="QS258" s="1" t="s">
        <v>4708</v>
      </c>
      <c r="QT258" s="1">
        <v>14</v>
      </c>
      <c r="QU258" s="1" t="s">
        <v>4725</v>
      </c>
      <c r="QV258" s="1">
        <v>4</v>
      </c>
      <c r="QW258" s="1">
        <v>2</v>
      </c>
      <c r="QX258" s="1">
        <v>6</v>
      </c>
      <c r="QY258" s="9">
        <v>12</v>
      </c>
      <c r="QZ258" s="1" t="s">
        <v>5100</v>
      </c>
      <c r="RA258" s="1">
        <v>6.1224489795918364</v>
      </c>
      <c r="RB258" s="1" t="s">
        <v>4710</v>
      </c>
      <c r="RC258" s="1" t="s">
        <v>4711</v>
      </c>
      <c r="RD258" s="1" t="s">
        <v>4712</v>
      </c>
      <c r="RE258" s="1" t="s">
        <v>5102</v>
      </c>
      <c r="RF258" s="1">
        <v>0</v>
      </c>
      <c r="RG258" s="1">
        <v>1</v>
      </c>
      <c r="RH258" s="1">
        <v>2</v>
      </c>
      <c r="RI258" s="1">
        <v>3</v>
      </c>
      <c r="RJ258" s="1" t="s">
        <v>4713</v>
      </c>
      <c r="RK258" s="1">
        <v>0</v>
      </c>
      <c r="RL258" s="1">
        <v>8</v>
      </c>
      <c r="RM258" s="1" t="s">
        <v>4718</v>
      </c>
      <c r="RN258" s="1">
        <v>0</v>
      </c>
      <c r="RO258" s="1">
        <v>0</v>
      </c>
      <c r="RP258" s="1" t="str">
        <f t="shared" si="22"/>
        <v>croissance</v>
      </c>
      <c r="RQ258" s="1" t="str">
        <f t="shared" si="23"/>
        <v>regression</v>
      </c>
      <c r="RR258" s="1" t="str">
        <f t="shared" si="24"/>
        <v>stagnation</v>
      </c>
      <c r="RS258" s="1" t="str">
        <f t="shared" si="25"/>
        <v>regression</v>
      </c>
      <c r="RT258" s="1" t="str">
        <f t="shared" si="26"/>
        <v>stagnation</v>
      </c>
      <c r="RU258" s="1" t="str">
        <f t="shared" si="27"/>
        <v>regression</v>
      </c>
    </row>
    <row r="259" spans="1:489" ht="14.25" customHeight="1" x14ac:dyDescent="0.3">
      <c r="A259" s="1" t="s">
        <v>3520</v>
      </c>
      <c r="B259" s="1" t="s">
        <v>3521</v>
      </c>
      <c r="C259" s="1">
        <v>44967</v>
      </c>
      <c r="D259" s="1" t="s">
        <v>459</v>
      </c>
      <c r="E259" s="1" t="s">
        <v>460</v>
      </c>
      <c r="F259" s="1" t="s">
        <v>460</v>
      </c>
      <c r="G259" s="1" t="s">
        <v>461</v>
      </c>
      <c r="H259" s="1" t="s">
        <v>462</v>
      </c>
      <c r="I259" s="1" t="s">
        <v>3497</v>
      </c>
      <c r="J259" s="1" t="s">
        <v>472</v>
      </c>
      <c r="K259" s="1" t="s">
        <v>3523</v>
      </c>
      <c r="L259" s="1" t="s">
        <v>3522</v>
      </c>
      <c r="M259" s="1" t="str" cm="1">
        <f t="array" ref="M259">SUBSTITUTE(L259,LEFT(L259,MIN(IFERROR(FIND({0;1;2;3;4;5;6;7;8;9},L259),""))-1),"")</f>
        <v>7</v>
      </c>
      <c r="N259" s="1" t="str">
        <f t="shared" ref="N259:N322" si="28">LEFT(I259,5)&amp;"_"&amp;M259</f>
        <v>buhan_7</v>
      </c>
      <c r="O259" s="1" t="s">
        <v>510</v>
      </c>
      <c r="P259" s="1">
        <v>26</v>
      </c>
      <c r="Q259" s="1">
        <v>9940834771</v>
      </c>
      <c r="R259" s="1" t="s">
        <v>511</v>
      </c>
      <c r="S259" s="1" t="s">
        <v>464</v>
      </c>
      <c r="W259" s="1" t="s">
        <v>510</v>
      </c>
      <c r="X259" s="1" t="s">
        <v>3524</v>
      </c>
      <c r="Y259" s="1" t="s">
        <v>577</v>
      </c>
      <c r="Z259" s="1" t="s">
        <v>3525</v>
      </c>
      <c r="AA259" s="1" t="s">
        <v>596</v>
      </c>
      <c r="AB259" s="1">
        <v>1</v>
      </c>
      <c r="AC259" s="1">
        <v>0</v>
      </c>
      <c r="AD259" s="1">
        <v>0</v>
      </c>
      <c r="AE259" s="1">
        <v>1</v>
      </c>
      <c r="AF259" s="1">
        <v>1</v>
      </c>
      <c r="AG259" s="1">
        <v>0</v>
      </c>
      <c r="AH259" s="1">
        <v>0</v>
      </c>
      <c r="AI259" s="1">
        <v>0</v>
      </c>
      <c r="AJ259" s="1">
        <v>0</v>
      </c>
      <c r="AK259" s="1">
        <v>1</v>
      </c>
      <c r="AL259" s="1">
        <v>0</v>
      </c>
      <c r="AM259" s="1">
        <v>0</v>
      </c>
      <c r="AN259" s="1">
        <v>1</v>
      </c>
      <c r="AO259" s="1">
        <v>1</v>
      </c>
      <c r="AP259" s="1">
        <v>0</v>
      </c>
      <c r="AQ259" s="1">
        <v>0</v>
      </c>
      <c r="AR259" s="1">
        <v>6</v>
      </c>
      <c r="AS259" s="1" t="s">
        <v>464</v>
      </c>
      <c r="AT259" s="1">
        <v>0</v>
      </c>
      <c r="AU259" s="1">
        <v>0</v>
      </c>
      <c r="AV259" s="1">
        <v>0</v>
      </c>
      <c r="AW259" s="1">
        <v>0</v>
      </c>
      <c r="AX259" s="1">
        <v>1</v>
      </c>
      <c r="AY259" s="1">
        <v>0</v>
      </c>
      <c r="AZ259" s="1">
        <v>0</v>
      </c>
      <c r="BA259" s="1">
        <v>0</v>
      </c>
      <c r="BB259" s="1">
        <v>0</v>
      </c>
      <c r="BC259" s="1">
        <v>0</v>
      </c>
      <c r="BD259" s="1">
        <v>0</v>
      </c>
      <c r="BE259" s="1">
        <v>0</v>
      </c>
      <c r="BF259" s="1" t="s">
        <v>464</v>
      </c>
      <c r="BG259" s="1">
        <v>1</v>
      </c>
      <c r="BH259" s="1">
        <v>0</v>
      </c>
      <c r="BI259" s="1">
        <v>0</v>
      </c>
      <c r="BJ259" s="1">
        <v>0</v>
      </c>
      <c r="BK259" s="1">
        <v>0</v>
      </c>
      <c r="BL259" s="1">
        <v>0</v>
      </c>
      <c r="BM259" s="1">
        <v>0</v>
      </c>
      <c r="BN259" s="1">
        <v>0</v>
      </c>
      <c r="BO259" s="1">
        <v>0</v>
      </c>
      <c r="BP259" s="1">
        <v>0</v>
      </c>
      <c r="BQ259" s="1">
        <v>0</v>
      </c>
      <c r="BS259" s="1" t="s">
        <v>464</v>
      </c>
      <c r="BT259" s="1">
        <v>1</v>
      </c>
      <c r="BU259" s="1">
        <v>0</v>
      </c>
      <c r="BV259" s="1">
        <v>0</v>
      </c>
      <c r="BW259" s="1">
        <v>0</v>
      </c>
      <c r="BX259" s="1">
        <v>0</v>
      </c>
      <c r="BY259" s="1">
        <v>0</v>
      </c>
      <c r="BZ259" s="1">
        <v>0</v>
      </c>
      <c r="CA259" s="1">
        <v>0</v>
      </c>
      <c r="CB259" s="1">
        <v>0</v>
      </c>
      <c r="CC259" s="1">
        <v>0</v>
      </c>
      <c r="CD259" s="1">
        <v>0</v>
      </c>
      <c r="CF259" s="1" t="s">
        <v>473</v>
      </c>
      <c r="CG259" s="1" t="s">
        <v>474</v>
      </c>
      <c r="CL259" s="1" t="s">
        <v>473</v>
      </c>
      <c r="CM259" s="1" t="s">
        <v>5133</v>
      </c>
      <c r="CO259" s="1" t="s">
        <v>464</v>
      </c>
      <c r="CW259" s="1" t="s">
        <v>475</v>
      </c>
      <c r="CX259" s="1">
        <v>5</v>
      </c>
      <c r="CY259" s="1">
        <v>5</v>
      </c>
      <c r="CZ259" s="1">
        <v>5</v>
      </c>
      <c r="DA259" s="9">
        <v>15</v>
      </c>
      <c r="DE259" s="1" t="s">
        <v>472</v>
      </c>
      <c r="DF259" s="1" t="s">
        <v>5102</v>
      </c>
      <c r="DG259" s="1">
        <v>0</v>
      </c>
      <c r="DH259" s="1">
        <v>0</v>
      </c>
      <c r="DI259" s="1">
        <v>0</v>
      </c>
      <c r="DJ259" s="1">
        <v>0</v>
      </c>
      <c r="DK259" s="1">
        <v>0</v>
      </c>
      <c r="DL259" s="1">
        <v>1</v>
      </c>
      <c r="DM259" s="1">
        <v>1</v>
      </c>
      <c r="DN259" s="1">
        <v>1</v>
      </c>
      <c r="DO259" s="1">
        <v>0</v>
      </c>
      <c r="DP259" s="1">
        <v>0</v>
      </c>
      <c r="DQ259" s="1">
        <v>0</v>
      </c>
      <c r="DR259" s="1">
        <v>0</v>
      </c>
      <c r="DS259" s="1">
        <v>0</v>
      </c>
      <c r="EH259" s="1">
        <v>7</v>
      </c>
      <c r="EI259" s="1">
        <v>5</v>
      </c>
      <c r="EJ259" s="1">
        <v>700</v>
      </c>
      <c r="EM259" s="1">
        <v>0</v>
      </c>
      <c r="EN259" s="6">
        <v>16.666666666666668</v>
      </c>
      <c r="EO259" s="1" t="s">
        <v>472</v>
      </c>
      <c r="EZ259" s="1" t="s">
        <v>555</v>
      </c>
      <c r="FA259" s="1">
        <v>0</v>
      </c>
      <c r="FB259" s="1">
        <v>0</v>
      </c>
      <c r="FC259" s="1">
        <v>0</v>
      </c>
      <c r="FD259" s="1">
        <v>0</v>
      </c>
      <c r="FE259" s="1">
        <v>1</v>
      </c>
      <c r="FF259" s="1">
        <v>0</v>
      </c>
      <c r="FG259" s="1">
        <v>0</v>
      </c>
      <c r="FI259" s="1" t="s">
        <v>472</v>
      </c>
      <c r="GE259" s="1" t="s">
        <v>464</v>
      </c>
      <c r="GF259" s="1" t="s">
        <v>3526</v>
      </c>
      <c r="GG259" s="1" t="s">
        <v>472</v>
      </c>
      <c r="HP259" s="1" t="s">
        <v>464</v>
      </c>
      <c r="HQ259" s="1">
        <v>0</v>
      </c>
      <c r="HR259" s="1">
        <v>0</v>
      </c>
      <c r="HS259" s="1">
        <v>0</v>
      </c>
      <c r="HT259" s="1">
        <v>0</v>
      </c>
      <c r="HU259" s="1">
        <v>0</v>
      </c>
      <c r="HV259" s="1">
        <v>0</v>
      </c>
      <c r="HW259" s="1">
        <v>1</v>
      </c>
      <c r="HX259" s="1">
        <v>0</v>
      </c>
      <c r="HY259" s="1">
        <v>0</v>
      </c>
      <c r="HZ259" s="1">
        <v>0</v>
      </c>
      <c r="IF259" s="1">
        <v>1</v>
      </c>
      <c r="IG259" s="1">
        <v>0</v>
      </c>
      <c r="IH259" s="1">
        <v>0</v>
      </c>
      <c r="II259" s="1">
        <v>0</v>
      </c>
      <c r="IJ259" s="1">
        <v>0</v>
      </c>
      <c r="IK259" s="1">
        <v>1</v>
      </c>
      <c r="IS259" s="1" t="s">
        <v>5183</v>
      </c>
      <c r="IT259" s="1" t="s">
        <v>464</v>
      </c>
      <c r="IU259" s="1" t="s">
        <v>5102</v>
      </c>
      <c r="IV259" s="1" t="s">
        <v>472</v>
      </c>
      <c r="IX259" s="1" t="s">
        <v>472</v>
      </c>
      <c r="IY259" s="1" t="s">
        <v>464</v>
      </c>
      <c r="IZ259" s="1">
        <v>0</v>
      </c>
      <c r="JA259" s="1">
        <v>1</v>
      </c>
      <c r="JB259" s="1">
        <v>0</v>
      </c>
      <c r="JC259" s="1">
        <v>0</v>
      </c>
      <c r="JD259" s="1">
        <v>0</v>
      </c>
      <c r="JE259" s="1">
        <v>1</v>
      </c>
      <c r="JF259" s="1">
        <v>0</v>
      </c>
      <c r="JG259" s="1">
        <v>0</v>
      </c>
      <c r="JH259" s="1">
        <v>0</v>
      </c>
      <c r="JI259" s="1">
        <v>0</v>
      </c>
      <c r="JK259" s="1" t="s">
        <v>472</v>
      </c>
      <c r="KA259" s="1" t="s">
        <v>464</v>
      </c>
      <c r="KB259" s="1">
        <v>1</v>
      </c>
      <c r="KC259" s="1">
        <v>0</v>
      </c>
      <c r="KD259" s="1">
        <v>0</v>
      </c>
      <c r="KE259" s="1">
        <v>1</v>
      </c>
      <c r="KF259" s="1">
        <v>0</v>
      </c>
      <c r="KG259" s="1">
        <v>0</v>
      </c>
      <c r="KH259" s="1">
        <v>0</v>
      </c>
      <c r="KJ259" s="1">
        <v>0</v>
      </c>
      <c r="KK259" s="1">
        <v>1</v>
      </c>
      <c r="KL259" s="1">
        <v>0</v>
      </c>
      <c r="KM259" s="1">
        <v>1</v>
      </c>
      <c r="KN259" s="1">
        <v>2</v>
      </c>
      <c r="KO259" s="1" t="s">
        <v>5186</v>
      </c>
      <c r="KP259" s="1">
        <v>0</v>
      </c>
      <c r="KQ259" s="1">
        <v>0</v>
      </c>
      <c r="KR259" s="1">
        <v>0</v>
      </c>
      <c r="KT259" s="1">
        <v>1</v>
      </c>
      <c r="KU259" s="1">
        <v>0</v>
      </c>
      <c r="KV259" s="1">
        <v>0</v>
      </c>
      <c r="KW259" s="1">
        <v>0</v>
      </c>
      <c r="KX259" s="1">
        <v>0</v>
      </c>
      <c r="KY259" s="1">
        <v>0</v>
      </c>
      <c r="LA259" s="1" t="s">
        <v>472</v>
      </c>
      <c r="LB259" s="1" t="s">
        <v>3358</v>
      </c>
      <c r="LC259" s="1">
        <v>0</v>
      </c>
      <c r="LD259" s="1">
        <v>1</v>
      </c>
      <c r="LE259" s="1">
        <v>0</v>
      </c>
      <c r="LF259" s="1">
        <v>0</v>
      </c>
      <c r="LH259" s="1">
        <v>1</v>
      </c>
      <c r="LI259" s="1">
        <v>0</v>
      </c>
      <c r="LJ259" s="1">
        <v>0</v>
      </c>
      <c r="LK259" s="1">
        <v>0</v>
      </c>
      <c r="LL259" s="1">
        <v>0</v>
      </c>
      <c r="LM259" s="1">
        <v>0</v>
      </c>
      <c r="LN259" s="1">
        <v>0</v>
      </c>
      <c r="LO259" s="1">
        <v>0</v>
      </c>
      <c r="LQ259" s="1" t="s">
        <v>464</v>
      </c>
      <c r="LR259" s="1" t="s">
        <v>1366</v>
      </c>
      <c r="LS259" s="1">
        <v>0</v>
      </c>
      <c r="LT259" s="1">
        <v>0</v>
      </c>
      <c r="LU259" s="1">
        <v>0</v>
      </c>
      <c r="LV259" s="1">
        <v>1</v>
      </c>
      <c r="LW259" s="1">
        <v>0</v>
      </c>
      <c r="LX259" s="1">
        <v>0</v>
      </c>
      <c r="LY259" s="1" t="s">
        <v>1341</v>
      </c>
      <c r="LZ259" s="1" t="s">
        <v>472</v>
      </c>
      <c r="MA259" s="1" t="s">
        <v>472</v>
      </c>
      <c r="MQ259" s="1">
        <v>0</v>
      </c>
      <c r="MT259" s="1">
        <v>6</v>
      </c>
      <c r="MU259" s="1" t="s">
        <v>5187</v>
      </c>
      <c r="MV259" s="1">
        <v>1</v>
      </c>
      <c r="MW259" s="1">
        <v>0</v>
      </c>
      <c r="MX259" s="1">
        <v>0</v>
      </c>
      <c r="MY259" s="1">
        <v>0</v>
      </c>
      <c r="MZ259" s="1">
        <v>0</v>
      </c>
      <c r="NA259" s="1">
        <v>1</v>
      </c>
      <c r="NB259" s="1">
        <v>1</v>
      </c>
      <c r="NC259" s="1" t="s">
        <v>5190</v>
      </c>
      <c r="ND259" s="1">
        <v>0</v>
      </c>
      <c r="NE259" s="1">
        <v>0</v>
      </c>
      <c r="NF259" s="1">
        <v>0</v>
      </c>
      <c r="NH259" s="1" t="s">
        <v>464</v>
      </c>
      <c r="NI259" s="1" t="s">
        <v>480</v>
      </c>
      <c r="OD259" s="1" t="s">
        <v>1818</v>
      </c>
      <c r="OE259" s="1">
        <v>0</v>
      </c>
      <c r="OF259" s="1">
        <v>0</v>
      </c>
      <c r="OG259" s="1">
        <v>0</v>
      </c>
      <c r="OH259" s="1">
        <v>0</v>
      </c>
      <c r="OI259" s="1">
        <v>0</v>
      </c>
      <c r="OJ259" s="1">
        <v>0</v>
      </c>
      <c r="OK259" s="1">
        <v>0</v>
      </c>
      <c r="OL259" s="1">
        <v>0</v>
      </c>
      <c r="OM259" s="1">
        <v>1</v>
      </c>
      <c r="ON259" s="1">
        <v>0</v>
      </c>
      <c r="OO259" s="1" t="s">
        <v>562</v>
      </c>
      <c r="OP259" s="1">
        <v>0</v>
      </c>
      <c r="OQ259" s="1">
        <v>0</v>
      </c>
      <c r="OR259" s="1">
        <v>0</v>
      </c>
      <c r="OS259" s="1">
        <v>0</v>
      </c>
      <c r="OT259" s="1">
        <v>1</v>
      </c>
      <c r="OU259" s="1">
        <v>0</v>
      </c>
      <c r="OV259" s="1" t="s">
        <v>2058</v>
      </c>
      <c r="OW259" s="1" t="s">
        <v>546</v>
      </c>
      <c r="OY259" s="1" t="s">
        <v>533</v>
      </c>
      <c r="OZ259" s="1" t="s">
        <v>464</v>
      </c>
      <c r="PA259" s="1" t="s">
        <v>464</v>
      </c>
      <c r="PB259" s="1" t="s">
        <v>743</v>
      </c>
      <c r="PC259" s="1" t="s">
        <v>464</v>
      </c>
      <c r="PD259" s="1" t="s">
        <v>472</v>
      </c>
      <c r="PF259" s="1" t="s">
        <v>484</v>
      </c>
      <c r="PH259" s="1" t="s">
        <v>485</v>
      </c>
      <c r="PI259" s="1" t="s">
        <v>534</v>
      </c>
      <c r="PJ259" s="1" t="s">
        <v>472</v>
      </c>
      <c r="PZ259" s="1" t="s">
        <v>1341</v>
      </c>
      <c r="QA259" s="1" t="s">
        <v>472</v>
      </c>
      <c r="QB259" s="1" t="s">
        <v>3351</v>
      </c>
      <c r="QC259" s="1" t="s">
        <v>3527</v>
      </c>
      <c r="QD259" s="1" t="s">
        <v>472</v>
      </c>
      <c r="QG259" s="1">
        <v>-2.2614455000000002</v>
      </c>
      <c r="QH259" s="1">
        <v>28.834596399999999</v>
      </c>
      <c r="QI259" s="1">
        <v>1686.7</v>
      </c>
      <c r="QJ259" s="1">
        <v>4.72</v>
      </c>
      <c r="QK259" s="1">
        <v>6</v>
      </c>
      <c r="QL259" s="1">
        <v>44967.439837962957</v>
      </c>
      <c r="QM259" s="1">
        <v>44967.423090277778</v>
      </c>
      <c r="QN259" s="1" t="s">
        <v>890</v>
      </c>
      <c r="QO259" s="1">
        <v>44967.513622685183</v>
      </c>
      <c r="QP259" s="7" t="s">
        <v>3528</v>
      </c>
      <c r="QQ259" s="1" t="s">
        <v>890</v>
      </c>
      <c r="QR259" s="1" t="s">
        <v>4752</v>
      </c>
      <c r="QS259" s="1" t="s">
        <v>4752</v>
      </c>
      <c r="QT259" s="1" t="s">
        <v>4752</v>
      </c>
      <c r="QU259" s="1" t="s">
        <v>4752</v>
      </c>
      <c r="QV259" s="1" t="s">
        <v>4752</v>
      </c>
      <c r="QW259" s="1" t="s">
        <v>4752</v>
      </c>
      <c r="QX259" s="1" t="s">
        <v>4752</v>
      </c>
      <c r="QY259" s="9" t="s">
        <v>4752</v>
      </c>
      <c r="QZ259" s="1" t="s">
        <v>4752</v>
      </c>
      <c r="RA259" s="1" t="s">
        <v>4752</v>
      </c>
      <c r="RB259" s="1" t="s">
        <v>4752</v>
      </c>
      <c r="RC259" s="1" t="s">
        <v>4752</v>
      </c>
      <c r="RD259" s="1" t="s">
        <v>4752</v>
      </c>
      <c r="RE259" s="1" t="s">
        <v>4752</v>
      </c>
      <c r="RF259" s="1" t="s">
        <v>4752</v>
      </c>
      <c r="RG259" s="1" t="s">
        <v>4752</v>
      </c>
      <c r="RH259" s="1" t="s">
        <v>4752</v>
      </c>
      <c r="RI259" s="1" t="s">
        <v>4752</v>
      </c>
      <c r="RJ259" s="1" t="s">
        <v>4752</v>
      </c>
      <c r="RK259" s="1" t="s">
        <v>4752</v>
      </c>
      <c r="RL259" s="1" t="s">
        <v>4752</v>
      </c>
      <c r="RM259" s="1" t="s">
        <v>4752</v>
      </c>
      <c r="RN259" s="1" t="s">
        <v>4752</v>
      </c>
      <c r="RO259" s="1" t="s">
        <v>4752</v>
      </c>
      <c r="RP259" s="1" t="str">
        <f t="shared" ref="RP259:RP322" si="29">IF(QY259="","",IF(QY259&gt;DA259,"croissance",IF(QY259=DA259,"stagnation","regression")))</f>
        <v/>
      </c>
      <c r="RQ259" s="1" t="str">
        <f t="shared" ref="RQ259:RQ322" si="30">IF(OR(QZ259="",DF259="inclassable"),"",IF(DF259=QZ259,"stagnation",IF(OR(AND(QZ259="Accès basique",OR(DF259="Accès limité",DF259="Pas d'accès")),AND(QZ259="Accès limité",DF259="Ne compte pas")),"regression","croissance")))</f>
        <v/>
      </c>
      <c r="RR259" s="1" t="str">
        <f t="shared" ref="RR259:RR322" si="31">IF(RE259="","",IF(RE259=IU259,"stagnation",IF(OR(AND(RE259="accès basique",OR(IU259="accès limité",IU259="pas d'accès")),AND(RE259="accès limité",IU259="pas d'accès")),"regression","croissance")))</f>
        <v/>
      </c>
      <c r="RS259" s="1" t="str">
        <f t="shared" ref="RS259:RS322" si="32">IF(RA259="","",IF(RA259&gt;EN259,"croissance",IF(RA259=EN259,"stagnation","regression")))</f>
        <v/>
      </c>
      <c r="RT259" s="1" t="str">
        <f t="shared" ref="RT259:RT322" si="33">IF(RI259="","",IF(RI259=KN259,"stagnation",IF(RI259&gt;KNJ259,"regression","croissance")))</f>
        <v/>
      </c>
      <c r="RU259" s="1" t="str">
        <f t="shared" ref="RU259:RU322" si="34">IF(RL259="","",IF(RL259=MT259,"stagnation",IF(RL259&gt;MT259,"regression","croissance")))</f>
        <v/>
      </c>
    </row>
    <row r="260" spans="1:489" ht="14.25" customHeight="1" x14ac:dyDescent="0.3">
      <c r="A260" s="1" t="s">
        <v>3529</v>
      </c>
      <c r="B260" s="1" t="s">
        <v>3530</v>
      </c>
      <c r="C260" s="1">
        <v>44967</v>
      </c>
      <c r="D260" s="1" t="s">
        <v>459</v>
      </c>
      <c r="E260" s="1" t="s">
        <v>460</v>
      </c>
      <c r="F260" s="1" t="s">
        <v>460</v>
      </c>
      <c r="G260" s="1" t="s">
        <v>461</v>
      </c>
      <c r="H260" s="1" t="s">
        <v>462</v>
      </c>
      <c r="I260" s="1" t="s">
        <v>3497</v>
      </c>
      <c r="J260" s="1" t="s">
        <v>472</v>
      </c>
      <c r="K260" s="1" t="s">
        <v>3532</v>
      </c>
      <c r="L260" s="1" t="s">
        <v>3531</v>
      </c>
      <c r="M260" s="1" t="str" cm="1">
        <f t="array" ref="M260">SUBSTITUTE(L260,LEFT(L260,MIN(IFERROR(FIND({0;1;2;3;4;5;6;7;8;9},L260),""))-1),"")</f>
        <v>9</v>
      </c>
      <c r="N260" s="1" t="str">
        <f t="shared" si="28"/>
        <v>buhan_9</v>
      </c>
      <c r="O260" s="1" t="s">
        <v>467</v>
      </c>
      <c r="P260" s="1">
        <v>50</v>
      </c>
      <c r="Q260" s="1">
        <v>0</v>
      </c>
      <c r="R260" s="1" t="s">
        <v>553</v>
      </c>
      <c r="S260" s="1" t="s">
        <v>472</v>
      </c>
      <c r="T260" s="1" t="s">
        <v>1221</v>
      </c>
      <c r="V260" s="1" t="s">
        <v>510</v>
      </c>
      <c r="W260" s="1" t="s">
        <v>510</v>
      </c>
      <c r="X260" s="1" t="s">
        <v>3533</v>
      </c>
      <c r="Y260" s="1" t="s">
        <v>499</v>
      </c>
      <c r="AA260" s="1" t="s">
        <v>596</v>
      </c>
      <c r="AB260" s="1">
        <v>0</v>
      </c>
      <c r="AC260" s="1">
        <v>0</v>
      </c>
      <c r="AD260" s="1">
        <v>0</v>
      </c>
      <c r="AE260" s="1">
        <v>0</v>
      </c>
      <c r="AF260" s="1">
        <v>0</v>
      </c>
      <c r="AG260" s="1">
        <v>0</v>
      </c>
      <c r="AH260" s="1">
        <v>0</v>
      </c>
      <c r="AI260" s="1">
        <v>1</v>
      </c>
      <c r="AJ260" s="1">
        <v>0</v>
      </c>
      <c r="AK260" s="1">
        <v>1</v>
      </c>
      <c r="AL260" s="1">
        <v>0</v>
      </c>
      <c r="AM260" s="1">
        <v>0</v>
      </c>
      <c r="AN260" s="1">
        <v>0</v>
      </c>
      <c r="AO260" s="1">
        <v>0</v>
      </c>
      <c r="AP260" s="1">
        <v>0</v>
      </c>
      <c r="AQ260" s="1">
        <v>1</v>
      </c>
      <c r="AR260" s="1">
        <v>3</v>
      </c>
      <c r="AS260" s="1" t="s">
        <v>464</v>
      </c>
      <c r="AT260" s="1">
        <v>0</v>
      </c>
      <c r="AU260" s="1">
        <v>0</v>
      </c>
      <c r="AV260" s="1">
        <v>0</v>
      </c>
      <c r="AW260" s="1">
        <v>0</v>
      </c>
      <c r="AX260" s="1">
        <v>1</v>
      </c>
      <c r="AY260" s="1">
        <v>0</v>
      </c>
      <c r="AZ260" s="1">
        <v>0</v>
      </c>
      <c r="BA260" s="1">
        <v>0</v>
      </c>
      <c r="BB260" s="1">
        <v>0</v>
      </c>
      <c r="BC260" s="1">
        <v>0</v>
      </c>
      <c r="BD260" s="1">
        <v>0</v>
      </c>
      <c r="BE260" s="1">
        <v>0</v>
      </c>
      <c r="BF260" s="1" t="s">
        <v>472</v>
      </c>
      <c r="BS260" s="1" t="s">
        <v>464</v>
      </c>
      <c r="BT260" s="1">
        <v>0</v>
      </c>
      <c r="BU260" s="1">
        <v>0</v>
      </c>
      <c r="BV260" s="1">
        <v>0</v>
      </c>
      <c r="BW260" s="1">
        <v>0</v>
      </c>
      <c r="BX260" s="1">
        <v>0</v>
      </c>
      <c r="BY260" s="1">
        <v>1</v>
      </c>
      <c r="BZ260" s="1">
        <v>0</v>
      </c>
      <c r="CA260" s="1">
        <v>0</v>
      </c>
      <c r="CB260" s="1">
        <v>0</v>
      </c>
      <c r="CC260" s="1">
        <v>0</v>
      </c>
      <c r="CD260" s="1">
        <v>0</v>
      </c>
      <c r="CF260" s="1" t="s">
        <v>473</v>
      </c>
      <c r="CG260" s="1" t="s">
        <v>474</v>
      </c>
      <c r="CL260" s="1" t="s">
        <v>473</v>
      </c>
      <c r="CM260" s="1" t="s">
        <v>5133</v>
      </c>
      <c r="CO260" s="1" t="s">
        <v>464</v>
      </c>
      <c r="CW260" s="1" t="s">
        <v>475</v>
      </c>
      <c r="CX260" s="1">
        <v>15</v>
      </c>
      <c r="CY260" s="1">
        <v>5</v>
      </c>
      <c r="CZ260" s="1">
        <v>17</v>
      </c>
      <c r="DA260" s="9">
        <v>37</v>
      </c>
      <c r="DE260" s="1" t="s">
        <v>472</v>
      </c>
      <c r="DF260" s="1" t="s">
        <v>5102</v>
      </c>
      <c r="DG260" s="1">
        <v>0</v>
      </c>
      <c r="DH260" s="1">
        <v>0</v>
      </c>
      <c r="DI260" s="1">
        <v>0</v>
      </c>
      <c r="DJ260" s="1">
        <v>0</v>
      </c>
      <c r="DK260" s="1">
        <v>0</v>
      </c>
      <c r="DL260" s="1">
        <v>1</v>
      </c>
      <c r="DM260" s="1">
        <v>1</v>
      </c>
      <c r="DN260" s="1">
        <v>1</v>
      </c>
      <c r="DO260" s="1">
        <v>0</v>
      </c>
      <c r="DP260" s="1">
        <v>0</v>
      </c>
      <c r="DQ260" s="1">
        <v>0</v>
      </c>
      <c r="DR260" s="1">
        <v>0</v>
      </c>
      <c r="DS260" s="1">
        <v>0</v>
      </c>
      <c r="EH260" s="1">
        <v>3</v>
      </c>
      <c r="EI260" s="1">
        <v>5</v>
      </c>
      <c r="EJ260" s="1">
        <v>300</v>
      </c>
      <c r="EM260" s="1">
        <v>0</v>
      </c>
      <c r="EN260" s="6">
        <v>14.285714285714286</v>
      </c>
      <c r="EO260" s="1" t="s">
        <v>464</v>
      </c>
      <c r="EP260" s="1">
        <v>1</v>
      </c>
      <c r="EQ260" s="1">
        <v>1</v>
      </c>
      <c r="ER260" s="1">
        <v>0</v>
      </c>
      <c r="ES260" s="1">
        <v>0</v>
      </c>
      <c r="ET260" s="1">
        <v>0</v>
      </c>
      <c r="EU260" s="1">
        <v>0</v>
      </c>
      <c r="EV260" s="1">
        <v>0</v>
      </c>
      <c r="EW260" s="1">
        <v>0</v>
      </c>
      <c r="EX260" s="1">
        <v>0</v>
      </c>
      <c r="EZ260" s="1" t="s">
        <v>1674</v>
      </c>
      <c r="FA260" s="1">
        <v>0</v>
      </c>
      <c r="FB260" s="1">
        <v>0</v>
      </c>
      <c r="FC260" s="1">
        <v>0</v>
      </c>
      <c r="FD260" s="1">
        <v>0</v>
      </c>
      <c r="FE260" s="1">
        <v>1</v>
      </c>
      <c r="FF260" s="1">
        <v>0</v>
      </c>
      <c r="FG260" s="1">
        <v>0</v>
      </c>
      <c r="FI260" s="1" t="s">
        <v>464</v>
      </c>
      <c r="FJ260" s="1" t="s">
        <v>598</v>
      </c>
      <c r="FM260" s="1">
        <v>500</v>
      </c>
      <c r="GE260" s="1" t="s">
        <v>464</v>
      </c>
      <c r="GF260" s="1" t="s">
        <v>1816</v>
      </c>
      <c r="GG260" s="1" t="s">
        <v>472</v>
      </c>
      <c r="HP260" s="1" t="s">
        <v>472</v>
      </c>
      <c r="IS260" s="1" t="s">
        <v>5183</v>
      </c>
      <c r="IT260" s="1" t="s">
        <v>472</v>
      </c>
      <c r="IU260" s="1" t="s">
        <v>5102</v>
      </c>
      <c r="IV260" s="1" t="s">
        <v>472</v>
      </c>
      <c r="IX260" s="1" t="s">
        <v>472</v>
      </c>
      <c r="IY260" s="1" t="s">
        <v>472</v>
      </c>
      <c r="KA260" s="1" t="s">
        <v>464</v>
      </c>
      <c r="KB260" s="1">
        <v>1</v>
      </c>
      <c r="KC260" s="1">
        <v>0</v>
      </c>
      <c r="KD260" s="1">
        <v>0</v>
      </c>
      <c r="KE260" s="1">
        <v>1</v>
      </c>
      <c r="KF260" s="1">
        <v>0</v>
      </c>
      <c r="KG260" s="1">
        <v>0</v>
      </c>
      <c r="KH260" s="1">
        <v>0</v>
      </c>
      <c r="KJ260" s="1">
        <v>1</v>
      </c>
      <c r="KK260" s="1">
        <v>1</v>
      </c>
      <c r="KL260" s="1">
        <v>0</v>
      </c>
      <c r="KM260" s="1">
        <v>2</v>
      </c>
      <c r="KN260" s="1">
        <v>3</v>
      </c>
      <c r="KO260" s="1" t="s">
        <v>5185</v>
      </c>
      <c r="KP260" s="1">
        <v>0</v>
      </c>
      <c r="KQ260" s="1">
        <v>0</v>
      </c>
      <c r="KR260" s="1">
        <v>0</v>
      </c>
      <c r="KT260" s="1">
        <v>1</v>
      </c>
      <c r="KU260" s="1">
        <v>0</v>
      </c>
      <c r="KV260" s="1">
        <v>0</v>
      </c>
      <c r="KW260" s="1">
        <v>0</v>
      </c>
      <c r="KX260" s="1">
        <v>0</v>
      </c>
      <c r="KY260" s="1">
        <v>0</v>
      </c>
      <c r="LA260" s="1" t="s">
        <v>472</v>
      </c>
      <c r="LB260" s="1" t="s">
        <v>3321</v>
      </c>
      <c r="LC260" s="1">
        <v>0</v>
      </c>
      <c r="LD260" s="1">
        <v>1</v>
      </c>
      <c r="LE260" s="1">
        <v>0</v>
      </c>
      <c r="LF260" s="1">
        <v>0</v>
      </c>
      <c r="LH260" s="1">
        <v>1</v>
      </c>
      <c r="LI260" s="1">
        <v>0</v>
      </c>
      <c r="LJ260" s="1">
        <v>0</v>
      </c>
      <c r="LK260" s="1">
        <v>0</v>
      </c>
      <c r="LL260" s="1">
        <v>0</v>
      </c>
      <c r="LM260" s="1">
        <v>0</v>
      </c>
      <c r="LN260" s="1">
        <v>0</v>
      </c>
      <c r="LO260" s="1">
        <v>0</v>
      </c>
      <c r="LQ260" s="1" t="s">
        <v>464</v>
      </c>
      <c r="LR260" s="1" t="s">
        <v>1340</v>
      </c>
      <c r="LS260" s="1">
        <v>0</v>
      </c>
      <c r="LT260" s="1">
        <v>0</v>
      </c>
      <c r="LU260" s="1">
        <v>0</v>
      </c>
      <c r="LV260" s="1">
        <v>1</v>
      </c>
      <c r="LW260" s="1">
        <v>0</v>
      </c>
      <c r="LX260" s="1">
        <v>0</v>
      </c>
      <c r="LY260" s="1" t="s">
        <v>1341</v>
      </c>
      <c r="LZ260" s="1" t="s">
        <v>472</v>
      </c>
      <c r="MA260" s="1" t="s">
        <v>472</v>
      </c>
      <c r="MQ260" s="1">
        <v>0</v>
      </c>
      <c r="MT260" s="1">
        <v>7</v>
      </c>
      <c r="MU260" s="1" t="s">
        <v>5187</v>
      </c>
      <c r="MV260" s="1">
        <v>1</v>
      </c>
      <c r="MW260" s="1">
        <v>0</v>
      </c>
      <c r="MX260" s="1">
        <v>0</v>
      </c>
      <c r="MY260" s="1">
        <v>0</v>
      </c>
      <c r="MZ260" s="1">
        <v>0</v>
      </c>
      <c r="NA260" s="1">
        <v>1</v>
      </c>
      <c r="NB260" s="1">
        <v>1</v>
      </c>
      <c r="NC260" s="1" t="s">
        <v>5190</v>
      </c>
      <c r="ND260" s="1">
        <v>0</v>
      </c>
      <c r="NE260" s="1">
        <v>0</v>
      </c>
      <c r="NF260" s="1">
        <v>0</v>
      </c>
      <c r="NH260" s="1" t="s">
        <v>464</v>
      </c>
      <c r="NI260" s="1" t="s">
        <v>480</v>
      </c>
      <c r="OD260" s="1" t="s">
        <v>1818</v>
      </c>
      <c r="OE260" s="1">
        <v>0</v>
      </c>
      <c r="OF260" s="1">
        <v>0</v>
      </c>
      <c r="OG260" s="1">
        <v>0</v>
      </c>
      <c r="OH260" s="1">
        <v>0</v>
      </c>
      <c r="OI260" s="1">
        <v>0</v>
      </c>
      <c r="OJ260" s="1">
        <v>0</v>
      </c>
      <c r="OK260" s="1">
        <v>0</v>
      </c>
      <c r="OL260" s="1">
        <v>0</v>
      </c>
      <c r="OM260" s="1">
        <v>1</v>
      </c>
      <c r="ON260" s="1">
        <v>0</v>
      </c>
      <c r="OO260" s="1" t="s">
        <v>562</v>
      </c>
      <c r="OP260" s="1">
        <v>0</v>
      </c>
      <c r="OQ260" s="1">
        <v>0</v>
      </c>
      <c r="OR260" s="1">
        <v>0</v>
      </c>
      <c r="OS260" s="1">
        <v>0</v>
      </c>
      <c r="OT260" s="1">
        <v>1</v>
      </c>
      <c r="OU260" s="1">
        <v>0</v>
      </c>
      <c r="OV260" s="1" t="s">
        <v>2090</v>
      </c>
      <c r="OW260" s="1" t="s">
        <v>546</v>
      </c>
      <c r="OY260" s="1" t="s">
        <v>533</v>
      </c>
      <c r="OZ260" s="1" t="s">
        <v>472</v>
      </c>
      <c r="PA260" s="1" t="s">
        <v>472</v>
      </c>
      <c r="PB260" s="1" t="s">
        <v>743</v>
      </c>
      <c r="PC260" s="1" t="s">
        <v>464</v>
      </c>
      <c r="PD260" s="1" t="s">
        <v>472</v>
      </c>
      <c r="PF260" s="1" t="s">
        <v>484</v>
      </c>
      <c r="PH260" s="1" t="s">
        <v>485</v>
      </c>
      <c r="PI260" s="1" t="s">
        <v>534</v>
      </c>
      <c r="PJ260" s="1" t="s">
        <v>472</v>
      </c>
      <c r="PZ260" s="1" t="s">
        <v>1341</v>
      </c>
      <c r="QA260" s="1" t="s">
        <v>472</v>
      </c>
      <c r="QB260" s="1" t="s">
        <v>2542</v>
      </c>
      <c r="QC260" s="1" t="s">
        <v>3534</v>
      </c>
      <c r="QD260" s="1" t="s">
        <v>472</v>
      </c>
      <c r="QG260" s="1">
        <v>-2.2590994000000002</v>
      </c>
      <c r="QH260" s="1">
        <v>28.8332163</v>
      </c>
      <c r="QI260" s="1">
        <v>1702.8</v>
      </c>
      <c r="QJ260" s="1">
        <v>3.86</v>
      </c>
      <c r="QK260" s="1">
        <v>3</v>
      </c>
      <c r="QL260" s="1">
        <v>44967.468043981477</v>
      </c>
      <c r="QM260" s="1">
        <v>44967.45275462963</v>
      </c>
      <c r="QN260" s="1" t="s">
        <v>890</v>
      </c>
      <c r="QO260" s="1">
        <v>44967.51363425926</v>
      </c>
      <c r="QP260" s="7" t="s">
        <v>3535</v>
      </c>
      <c r="QQ260" s="1" t="s">
        <v>890</v>
      </c>
      <c r="QR260" s="1" t="s">
        <v>4752</v>
      </c>
      <c r="QS260" s="1" t="s">
        <v>4752</v>
      </c>
      <c r="QT260" s="1" t="s">
        <v>4752</v>
      </c>
      <c r="QU260" s="1" t="s">
        <v>4752</v>
      </c>
      <c r="QV260" s="1" t="s">
        <v>4752</v>
      </c>
      <c r="QW260" s="1" t="s">
        <v>4752</v>
      </c>
      <c r="QX260" s="1" t="s">
        <v>4752</v>
      </c>
      <c r="QY260" s="9" t="s">
        <v>4752</v>
      </c>
      <c r="QZ260" s="1" t="s">
        <v>4752</v>
      </c>
      <c r="RA260" s="1" t="s">
        <v>4752</v>
      </c>
      <c r="RB260" s="1" t="s">
        <v>4752</v>
      </c>
      <c r="RC260" s="1" t="s">
        <v>4752</v>
      </c>
      <c r="RD260" s="1" t="s">
        <v>4752</v>
      </c>
      <c r="RE260" s="1" t="s">
        <v>4752</v>
      </c>
      <c r="RF260" s="1" t="s">
        <v>4752</v>
      </c>
      <c r="RG260" s="1" t="s">
        <v>4752</v>
      </c>
      <c r="RH260" s="1" t="s">
        <v>4752</v>
      </c>
      <c r="RI260" s="1" t="s">
        <v>4752</v>
      </c>
      <c r="RJ260" s="1" t="s">
        <v>4752</v>
      </c>
      <c r="RK260" s="1" t="s">
        <v>4752</v>
      </c>
      <c r="RL260" s="1" t="s">
        <v>4752</v>
      </c>
      <c r="RM260" s="1" t="s">
        <v>4752</v>
      </c>
      <c r="RN260" s="1" t="s">
        <v>4752</v>
      </c>
      <c r="RO260" s="1" t="s">
        <v>4752</v>
      </c>
      <c r="RP260" s="1" t="str">
        <f t="shared" si="29"/>
        <v/>
      </c>
      <c r="RQ260" s="1" t="str">
        <f t="shared" si="30"/>
        <v/>
      </c>
      <c r="RR260" s="1" t="str">
        <f t="shared" si="31"/>
        <v/>
      </c>
      <c r="RS260" s="1" t="str">
        <f t="shared" si="32"/>
        <v/>
      </c>
      <c r="RT260" s="1" t="str">
        <f t="shared" si="33"/>
        <v/>
      </c>
      <c r="RU260" s="1" t="str">
        <f t="shared" si="34"/>
        <v/>
      </c>
    </row>
    <row r="261" spans="1:489" ht="14.25" customHeight="1" x14ac:dyDescent="0.3">
      <c r="A261" s="1" t="s">
        <v>3536</v>
      </c>
      <c r="B261" s="1" t="s">
        <v>3537</v>
      </c>
      <c r="C261" s="1">
        <v>44967</v>
      </c>
      <c r="D261" s="1" t="s">
        <v>459</v>
      </c>
      <c r="E261" s="1" t="s">
        <v>460</v>
      </c>
      <c r="F261" s="1" t="s">
        <v>460</v>
      </c>
      <c r="G261" s="1" t="s">
        <v>461</v>
      </c>
      <c r="H261" s="1" t="s">
        <v>462</v>
      </c>
      <c r="I261" s="1" t="s">
        <v>3497</v>
      </c>
      <c r="J261" s="1" t="s">
        <v>464</v>
      </c>
      <c r="K261" s="1" t="s">
        <v>3539</v>
      </c>
      <c r="L261" s="1" t="s">
        <v>3538</v>
      </c>
      <c r="M261" s="1" t="str" cm="1">
        <f t="array" ref="M261">SUBSTITUTE(L261,LEFT(L261,MIN(IFERROR(FIND({0;1;2;3;4;5;6;7;8;9},L261),""))-1),"")</f>
        <v>13</v>
      </c>
      <c r="N261" s="1" t="str">
        <f t="shared" si="28"/>
        <v>buhan_13</v>
      </c>
      <c r="O261" s="1" t="s">
        <v>510</v>
      </c>
      <c r="P261" s="1">
        <v>47</v>
      </c>
      <c r="Q261" s="1">
        <v>0</v>
      </c>
      <c r="R261" s="1" t="s">
        <v>553</v>
      </c>
      <c r="S261" s="1" t="s">
        <v>464</v>
      </c>
      <c r="W261" s="1" t="s">
        <v>510</v>
      </c>
      <c r="X261" s="1" t="s">
        <v>3540</v>
      </c>
      <c r="Y261" s="1" t="s">
        <v>575</v>
      </c>
      <c r="AA261" s="1" t="s">
        <v>471</v>
      </c>
      <c r="AB261" s="1">
        <v>0</v>
      </c>
      <c r="AC261" s="1">
        <v>0</v>
      </c>
      <c r="AD261" s="1">
        <v>0</v>
      </c>
      <c r="AE261" s="1">
        <v>1</v>
      </c>
      <c r="AF261" s="1">
        <v>0</v>
      </c>
      <c r="AG261" s="1">
        <v>0</v>
      </c>
      <c r="AH261" s="1">
        <v>1</v>
      </c>
      <c r="AI261" s="1">
        <v>0</v>
      </c>
      <c r="AJ261" s="1">
        <v>0</v>
      </c>
      <c r="AK261" s="1">
        <v>0</v>
      </c>
      <c r="AL261" s="1">
        <v>0</v>
      </c>
      <c r="AM261" s="1">
        <v>1</v>
      </c>
      <c r="AN261" s="1">
        <v>0</v>
      </c>
      <c r="AO261" s="1">
        <v>0</v>
      </c>
      <c r="AP261" s="1">
        <v>1</v>
      </c>
      <c r="AQ261" s="1">
        <v>0</v>
      </c>
      <c r="AR261" s="1">
        <v>4</v>
      </c>
      <c r="AS261" s="1" t="s">
        <v>472</v>
      </c>
      <c r="AT261" s="1">
        <v>0</v>
      </c>
      <c r="AU261" s="1">
        <v>0</v>
      </c>
      <c r="AV261" s="1">
        <v>0</v>
      </c>
      <c r="AW261" s="1">
        <v>0</v>
      </c>
      <c r="AX261" s="1">
        <v>0</v>
      </c>
      <c r="AY261" s="1">
        <v>0</v>
      </c>
      <c r="AZ261" s="1">
        <v>0</v>
      </c>
      <c r="BA261" s="1">
        <v>0</v>
      </c>
      <c r="BB261" s="1">
        <v>0</v>
      </c>
      <c r="BC261" s="1">
        <v>0</v>
      </c>
      <c r="BD261" s="1">
        <v>0</v>
      </c>
      <c r="BE261" s="1">
        <v>0</v>
      </c>
      <c r="BF261" s="1" t="s">
        <v>472</v>
      </c>
      <c r="BS261" s="1" t="s">
        <v>464</v>
      </c>
      <c r="BT261" s="1">
        <v>1</v>
      </c>
      <c r="BU261" s="1">
        <v>0</v>
      </c>
      <c r="BV261" s="1">
        <v>0</v>
      </c>
      <c r="BW261" s="1">
        <v>0</v>
      </c>
      <c r="BX261" s="1">
        <v>0</v>
      </c>
      <c r="BY261" s="1">
        <v>0</v>
      </c>
      <c r="BZ261" s="1">
        <v>0</v>
      </c>
      <c r="CA261" s="1">
        <v>0</v>
      </c>
      <c r="CB261" s="1">
        <v>0</v>
      </c>
      <c r="CC261" s="1">
        <v>0</v>
      </c>
      <c r="CD261" s="1">
        <v>0</v>
      </c>
      <c r="CF261" s="1" t="s">
        <v>473</v>
      </c>
      <c r="CG261" s="1" t="s">
        <v>474</v>
      </c>
      <c r="CL261" s="1" t="s">
        <v>473</v>
      </c>
      <c r="CM261" s="1" t="s">
        <v>5133</v>
      </c>
      <c r="CO261" s="1" t="s">
        <v>472</v>
      </c>
      <c r="CP261" s="1" t="s">
        <v>650</v>
      </c>
      <c r="CS261" s="1" t="s">
        <v>714</v>
      </c>
      <c r="CW261" s="1" t="s">
        <v>475</v>
      </c>
      <c r="CX261" s="1">
        <v>20</v>
      </c>
      <c r="CY261" s="1">
        <v>5</v>
      </c>
      <c r="CZ261" s="1">
        <v>20</v>
      </c>
      <c r="DA261" s="9">
        <v>45</v>
      </c>
      <c r="DB261" s="1">
        <v>30</v>
      </c>
      <c r="DC261" s="1">
        <v>1</v>
      </c>
      <c r="DD261" s="1">
        <v>40</v>
      </c>
      <c r="DE261" s="1" t="s">
        <v>472</v>
      </c>
      <c r="DF261" s="1" t="s">
        <v>5102</v>
      </c>
      <c r="DG261" s="1">
        <v>1</v>
      </c>
      <c r="DH261" s="1">
        <v>0</v>
      </c>
      <c r="DI261" s="1">
        <v>0</v>
      </c>
      <c r="DJ261" s="1">
        <v>0</v>
      </c>
      <c r="DK261" s="1">
        <v>0</v>
      </c>
      <c r="DL261" s="1">
        <v>1</v>
      </c>
      <c r="DM261" s="1">
        <v>1</v>
      </c>
      <c r="DN261" s="1">
        <v>1</v>
      </c>
      <c r="DO261" s="1">
        <v>0</v>
      </c>
      <c r="DP261" s="1">
        <v>0</v>
      </c>
      <c r="DQ261" s="1">
        <v>0</v>
      </c>
      <c r="DR261" s="1">
        <v>0</v>
      </c>
      <c r="DS261" s="1">
        <v>0</v>
      </c>
      <c r="DT261" s="1" t="s">
        <v>464</v>
      </c>
      <c r="EH261" s="1">
        <v>7</v>
      </c>
      <c r="EI261" s="1">
        <v>2</v>
      </c>
      <c r="EJ261" s="1">
        <v>280</v>
      </c>
      <c r="EK261" s="1">
        <v>2</v>
      </c>
      <c r="EL261" s="1">
        <v>2</v>
      </c>
      <c r="EM261" s="1">
        <v>280</v>
      </c>
      <c r="EN261" s="6">
        <v>20</v>
      </c>
      <c r="EO261" s="1" t="s">
        <v>472</v>
      </c>
      <c r="EZ261" s="1" t="s">
        <v>529</v>
      </c>
      <c r="FA261" s="1">
        <v>0</v>
      </c>
      <c r="FB261" s="1">
        <v>0</v>
      </c>
      <c r="FC261" s="1">
        <v>0</v>
      </c>
      <c r="FD261" s="1">
        <v>0</v>
      </c>
      <c r="FE261" s="1">
        <v>1</v>
      </c>
      <c r="FF261" s="1">
        <v>0</v>
      </c>
      <c r="FG261" s="1">
        <v>0</v>
      </c>
      <c r="FI261" s="1" t="s">
        <v>464</v>
      </c>
      <c r="FJ261" s="1" t="s">
        <v>598</v>
      </c>
      <c r="FM261" s="1">
        <v>500</v>
      </c>
      <c r="FN261" s="1">
        <v>1</v>
      </c>
      <c r="FO261" s="1">
        <v>0</v>
      </c>
      <c r="FP261" s="1">
        <v>1</v>
      </c>
      <c r="FQ261" s="1">
        <v>0</v>
      </c>
      <c r="FR261" s="1">
        <v>0</v>
      </c>
      <c r="FS261" s="1">
        <v>0</v>
      </c>
      <c r="FT261" s="1">
        <v>0</v>
      </c>
      <c r="FV261" s="1" t="s">
        <v>472</v>
      </c>
      <c r="GD261" s="1" t="s">
        <v>464</v>
      </c>
      <c r="GE261" s="1" t="s">
        <v>464</v>
      </c>
      <c r="GF261" s="1" t="s">
        <v>3541</v>
      </c>
      <c r="GG261" s="1" t="s">
        <v>472</v>
      </c>
      <c r="GP261" s="1" t="s">
        <v>472</v>
      </c>
      <c r="HP261" s="1" t="s">
        <v>464</v>
      </c>
      <c r="HQ261" s="1">
        <v>0</v>
      </c>
      <c r="HR261" s="1">
        <v>0</v>
      </c>
      <c r="HS261" s="1">
        <v>0</v>
      </c>
      <c r="HT261" s="1">
        <v>0</v>
      </c>
      <c r="HU261" s="1">
        <v>0</v>
      </c>
      <c r="HV261" s="1">
        <v>0</v>
      </c>
      <c r="HW261" s="1">
        <v>1</v>
      </c>
      <c r="HX261" s="1">
        <v>0</v>
      </c>
      <c r="HY261" s="1">
        <v>0</v>
      </c>
      <c r="HZ261" s="1">
        <v>0</v>
      </c>
      <c r="IF261" s="1">
        <v>0</v>
      </c>
      <c r="IG261" s="1">
        <v>0</v>
      </c>
      <c r="IH261" s="1">
        <v>0</v>
      </c>
      <c r="II261" s="1">
        <v>1</v>
      </c>
      <c r="IJ261" s="1">
        <v>0</v>
      </c>
      <c r="IS261" s="1" t="s">
        <v>5183</v>
      </c>
      <c r="IT261" s="1" t="s">
        <v>472</v>
      </c>
      <c r="IU261" s="1" t="s">
        <v>5102</v>
      </c>
      <c r="IV261" s="1" t="s">
        <v>472</v>
      </c>
      <c r="IX261" s="1" t="s">
        <v>472</v>
      </c>
      <c r="IY261" s="1" t="s">
        <v>464</v>
      </c>
      <c r="IZ261" s="1">
        <v>0</v>
      </c>
      <c r="JA261" s="1">
        <v>1</v>
      </c>
      <c r="JB261" s="1">
        <v>0</v>
      </c>
      <c r="JC261" s="1">
        <v>0</v>
      </c>
      <c r="JD261" s="1">
        <v>0</v>
      </c>
      <c r="JE261" s="1">
        <v>1</v>
      </c>
      <c r="JF261" s="1">
        <v>0</v>
      </c>
      <c r="JG261" s="1">
        <v>0</v>
      </c>
      <c r="JH261" s="1">
        <v>0</v>
      </c>
      <c r="JI261" s="1">
        <v>0</v>
      </c>
      <c r="JK261" s="1" t="s">
        <v>472</v>
      </c>
      <c r="KA261" s="1" t="s">
        <v>464</v>
      </c>
      <c r="KB261" s="1">
        <v>1</v>
      </c>
      <c r="KC261" s="1">
        <v>0</v>
      </c>
      <c r="KD261" s="1">
        <v>0</v>
      </c>
      <c r="KE261" s="1">
        <v>1</v>
      </c>
      <c r="KF261" s="1">
        <v>0</v>
      </c>
      <c r="KG261" s="1">
        <v>0</v>
      </c>
      <c r="KH261" s="1">
        <v>0</v>
      </c>
      <c r="KJ261" s="1">
        <v>0</v>
      </c>
      <c r="KK261" s="1">
        <v>1</v>
      </c>
      <c r="KL261" s="1">
        <v>0</v>
      </c>
      <c r="KM261" s="1">
        <v>1</v>
      </c>
      <c r="KN261" s="1">
        <v>2</v>
      </c>
      <c r="KO261" s="1" t="s">
        <v>5186</v>
      </c>
      <c r="KP261" s="1">
        <v>0</v>
      </c>
      <c r="KQ261" s="1">
        <v>0</v>
      </c>
      <c r="KR261" s="1">
        <v>0</v>
      </c>
      <c r="KT261" s="1">
        <v>1</v>
      </c>
      <c r="KU261" s="1">
        <v>0</v>
      </c>
      <c r="KV261" s="1">
        <v>0</v>
      </c>
      <c r="KW261" s="1">
        <v>0</v>
      </c>
      <c r="KX261" s="1">
        <v>0</v>
      </c>
      <c r="KY261" s="1">
        <v>0</v>
      </c>
      <c r="LA261" s="1" t="s">
        <v>472</v>
      </c>
      <c r="LB261" s="1" t="s">
        <v>3358</v>
      </c>
      <c r="LC261" s="1">
        <v>0</v>
      </c>
      <c r="LD261" s="1">
        <v>1</v>
      </c>
      <c r="LE261" s="1">
        <v>0</v>
      </c>
      <c r="LF261" s="1">
        <v>0</v>
      </c>
      <c r="LH261" s="1">
        <v>1</v>
      </c>
      <c r="LI261" s="1">
        <v>0</v>
      </c>
      <c r="LJ261" s="1">
        <v>0</v>
      </c>
      <c r="LK261" s="1">
        <v>0</v>
      </c>
      <c r="LL261" s="1">
        <v>0</v>
      </c>
      <c r="LM261" s="1">
        <v>0</v>
      </c>
      <c r="LN261" s="1">
        <v>0</v>
      </c>
      <c r="LO261" s="1">
        <v>0</v>
      </c>
      <c r="LQ261" s="1" t="s">
        <v>464</v>
      </c>
      <c r="LR261" s="1" t="s">
        <v>1340</v>
      </c>
      <c r="LS261" s="1">
        <v>0</v>
      </c>
      <c r="LT261" s="1">
        <v>0</v>
      </c>
      <c r="LU261" s="1">
        <v>0</v>
      </c>
      <c r="LV261" s="1">
        <v>1</v>
      </c>
      <c r="LW261" s="1">
        <v>0</v>
      </c>
      <c r="LX261" s="1">
        <v>0</v>
      </c>
      <c r="LY261" s="1" t="s">
        <v>1341</v>
      </c>
      <c r="LZ261" s="1" t="s">
        <v>472</v>
      </c>
      <c r="MA261" s="1" t="s">
        <v>472</v>
      </c>
      <c r="MQ261" s="1">
        <v>0</v>
      </c>
      <c r="MT261" s="1">
        <v>7</v>
      </c>
      <c r="MU261" s="1" t="s">
        <v>5187</v>
      </c>
      <c r="MV261" s="1">
        <v>1</v>
      </c>
      <c r="MW261" s="1">
        <v>0</v>
      </c>
      <c r="MX261" s="1">
        <v>0</v>
      </c>
      <c r="MY261" s="1">
        <v>0</v>
      </c>
      <c r="MZ261" s="1">
        <v>0</v>
      </c>
      <c r="NA261" s="1">
        <v>1</v>
      </c>
      <c r="NB261" s="1">
        <v>1</v>
      </c>
      <c r="NC261" s="1" t="s">
        <v>5190</v>
      </c>
      <c r="ND261" s="1">
        <v>0</v>
      </c>
      <c r="NE261" s="1">
        <v>0</v>
      </c>
      <c r="NF261" s="1">
        <v>0</v>
      </c>
      <c r="NH261" s="1" t="s">
        <v>464</v>
      </c>
      <c r="NI261" s="1" t="s">
        <v>480</v>
      </c>
      <c r="OD261" s="1" t="s">
        <v>1818</v>
      </c>
      <c r="OE261" s="1">
        <v>0</v>
      </c>
      <c r="OF261" s="1">
        <v>0</v>
      </c>
      <c r="OG261" s="1">
        <v>0</v>
      </c>
      <c r="OH261" s="1">
        <v>0</v>
      </c>
      <c r="OI261" s="1">
        <v>0</v>
      </c>
      <c r="OJ261" s="1">
        <v>0</v>
      </c>
      <c r="OK261" s="1">
        <v>0</v>
      </c>
      <c r="OL261" s="1">
        <v>0</v>
      </c>
      <c r="OM261" s="1">
        <v>1</v>
      </c>
      <c r="ON261" s="1">
        <v>0</v>
      </c>
      <c r="OO261" s="1" t="s">
        <v>3350</v>
      </c>
      <c r="OP261" s="1">
        <v>0</v>
      </c>
      <c r="OQ261" s="1">
        <v>0</v>
      </c>
      <c r="OR261" s="1">
        <v>0</v>
      </c>
      <c r="OS261" s="1">
        <v>0</v>
      </c>
      <c r="OT261" s="1">
        <v>1</v>
      </c>
      <c r="OU261" s="1">
        <v>0</v>
      </c>
      <c r="OV261" s="1" t="s">
        <v>2058</v>
      </c>
      <c r="OW261" s="1" t="s">
        <v>546</v>
      </c>
      <c r="OY261" s="1" t="s">
        <v>533</v>
      </c>
      <c r="OZ261" s="1" t="s">
        <v>464</v>
      </c>
      <c r="PA261" s="1" t="s">
        <v>464</v>
      </c>
      <c r="PB261" s="1" t="s">
        <v>533</v>
      </c>
      <c r="PC261" s="1" t="s">
        <v>464</v>
      </c>
      <c r="PD261" s="1" t="s">
        <v>472</v>
      </c>
      <c r="PF261" s="1" t="s">
        <v>484</v>
      </c>
      <c r="PH261" s="1" t="s">
        <v>485</v>
      </c>
      <c r="PI261" s="1" t="s">
        <v>534</v>
      </c>
      <c r="PJ261" s="1" t="s">
        <v>472</v>
      </c>
      <c r="PZ261" s="1" t="s">
        <v>1341</v>
      </c>
      <c r="QA261" s="1" t="s">
        <v>472</v>
      </c>
      <c r="QB261" s="1" t="s">
        <v>3542</v>
      </c>
      <c r="QC261" s="1" t="s">
        <v>3543</v>
      </c>
      <c r="QD261" s="1" t="s">
        <v>472</v>
      </c>
      <c r="QG261" s="1">
        <v>-2.2580719</v>
      </c>
      <c r="QH261" s="1">
        <v>28.835194900000001</v>
      </c>
      <c r="QI261" s="1">
        <v>1683</v>
      </c>
      <c r="QJ261" s="1">
        <v>4.4000000000000004</v>
      </c>
      <c r="QK261" s="1">
        <v>4</v>
      </c>
      <c r="QL261" s="1">
        <v>44967.496666666673</v>
      </c>
      <c r="QM261" s="1">
        <v>44967.478888888887</v>
      </c>
      <c r="QN261" s="1" t="s">
        <v>890</v>
      </c>
      <c r="QO261" s="1">
        <v>44967.513645833344</v>
      </c>
      <c r="QP261" s="7" t="s">
        <v>3544</v>
      </c>
      <c r="QQ261" s="1" t="s">
        <v>890</v>
      </c>
      <c r="QR261" s="1" t="s">
        <v>4707</v>
      </c>
      <c r="QS261" s="1" t="s">
        <v>4716</v>
      </c>
      <c r="QT261" s="1">
        <v>4</v>
      </c>
      <c r="QU261" s="1" t="s">
        <v>4725</v>
      </c>
      <c r="QV261" s="1">
        <v>50</v>
      </c>
      <c r="QW261" s="1">
        <v>20</v>
      </c>
      <c r="QX261" s="1">
        <v>60</v>
      </c>
      <c r="QY261" s="9">
        <v>130</v>
      </c>
      <c r="QZ261" s="1" t="s">
        <v>5101</v>
      </c>
      <c r="RA261" s="1">
        <v>4.2857142857142856</v>
      </c>
      <c r="RB261" s="1" t="s">
        <v>4710</v>
      </c>
      <c r="RC261" s="1" t="s">
        <v>4711</v>
      </c>
      <c r="RD261" s="1" t="s">
        <v>4712</v>
      </c>
      <c r="RE261" s="1" t="s">
        <v>5102</v>
      </c>
      <c r="RF261" s="1">
        <v>0</v>
      </c>
      <c r="RG261" s="1">
        <v>1</v>
      </c>
      <c r="RH261" s="1">
        <v>2</v>
      </c>
      <c r="RI261" s="1">
        <v>3</v>
      </c>
      <c r="RJ261" s="1" t="s">
        <v>4713</v>
      </c>
      <c r="RK261" s="1">
        <v>0</v>
      </c>
      <c r="RL261" s="1">
        <v>5</v>
      </c>
      <c r="RM261" s="1" t="s">
        <v>4714</v>
      </c>
      <c r="RN261" s="1">
        <v>0</v>
      </c>
      <c r="RO261" s="1">
        <v>0</v>
      </c>
      <c r="RP261" s="1" t="str">
        <f t="shared" si="29"/>
        <v>croissance</v>
      </c>
      <c r="RQ261" s="1" t="str">
        <f t="shared" si="30"/>
        <v>croissance</v>
      </c>
      <c r="RR261" s="1" t="str">
        <f t="shared" si="31"/>
        <v>stagnation</v>
      </c>
      <c r="RS261" s="1" t="str">
        <f t="shared" si="32"/>
        <v>regression</v>
      </c>
      <c r="RT261" s="1" t="str">
        <f t="shared" si="33"/>
        <v>regression</v>
      </c>
      <c r="RU261" s="1" t="str">
        <f t="shared" si="34"/>
        <v>croissance</v>
      </c>
    </row>
    <row r="262" spans="1:489" ht="14.25" customHeight="1" x14ac:dyDescent="0.3">
      <c r="A262" s="1" t="s">
        <v>3545</v>
      </c>
      <c r="B262" s="1" t="s">
        <v>3546</v>
      </c>
      <c r="C262" s="1">
        <v>44967</v>
      </c>
      <c r="D262" s="1" t="s">
        <v>459</v>
      </c>
      <c r="E262" s="1" t="s">
        <v>460</v>
      </c>
      <c r="F262" s="1" t="s">
        <v>460</v>
      </c>
      <c r="G262" s="1" t="s">
        <v>461</v>
      </c>
      <c r="H262" s="1" t="s">
        <v>462</v>
      </c>
      <c r="I262" s="1" t="s">
        <v>844</v>
      </c>
      <c r="J262" s="1" t="s">
        <v>464</v>
      </c>
      <c r="K262" s="1" t="s">
        <v>3548</v>
      </c>
      <c r="L262" s="1" t="s">
        <v>3547</v>
      </c>
      <c r="M262" s="1" t="str" cm="1">
        <f t="array" ref="M262">SUBSTITUTE(L262,LEFT(L262,MIN(IFERROR(FIND({0;1;2;3;4;5;6;7;8;9},L262),""))-1),"")</f>
        <v>11</v>
      </c>
      <c r="N262" s="1" t="str">
        <f t="shared" si="28"/>
        <v>kashe_11</v>
      </c>
      <c r="O262" s="1" t="s">
        <v>510</v>
      </c>
      <c r="P262" s="1">
        <v>23</v>
      </c>
      <c r="Q262" s="1">
        <v>991549824</v>
      </c>
      <c r="R262" s="1" t="s">
        <v>614</v>
      </c>
      <c r="S262" s="1" t="s">
        <v>472</v>
      </c>
      <c r="T262" s="1" t="s">
        <v>3549</v>
      </c>
      <c r="V262" s="1" t="s">
        <v>467</v>
      </c>
      <c r="W262" s="1" t="s">
        <v>467</v>
      </c>
      <c r="X262" s="1" t="s">
        <v>3550</v>
      </c>
      <c r="Y262" s="1" t="s">
        <v>577</v>
      </c>
      <c r="Z262" s="1" t="s">
        <v>3551</v>
      </c>
      <c r="AA262" s="1" t="s">
        <v>471</v>
      </c>
      <c r="AB262" s="1">
        <v>1</v>
      </c>
      <c r="AC262" s="1">
        <v>1</v>
      </c>
      <c r="AD262" s="1">
        <v>0</v>
      </c>
      <c r="AE262" s="1">
        <v>1</v>
      </c>
      <c r="AF262" s="1">
        <v>0</v>
      </c>
      <c r="AG262" s="1">
        <v>0</v>
      </c>
      <c r="AH262" s="1">
        <v>1</v>
      </c>
      <c r="AI262" s="1">
        <v>0</v>
      </c>
      <c r="AJ262" s="1">
        <v>0</v>
      </c>
      <c r="AK262" s="1">
        <v>0</v>
      </c>
      <c r="AL262" s="1">
        <v>0</v>
      </c>
      <c r="AM262" s="1">
        <v>0</v>
      </c>
      <c r="AN262" s="1">
        <v>1</v>
      </c>
      <c r="AO262" s="1">
        <v>0</v>
      </c>
      <c r="AP262" s="1">
        <v>0</v>
      </c>
      <c r="AQ262" s="1">
        <v>0</v>
      </c>
      <c r="AR262" s="1">
        <v>5</v>
      </c>
      <c r="AS262" s="1" t="s">
        <v>472</v>
      </c>
      <c r="AT262" s="1">
        <v>0</v>
      </c>
      <c r="AU262" s="1">
        <v>0</v>
      </c>
      <c r="AV262" s="1">
        <v>0</v>
      </c>
      <c r="AW262" s="1">
        <v>0</v>
      </c>
      <c r="AX262" s="1">
        <v>0</v>
      </c>
      <c r="AY262" s="1">
        <v>0</v>
      </c>
      <c r="AZ262" s="1">
        <v>0</v>
      </c>
      <c r="BA262" s="1">
        <v>0</v>
      </c>
      <c r="BB262" s="1">
        <v>0</v>
      </c>
      <c r="BC262" s="1">
        <v>0</v>
      </c>
      <c r="BD262" s="1">
        <v>0</v>
      </c>
      <c r="BE262" s="1">
        <v>0</v>
      </c>
      <c r="BF262" s="1" t="s">
        <v>472</v>
      </c>
      <c r="BS262" s="1" t="s">
        <v>464</v>
      </c>
      <c r="BT262" s="1">
        <v>0</v>
      </c>
      <c r="BU262" s="1">
        <v>0</v>
      </c>
      <c r="BV262" s="1">
        <v>0</v>
      </c>
      <c r="BW262" s="1">
        <v>0</v>
      </c>
      <c r="BX262" s="1">
        <v>1</v>
      </c>
      <c r="BY262" s="1">
        <v>0</v>
      </c>
      <c r="BZ262" s="1">
        <v>0</v>
      </c>
      <c r="CA262" s="1">
        <v>0</v>
      </c>
      <c r="CB262" s="1">
        <v>0</v>
      </c>
      <c r="CC262" s="1">
        <v>0</v>
      </c>
      <c r="CD262" s="1">
        <v>0</v>
      </c>
      <c r="CF262" s="1" t="s">
        <v>473</v>
      </c>
      <c r="CG262" s="1" t="s">
        <v>896</v>
      </c>
      <c r="CL262" s="1" t="s">
        <v>473</v>
      </c>
      <c r="CM262" s="1" t="s">
        <v>5133</v>
      </c>
      <c r="CO262" s="1" t="s">
        <v>464</v>
      </c>
      <c r="CW262" s="1" t="s">
        <v>554</v>
      </c>
      <c r="CX262" s="1">
        <v>1</v>
      </c>
      <c r="CY262" s="1">
        <v>0</v>
      </c>
      <c r="CZ262" s="1">
        <v>1</v>
      </c>
      <c r="DA262" s="9">
        <v>2</v>
      </c>
      <c r="DE262" s="1" t="s">
        <v>464</v>
      </c>
      <c r="DF262" s="1" t="s">
        <v>5100</v>
      </c>
      <c r="EH262" s="1">
        <v>7</v>
      </c>
      <c r="EI262" s="1">
        <v>6</v>
      </c>
      <c r="EJ262" s="1">
        <v>840</v>
      </c>
      <c r="EM262" s="1">
        <v>0</v>
      </c>
      <c r="EN262" s="6">
        <v>24</v>
      </c>
      <c r="EO262" s="1" t="s">
        <v>472</v>
      </c>
      <c r="EZ262" s="1" t="s">
        <v>1031</v>
      </c>
      <c r="FA262" s="1">
        <v>0</v>
      </c>
      <c r="FB262" s="1">
        <v>0</v>
      </c>
      <c r="FC262" s="1">
        <v>0</v>
      </c>
      <c r="FD262" s="1">
        <v>0</v>
      </c>
      <c r="FE262" s="1">
        <v>1</v>
      </c>
      <c r="FF262" s="1">
        <v>0</v>
      </c>
      <c r="FG262" s="1">
        <v>0</v>
      </c>
      <c r="FI262" s="1" t="s">
        <v>472</v>
      </c>
      <c r="GE262" s="1" t="s">
        <v>472</v>
      </c>
      <c r="GF262" s="1" t="s">
        <v>3552</v>
      </c>
      <c r="GG262" s="1" t="s">
        <v>472</v>
      </c>
      <c r="HP262" s="1" t="s">
        <v>464</v>
      </c>
      <c r="HQ262" s="1">
        <v>0</v>
      </c>
      <c r="HR262" s="1">
        <v>0</v>
      </c>
      <c r="HS262" s="1">
        <v>1</v>
      </c>
      <c r="HT262" s="1">
        <v>0</v>
      </c>
      <c r="HU262" s="1">
        <v>0</v>
      </c>
      <c r="HV262" s="1">
        <v>0</v>
      </c>
      <c r="HW262" s="1">
        <v>0</v>
      </c>
      <c r="HX262" s="1">
        <v>0</v>
      </c>
      <c r="HY262" s="1">
        <v>0</v>
      </c>
      <c r="HZ262" s="1">
        <v>0</v>
      </c>
      <c r="IC262" s="1" t="s">
        <v>1932</v>
      </c>
      <c r="IF262" s="1">
        <v>0</v>
      </c>
      <c r="IG262" s="1">
        <v>0</v>
      </c>
      <c r="IH262" s="1">
        <v>0</v>
      </c>
      <c r="II262" s="1">
        <v>1</v>
      </c>
      <c r="IJ262" s="1">
        <v>0</v>
      </c>
      <c r="IL262" s="1">
        <v>0</v>
      </c>
      <c r="IM262" s="1">
        <v>1</v>
      </c>
      <c r="IN262" s="1">
        <v>0</v>
      </c>
      <c r="IS262" s="1" t="s">
        <v>5183</v>
      </c>
      <c r="IT262" s="1" t="s">
        <v>472</v>
      </c>
      <c r="IU262" s="1" t="s">
        <v>5102</v>
      </c>
      <c r="IV262" s="1" t="s">
        <v>472</v>
      </c>
      <c r="IX262" s="1" t="s">
        <v>472</v>
      </c>
      <c r="IY262" s="1" t="s">
        <v>472</v>
      </c>
      <c r="KA262" s="1" t="s">
        <v>472</v>
      </c>
      <c r="KE262" s="1">
        <v>0</v>
      </c>
      <c r="KM262" s="1">
        <v>0</v>
      </c>
      <c r="KN262" s="1">
        <v>0</v>
      </c>
      <c r="KO262" s="1" t="s">
        <v>5186</v>
      </c>
      <c r="KT262" s="1">
        <v>0</v>
      </c>
      <c r="KU262" s="1">
        <v>0</v>
      </c>
      <c r="KV262" s="1">
        <v>0</v>
      </c>
      <c r="KW262" s="1">
        <v>1</v>
      </c>
      <c r="KX262" s="1">
        <v>0</v>
      </c>
      <c r="KY262" s="1">
        <v>0</v>
      </c>
      <c r="LA262" s="1" t="s">
        <v>472</v>
      </c>
      <c r="LB262" s="1" t="s">
        <v>834</v>
      </c>
      <c r="LC262" s="1">
        <v>1</v>
      </c>
      <c r="LD262" s="1">
        <v>1</v>
      </c>
      <c r="LE262" s="1">
        <v>0</v>
      </c>
      <c r="LF262" s="1">
        <v>0</v>
      </c>
      <c r="LH262" s="1">
        <v>0</v>
      </c>
      <c r="LI262" s="1">
        <v>0</v>
      </c>
      <c r="LJ262" s="1">
        <v>0</v>
      </c>
      <c r="LK262" s="1">
        <v>0</v>
      </c>
      <c r="LL262" s="1">
        <v>1</v>
      </c>
      <c r="LM262" s="1">
        <v>0</v>
      </c>
      <c r="LN262" s="1">
        <v>0</v>
      </c>
      <c r="LO262" s="1">
        <v>0</v>
      </c>
      <c r="LQ262" s="1" t="s">
        <v>472</v>
      </c>
      <c r="LZ262" s="1" t="s">
        <v>472</v>
      </c>
      <c r="MA262" s="1" t="s">
        <v>472</v>
      </c>
      <c r="MQ262" s="1">
        <v>0</v>
      </c>
      <c r="MT262" s="1">
        <v>5</v>
      </c>
      <c r="MU262" s="1" t="s">
        <v>5189</v>
      </c>
      <c r="MV262" s="1">
        <v>1</v>
      </c>
      <c r="MW262" s="1">
        <v>0</v>
      </c>
      <c r="MX262" s="1">
        <v>0</v>
      </c>
      <c r="MY262" s="1">
        <v>0</v>
      </c>
      <c r="MZ262" s="1">
        <v>0</v>
      </c>
      <c r="NA262" s="1">
        <v>1</v>
      </c>
      <c r="NB262" s="1">
        <v>1</v>
      </c>
      <c r="NC262" s="1" t="s">
        <v>5190</v>
      </c>
      <c r="ND262" s="1">
        <v>0</v>
      </c>
      <c r="NE262" s="1">
        <v>0</v>
      </c>
      <c r="NF262" s="1">
        <v>0</v>
      </c>
      <c r="NH262" s="1" t="s">
        <v>464</v>
      </c>
      <c r="NI262" s="1" t="s">
        <v>480</v>
      </c>
      <c r="OD262" s="1" t="s">
        <v>3553</v>
      </c>
      <c r="OE262" s="1">
        <v>0</v>
      </c>
      <c r="OF262" s="1">
        <v>0</v>
      </c>
      <c r="OG262" s="1">
        <v>0</v>
      </c>
      <c r="OH262" s="1">
        <v>0</v>
      </c>
      <c r="OI262" s="1">
        <v>0</v>
      </c>
      <c r="OJ262" s="1">
        <v>0</v>
      </c>
      <c r="OK262" s="1">
        <v>0</v>
      </c>
      <c r="OL262" s="1">
        <v>0</v>
      </c>
      <c r="OM262" s="1">
        <v>1</v>
      </c>
      <c r="ON262" s="1">
        <v>0</v>
      </c>
      <c r="OO262" s="1" t="s">
        <v>544</v>
      </c>
      <c r="OP262" s="1">
        <v>0</v>
      </c>
      <c r="OQ262" s="1">
        <v>0</v>
      </c>
      <c r="OR262" s="1">
        <v>0</v>
      </c>
      <c r="OS262" s="1">
        <v>0</v>
      </c>
      <c r="OT262" s="1">
        <v>1</v>
      </c>
      <c r="OU262" s="1">
        <v>0</v>
      </c>
      <c r="OV262" s="1" t="s">
        <v>3553</v>
      </c>
      <c r="OW262" s="1" t="s">
        <v>702</v>
      </c>
      <c r="OY262" s="1" t="s">
        <v>518</v>
      </c>
      <c r="OZ262" s="1" t="s">
        <v>472</v>
      </c>
      <c r="PA262" s="1" t="s">
        <v>472</v>
      </c>
      <c r="PB262" s="1" t="s">
        <v>518</v>
      </c>
      <c r="PC262" s="1" t="s">
        <v>472</v>
      </c>
      <c r="PI262" s="1" t="s">
        <v>1242</v>
      </c>
      <c r="PJ262" s="1" t="s">
        <v>489</v>
      </c>
      <c r="PK262" s="1">
        <v>0</v>
      </c>
      <c r="PL262" s="1">
        <v>0</v>
      </c>
      <c r="PM262" s="1">
        <v>1</v>
      </c>
      <c r="PN262" s="1">
        <v>0</v>
      </c>
      <c r="PO262" s="1">
        <v>0</v>
      </c>
      <c r="PP262" s="1">
        <v>0</v>
      </c>
      <c r="PQ262" s="1">
        <v>0</v>
      </c>
      <c r="PR262" s="1">
        <v>0</v>
      </c>
      <c r="PS262" s="1">
        <v>0</v>
      </c>
      <c r="PT262" s="1">
        <v>0</v>
      </c>
      <c r="PU262" s="1">
        <v>0</v>
      </c>
      <c r="PV262" s="1">
        <v>0</v>
      </c>
      <c r="PX262" s="1" t="s">
        <v>488</v>
      </c>
      <c r="PY262" s="1" t="s">
        <v>487</v>
      </c>
      <c r="PZ262" s="1" t="s">
        <v>851</v>
      </c>
      <c r="QA262" s="1" t="s">
        <v>472</v>
      </c>
      <c r="QB262" s="1" t="s">
        <v>3554</v>
      </c>
      <c r="QC262" s="1" t="s">
        <v>3555</v>
      </c>
      <c r="QD262" s="1" t="s">
        <v>472</v>
      </c>
      <c r="QG262" s="1">
        <v>-2.2897235</v>
      </c>
      <c r="QH262" s="1">
        <v>28.8035824</v>
      </c>
      <c r="QI262" s="1">
        <v>1793.9</v>
      </c>
      <c r="QJ262" s="1">
        <v>5.4</v>
      </c>
      <c r="QK262" s="1">
        <v>5</v>
      </c>
      <c r="QL262" s="1">
        <v>44967.467291666668</v>
      </c>
      <c r="QM262" s="1">
        <v>44967.448831018519</v>
      </c>
      <c r="QN262" s="1" t="s">
        <v>840</v>
      </c>
      <c r="QO262" s="1">
        <v>44967.538680555554</v>
      </c>
      <c r="QP262" s="7" t="s">
        <v>3556</v>
      </c>
      <c r="QQ262" s="1" t="s">
        <v>840</v>
      </c>
      <c r="QR262" s="1" t="s">
        <v>4751</v>
      </c>
      <c r="QS262" s="1" t="s">
        <v>4716</v>
      </c>
      <c r="QT262" s="1">
        <v>13</v>
      </c>
      <c r="QU262" s="1" t="s">
        <v>4709</v>
      </c>
      <c r="QV262" s="1">
        <v>30</v>
      </c>
      <c r="QW262" s="1">
        <v>3</v>
      </c>
      <c r="QX262" s="1">
        <v>35</v>
      </c>
      <c r="QY262" s="9">
        <v>68</v>
      </c>
      <c r="QZ262" s="1" t="s">
        <v>5102</v>
      </c>
      <c r="RA262" s="1">
        <v>9.2307692307692299</v>
      </c>
      <c r="RB262" s="1" t="s">
        <v>4710</v>
      </c>
      <c r="RC262" s="1" t="s">
        <v>4711</v>
      </c>
      <c r="RD262" s="1" t="s">
        <v>4712</v>
      </c>
      <c r="RE262" s="1" t="s">
        <v>5102</v>
      </c>
      <c r="RF262" s="1">
        <v>0</v>
      </c>
      <c r="RG262" s="1">
        <v>2</v>
      </c>
      <c r="RH262" s="1">
        <v>1</v>
      </c>
      <c r="RI262" s="1">
        <v>3</v>
      </c>
      <c r="RJ262" s="1" t="s">
        <v>4713</v>
      </c>
      <c r="RK262" s="1">
        <v>0</v>
      </c>
      <c r="RL262" s="1">
        <v>6</v>
      </c>
      <c r="RM262" s="1" t="s">
        <v>4718</v>
      </c>
      <c r="RN262" s="1">
        <v>0</v>
      </c>
      <c r="RO262" s="1">
        <v>0</v>
      </c>
      <c r="RP262" s="1" t="str">
        <f t="shared" si="29"/>
        <v>croissance</v>
      </c>
      <c r="RQ262" s="1" t="str">
        <f t="shared" si="30"/>
        <v>croissance</v>
      </c>
      <c r="RR262" s="1" t="str">
        <f t="shared" si="31"/>
        <v>stagnation</v>
      </c>
      <c r="RS262" s="1" t="str">
        <f t="shared" si="32"/>
        <v>regression</v>
      </c>
      <c r="RT262" s="1" t="str">
        <f t="shared" si="33"/>
        <v>regression</v>
      </c>
      <c r="RU262" s="1" t="str">
        <f t="shared" si="34"/>
        <v>regression</v>
      </c>
    </row>
    <row r="263" spans="1:489" ht="14.25" customHeight="1" x14ac:dyDescent="0.3">
      <c r="A263" s="1" t="s">
        <v>3557</v>
      </c>
      <c r="B263" s="1" t="s">
        <v>3558</v>
      </c>
      <c r="C263" s="1">
        <v>44967</v>
      </c>
      <c r="D263" s="1" t="s">
        <v>459</v>
      </c>
      <c r="E263" s="1" t="s">
        <v>460</v>
      </c>
      <c r="F263" s="1" t="s">
        <v>460</v>
      </c>
      <c r="G263" s="1" t="s">
        <v>461</v>
      </c>
      <c r="H263" s="1" t="s">
        <v>462</v>
      </c>
      <c r="I263" s="1" t="s">
        <v>844</v>
      </c>
      <c r="J263" s="1" t="s">
        <v>464</v>
      </c>
      <c r="K263" s="1" t="s">
        <v>3560</v>
      </c>
      <c r="L263" s="1" t="s">
        <v>3559</v>
      </c>
      <c r="M263" s="1" t="str" cm="1">
        <f t="array" ref="M263">SUBSTITUTE(L263,LEFT(L263,MIN(IFERROR(FIND({0;1;2;3;4;5;6;7;8;9},L263),""))-1),"")</f>
        <v>17</v>
      </c>
      <c r="N263" s="1" t="str">
        <f t="shared" si="28"/>
        <v>kashe_17</v>
      </c>
      <c r="O263" s="1" t="s">
        <v>510</v>
      </c>
      <c r="P263" s="1">
        <v>65</v>
      </c>
      <c r="Q263" s="1">
        <v>972202589</v>
      </c>
      <c r="R263" s="1" t="s">
        <v>829</v>
      </c>
      <c r="S263" s="1" t="s">
        <v>464</v>
      </c>
      <c r="W263" s="1" t="s">
        <v>510</v>
      </c>
      <c r="X263" s="1" t="s">
        <v>3561</v>
      </c>
      <c r="Y263" s="1" t="s">
        <v>831</v>
      </c>
      <c r="AA263" s="1" t="s">
        <v>471</v>
      </c>
      <c r="AB263" s="1">
        <v>0</v>
      </c>
      <c r="AC263" s="1">
        <v>0</v>
      </c>
      <c r="AD263" s="1">
        <v>0</v>
      </c>
      <c r="AE263" s="1">
        <v>1</v>
      </c>
      <c r="AF263" s="1">
        <v>1</v>
      </c>
      <c r="AG263" s="1">
        <v>0</v>
      </c>
      <c r="AH263" s="1">
        <v>0</v>
      </c>
      <c r="AI263" s="1">
        <v>1</v>
      </c>
      <c r="AJ263" s="1">
        <v>0</v>
      </c>
      <c r="AK263" s="1">
        <v>0</v>
      </c>
      <c r="AL263" s="1">
        <v>0</v>
      </c>
      <c r="AM263" s="1">
        <v>0</v>
      </c>
      <c r="AN263" s="1">
        <v>0</v>
      </c>
      <c r="AO263" s="1">
        <v>0</v>
      </c>
      <c r="AP263" s="1">
        <v>0</v>
      </c>
      <c r="AQ263" s="1">
        <v>1</v>
      </c>
      <c r="AR263" s="1">
        <v>4</v>
      </c>
      <c r="AS263" s="1" t="s">
        <v>464</v>
      </c>
      <c r="AT263" s="1">
        <v>0</v>
      </c>
      <c r="AU263" s="1">
        <v>0</v>
      </c>
      <c r="AV263" s="1">
        <v>0</v>
      </c>
      <c r="AW263" s="1">
        <v>0</v>
      </c>
      <c r="AX263" s="1">
        <v>0</v>
      </c>
      <c r="AY263" s="1">
        <v>0</v>
      </c>
      <c r="AZ263" s="1">
        <v>0</v>
      </c>
      <c r="BA263" s="1">
        <v>0</v>
      </c>
      <c r="BB263" s="1">
        <v>0</v>
      </c>
      <c r="BC263" s="1">
        <v>1</v>
      </c>
      <c r="BD263" s="1">
        <v>0</v>
      </c>
      <c r="BE263" s="1" t="s">
        <v>3562</v>
      </c>
      <c r="BF263" s="1" t="s">
        <v>464</v>
      </c>
      <c r="BG263" s="1">
        <v>0</v>
      </c>
      <c r="BH263" s="1">
        <v>0</v>
      </c>
      <c r="BI263" s="1">
        <v>1</v>
      </c>
      <c r="BJ263" s="1">
        <v>0</v>
      </c>
      <c r="BK263" s="1">
        <v>0</v>
      </c>
      <c r="BL263" s="1">
        <v>0</v>
      </c>
      <c r="BM263" s="1">
        <v>0</v>
      </c>
      <c r="BN263" s="1">
        <v>0</v>
      </c>
      <c r="BO263" s="1">
        <v>0</v>
      </c>
      <c r="BP263" s="1">
        <v>0</v>
      </c>
      <c r="BQ263" s="1">
        <v>0</v>
      </c>
      <c r="BS263" s="1" t="s">
        <v>464</v>
      </c>
      <c r="BT263" s="1">
        <v>1</v>
      </c>
      <c r="BU263" s="1">
        <v>1</v>
      </c>
      <c r="BV263" s="1">
        <v>0</v>
      </c>
      <c r="BW263" s="1">
        <v>1</v>
      </c>
      <c r="BX263" s="1">
        <v>1</v>
      </c>
      <c r="BY263" s="1">
        <v>1</v>
      </c>
      <c r="BZ263" s="1">
        <v>0</v>
      </c>
      <c r="CA263" s="1">
        <v>0</v>
      </c>
      <c r="CB263" s="1">
        <v>0</v>
      </c>
      <c r="CC263" s="1">
        <v>0</v>
      </c>
      <c r="CD263" s="1">
        <v>0</v>
      </c>
      <c r="CF263" s="1" t="s">
        <v>473</v>
      </c>
      <c r="CG263" s="1" t="s">
        <v>896</v>
      </c>
      <c r="CL263" s="1" t="s">
        <v>473</v>
      </c>
      <c r="CM263" s="1" t="s">
        <v>5133</v>
      </c>
      <c r="CO263" s="1" t="s">
        <v>464</v>
      </c>
      <c r="CW263" s="1" t="s">
        <v>554</v>
      </c>
      <c r="CX263" s="1">
        <v>1</v>
      </c>
      <c r="CY263" s="1">
        <v>5</v>
      </c>
      <c r="CZ263" s="1">
        <v>1</v>
      </c>
      <c r="DA263" s="9">
        <v>7</v>
      </c>
      <c r="DE263" s="1" t="s">
        <v>464</v>
      </c>
      <c r="DF263" s="1" t="s">
        <v>5100</v>
      </c>
      <c r="EH263" s="1">
        <v>7</v>
      </c>
      <c r="EI263" s="1">
        <v>3</v>
      </c>
      <c r="EJ263" s="1">
        <v>420</v>
      </c>
      <c r="EM263" s="1">
        <v>0</v>
      </c>
      <c r="EN263" s="6">
        <v>15</v>
      </c>
      <c r="EO263" s="1" t="s">
        <v>464</v>
      </c>
      <c r="EP263" s="1">
        <v>1</v>
      </c>
      <c r="EQ263" s="1">
        <v>0</v>
      </c>
      <c r="ER263" s="1">
        <v>0</v>
      </c>
      <c r="ES263" s="1">
        <v>0</v>
      </c>
      <c r="ET263" s="1">
        <v>0</v>
      </c>
      <c r="EU263" s="1">
        <v>0</v>
      </c>
      <c r="EV263" s="1">
        <v>0</v>
      </c>
      <c r="EW263" s="1">
        <v>0</v>
      </c>
      <c r="EX263" s="1">
        <v>0</v>
      </c>
      <c r="EZ263" s="1" t="s">
        <v>555</v>
      </c>
      <c r="FA263" s="1">
        <v>0</v>
      </c>
      <c r="FB263" s="1">
        <v>0</v>
      </c>
      <c r="FC263" s="1">
        <v>0</v>
      </c>
      <c r="FD263" s="1">
        <v>0</v>
      </c>
      <c r="FE263" s="1">
        <v>1</v>
      </c>
      <c r="FF263" s="1">
        <v>0</v>
      </c>
      <c r="FG263" s="1">
        <v>0</v>
      </c>
      <c r="FI263" s="1" t="s">
        <v>472</v>
      </c>
      <c r="GE263" s="1" t="s">
        <v>464</v>
      </c>
      <c r="GF263" s="1" t="s">
        <v>3563</v>
      </c>
      <c r="GG263" s="1" t="s">
        <v>472</v>
      </c>
      <c r="HP263" s="1" t="s">
        <v>464</v>
      </c>
      <c r="HQ263" s="1">
        <v>0</v>
      </c>
      <c r="HR263" s="1">
        <v>0</v>
      </c>
      <c r="HS263" s="1">
        <v>1</v>
      </c>
      <c r="HT263" s="1">
        <v>0</v>
      </c>
      <c r="HU263" s="1">
        <v>0</v>
      </c>
      <c r="HV263" s="1">
        <v>0</v>
      </c>
      <c r="HW263" s="1">
        <v>0</v>
      </c>
      <c r="HX263" s="1">
        <v>0</v>
      </c>
      <c r="HY263" s="1">
        <v>0</v>
      </c>
      <c r="HZ263" s="1">
        <v>0</v>
      </c>
      <c r="IC263" s="1" t="s">
        <v>1932</v>
      </c>
      <c r="IF263" s="1">
        <v>0</v>
      </c>
      <c r="IG263" s="1">
        <v>0</v>
      </c>
      <c r="IH263" s="1">
        <v>0</v>
      </c>
      <c r="II263" s="1">
        <v>1</v>
      </c>
      <c r="IJ263" s="1">
        <v>0</v>
      </c>
      <c r="IL263" s="1">
        <v>0</v>
      </c>
      <c r="IM263" s="1">
        <v>1</v>
      </c>
      <c r="IN263" s="1">
        <v>0</v>
      </c>
      <c r="IS263" s="1" t="s">
        <v>5183</v>
      </c>
      <c r="IT263" s="1" t="s">
        <v>472</v>
      </c>
      <c r="IU263" s="1" t="s">
        <v>5102</v>
      </c>
      <c r="IV263" s="1" t="s">
        <v>464</v>
      </c>
      <c r="IW263" s="1" t="s">
        <v>1543</v>
      </c>
      <c r="IX263" s="1" t="s">
        <v>464</v>
      </c>
      <c r="IY263" s="1" t="s">
        <v>472</v>
      </c>
      <c r="KA263" s="1" t="s">
        <v>464</v>
      </c>
      <c r="KB263" s="1">
        <v>1</v>
      </c>
      <c r="KC263" s="1">
        <v>1</v>
      </c>
      <c r="KD263" s="1">
        <v>0</v>
      </c>
      <c r="KE263" s="1">
        <v>2</v>
      </c>
      <c r="KF263" s="1">
        <v>0</v>
      </c>
      <c r="KG263" s="1">
        <v>0</v>
      </c>
      <c r="KH263" s="1">
        <v>0</v>
      </c>
      <c r="KJ263" s="1">
        <v>1</v>
      </c>
      <c r="KK263" s="1">
        <v>0</v>
      </c>
      <c r="KL263" s="1">
        <v>0</v>
      </c>
      <c r="KM263" s="1">
        <v>1</v>
      </c>
      <c r="KN263" s="1">
        <v>3</v>
      </c>
      <c r="KO263" s="1" t="s">
        <v>5185</v>
      </c>
      <c r="KP263" s="1">
        <v>0</v>
      </c>
      <c r="KQ263" s="1">
        <v>0</v>
      </c>
      <c r="KR263" s="1">
        <v>0</v>
      </c>
      <c r="KT263" s="1">
        <v>1</v>
      </c>
      <c r="KU263" s="1">
        <v>0</v>
      </c>
      <c r="KV263" s="1">
        <v>0</v>
      </c>
      <c r="KW263" s="1">
        <v>0</v>
      </c>
      <c r="KX263" s="1">
        <v>0</v>
      </c>
      <c r="KY263" s="1">
        <v>0</v>
      </c>
      <c r="LA263" s="1" t="s">
        <v>472</v>
      </c>
      <c r="LB263" s="1" t="s">
        <v>3564</v>
      </c>
      <c r="LC263" s="1">
        <v>1</v>
      </c>
      <c r="LD263" s="1">
        <v>0</v>
      </c>
      <c r="LE263" s="1">
        <v>0</v>
      </c>
      <c r="LF263" s="1">
        <v>0</v>
      </c>
      <c r="LH263" s="1">
        <v>0</v>
      </c>
      <c r="LI263" s="1">
        <v>0</v>
      </c>
      <c r="LJ263" s="1">
        <v>0</v>
      </c>
      <c r="LK263" s="1">
        <v>0</v>
      </c>
      <c r="LL263" s="1">
        <v>1</v>
      </c>
      <c r="LM263" s="1">
        <v>0</v>
      </c>
      <c r="LN263" s="1">
        <v>0</v>
      </c>
      <c r="LO263" s="1">
        <v>0</v>
      </c>
      <c r="LQ263" s="1" t="s">
        <v>472</v>
      </c>
      <c r="LZ263" s="1" t="s">
        <v>464</v>
      </c>
      <c r="MA263" s="1" t="s">
        <v>464</v>
      </c>
      <c r="MB263" s="1">
        <v>0</v>
      </c>
      <c r="MC263" s="1">
        <v>1</v>
      </c>
      <c r="MD263" s="1">
        <v>0</v>
      </c>
      <c r="ME263" s="1">
        <v>0</v>
      </c>
      <c r="MF263" s="1">
        <v>0</v>
      </c>
      <c r="MH263" s="1">
        <v>1</v>
      </c>
      <c r="MI263" s="1">
        <v>0</v>
      </c>
      <c r="MJ263" s="1">
        <v>0</v>
      </c>
      <c r="MK263" s="1">
        <v>0</v>
      </c>
      <c r="ML263" s="1">
        <v>0</v>
      </c>
      <c r="MM263" s="1">
        <v>0</v>
      </c>
      <c r="MN263" s="1">
        <v>1</v>
      </c>
      <c r="MO263" s="1">
        <v>0</v>
      </c>
      <c r="MP263" s="1" t="s">
        <v>3565</v>
      </c>
      <c r="MQ263" s="1">
        <v>1</v>
      </c>
      <c r="MR263" s="1" t="s">
        <v>464</v>
      </c>
      <c r="MS263" s="1" t="s">
        <v>472</v>
      </c>
      <c r="MT263" s="1">
        <v>3</v>
      </c>
      <c r="MU263" s="1" t="s">
        <v>5188</v>
      </c>
      <c r="NA263" s="1">
        <v>0</v>
      </c>
      <c r="NB263" s="1">
        <v>1</v>
      </c>
      <c r="NC263" s="1" t="s">
        <v>5190</v>
      </c>
      <c r="NH263" s="1" t="s">
        <v>464</v>
      </c>
      <c r="NI263" s="1" t="s">
        <v>480</v>
      </c>
      <c r="OD263" s="1" t="s">
        <v>3566</v>
      </c>
      <c r="OE263" s="1">
        <v>0</v>
      </c>
      <c r="OF263" s="1">
        <v>0</v>
      </c>
      <c r="OG263" s="1">
        <v>0</v>
      </c>
      <c r="OH263" s="1">
        <v>0</v>
      </c>
      <c r="OI263" s="1">
        <v>0</v>
      </c>
      <c r="OJ263" s="1">
        <v>0</v>
      </c>
      <c r="OK263" s="1">
        <v>0</v>
      </c>
      <c r="OL263" s="1">
        <v>0</v>
      </c>
      <c r="OM263" s="1">
        <v>1</v>
      </c>
      <c r="ON263" s="1">
        <v>0</v>
      </c>
      <c r="OO263" s="1" t="s">
        <v>544</v>
      </c>
      <c r="OP263" s="1">
        <v>0</v>
      </c>
      <c r="OQ263" s="1">
        <v>1</v>
      </c>
      <c r="OR263" s="1">
        <v>0</v>
      </c>
      <c r="OS263" s="1">
        <v>0</v>
      </c>
      <c r="OT263" s="1">
        <v>0</v>
      </c>
      <c r="OU263" s="1">
        <v>0</v>
      </c>
      <c r="OW263" s="1" t="s">
        <v>702</v>
      </c>
      <c r="OY263" s="1" t="s">
        <v>483</v>
      </c>
      <c r="OZ263" s="1" t="s">
        <v>464</v>
      </c>
      <c r="PA263" s="1" t="s">
        <v>472</v>
      </c>
      <c r="PB263" s="1" t="s">
        <v>518</v>
      </c>
      <c r="PC263" s="1" t="s">
        <v>472</v>
      </c>
      <c r="PI263" s="1" t="s">
        <v>534</v>
      </c>
      <c r="PJ263" s="1" t="s">
        <v>489</v>
      </c>
      <c r="PK263" s="1">
        <v>0</v>
      </c>
      <c r="PL263" s="1">
        <v>0</v>
      </c>
      <c r="PM263" s="1">
        <v>1</v>
      </c>
      <c r="PN263" s="1">
        <v>0</v>
      </c>
      <c r="PO263" s="1">
        <v>0</v>
      </c>
      <c r="PP263" s="1">
        <v>0</v>
      </c>
      <c r="PQ263" s="1">
        <v>0</v>
      </c>
      <c r="PR263" s="1">
        <v>0</v>
      </c>
      <c r="PS263" s="1">
        <v>0</v>
      </c>
      <c r="PT263" s="1">
        <v>0</v>
      </c>
      <c r="PU263" s="1">
        <v>0</v>
      </c>
      <c r="PV263" s="1">
        <v>0</v>
      </c>
      <c r="PX263" s="1" t="s">
        <v>488</v>
      </c>
      <c r="PY263" s="1" t="s">
        <v>487</v>
      </c>
      <c r="PZ263" s="1" t="s">
        <v>488</v>
      </c>
      <c r="QA263" s="1" t="s">
        <v>472</v>
      </c>
      <c r="QB263" s="1" t="s">
        <v>3567</v>
      </c>
      <c r="QC263" s="1" t="s">
        <v>3568</v>
      </c>
      <c r="QD263" s="1" t="s">
        <v>472</v>
      </c>
      <c r="QG263" s="1">
        <v>-2.2890166999999999</v>
      </c>
      <c r="QH263" s="1">
        <v>28.801476999999998</v>
      </c>
      <c r="QI263" s="1">
        <v>1762.8</v>
      </c>
      <c r="QJ263" s="1">
        <v>4.9000000000000004</v>
      </c>
      <c r="QK263" s="1">
        <v>4</v>
      </c>
      <c r="QL263" s="1">
        <v>44967.538657407407</v>
      </c>
      <c r="QM263" s="1">
        <v>44967.52003472222</v>
      </c>
      <c r="QN263" s="1" t="s">
        <v>840</v>
      </c>
      <c r="QO263" s="1">
        <v>44967.53869212963</v>
      </c>
      <c r="QP263" s="7" t="s">
        <v>3569</v>
      </c>
      <c r="QQ263" s="1" t="s">
        <v>840</v>
      </c>
      <c r="QR263" s="1" t="s">
        <v>4752</v>
      </c>
      <c r="QS263" s="1" t="s">
        <v>4752</v>
      </c>
      <c r="QT263" s="1" t="s">
        <v>4752</v>
      </c>
      <c r="QU263" s="1" t="s">
        <v>4752</v>
      </c>
      <c r="QV263" s="1" t="s">
        <v>4752</v>
      </c>
      <c r="QW263" s="1" t="s">
        <v>4752</v>
      </c>
      <c r="QX263" s="1" t="s">
        <v>4752</v>
      </c>
      <c r="QY263" s="9" t="s">
        <v>4752</v>
      </c>
      <c r="QZ263" s="1" t="s">
        <v>4752</v>
      </c>
      <c r="RA263" s="1" t="s">
        <v>4752</v>
      </c>
      <c r="RB263" s="1" t="s">
        <v>4752</v>
      </c>
      <c r="RC263" s="1" t="s">
        <v>4752</v>
      </c>
      <c r="RD263" s="1" t="s">
        <v>4752</v>
      </c>
      <c r="RE263" s="1" t="s">
        <v>4752</v>
      </c>
      <c r="RF263" s="1" t="s">
        <v>4752</v>
      </c>
      <c r="RG263" s="1" t="s">
        <v>4752</v>
      </c>
      <c r="RH263" s="1" t="s">
        <v>4752</v>
      </c>
      <c r="RI263" s="1" t="s">
        <v>4752</v>
      </c>
      <c r="RJ263" s="1" t="s">
        <v>4752</v>
      </c>
      <c r="RK263" s="1" t="s">
        <v>4752</v>
      </c>
      <c r="RL263" s="1" t="s">
        <v>4752</v>
      </c>
      <c r="RM263" s="1" t="s">
        <v>4752</v>
      </c>
      <c r="RN263" s="1" t="s">
        <v>4752</v>
      </c>
      <c r="RO263" s="1" t="s">
        <v>4752</v>
      </c>
      <c r="RP263" s="1" t="str">
        <f t="shared" si="29"/>
        <v/>
      </c>
      <c r="RQ263" s="1" t="str">
        <f t="shared" si="30"/>
        <v/>
      </c>
      <c r="RR263" s="1" t="str">
        <f t="shared" si="31"/>
        <v/>
      </c>
      <c r="RS263" s="1" t="str">
        <f t="shared" si="32"/>
        <v/>
      </c>
      <c r="RT263" s="1" t="str">
        <f t="shared" si="33"/>
        <v/>
      </c>
      <c r="RU263" s="1" t="str">
        <f t="shared" si="34"/>
        <v/>
      </c>
    </row>
    <row r="264" spans="1:489" ht="14.25" customHeight="1" x14ac:dyDescent="0.3">
      <c r="A264" s="1" t="s">
        <v>3570</v>
      </c>
      <c r="B264" s="1" t="s">
        <v>3571</v>
      </c>
      <c r="C264" s="1">
        <v>44967</v>
      </c>
      <c r="D264" s="1" t="s">
        <v>459</v>
      </c>
      <c r="E264" s="1" t="s">
        <v>460</v>
      </c>
      <c r="F264" s="1" t="s">
        <v>460</v>
      </c>
      <c r="G264" s="1" t="s">
        <v>461</v>
      </c>
      <c r="H264" s="1" t="s">
        <v>1380</v>
      </c>
      <c r="I264" s="1" t="s">
        <v>3572</v>
      </c>
      <c r="J264" s="1" t="s">
        <v>464</v>
      </c>
      <c r="K264" s="1" t="s">
        <v>3574</v>
      </c>
      <c r="L264" s="1" t="s">
        <v>3573</v>
      </c>
      <c r="M264" s="1" t="str" cm="1">
        <f t="array" ref="M264">SUBSTITUTE(L264,LEFT(L264,MIN(IFERROR(FIND({0;1;2;3;4;5;6;7;8;9},L264),""))-1),"")</f>
        <v>15</v>
      </c>
      <c r="N264" s="1" t="str">
        <f t="shared" si="28"/>
        <v>mabin_15</v>
      </c>
      <c r="O264" s="1" t="s">
        <v>467</v>
      </c>
      <c r="P264" s="1">
        <v>30</v>
      </c>
      <c r="Q264" s="1">
        <v>0</v>
      </c>
      <c r="R264" s="1" t="s">
        <v>693</v>
      </c>
      <c r="S264" s="1" t="s">
        <v>464</v>
      </c>
      <c r="W264" s="1" t="s">
        <v>467</v>
      </c>
      <c r="X264" s="1">
        <v>0</v>
      </c>
      <c r="Y264" s="1" t="s">
        <v>575</v>
      </c>
      <c r="AA264" s="1" t="s">
        <v>596</v>
      </c>
      <c r="AB264" s="1">
        <v>0</v>
      </c>
      <c r="AC264" s="1">
        <v>0</v>
      </c>
      <c r="AD264" s="1">
        <v>0</v>
      </c>
      <c r="AE264" s="1">
        <v>0</v>
      </c>
      <c r="AF264" s="1">
        <v>0</v>
      </c>
      <c r="AG264" s="1">
        <v>1</v>
      </c>
      <c r="AH264" s="1">
        <v>0</v>
      </c>
      <c r="AI264" s="1">
        <v>0</v>
      </c>
      <c r="AJ264" s="1">
        <v>2</v>
      </c>
      <c r="AK264" s="1">
        <v>0</v>
      </c>
      <c r="AL264" s="1">
        <v>2</v>
      </c>
      <c r="AM264" s="1">
        <v>0</v>
      </c>
      <c r="AN264" s="1">
        <v>0</v>
      </c>
      <c r="AO264" s="1">
        <v>1</v>
      </c>
      <c r="AP264" s="1">
        <v>0</v>
      </c>
      <c r="AQ264" s="1">
        <v>0</v>
      </c>
      <c r="AR264" s="1">
        <v>6</v>
      </c>
      <c r="AS264" s="1" t="s">
        <v>472</v>
      </c>
      <c r="AT264" s="1">
        <v>0</v>
      </c>
      <c r="AU264" s="1">
        <v>0</v>
      </c>
      <c r="AV264" s="1">
        <v>0</v>
      </c>
      <c r="AW264" s="1">
        <v>0</v>
      </c>
      <c r="AX264" s="1">
        <v>0</v>
      </c>
      <c r="AY264" s="1">
        <v>0</v>
      </c>
      <c r="AZ264" s="1">
        <v>0</v>
      </c>
      <c r="BA264" s="1">
        <v>0</v>
      </c>
      <c r="BB264" s="1">
        <v>0</v>
      </c>
      <c r="BC264" s="1">
        <v>0</v>
      </c>
      <c r="BD264" s="1">
        <v>0</v>
      </c>
      <c r="BE264" s="1">
        <v>0</v>
      </c>
      <c r="BF264" s="1" t="s">
        <v>464</v>
      </c>
      <c r="BG264" s="1">
        <v>1</v>
      </c>
      <c r="BH264" s="1">
        <v>0</v>
      </c>
      <c r="BI264" s="1">
        <v>0</v>
      </c>
      <c r="BJ264" s="1">
        <v>0</v>
      </c>
      <c r="BK264" s="1">
        <v>1</v>
      </c>
      <c r="BL264" s="1">
        <v>0</v>
      </c>
      <c r="BM264" s="1">
        <v>0</v>
      </c>
      <c r="BN264" s="1">
        <v>0</v>
      </c>
      <c r="BO264" s="1">
        <v>0</v>
      </c>
      <c r="BP264" s="1">
        <v>0</v>
      </c>
      <c r="BQ264" s="1">
        <v>0</v>
      </c>
      <c r="BS264" s="1" t="s">
        <v>464</v>
      </c>
      <c r="BT264" s="1">
        <v>1</v>
      </c>
      <c r="BU264" s="1">
        <v>0</v>
      </c>
      <c r="BV264" s="1">
        <v>0</v>
      </c>
      <c r="BW264" s="1">
        <v>0</v>
      </c>
      <c r="BX264" s="1">
        <v>0</v>
      </c>
      <c r="BY264" s="1">
        <v>0</v>
      </c>
      <c r="BZ264" s="1">
        <v>0</v>
      </c>
      <c r="CA264" s="1">
        <v>0</v>
      </c>
      <c r="CB264" s="1">
        <v>1</v>
      </c>
      <c r="CC264" s="1">
        <v>0</v>
      </c>
      <c r="CD264" s="1">
        <v>0</v>
      </c>
      <c r="CF264" s="1" t="s">
        <v>473</v>
      </c>
      <c r="CG264" s="1" t="s">
        <v>474</v>
      </c>
      <c r="CL264" s="1" t="s">
        <v>473</v>
      </c>
      <c r="CM264" s="1" t="s">
        <v>5133</v>
      </c>
      <c r="CO264" s="1" t="s">
        <v>464</v>
      </c>
      <c r="CW264" s="1" t="s">
        <v>475</v>
      </c>
      <c r="CX264" s="1">
        <v>18</v>
      </c>
      <c r="CY264" s="1">
        <v>5</v>
      </c>
      <c r="CZ264" s="1">
        <v>20</v>
      </c>
      <c r="DA264" s="9">
        <v>43</v>
      </c>
      <c r="DE264" s="1" t="s">
        <v>472</v>
      </c>
      <c r="DF264" s="1" t="s">
        <v>5102</v>
      </c>
      <c r="DG264" s="1">
        <v>0</v>
      </c>
      <c r="DH264" s="1">
        <v>0</v>
      </c>
      <c r="DI264" s="1">
        <v>0</v>
      </c>
      <c r="DJ264" s="1">
        <v>0</v>
      </c>
      <c r="DK264" s="1">
        <v>0</v>
      </c>
      <c r="DL264" s="1">
        <v>0</v>
      </c>
      <c r="DM264" s="1">
        <v>1</v>
      </c>
      <c r="DN264" s="1">
        <v>1</v>
      </c>
      <c r="DO264" s="1">
        <v>0</v>
      </c>
      <c r="DP264" s="1">
        <v>0</v>
      </c>
      <c r="DQ264" s="1">
        <v>0</v>
      </c>
      <c r="DR264" s="1">
        <v>0</v>
      </c>
      <c r="DS264" s="1">
        <v>0</v>
      </c>
      <c r="EH264" s="1">
        <v>7</v>
      </c>
      <c r="EI264" s="1">
        <v>3</v>
      </c>
      <c r="EJ264" s="1">
        <v>420</v>
      </c>
      <c r="EM264" s="1">
        <v>0</v>
      </c>
      <c r="EN264" s="6">
        <v>10</v>
      </c>
      <c r="EO264" s="1" t="s">
        <v>472</v>
      </c>
      <c r="EZ264" s="1" t="s">
        <v>576</v>
      </c>
      <c r="FA264" s="1">
        <v>0</v>
      </c>
      <c r="FB264" s="1">
        <v>0</v>
      </c>
      <c r="FC264" s="1">
        <v>0</v>
      </c>
      <c r="FD264" s="1">
        <v>0</v>
      </c>
      <c r="FE264" s="1">
        <v>1</v>
      </c>
      <c r="FF264" s="1">
        <v>0</v>
      </c>
      <c r="FG264" s="1">
        <v>0</v>
      </c>
      <c r="FI264" s="1" t="s">
        <v>472</v>
      </c>
      <c r="GE264" s="1" t="s">
        <v>464</v>
      </c>
      <c r="GF264" s="1" t="s">
        <v>3575</v>
      </c>
      <c r="GG264" s="1" t="s">
        <v>472</v>
      </c>
      <c r="HP264" s="1" t="s">
        <v>464</v>
      </c>
      <c r="HQ264" s="1">
        <v>0</v>
      </c>
      <c r="HR264" s="1">
        <v>0</v>
      </c>
      <c r="HS264" s="1">
        <v>0</v>
      </c>
      <c r="HT264" s="1">
        <v>0</v>
      </c>
      <c r="HU264" s="1">
        <v>0</v>
      </c>
      <c r="HV264" s="1">
        <v>0</v>
      </c>
      <c r="HW264" s="1">
        <v>1</v>
      </c>
      <c r="HX264" s="1">
        <v>0</v>
      </c>
      <c r="HY264" s="1">
        <v>0</v>
      </c>
      <c r="HZ264" s="1">
        <v>0</v>
      </c>
      <c r="IF264" s="1">
        <v>0</v>
      </c>
      <c r="IG264" s="1">
        <v>0</v>
      </c>
      <c r="IH264" s="1">
        <v>0</v>
      </c>
      <c r="II264" s="1">
        <v>1</v>
      </c>
      <c r="IJ264" s="1">
        <v>0</v>
      </c>
      <c r="IS264" s="1" t="s">
        <v>5183</v>
      </c>
      <c r="IT264" s="1" t="s">
        <v>472</v>
      </c>
      <c r="IU264" s="1" t="s">
        <v>5102</v>
      </c>
      <c r="IV264" s="1" t="s">
        <v>472</v>
      </c>
      <c r="IX264" s="1" t="s">
        <v>472</v>
      </c>
      <c r="IY264" s="1" t="s">
        <v>472</v>
      </c>
      <c r="KA264" s="1" t="s">
        <v>464</v>
      </c>
      <c r="KB264" s="1">
        <v>1</v>
      </c>
      <c r="KC264" s="1">
        <v>0</v>
      </c>
      <c r="KD264" s="1">
        <v>0</v>
      </c>
      <c r="KE264" s="1">
        <v>1</v>
      </c>
      <c r="KF264" s="1">
        <v>0</v>
      </c>
      <c r="KG264" s="1">
        <v>0</v>
      </c>
      <c r="KH264" s="1">
        <v>0</v>
      </c>
      <c r="KJ264" s="1">
        <v>0</v>
      </c>
      <c r="KK264" s="1">
        <v>1</v>
      </c>
      <c r="KL264" s="1">
        <v>1</v>
      </c>
      <c r="KM264" s="1">
        <v>2</v>
      </c>
      <c r="KN264" s="1">
        <v>3</v>
      </c>
      <c r="KO264" s="1" t="s">
        <v>5185</v>
      </c>
      <c r="KP264" s="1">
        <v>0</v>
      </c>
      <c r="KQ264" s="1">
        <v>0</v>
      </c>
      <c r="KR264" s="1">
        <v>0</v>
      </c>
      <c r="KT264" s="1">
        <v>0</v>
      </c>
      <c r="KU264" s="1">
        <v>0</v>
      </c>
      <c r="KV264" s="1">
        <v>0</v>
      </c>
      <c r="KW264" s="1">
        <v>0</v>
      </c>
      <c r="KX264" s="1">
        <v>1</v>
      </c>
      <c r="KY264" s="1">
        <v>0</v>
      </c>
      <c r="KZ264" s="1" t="s">
        <v>2340</v>
      </c>
      <c r="LA264" s="1" t="s">
        <v>472</v>
      </c>
      <c r="LB264" s="1" t="s">
        <v>490</v>
      </c>
      <c r="LC264" s="1">
        <v>0</v>
      </c>
      <c r="LD264" s="1">
        <v>0</v>
      </c>
      <c r="LE264" s="1">
        <v>1</v>
      </c>
      <c r="LF264" s="1">
        <v>0</v>
      </c>
      <c r="LG264" s="1" t="s">
        <v>3576</v>
      </c>
      <c r="LH264" s="1">
        <v>0</v>
      </c>
      <c r="LI264" s="1">
        <v>0</v>
      </c>
      <c r="LJ264" s="1">
        <v>0</v>
      </c>
      <c r="LK264" s="1">
        <v>1</v>
      </c>
      <c r="LL264" s="1">
        <v>0</v>
      </c>
      <c r="LM264" s="1">
        <v>0</v>
      </c>
      <c r="LN264" s="1">
        <v>1</v>
      </c>
      <c r="LO264" s="1">
        <v>0</v>
      </c>
      <c r="LP264" s="1" t="s">
        <v>3577</v>
      </c>
      <c r="LQ264" s="1" t="s">
        <v>472</v>
      </c>
      <c r="LZ264" s="1" t="s">
        <v>464</v>
      </c>
      <c r="MA264" s="1" t="s">
        <v>472</v>
      </c>
      <c r="MB264" s="1">
        <v>1</v>
      </c>
      <c r="MC264" s="1">
        <v>0</v>
      </c>
      <c r="MD264" s="1">
        <v>0</v>
      </c>
      <c r="ME264" s="1">
        <v>0</v>
      </c>
      <c r="MF264" s="1">
        <v>0</v>
      </c>
      <c r="MH264" s="1">
        <v>1</v>
      </c>
      <c r="MI264" s="1">
        <v>0</v>
      </c>
      <c r="MJ264" s="1">
        <v>0</v>
      </c>
      <c r="MK264" s="1">
        <v>0</v>
      </c>
      <c r="ML264" s="1">
        <v>0</v>
      </c>
      <c r="MM264" s="1">
        <v>0</v>
      </c>
      <c r="MN264" s="1">
        <v>0</v>
      </c>
      <c r="MO264" s="1">
        <v>0</v>
      </c>
      <c r="MQ264" s="1">
        <v>1</v>
      </c>
      <c r="MT264" s="1">
        <v>7</v>
      </c>
      <c r="MU264" s="1" t="s">
        <v>5187</v>
      </c>
      <c r="MV264" s="1">
        <v>1</v>
      </c>
      <c r="MW264" s="1">
        <v>0</v>
      </c>
      <c r="MX264" s="1">
        <v>0</v>
      </c>
      <c r="MY264" s="1">
        <v>0</v>
      </c>
      <c r="MZ264" s="1">
        <v>0</v>
      </c>
      <c r="NA264" s="1">
        <v>1</v>
      </c>
      <c r="NB264" s="1">
        <v>2</v>
      </c>
      <c r="NC264" s="1" t="s">
        <v>5190</v>
      </c>
      <c r="ND264" s="1">
        <v>0</v>
      </c>
      <c r="NE264" s="1">
        <v>0</v>
      </c>
      <c r="NF264" s="1">
        <v>0</v>
      </c>
      <c r="NH264" s="1" t="s">
        <v>472</v>
      </c>
      <c r="NI264" s="1" t="s">
        <v>464</v>
      </c>
      <c r="NJ264" s="1" t="s">
        <v>741</v>
      </c>
      <c r="OD264" s="1" t="s">
        <v>3578</v>
      </c>
      <c r="OE264" s="1">
        <v>0</v>
      </c>
      <c r="OF264" s="1">
        <v>0</v>
      </c>
      <c r="OG264" s="1">
        <v>0</v>
      </c>
      <c r="OH264" s="1">
        <v>0</v>
      </c>
      <c r="OI264" s="1">
        <v>0</v>
      </c>
      <c r="OJ264" s="1">
        <v>0</v>
      </c>
      <c r="OK264" s="1">
        <v>0</v>
      </c>
      <c r="OL264" s="1">
        <v>1</v>
      </c>
      <c r="OM264" s="1">
        <v>1</v>
      </c>
      <c r="ON264" s="1">
        <v>0</v>
      </c>
      <c r="OO264" s="1" t="s">
        <v>544</v>
      </c>
      <c r="OP264" s="1">
        <v>0</v>
      </c>
      <c r="OQ264" s="1">
        <v>0</v>
      </c>
      <c r="OR264" s="1">
        <v>1</v>
      </c>
      <c r="OS264" s="1">
        <v>0</v>
      </c>
      <c r="OT264" s="1">
        <v>0</v>
      </c>
      <c r="OU264" s="1">
        <v>0</v>
      </c>
      <c r="OW264" s="1" t="s">
        <v>482</v>
      </c>
      <c r="OY264" s="1" t="s">
        <v>533</v>
      </c>
      <c r="OZ264" s="1" t="s">
        <v>464</v>
      </c>
      <c r="PA264" s="1" t="s">
        <v>464</v>
      </c>
      <c r="PB264" s="1" t="s">
        <v>743</v>
      </c>
      <c r="PC264" s="1" t="s">
        <v>464</v>
      </c>
      <c r="PD264" s="1" t="s">
        <v>472</v>
      </c>
      <c r="PF264" s="1" t="s">
        <v>484</v>
      </c>
      <c r="PH264" s="1" t="s">
        <v>485</v>
      </c>
      <c r="PI264" s="1" t="s">
        <v>605</v>
      </c>
      <c r="PJ264" s="1" t="s">
        <v>472</v>
      </c>
      <c r="PZ264" s="1" t="s">
        <v>3579</v>
      </c>
      <c r="QA264" s="1" t="s">
        <v>487</v>
      </c>
      <c r="QB264" s="1" t="s">
        <v>3580</v>
      </c>
      <c r="QC264" s="1" t="s">
        <v>3581</v>
      </c>
      <c r="QD264" s="1" t="s">
        <v>464</v>
      </c>
      <c r="QE264" s="1" t="s">
        <v>3582</v>
      </c>
      <c r="QF264" s="1" t="s">
        <v>472</v>
      </c>
      <c r="QG264" s="1">
        <v>-2.1778483</v>
      </c>
      <c r="QH264" s="1">
        <v>28.857143300000001</v>
      </c>
      <c r="QI264" s="1">
        <v>1532</v>
      </c>
      <c r="QJ264" s="1">
        <v>4.5</v>
      </c>
      <c r="QK264" s="1">
        <v>6</v>
      </c>
      <c r="QL264" s="1">
        <v>44967.366562499999</v>
      </c>
      <c r="QM264" s="1">
        <v>44967.3515625</v>
      </c>
      <c r="QN264" s="1" t="s">
        <v>492</v>
      </c>
      <c r="QO264" s="1">
        <v>44967.5780787037</v>
      </c>
      <c r="QP264" s="7" t="s">
        <v>3583</v>
      </c>
      <c r="QQ264" s="1" t="s">
        <v>492</v>
      </c>
      <c r="QR264" s="1" t="s">
        <v>4707</v>
      </c>
      <c r="QS264" s="1" t="s">
        <v>4716</v>
      </c>
      <c r="QT264" s="1">
        <v>12</v>
      </c>
      <c r="QU264" s="1" t="s">
        <v>4725</v>
      </c>
      <c r="QV264" s="1">
        <v>3</v>
      </c>
      <c r="QW264" s="1">
        <v>7</v>
      </c>
      <c r="QX264" s="1">
        <v>8</v>
      </c>
      <c r="QY264" s="9">
        <v>18</v>
      </c>
      <c r="QZ264" s="1" t="s">
        <v>5100</v>
      </c>
      <c r="RA264" s="1">
        <v>5.9523809523809526</v>
      </c>
      <c r="RB264" s="1" t="s">
        <v>4710</v>
      </c>
      <c r="RC264" s="1" t="s">
        <v>4711</v>
      </c>
      <c r="RD264" s="1" t="s">
        <v>4712</v>
      </c>
      <c r="RE264" s="1" t="s">
        <v>5102</v>
      </c>
      <c r="RF264" s="1">
        <v>0</v>
      </c>
      <c r="RG264" s="1">
        <v>3</v>
      </c>
      <c r="RH264" s="1">
        <v>3</v>
      </c>
      <c r="RI264" s="1">
        <v>6</v>
      </c>
      <c r="RJ264" s="1" t="s">
        <v>4748</v>
      </c>
      <c r="RK264" s="1">
        <v>0</v>
      </c>
      <c r="RL264" s="1">
        <v>7</v>
      </c>
      <c r="RM264" s="1" t="s">
        <v>4718</v>
      </c>
      <c r="RN264" s="1">
        <v>0</v>
      </c>
      <c r="RO264" s="1">
        <v>0</v>
      </c>
      <c r="RP264" s="1" t="str">
        <f t="shared" si="29"/>
        <v>regression</v>
      </c>
      <c r="RQ264" s="1" t="str">
        <f t="shared" si="30"/>
        <v>regression</v>
      </c>
      <c r="RR264" s="1" t="str">
        <f t="shared" si="31"/>
        <v>stagnation</v>
      </c>
      <c r="RS264" s="1" t="str">
        <f t="shared" si="32"/>
        <v>regression</v>
      </c>
      <c r="RT264" s="1" t="str">
        <f t="shared" si="33"/>
        <v>regression</v>
      </c>
      <c r="RU264" s="1" t="str">
        <f t="shared" si="34"/>
        <v>stagnation</v>
      </c>
    </row>
    <row r="265" spans="1:489" ht="14.25" customHeight="1" x14ac:dyDescent="0.3">
      <c r="A265" s="1" t="s">
        <v>3584</v>
      </c>
      <c r="B265" s="1" t="s">
        <v>3585</v>
      </c>
      <c r="C265" s="1">
        <v>44967</v>
      </c>
      <c r="D265" s="1" t="s">
        <v>459</v>
      </c>
      <c r="E265" s="1" t="s">
        <v>460</v>
      </c>
      <c r="F265" s="1" t="s">
        <v>460</v>
      </c>
      <c r="G265" s="1" t="s">
        <v>461</v>
      </c>
      <c r="H265" s="1" t="s">
        <v>1380</v>
      </c>
      <c r="I265" s="1" t="s">
        <v>3572</v>
      </c>
      <c r="J265" s="1" t="s">
        <v>472</v>
      </c>
      <c r="K265" s="1" t="s">
        <v>3587</v>
      </c>
      <c r="L265" s="1" t="s">
        <v>3586</v>
      </c>
      <c r="M265" s="1" t="str" cm="1">
        <f t="array" ref="M265">SUBSTITUTE(L265,LEFT(L265,MIN(IFERROR(FIND({0;1;2;3;4;5;6;7;8;9},L265),""))-1),"")</f>
        <v>4</v>
      </c>
      <c r="N265" s="1" t="str">
        <f t="shared" si="28"/>
        <v>mabin_4</v>
      </c>
      <c r="O265" s="1" t="s">
        <v>510</v>
      </c>
      <c r="P265" s="1">
        <v>18</v>
      </c>
      <c r="Q265" s="1">
        <v>993967396</v>
      </c>
      <c r="R265" s="1" t="s">
        <v>511</v>
      </c>
      <c r="S265" s="1" t="s">
        <v>472</v>
      </c>
      <c r="T265" s="1" t="s">
        <v>875</v>
      </c>
      <c r="V265" s="1" t="s">
        <v>510</v>
      </c>
      <c r="W265" s="1" t="s">
        <v>510</v>
      </c>
      <c r="X265" s="1">
        <v>0</v>
      </c>
      <c r="Y265" s="1" t="s">
        <v>575</v>
      </c>
      <c r="AA265" s="1" t="s">
        <v>471</v>
      </c>
      <c r="AB265" s="1">
        <v>0</v>
      </c>
      <c r="AC265" s="1">
        <v>1</v>
      </c>
      <c r="AD265" s="1">
        <v>0</v>
      </c>
      <c r="AE265" s="1">
        <v>0</v>
      </c>
      <c r="AF265" s="1">
        <v>0</v>
      </c>
      <c r="AG265" s="1">
        <v>0</v>
      </c>
      <c r="AH265" s="1">
        <v>1</v>
      </c>
      <c r="AI265" s="1">
        <v>0</v>
      </c>
      <c r="AJ265" s="1">
        <v>0</v>
      </c>
      <c r="AK265" s="1">
        <v>0</v>
      </c>
      <c r="AL265" s="1">
        <v>0</v>
      </c>
      <c r="AM265" s="1">
        <v>1</v>
      </c>
      <c r="AN265" s="1">
        <v>1</v>
      </c>
      <c r="AO265" s="1">
        <v>0</v>
      </c>
      <c r="AP265" s="1">
        <v>1</v>
      </c>
      <c r="AQ265" s="1">
        <v>0</v>
      </c>
      <c r="AR265" s="1">
        <v>5</v>
      </c>
      <c r="AS265" s="1" t="s">
        <v>472</v>
      </c>
      <c r="AT265" s="1">
        <v>0</v>
      </c>
      <c r="AU265" s="1">
        <v>0</v>
      </c>
      <c r="AV265" s="1">
        <v>0</v>
      </c>
      <c r="AW265" s="1">
        <v>0</v>
      </c>
      <c r="AX265" s="1">
        <v>0</v>
      </c>
      <c r="AY265" s="1">
        <v>0</v>
      </c>
      <c r="AZ265" s="1">
        <v>0</v>
      </c>
      <c r="BA265" s="1">
        <v>0</v>
      </c>
      <c r="BB265" s="1">
        <v>0</v>
      </c>
      <c r="BC265" s="1">
        <v>0</v>
      </c>
      <c r="BD265" s="1">
        <v>0</v>
      </c>
      <c r="BE265" s="1">
        <v>0</v>
      </c>
      <c r="BF265" s="1" t="s">
        <v>472</v>
      </c>
      <c r="BS265" s="1" t="s">
        <v>464</v>
      </c>
      <c r="BT265" s="1">
        <v>0</v>
      </c>
      <c r="BU265" s="1">
        <v>1</v>
      </c>
      <c r="BV265" s="1">
        <v>0</v>
      </c>
      <c r="BW265" s="1">
        <v>0</v>
      </c>
      <c r="BX265" s="1">
        <v>0</v>
      </c>
      <c r="BY265" s="1">
        <v>0</v>
      </c>
      <c r="BZ265" s="1">
        <v>0</v>
      </c>
      <c r="CA265" s="1">
        <v>0</v>
      </c>
      <c r="CB265" s="1">
        <v>1</v>
      </c>
      <c r="CC265" s="1">
        <v>0</v>
      </c>
      <c r="CD265" s="1">
        <v>0</v>
      </c>
      <c r="CF265" s="1" t="s">
        <v>473</v>
      </c>
      <c r="CG265" s="1" t="s">
        <v>474</v>
      </c>
      <c r="CL265" s="1" t="s">
        <v>473</v>
      </c>
      <c r="CM265" s="1" t="s">
        <v>5133</v>
      </c>
      <c r="CO265" s="1" t="s">
        <v>464</v>
      </c>
      <c r="CW265" s="1" t="s">
        <v>475</v>
      </c>
      <c r="CX265" s="1">
        <v>5</v>
      </c>
      <c r="CY265" s="1">
        <v>60</v>
      </c>
      <c r="CZ265" s="1">
        <v>5</v>
      </c>
      <c r="DA265" s="9">
        <v>70</v>
      </c>
      <c r="DE265" s="1" t="s">
        <v>464</v>
      </c>
      <c r="DF265" s="1" t="s">
        <v>5101</v>
      </c>
      <c r="EH265" s="1">
        <v>7</v>
      </c>
      <c r="EI265" s="1">
        <v>7</v>
      </c>
      <c r="EJ265" s="1">
        <v>980</v>
      </c>
      <c r="EM265" s="1">
        <v>0</v>
      </c>
      <c r="EN265" s="6">
        <v>28</v>
      </c>
      <c r="EO265" s="1" t="s">
        <v>472</v>
      </c>
      <c r="EZ265" s="1" t="s">
        <v>2181</v>
      </c>
      <c r="FA265" s="1">
        <v>1</v>
      </c>
      <c r="FB265" s="1">
        <v>0</v>
      </c>
      <c r="FC265" s="1">
        <v>0</v>
      </c>
      <c r="FD265" s="1">
        <v>0</v>
      </c>
      <c r="FE265" s="1">
        <v>1</v>
      </c>
      <c r="FF265" s="1">
        <v>1</v>
      </c>
      <c r="FG265" s="1">
        <v>0</v>
      </c>
      <c r="FH265" s="1" t="s">
        <v>3588</v>
      </c>
      <c r="FI265" s="1" t="s">
        <v>464</v>
      </c>
      <c r="FJ265" s="1" t="s">
        <v>598</v>
      </c>
      <c r="FM265" s="1">
        <v>500</v>
      </c>
      <c r="GE265" s="1" t="s">
        <v>464</v>
      </c>
      <c r="GF265" s="1" t="s">
        <v>3589</v>
      </c>
      <c r="GG265" s="1" t="s">
        <v>472</v>
      </c>
      <c r="HP265" s="1" t="s">
        <v>464</v>
      </c>
      <c r="HQ265" s="1">
        <v>0</v>
      </c>
      <c r="HR265" s="1">
        <v>0</v>
      </c>
      <c r="HS265" s="1">
        <v>0</v>
      </c>
      <c r="HT265" s="1">
        <v>0</v>
      </c>
      <c r="HU265" s="1">
        <v>0</v>
      </c>
      <c r="HV265" s="1">
        <v>0</v>
      </c>
      <c r="HW265" s="1">
        <v>1</v>
      </c>
      <c r="HX265" s="1">
        <v>0</v>
      </c>
      <c r="HY265" s="1">
        <v>0</v>
      </c>
      <c r="HZ265" s="1">
        <v>0</v>
      </c>
      <c r="IF265" s="1">
        <v>0</v>
      </c>
      <c r="IG265" s="1">
        <v>0</v>
      </c>
      <c r="IH265" s="1">
        <v>0</v>
      </c>
      <c r="II265" s="1">
        <v>1</v>
      </c>
      <c r="IJ265" s="1">
        <v>0</v>
      </c>
      <c r="IS265" s="1" t="s">
        <v>5183</v>
      </c>
      <c r="IT265" s="1" t="s">
        <v>472</v>
      </c>
      <c r="IU265" s="1" t="s">
        <v>5102</v>
      </c>
      <c r="IV265" s="1" t="s">
        <v>472</v>
      </c>
      <c r="IX265" s="1" t="s">
        <v>472</v>
      </c>
      <c r="IY265" s="1" t="s">
        <v>472</v>
      </c>
      <c r="KA265" s="1" t="s">
        <v>464</v>
      </c>
      <c r="KB265" s="1">
        <v>1</v>
      </c>
      <c r="KC265" s="1">
        <v>0</v>
      </c>
      <c r="KD265" s="1">
        <v>0</v>
      </c>
      <c r="KE265" s="1">
        <v>1</v>
      </c>
      <c r="KF265" s="1">
        <v>0</v>
      </c>
      <c r="KG265" s="1">
        <v>0</v>
      </c>
      <c r="KH265" s="1">
        <v>0</v>
      </c>
      <c r="KJ265" s="1">
        <v>0</v>
      </c>
      <c r="KK265" s="1">
        <v>1</v>
      </c>
      <c r="KL265" s="1">
        <v>0</v>
      </c>
      <c r="KM265" s="1">
        <v>1</v>
      </c>
      <c r="KN265" s="1">
        <v>2</v>
      </c>
      <c r="KO265" s="1" t="s">
        <v>5186</v>
      </c>
      <c r="KP265" s="1">
        <v>0</v>
      </c>
      <c r="KQ265" s="1">
        <v>0</v>
      </c>
      <c r="KR265" s="1">
        <v>0</v>
      </c>
      <c r="KT265" s="1">
        <v>0</v>
      </c>
      <c r="KU265" s="1">
        <v>0</v>
      </c>
      <c r="KV265" s="1">
        <v>0</v>
      </c>
      <c r="KW265" s="1">
        <v>0</v>
      </c>
      <c r="KX265" s="1">
        <v>1</v>
      </c>
      <c r="KY265" s="1">
        <v>0</v>
      </c>
      <c r="KZ265" s="1" t="s">
        <v>3590</v>
      </c>
      <c r="LA265" s="1" t="s">
        <v>472</v>
      </c>
      <c r="LB265" s="1" t="s">
        <v>490</v>
      </c>
      <c r="LC265" s="1">
        <v>0</v>
      </c>
      <c r="LD265" s="1">
        <v>1</v>
      </c>
      <c r="LE265" s="1">
        <v>0</v>
      </c>
      <c r="LF265" s="1">
        <v>0</v>
      </c>
      <c r="LH265" s="1">
        <v>0</v>
      </c>
      <c r="LI265" s="1">
        <v>0</v>
      </c>
      <c r="LJ265" s="1">
        <v>0</v>
      </c>
      <c r="LK265" s="1">
        <v>0</v>
      </c>
      <c r="LL265" s="1">
        <v>0</v>
      </c>
      <c r="LM265" s="1">
        <v>0</v>
      </c>
      <c r="LN265" s="1">
        <v>1</v>
      </c>
      <c r="LO265" s="1">
        <v>0</v>
      </c>
      <c r="LP265" s="1" t="s">
        <v>3591</v>
      </c>
      <c r="LQ265" s="1" t="s">
        <v>472</v>
      </c>
      <c r="LZ265" s="1" t="s">
        <v>472</v>
      </c>
      <c r="MA265" s="1" t="s">
        <v>472</v>
      </c>
      <c r="MQ265" s="1">
        <v>0</v>
      </c>
      <c r="MT265" s="1">
        <v>7</v>
      </c>
      <c r="MU265" s="1" t="s">
        <v>5187</v>
      </c>
      <c r="MV265" s="1">
        <v>1</v>
      </c>
      <c r="MW265" s="1">
        <v>0</v>
      </c>
      <c r="MX265" s="1">
        <v>0</v>
      </c>
      <c r="MY265" s="1">
        <v>0</v>
      </c>
      <c r="MZ265" s="1">
        <v>0</v>
      </c>
      <c r="NA265" s="1">
        <v>1</v>
      </c>
      <c r="NB265" s="1">
        <v>1</v>
      </c>
      <c r="NC265" s="1" t="s">
        <v>5190</v>
      </c>
      <c r="ND265" s="1">
        <v>0</v>
      </c>
      <c r="NE265" s="1">
        <v>0</v>
      </c>
      <c r="NF265" s="1">
        <v>0</v>
      </c>
      <c r="NH265" s="1" t="s">
        <v>464</v>
      </c>
      <c r="NI265" s="1" t="s">
        <v>480</v>
      </c>
      <c r="OD265" s="1" t="s">
        <v>3590</v>
      </c>
      <c r="OE265" s="1">
        <v>0</v>
      </c>
      <c r="OF265" s="1">
        <v>0</v>
      </c>
      <c r="OG265" s="1">
        <v>0</v>
      </c>
      <c r="OH265" s="1">
        <v>0</v>
      </c>
      <c r="OI265" s="1">
        <v>0</v>
      </c>
      <c r="OJ265" s="1">
        <v>0</v>
      </c>
      <c r="OK265" s="1">
        <v>0</v>
      </c>
      <c r="OL265" s="1">
        <v>0</v>
      </c>
      <c r="OM265" s="1">
        <v>1</v>
      </c>
      <c r="ON265" s="1">
        <v>0</v>
      </c>
      <c r="OO265" s="1" t="s">
        <v>3592</v>
      </c>
      <c r="OP265" s="1">
        <v>0</v>
      </c>
      <c r="OQ265" s="1">
        <v>0</v>
      </c>
      <c r="OR265" s="1">
        <v>0</v>
      </c>
      <c r="OS265" s="1">
        <v>0</v>
      </c>
      <c r="OT265" s="1">
        <v>1</v>
      </c>
      <c r="OU265" s="1">
        <v>0</v>
      </c>
      <c r="OV265" s="1" t="s">
        <v>3590</v>
      </c>
      <c r="OW265" s="1" t="s">
        <v>482</v>
      </c>
      <c r="OY265" s="1" t="s">
        <v>533</v>
      </c>
      <c r="OZ265" s="1" t="s">
        <v>464</v>
      </c>
      <c r="PA265" s="1" t="s">
        <v>464</v>
      </c>
      <c r="PB265" s="1" t="s">
        <v>533</v>
      </c>
      <c r="PC265" s="1" t="s">
        <v>464</v>
      </c>
      <c r="PD265" s="1" t="s">
        <v>472</v>
      </c>
      <c r="PF265" s="1" t="s">
        <v>484</v>
      </c>
      <c r="PH265" s="1" t="s">
        <v>671</v>
      </c>
      <c r="PI265" s="1" t="s">
        <v>534</v>
      </c>
      <c r="PJ265" s="1" t="s">
        <v>472</v>
      </c>
      <c r="PZ265" s="1" t="s">
        <v>3576</v>
      </c>
      <c r="QA265" s="1" t="s">
        <v>487</v>
      </c>
      <c r="QB265" s="1" t="s">
        <v>3593</v>
      </c>
      <c r="QC265" s="1" t="s">
        <v>3594</v>
      </c>
      <c r="QD265" s="1" t="s">
        <v>464</v>
      </c>
      <c r="QE265" s="1" t="s">
        <v>3595</v>
      </c>
      <c r="QF265" s="1" t="s">
        <v>472</v>
      </c>
      <c r="QG265" s="1">
        <v>-2.1783603</v>
      </c>
      <c r="QH265" s="1">
        <v>28.856003900000001</v>
      </c>
      <c r="QI265" s="1">
        <v>1519.2</v>
      </c>
      <c r="QJ265" s="1">
        <v>4.4000000000000004</v>
      </c>
      <c r="QK265" s="1">
        <v>5</v>
      </c>
      <c r="QL265" s="1">
        <v>44967.384398148148</v>
      </c>
      <c r="QM265" s="1">
        <v>44967.371539351851</v>
      </c>
      <c r="QN265" s="1" t="s">
        <v>492</v>
      </c>
      <c r="QO265" s="1">
        <v>44967.578090277777</v>
      </c>
      <c r="QP265" s="7" t="s">
        <v>3596</v>
      </c>
      <c r="QQ265" s="1" t="s">
        <v>492</v>
      </c>
      <c r="QR265" s="1" t="s">
        <v>4752</v>
      </c>
      <c r="QS265" s="1" t="s">
        <v>4752</v>
      </c>
      <c r="QT265" s="1" t="s">
        <v>4752</v>
      </c>
      <c r="QU265" s="1" t="s">
        <v>4752</v>
      </c>
      <c r="QV265" s="1" t="s">
        <v>4752</v>
      </c>
      <c r="QW265" s="1" t="s">
        <v>4752</v>
      </c>
      <c r="QX265" s="1" t="s">
        <v>4752</v>
      </c>
      <c r="QY265" s="9" t="s">
        <v>4752</v>
      </c>
      <c r="QZ265" s="1" t="s">
        <v>4752</v>
      </c>
      <c r="RA265" s="1" t="s">
        <v>4752</v>
      </c>
      <c r="RB265" s="1" t="s">
        <v>4752</v>
      </c>
      <c r="RC265" s="1" t="s">
        <v>4752</v>
      </c>
      <c r="RD265" s="1" t="s">
        <v>4752</v>
      </c>
      <c r="RE265" s="1" t="s">
        <v>4752</v>
      </c>
      <c r="RF265" s="1" t="s">
        <v>4752</v>
      </c>
      <c r="RG265" s="1" t="s">
        <v>4752</v>
      </c>
      <c r="RH265" s="1" t="s">
        <v>4752</v>
      </c>
      <c r="RI265" s="1" t="s">
        <v>4752</v>
      </c>
      <c r="RJ265" s="1" t="s">
        <v>4752</v>
      </c>
      <c r="RK265" s="1" t="s">
        <v>4752</v>
      </c>
      <c r="RL265" s="1" t="s">
        <v>4752</v>
      </c>
      <c r="RM265" s="1" t="s">
        <v>4752</v>
      </c>
      <c r="RN265" s="1" t="s">
        <v>4752</v>
      </c>
      <c r="RO265" s="1" t="s">
        <v>4752</v>
      </c>
      <c r="RP265" s="1" t="str">
        <f t="shared" si="29"/>
        <v/>
      </c>
      <c r="RQ265" s="1" t="str">
        <f t="shared" si="30"/>
        <v/>
      </c>
      <c r="RR265" s="1" t="str">
        <f t="shared" si="31"/>
        <v/>
      </c>
      <c r="RS265" s="1" t="str">
        <f t="shared" si="32"/>
        <v/>
      </c>
      <c r="RT265" s="1" t="str">
        <f t="shared" si="33"/>
        <v/>
      </c>
      <c r="RU265" s="1" t="str">
        <f t="shared" si="34"/>
        <v/>
      </c>
    </row>
    <row r="266" spans="1:489" ht="14.25" customHeight="1" x14ac:dyDescent="0.3">
      <c r="A266" s="1" t="s">
        <v>3597</v>
      </c>
      <c r="B266" s="1" t="s">
        <v>3598</v>
      </c>
      <c r="C266" s="1">
        <v>44967</v>
      </c>
      <c r="D266" s="1" t="s">
        <v>459</v>
      </c>
      <c r="E266" s="1" t="s">
        <v>460</v>
      </c>
      <c r="F266" s="1" t="s">
        <v>460</v>
      </c>
      <c r="G266" s="1" t="s">
        <v>461</v>
      </c>
      <c r="H266" s="1" t="s">
        <v>1380</v>
      </c>
      <c r="I266" s="1" t="s">
        <v>3572</v>
      </c>
      <c r="J266" s="1" t="s">
        <v>472</v>
      </c>
      <c r="K266" s="1" t="s">
        <v>3600</v>
      </c>
      <c r="L266" s="1" t="s">
        <v>3599</v>
      </c>
      <c r="M266" s="1" t="str" cm="1">
        <f t="array" ref="M266">SUBSTITUTE(L266,LEFT(L266,MIN(IFERROR(FIND({0;1;2;3;4;5;6;7;8;9},L266),""))-1),"")</f>
        <v>7</v>
      </c>
      <c r="N266" s="1" t="str">
        <f t="shared" si="28"/>
        <v>mabin_7</v>
      </c>
      <c r="O266" s="1" t="s">
        <v>467</v>
      </c>
      <c r="P266" s="1">
        <v>19</v>
      </c>
      <c r="Q266" s="1">
        <v>0</v>
      </c>
      <c r="R266" s="1" t="s">
        <v>614</v>
      </c>
      <c r="S266" s="1" t="s">
        <v>472</v>
      </c>
      <c r="T266" s="1" t="s">
        <v>933</v>
      </c>
      <c r="V266" s="1" t="s">
        <v>510</v>
      </c>
      <c r="W266" s="1" t="s">
        <v>510</v>
      </c>
      <c r="X266" s="1" t="s">
        <v>3601</v>
      </c>
      <c r="Y266" s="1" t="s">
        <v>575</v>
      </c>
      <c r="AA266" s="1" t="s">
        <v>596</v>
      </c>
      <c r="AB266" s="1">
        <v>0</v>
      </c>
      <c r="AC266" s="1">
        <v>0</v>
      </c>
      <c r="AD266" s="1">
        <v>0</v>
      </c>
      <c r="AE266" s="1">
        <v>1</v>
      </c>
      <c r="AF266" s="1">
        <v>0</v>
      </c>
      <c r="AG266" s="1">
        <v>1</v>
      </c>
      <c r="AH266" s="1">
        <v>0</v>
      </c>
      <c r="AI266" s="1">
        <v>0</v>
      </c>
      <c r="AJ266" s="1">
        <v>0</v>
      </c>
      <c r="AK266" s="1">
        <v>0</v>
      </c>
      <c r="AL266" s="1">
        <v>1</v>
      </c>
      <c r="AM266" s="1">
        <v>0</v>
      </c>
      <c r="AN266" s="1">
        <v>3</v>
      </c>
      <c r="AO266" s="1">
        <v>0</v>
      </c>
      <c r="AP266" s="1">
        <v>1</v>
      </c>
      <c r="AQ266" s="1">
        <v>0</v>
      </c>
      <c r="AR266" s="1">
        <v>7</v>
      </c>
      <c r="AS266" s="1" t="s">
        <v>464</v>
      </c>
      <c r="AT266" s="1">
        <v>1</v>
      </c>
      <c r="AU266" s="1">
        <v>0</v>
      </c>
      <c r="AV266" s="1">
        <v>0</v>
      </c>
      <c r="AW266" s="1">
        <v>0</v>
      </c>
      <c r="AX266" s="1">
        <v>0</v>
      </c>
      <c r="AY266" s="1">
        <v>0</v>
      </c>
      <c r="AZ266" s="1">
        <v>0</v>
      </c>
      <c r="BA266" s="1">
        <v>0</v>
      </c>
      <c r="BB266" s="1">
        <v>0</v>
      </c>
      <c r="BC266" s="1">
        <v>1</v>
      </c>
      <c r="BD266" s="1">
        <v>0</v>
      </c>
      <c r="BE266" s="1" t="s">
        <v>3602</v>
      </c>
      <c r="BF266" s="1" t="s">
        <v>472</v>
      </c>
      <c r="BS266" s="1" t="s">
        <v>464</v>
      </c>
      <c r="BT266" s="1">
        <v>0</v>
      </c>
      <c r="BU266" s="1">
        <v>0</v>
      </c>
      <c r="BV266" s="1">
        <v>0</v>
      </c>
      <c r="BW266" s="1">
        <v>1</v>
      </c>
      <c r="BX266" s="1">
        <v>0</v>
      </c>
      <c r="BY266" s="1">
        <v>0</v>
      </c>
      <c r="BZ266" s="1">
        <v>0</v>
      </c>
      <c r="CA266" s="1">
        <v>0</v>
      </c>
      <c r="CB266" s="1">
        <v>1</v>
      </c>
      <c r="CC266" s="1">
        <v>0</v>
      </c>
      <c r="CD266" s="1">
        <v>0</v>
      </c>
      <c r="CF266" s="1" t="s">
        <v>473</v>
      </c>
      <c r="CG266" s="1" t="s">
        <v>474</v>
      </c>
      <c r="CL266" s="1" t="s">
        <v>473</v>
      </c>
      <c r="CM266" s="1" t="s">
        <v>5133</v>
      </c>
      <c r="CO266" s="1" t="s">
        <v>464</v>
      </c>
      <c r="CW266" s="1" t="s">
        <v>475</v>
      </c>
      <c r="CX266" s="1">
        <v>5</v>
      </c>
      <c r="CY266" s="1">
        <v>6</v>
      </c>
      <c r="CZ266" s="1">
        <v>3</v>
      </c>
      <c r="DA266" s="9">
        <v>14</v>
      </c>
      <c r="DE266" s="1" t="s">
        <v>472</v>
      </c>
      <c r="DF266" s="1" t="s">
        <v>5102</v>
      </c>
      <c r="DG266" s="1">
        <v>0</v>
      </c>
      <c r="DH266" s="1">
        <v>0</v>
      </c>
      <c r="DI266" s="1">
        <v>0</v>
      </c>
      <c r="DJ266" s="1">
        <v>0</v>
      </c>
      <c r="DK266" s="1">
        <v>0</v>
      </c>
      <c r="DL266" s="1">
        <v>1</v>
      </c>
      <c r="DM266" s="1">
        <v>1</v>
      </c>
      <c r="DN266" s="1">
        <v>1</v>
      </c>
      <c r="DO266" s="1">
        <v>0</v>
      </c>
      <c r="DP266" s="1">
        <v>0</v>
      </c>
      <c r="DQ266" s="1">
        <v>0</v>
      </c>
      <c r="DR266" s="1">
        <v>0</v>
      </c>
      <c r="DS266" s="1">
        <v>0</v>
      </c>
      <c r="EH266" s="1">
        <v>7</v>
      </c>
      <c r="EI266" s="1">
        <v>4</v>
      </c>
      <c r="EJ266" s="1">
        <v>560</v>
      </c>
      <c r="EM266" s="1">
        <v>0</v>
      </c>
      <c r="EN266" s="6">
        <v>11.428571428571429</v>
      </c>
      <c r="EO266" s="1" t="s">
        <v>464</v>
      </c>
      <c r="EP266" s="1">
        <v>0</v>
      </c>
      <c r="EQ266" s="1">
        <v>0</v>
      </c>
      <c r="ER266" s="1">
        <v>0</v>
      </c>
      <c r="ES266" s="1">
        <v>0</v>
      </c>
      <c r="ET266" s="1">
        <v>0</v>
      </c>
      <c r="EU266" s="1">
        <v>0</v>
      </c>
      <c r="EV266" s="1">
        <v>0</v>
      </c>
      <c r="EW266" s="1">
        <v>1</v>
      </c>
      <c r="EX266" s="1">
        <v>0</v>
      </c>
      <c r="EY266" s="1" t="s">
        <v>3603</v>
      </c>
      <c r="EZ266" s="1" t="s">
        <v>529</v>
      </c>
      <c r="FA266" s="1">
        <v>0</v>
      </c>
      <c r="FB266" s="1">
        <v>0</v>
      </c>
      <c r="FC266" s="1">
        <v>0</v>
      </c>
      <c r="FD266" s="1">
        <v>0</v>
      </c>
      <c r="FE266" s="1">
        <v>1</v>
      </c>
      <c r="FF266" s="1">
        <v>1</v>
      </c>
      <c r="FG266" s="1">
        <v>0</v>
      </c>
      <c r="FH266" s="1" t="s">
        <v>3604</v>
      </c>
      <c r="FI266" s="1" t="s">
        <v>464</v>
      </c>
      <c r="FJ266" s="1" t="s">
        <v>598</v>
      </c>
      <c r="FM266" s="1">
        <v>1000</v>
      </c>
      <c r="GE266" s="1" t="s">
        <v>464</v>
      </c>
      <c r="GF266" s="1" t="s">
        <v>3605</v>
      </c>
      <c r="GG266" s="1" t="s">
        <v>464</v>
      </c>
      <c r="GH266" s="1">
        <v>1</v>
      </c>
      <c r="GI266" s="1">
        <v>0</v>
      </c>
      <c r="GJ266" s="1">
        <v>0</v>
      </c>
      <c r="GK266" s="1">
        <v>1</v>
      </c>
      <c r="GL266" s="1">
        <v>0</v>
      </c>
      <c r="GM266" s="1">
        <v>0</v>
      </c>
      <c r="GN266" s="1">
        <v>0</v>
      </c>
      <c r="GY266" s="1">
        <v>0</v>
      </c>
      <c r="GZ266" s="1">
        <v>0</v>
      </c>
      <c r="HA266" s="1">
        <v>0</v>
      </c>
      <c r="HB266" s="1">
        <v>1</v>
      </c>
      <c r="HC266" s="1">
        <v>0</v>
      </c>
      <c r="HD266" s="1">
        <v>0</v>
      </c>
      <c r="HE266" s="1">
        <v>0</v>
      </c>
      <c r="HF266" s="1">
        <v>0</v>
      </c>
      <c r="HG266" s="1">
        <v>0</v>
      </c>
      <c r="HH266" s="1">
        <v>0</v>
      </c>
      <c r="HI266" s="1">
        <v>0</v>
      </c>
      <c r="HJ266" s="1">
        <v>0</v>
      </c>
      <c r="HK266" s="1">
        <v>0</v>
      </c>
      <c r="HL266" s="1">
        <v>0</v>
      </c>
      <c r="HM266" s="1">
        <v>0</v>
      </c>
      <c r="HN266" s="1">
        <v>0</v>
      </c>
      <c r="HO266" s="1">
        <v>0</v>
      </c>
      <c r="HP266" s="1" t="s">
        <v>464</v>
      </c>
      <c r="HQ266" s="1">
        <v>0</v>
      </c>
      <c r="HR266" s="1">
        <v>0</v>
      </c>
      <c r="HS266" s="1">
        <v>0</v>
      </c>
      <c r="HT266" s="1">
        <v>0</v>
      </c>
      <c r="HU266" s="1">
        <v>0</v>
      </c>
      <c r="HV266" s="1">
        <v>0</v>
      </c>
      <c r="HW266" s="1">
        <v>1</v>
      </c>
      <c r="HX266" s="1">
        <v>0</v>
      </c>
      <c r="HY266" s="1">
        <v>0</v>
      </c>
      <c r="HZ266" s="1">
        <v>0</v>
      </c>
      <c r="IF266" s="1">
        <v>0</v>
      </c>
      <c r="IG266" s="1">
        <v>0</v>
      </c>
      <c r="IH266" s="1">
        <v>0</v>
      </c>
      <c r="II266" s="1">
        <v>1</v>
      </c>
      <c r="IJ266" s="1">
        <v>0</v>
      </c>
      <c r="IS266" s="1" t="s">
        <v>5183</v>
      </c>
      <c r="IT266" s="1" t="s">
        <v>472</v>
      </c>
      <c r="IU266" s="1" t="s">
        <v>5102</v>
      </c>
      <c r="IV266" s="1" t="s">
        <v>472</v>
      </c>
      <c r="IX266" s="1" t="s">
        <v>472</v>
      </c>
      <c r="IY266" s="1" t="s">
        <v>472</v>
      </c>
      <c r="KA266" s="1" t="s">
        <v>464</v>
      </c>
      <c r="KB266" s="1">
        <v>1</v>
      </c>
      <c r="KC266" s="1">
        <v>0</v>
      </c>
      <c r="KD266" s="1">
        <v>0</v>
      </c>
      <c r="KE266" s="1">
        <v>1</v>
      </c>
      <c r="KF266" s="1">
        <v>0</v>
      </c>
      <c r="KG266" s="1">
        <v>0</v>
      </c>
      <c r="KH266" s="1">
        <v>0</v>
      </c>
      <c r="KJ266" s="1">
        <v>1</v>
      </c>
      <c r="KK266" s="1">
        <v>1</v>
      </c>
      <c r="KL266" s="1">
        <v>1</v>
      </c>
      <c r="KM266" s="1">
        <v>3</v>
      </c>
      <c r="KN266" s="1">
        <v>4</v>
      </c>
      <c r="KO266" s="1" t="s">
        <v>5185</v>
      </c>
      <c r="KP266" s="1">
        <v>0</v>
      </c>
      <c r="KQ266" s="1">
        <v>0</v>
      </c>
      <c r="KR266" s="1">
        <v>0</v>
      </c>
      <c r="KT266" s="1">
        <v>0</v>
      </c>
      <c r="KU266" s="1">
        <v>1</v>
      </c>
      <c r="KV266" s="1">
        <v>0</v>
      </c>
      <c r="KW266" s="1">
        <v>0</v>
      </c>
      <c r="KX266" s="1">
        <v>1</v>
      </c>
      <c r="KY266" s="1">
        <v>0</v>
      </c>
      <c r="KZ266" s="1" t="s">
        <v>3606</v>
      </c>
      <c r="LA266" s="1" t="s">
        <v>472</v>
      </c>
      <c r="LB266" s="1" t="s">
        <v>3607</v>
      </c>
      <c r="LC266" s="1">
        <v>0</v>
      </c>
      <c r="LD266" s="1">
        <v>1</v>
      </c>
      <c r="LE266" s="1">
        <v>0</v>
      </c>
      <c r="LF266" s="1">
        <v>0</v>
      </c>
      <c r="LH266" s="1">
        <v>0</v>
      </c>
      <c r="LI266" s="1">
        <v>0</v>
      </c>
      <c r="LJ266" s="1">
        <v>0</v>
      </c>
      <c r="LK266" s="1">
        <v>0</v>
      </c>
      <c r="LL266" s="1">
        <v>0</v>
      </c>
      <c r="LM266" s="1">
        <v>0</v>
      </c>
      <c r="LN266" s="1">
        <v>1</v>
      </c>
      <c r="LO266" s="1">
        <v>0</v>
      </c>
      <c r="LP266" s="1" t="s">
        <v>3591</v>
      </c>
      <c r="LQ266" s="1" t="s">
        <v>472</v>
      </c>
      <c r="LZ266" s="1" t="s">
        <v>472</v>
      </c>
      <c r="MA266" s="1" t="s">
        <v>472</v>
      </c>
      <c r="MQ266" s="1">
        <v>0</v>
      </c>
      <c r="MT266" s="1">
        <v>8</v>
      </c>
      <c r="MU266" s="1" t="s">
        <v>5187</v>
      </c>
      <c r="MV266" s="1">
        <v>1</v>
      </c>
      <c r="MW266" s="1">
        <v>0</v>
      </c>
      <c r="MX266" s="1">
        <v>0</v>
      </c>
      <c r="MY266" s="1">
        <v>0</v>
      </c>
      <c r="MZ266" s="1">
        <v>0</v>
      </c>
      <c r="NA266" s="1">
        <v>1</v>
      </c>
      <c r="NB266" s="1">
        <v>1</v>
      </c>
      <c r="NC266" s="1" t="s">
        <v>5190</v>
      </c>
      <c r="ND266" s="1">
        <v>0</v>
      </c>
      <c r="NE266" s="1">
        <v>0</v>
      </c>
      <c r="NF266" s="1">
        <v>0</v>
      </c>
      <c r="NH266" s="1" t="s">
        <v>464</v>
      </c>
      <c r="NI266" s="1" t="s">
        <v>464</v>
      </c>
      <c r="NJ266" s="1" t="s">
        <v>741</v>
      </c>
      <c r="OD266" s="1" t="s">
        <v>3608</v>
      </c>
      <c r="OE266" s="1">
        <v>0</v>
      </c>
      <c r="OF266" s="1">
        <v>0</v>
      </c>
      <c r="OG266" s="1">
        <v>0</v>
      </c>
      <c r="OH266" s="1">
        <v>0</v>
      </c>
      <c r="OI266" s="1">
        <v>0</v>
      </c>
      <c r="OJ266" s="1">
        <v>0</v>
      </c>
      <c r="OK266" s="1">
        <v>0</v>
      </c>
      <c r="OL266" s="1">
        <v>0</v>
      </c>
      <c r="OM266" s="1">
        <v>1</v>
      </c>
      <c r="ON266" s="1">
        <v>0</v>
      </c>
      <c r="OO266" s="1" t="s">
        <v>3609</v>
      </c>
      <c r="OP266" s="1">
        <v>0</v>
      </c>
      <c r="OQ266" s="1">
        <v>0</v>
      </c>
      <c r="OR266" s="1">
        <v>0</v>
      </c>
      <c r="OS266" s="1">
        <v>0</v>
      </c>
      <c r="OT266" s="1">
        <v>1</v>
      </c>
      <c r="OU266" s="1">
        <v>0</v>
      </c>
      <c r="OV266" s="1" t="s">
        <v>3610</v>
      </c>
      <c r="OW266" s="1" t="s">
        <v>482</v>
      </c>
      <c r="OY266" s="1" t="s">
        <v>533</v>
      </c>
      <c r="OZ266" s="1" t="s">
        <v>472</v>
      </c>
      <c r="PA266" s="1" t="s">
        <v>472</v>
      </c>
      <c r="PB266" s="1" t="s">
        <v>533</v>
      </c>
      <c r="PC266" s="1" t="s">
        <v>464</v>
      </c>
      <c r="PD266" s="1" t="s">
        <v>472</v>
      </c>
      <c r="PF266" s="1" t="s">
        <v>684</v>
      </c>
      <c r="PH266" s="1" t="s">
        <v>586</v>
      </c>
      <c r="PI266" s="1" t="s">
        <v>605</v>
      </c>
      <c r="PJ266" s="1" t="s">
        <v>472</v>
      </c>
      <c r="PZ266" s="1" t="s">
        <v>851</v>
      </c>
      <c r="QA266" s="1" t="s">
        <v>487</v>
      </c>
      <c r="QB266" s="1" t="s">
        <v>3611</v>
      </c>
      <c r="QC266" s="1" t="s">
        <v>3612</v>
      </c>
      <c r="QD266" s="1" t="s">
        <v>472</v>
      </c>
      <c r="QG266" s="1">
        <v>-2.1784845000000002</v>
      </c>
      <c r="QH266" s="1">
        <v>28.854533700000001</v>
      </c>
      <c r="QI266" s="1">
        <v>1548.5</v>
      </c>
      <c r="QJ266" s="1">
        <v>4.67</v>
      </c>
      <c r="QK266" s="1">
        <v>7</v>
      </c>
      <c r="QL266" s="1">
        <v>44967.409687500003</v>
      </c>
      <c r="QM266" s="1">
        <v>44967.393773148149</v>
      </c>
      <c r="QN266" s="1" t="s">
        <v>492</v>
      </c>
      <c r="QO266" s="1">
        <v>44967.578101851846</v>
      </c>
      <c r="QP266" s="7" t="s">
        <v>3613</v>
      </c>
      <c r="QQ266" s="1" t="s">
        <v>492</v>
      </c>
      <c r="QR266" s="1" t="s">
        <v>4752</v>
      </c>
      <c r="QS266" s="1" t="s">
        <v>4752</v>
      </c>
      <c r="QT266" s="1" t="s">
        <v>4752</v>
      </c>
      <c r="QU266" s="1" t="s">
        <v>4752</v>
      </c>
      <c r="QV266" s="1" t="s">
        <v>4752</v>
      </c>
      <c r="QW266" s="1" t="s">
        <v>4752</v>
      </c>
      <c r="QX266" s="1" t="s">
        <v>4752</v>
      </c>
      <c r="QY266" s="9" t="s">
        <v>4752</v>
      </c>
      <c r="QZ266" s="1" t="s">
        <v>4752</v>
      </c>
      <c r="RA266" s="1" t="s">
        <v>4752</v>
      </c>
      <c r="RB266" s="1" t="s">
        <v>4752</v>
      </c>
      <c r="RC266" s="1" t="s">
        <v>4752</v>
      </c>
      <c r="RD266" s="1" t="s">
        <v>4752</v>
      </c>
      <c r="RE266" s="1" t="s">
        <v>4752</v>
      </c>
      <c r="RF266" s="1" t="s">
        <v>4752</v>
      </c>
      <c r="RG266" s="1" t="s">
        <v>4752</v>
      </c>
      <c r="RH266" s="1" t="s">
        <v>4752</v>
      </c>
      <c r="RI266" s="1" t="s">
        <v>4752</v>
      </c>
      <c r="RJ266" s="1" t="s">
        <v>4752</v>
      </c>
      <c r="RK266" s="1" t="s">
        <v>4752</v>
      </c>
      <c r="RL266" s="1" t="s">
        <v>4752</v>
      </c>
      <c r="RM266" s="1" t="s">
        <v>4752</v>
      </c>
      <c r="RN266" s="1" t="s">
        <v>4752</v>
      </c>
      <c r="RO266" s="1" t="s">
        <v>4752</v>
      </c>
      <c r="RP266" s="1" t="str">
        <f t="shared" si="29"/>
        <v/>
      </c>
      <c r="RQ266" s="1" t="str">
        <f t="shared" si="30"/>
        <v/>
      </c>
      <c r="RR266" s="1" t="str">
        <f t="shared" si="31"/>
        <v/>
      </c>
      <c r="RS266" s="1" t="str">
        <f t="shared" si="32"/>
        <v/>
      </c>
      <c r="RT266" s="1" t="str">
        <f t="shared" si="33"/>
        <v/>
      </c>
      <c r="RU266" s="1" t="str">
        <f t="shared" si="34"/>
        <v/>
      </c>
    </row>
    <row r="267" spans="1:489" ht="14.25" customHeight="1" x14ac:dyDescent="0.3">
      <c r="A267" s="1" t="s">
        <v>3614</v>
      </c>
      <c r="B267" s="1" t="s">
        <v>3615</v>
      </c>
      <c r="C267" s="1">
        <v>44967</v>
      </c>
      <c r="D267" s="1" t="s">
        <v>459</v>
      </c>
      <c r="E267" s="1" t="s">
        <v>460</v>
      </c>
      <c r="F267" s="1" t="s">
        <v>460</v>
      </c>
      <c r="G267" s="1" t="s">
        <v>461</v>
      </c>
      <c r="H267" s="1" t="s">
        <v>1380</v>
      </c>
      <c r="I267" s="1" t="s">
        <v>3572</v>
      </c>
      <c r="J267" s="1" t="s">
        <v>464</v>
      </c>
      <c r="K267" s="1" t="s">
        <v>3617</v>
      </c>
      <c r="L267" s="1" t="s">
        <v>3616</v>
      </c>
      <c r="M267" s="1" t="str" cm="1">
        <f t="array" ref="M267">SUBSTITUTE(L267,LEFT(L267,MIN(IFERROR(FIND({0;1;2;3;4;5;6;7;8;9},L267),""))-1),"")</f>
        <v>5</v>
      </c>
      <c r="N267" s="1" t="str">
        <f t="shared" si="28"/>
        <v>mabin_5</v>
      </c>
      <c r="O267" s="1" t="s">
        <v>510</v>
      </c>
      <c r="P267" s="1">
        <v>62</v>
      </c>
      <c r="Q267" s="1">
        <v>0</v>
      </c>
      <c r="R267" s="1" t="s">
        <v>511</v>
      </c>
      <c r="S267" s="1" t="s">
        <v>464</v>
      </c>
      <c r="W267" s="1" t="s">
        <v>510</v>
      </c>
      <c r="X267" s="1" t="s">
        <v>3617</v>
      </c>
      <c r="Y267" s="1" t="s">
        <v>575</v>
      </c>
      <c r="AA267" s="1" t="s">
        <v>471</v>
      </c>
      <c r="AB267" s="1">
        <v>0</v>
      </c>
      <c r="AC267" s="1">
        <v>0</v>
      </c>
      <c r="AD267" s="1">
        <v>0</v>
      </c>
      <c r="AE267" s="1">
        <v>3</v>
      </c>
      <c r="AF267" s="1">
        <v>0</v>
      </c>
      <c r="AG267" s="1">
        <v>0</v>
      </c>
      <c r="AH267" s="1">
        <v>1</v>
      </c>
      <c r="AI267" s="1">
        <v>0</v>
      </c>
      <c r="AJ267" s="1">
        <v>0</v>
      </c>
      <c r="AK267" s="1">
        <v>0</v>
      </c>
      <c r="AL267" s="1">
        <v>0</v>
      </c>
      <c r="AM267" s="1">
        <v>0</v>
      </c>
      <c r="AN267" s="1">
        <v>3</v>
      </c>
      <c r="AO267" s="1">
        <v>0</v>
      </c>
      <c r="AP267" s="1">
        <v>1</v>
      </c>
      <c r="AQ267" s="1">
        <v>0</v>
      </c>
      <c r="AR267" s="1">
        <v>8</v>
      </c>
      <c r="AS267" s="1" t="s">
        <v>464</v>
      </c>
      <c r="AT267" s="1">
        <v>0</v>
      </c>
      <c r="AU267" s="1">
        <v>0</v>
      </c>
      <c r="AV267" s="1">
        <v>0</v>
      </c>
      <c r="AW267" s="1">
        <v>0</v>
      </c>
      <c r="AX267" s="1">
        <v>1</v>
      </c>
      <c r="AY267" s="1">
        <v>0</v>
      </c>
      <c r="AZ267" s="1">
        <v>0</v>
      </c>
      <c r="BA267" s="1">
        <v>0</v>
      </c>
      <c r="BB267" s="1">
        <v>0</v>
      </c>
      <c r="BC267" s="1">
        <v>1</v>
      </c>
      <c r="BD267" s="1">
        <v>0</v>
      </c>
      <c r="BE267" s="1" t="s">
        <v>3618</v>
      </c>
      <c r="BF267" s="1" t="s">
        <v>464</v>
      </c>
      <c r="BG267" s="1">
        <v>0</v>
      </c>
      <c r="BH267" s="1">
        <v>0</v>
      </c>
      <c r="BI267" s="1">
        <v>0</v>
      </c>
      <c r="BJ267" s="1">
        <v>0</v>
      </c>
      <c r="BK267" s="1">
        <v>1</v>
      </c>
      <c r="BL267" s="1">
        <v>0</v>
      </c>
      <c r="BM267" s="1">
        <v>0</v>
      </c>
      <c r="BN267" s="1">
        <v>0</v>
      </c>
      <c r="BO267" s="1">
        <v>0</v>
      </c>
      <c r="BP267" s="1">
        <v>1</v>
      </c>
      <c r="BQ267" s="1">
        <v>0</v>
      </c>
      <c r="BR267" s="1" t="s">
        <v>3619</v>
      </c>
      <c r="BS267" s="1" t="s">
        <v>464</v>
      </c>
      <c r="BT267" s="1">
        <v>0</v>
      </c>
      <c r="BU267" s="1">
        <v>0</v>
      </c>
      <c r="BV267" s="1">
        <v>0</v>
      </c>
      <c r="BW267" s="1">
        <v>1</v>
      </c>
      <c r="BX267" s="1">
        <v>0</v>
      </c>
      <c r="BY267" s="1">
        <v>0</v>
      </c>
      <c r="BZ267" s="1">
        <v>0</v>
      </c>
      <c r="CA267" s="1">
        <v>0</v>
      </c>
      <c r="CB267" s="1">
        <v>1</v>
      </c>
      <c r="CC267" s="1">
        <v>0</v>
      </c>
      <c r="CD267" s="1">
        <v>0</v>
      </c>
      <c r="CF267" s="1" t="s">
        <v>473</v>
      </c>
      <c r="CG267" s="1" t="s">
        <v>474</v>
      </c>
      <c r="CL267" s="1" t="s">
        <v>473</v>
      </c>
      <c r="CM267" s="1" t="s">
        <v>5133</v>
      </c>
      <c r="CO267" s="1" t="s">
        <v>464</v>
      </c>
      <c r="CW267" s="1" t="s">
        <v>475</v>
      </c>
      <c r="CX267" s="1">
        <v>4</v>
      </c>
      <c r="CY267" s="1">
        <v>20</v>
      </c>
      <c r="CZ267" s="1">
        <v>5</v>
      </c>
      <c r="DA267" s="9">
        <v>29</v>
      </c>
      <c r="DE267" s="1" t="s">
        <v>472</v>
      </c>
      <c r="DF267" s="1" t="s">
        <v>5102</v>
      </c>
      <c r="DG267" s="1">
        <v>0</v>
      </c>
      <c r="DH267" s="1">
        <v>0</v>
      </c>
      <c r="DI267" s="1">
        <v>0</v>
      </c>
      <c r="DJ267" s="1">
        <v>0</v>
      </c>
      <c r="DK267" s="1">
        <v>0</v>
      </c>
      <c r="DL267" s="1">
        <v>1</v>
      </c>
      <c r="DM267" s="1">
        <v>1</v>
      </c>
      <c r="DN267" s="1">
        <v>1</v>
      </c>
      <c r="DO267" s="1">
        <v>0</v>
      </c>
      <c r="DP267" s="1">
        <v>0</v>
      </c>
      <c r="DQ267" s="1">
        <v>0</v>
      </c>
      <c r="DR267" s="1">
        <v>0</v>
      </c>
      <c r="DS267" s="1">
        <v>0</v>
      </c>
      <c r="EH267" s="1">
        <v>7</v>
      </c>
      <c r="EI267" s="1">
        <v>3</v>
      </c>
      <c r="EJ267" s="1">
        <v>420</v>
      </c>
      <c r="EM267" s="1">
        <v>0</v>
      </c>
      <c r="EN267" s="6">
        <v>7.5</v>
      </c>
      <c r="EO267" s="1" t="s">
        <v>472</v>
      </c>
      <c r="EZ267" s="1" t="s">
        <v>597</v>
      </c>
      <c r="FA267" s="1">
        <v>0</v>
      </c>
      <c r="FB267" s="1">
        <v>0</v>
      </c>
      <c r="FC267" s="1">
        <v>0</v>
      </c>
      <c r="FD267" s="1">
        <v>0</v>
      </c>
      <c r="FE267" s="1">
        <v>1</v>
      </c>
      <c r="FF267" s="1">
        <v>1</v>
      </c>
      <c r="FG267" s="1">
        <v>0</v>
      </c>
      <c r="FH267" s="1" t="s">
        <v>3620</v>
      </c>
      <c r="FI267" s="1" t="s">
        <v>464</v>
      </c>
      <c r="FJ267" s="1" t="s">
        <v>598</v>
      </c>
      <c r="FM267" s="1">
        <v>500</v>
      </c>
      <c r="GE267" s="1" t="s">
        <v>464</v>
      </c>
      <c r="GF267" s="1" t="s">
        <v>3621</v>
      </c>
      <c r="GG267" s="1" t="s">
        <v>472</v>
      </c>
      <c r="HP267" s="1" t="s">
        <v>464</v>
      </c>
      <c r="HQ267" s="1">
        <v>0</v>
      </c>
      <c r="HR267" s="1">
        <v>0</v>
      </c>
      <c r="HS267" s="1">
        <v>0</v>
      </c>
      <c r="HT267" s="1">
        <v>0</v>
      </c>
      <c r="HU267" s="1">
        <v>0</v>
      </c>
      <c r="HV267" s="1">
        <v>0</v>
      </c>
      <c r="HW267" s="1">
        <v>1</v>
      </c>
      <c r="HX267" s="1">
        <v>0</v>
      </c>
      <c r="HY267" s="1">
        <v>0</v>
      </c>
      <c r="HZ267" s="1">
        <v>0</v>
      </c>
      <c r="IF267" s="1">
        <v>0</v>
      </c>
      <c r="IG267" s="1">
        <v>0</v>
      </c>
      <c r="IH267" s="1">
        <v>0</v>
      </c>
      <c r="II267" s="1">
        <v>1</v>
      </c>
      <c r="IJ267" s="1">
        <v>0</v>
      </c>
      <c r="IS267" s="1" t="s">
        <v>5183</v>
      </c>
      <c r="IT267" s="1" t="s">
        <v>472</v>
      </c>
      <c r="IU267" s="1" t="s">
        <v>5102</v>
      </c>
      <c r="IV267" s="1" t="s">
        <v>472</v>
      </c>
      <c r="IX267" s="1" t="s">
        <v>472</v>
      </c>
      <c r="IY267" s="1" t="s">
        <v>472</v>
      </c>
      <c r="KA267" s="1" t="s">
        <v>464</v>
      </c>
      <c r="KB267" s="1">
        <v>1</v>
      </c>
      <c r="KC267" s="1">
        <v>0</v>
      </c>
      <c r="KD267" s="1">
        <v>0</v>
      </c>
      <c r="KE267" s="1">
        <v>1</v>
      </c>
      <c r="KF267" s="1">
        <v>0</v>
      </c>
      <c r="KG267" s="1">
        <v>0</v>
      </c>
      <c r="KH267" s="1">
        <v>0</v>
      </c>
      <c r="KJ267" s="1">
        <v>1</v>
      </c>
      <c r="KK267" s="1">
        <v>1</v>
      </c>
      <c r="KL267" s="1">
        <v>1</v>
      </c>
      <c r="KM267" s="1">
        <v>3</v>
      </c>
      <c r="KN267" s="1">
        <v>4</v>
      </c>
      <c r="KO267" s="1" t="s">
        <v>5185</v>
      </c>
      <c r="KP267" s="1">
        <v>0</v>
      </c>
      <c r="KQ267" s="1">
        <v>0</v>
      </c>
      <c r="KR267" s="1">
        <v>0</v>
      </c>
      <c r="KT267" s="1">
        <v>1</v>
      </c>
      <c r="KU267" s="1">
        <v>0</v>
      </c>
      <c r="KV267" s="1">
        <v>0</v>
      </c>
      <c r="KW267" s="1">
        <v>0</v>
      </c>
      <c r="KX267" s="1">
        <v>0</v>
      </c>
      <c r="KY267" s="1">
        <v>0</v>
      </c>
      <c r="LA267" s="1" t="s">
        <v>472</v>
      </c>
      <c r="LB267" s="1" t="s">
        <v>3622</v>
      </c>
      <c r="LC267" s="1">
        <v>0</v>
      </c>
      <c r="LD267" s="1">
        <v>1</v>
      </c>
      <c r="LE267" s="1">
        <v>0</v>
      </c>
      <c r="LF267" s="1">
        <v>0</v>
      </c>
      <c r="LH267" s="1">
        <v>0</v>
      </c>
      <c r="LI267" s="1">
        <v>0</v>
      </c>
      <c r="LJ267" s="1">
        <v>0</v>
      </c>
      <c r="LK267" s="1">
        <v>0</v>
      </c>
      <c r="LL267" s="1">
        <v>0</v>
      </c>
      <c r="LM267" s="1">
        <v>0</v>
      </c>
      <c r="LN267" s="1">
        <v>1</v>
      </c>
      <c r="LO267" s="1">
        <v>0</v>
      </c>
      <c r="LP267" s="1" t="s">
        <v>3591</v>
      </c>
      <c r="LQ267" s="1" t="s">
        <v>472</v>
      </c>
      <c r="LZ267" s="1" t="s">
        <v>464</v>
      </c>
      <c r="MA267" s="1" t="s">
        <v>472</v>
      </c>
      <c r="MB267" s="1">
        <v>1</v>
      </c>
      <c r="MC267" s="1">
        <v>0</v>
      </c>
      <c r="MD267" s="1">
        <v>0</v>
      </c>
      <c r="ME267" s="1">
        <v>1</v>
      </c>
      <c r="MF267" s="1">
        <v>0</v>
      </c>
      <c r="MG267" s="1" t="s">
        <v>1780</v>
      </c>
      <c r="MH267" s="1">
        <v>1</v>
      </c>
      <c r="MI267" s="1">
        <v>0</v>
      </c>
      <c r="MJ267" s="1">
        <v>0</v>
      </c>
      <c r="MK267" s="1">
        <v>0</v>
      </c>
      <c r="ML267" s="1">
        <v>0</v>
      </c>
      <c r="MM267" s="1">
        <v>0</v>
      </c>
      <c r="MN267" s="1">
        <v>0</v>
      </c>
      <c r="MO267" s="1">
        <v>0</v>
      </c>
      <c r="MQ267" s="1">
        <v>1</v>
      </c>
      <c r="MT267" s="1">
        <v>8</v>
      </c>
      <c r="MU267" s="1" t="s">
        <v>5187</v>
      </c>
      <c r="MV267" s="1">
        <v>1</v>
      </c>
      <c r="MW267" s="1">
        <v>0</v>
      </c>
      <c r="MX267" s="1">
        <v>0</v>
      </c>
      <c r="MY267" s="1">
        <v>0</v>
      </c>
      <c r="MZ267" s="1">
        <v>0</v>
      </c>
      <c r="NA267" s="1">
        <v>1</v>
      </c>
      <c r="NB267" s="1">
        <v>2</v>
      </c>
      <c r="NC267" s="1" t="s">
        <v>5190</v>
      </c>
      <c r="ND267" s="1">
        <v>0</v>
      </c>
      <c r="NE267" s="1">
        <v>0</v>
      </c>
      <c r="NF267" s="1">
        <v>0</v>
      </c>
      <c r="NH267" s="1" t="s">
        <v>464</v>
      </c>
      <c r="NI267" s="1" t="s">
        <v>480</v>
      </c>
      <c r="OD267" s="1" t="s">
        <v>3623</v>
      </c>
      <c r="OE267" s="1">
        <v>0</v>
      </c>
      <c r="OF267" s="1">
        <v>0</v>
      </c>
      <c r="OG267" s="1">
        <v>0</v>
      </c>
      <c r="OH267" s="1">
        <v>0</v>
      </c>
      <c r="OI267" s="1">
        <v>0</v>
      </c>
      <c r="OJ267" s="1">
        <v>0</v>
      </c>
      <c r="OK267" s="1">
        <v>0</v>
      </c>
      <c r="OL267" s="1">
        <v>0</v>
      </c>
      <c r="OM267" s="1">
        <v>1</v>
      </c>
      <c r="ON267" s="1">
        <v>0</v>
      </c>
      <c r="OO267" s="1" t="s">
        <v>544</v>
      </c>
      <c r="OP267" s="1">
        <v>0</v>
      </c>
      <c r="OQ267" s="1">
        <v>0</v>
      </c>
      <c r="OR267" s="1">
        <v>0</v>
      </c>
      <c r="OS267" s="1">
        <v>0</v>
      </c>
      <c r="OT267" s="1">
        <v>1</v>
      </c>
      <c r="OU267" s="1">
        <v>0</v>
      </c>
      <c r="OV267" s="1" t="s">
        <v>3624</v>
      </c>
      <c r="OW267" s="1" t="s">
        <v>482</v>
      </c>
      <c r="OY267" s="1" t="s">
        <v>533</v>
      </c>
      <c r="OZ267" s="1" t="s">
        <v>464</v>
      </c>
      <c r="PA267" s="1" t="s">
        <v>464</v>
      </c>
      <c r="PB267" s="1" t="s">
        <v>533</v>
      </c>
      <c r="PC267" s="1" t="s">
        <v>464</v>
      </c>
      <c r="PD267" s="1" t="s">
        <v>472</v>
      </c>
      <c r="PF267" s="1" t="s">
        <v>684</v>
      </c>
      <c r="PH267" s="1" t="s">
        <v>586</v>
      </c>
      <c r="PI267" s="1" t="s">
        <v>605</v>
      </c>
      <c r="PJ267" s="1" t="s">
        <v>487</v>
      </c>
      <c r="PK267" s="1">
        <v>0</v>
      </c>
      <c r="PL267" s="1">
        <v>0</v>
      </c>
      <c r="PM267" s="1">
        <v>0</v>
      </c>
      <c r="PN267" s="1">
        <v>0</v>
      </c>
      <c r="PO267" s="1">
        <v>1</v>
      </c>
      <c r="PP267" s="1">
        <v>0</v>
      </c>
      <c r="PQ267" s="1">
        <v>0</v>
      </c>
      <c r="PR267" s="1">
        <v>0</v>
      </c>
      <c r="PS267" s="1">
        <v>1</v>
      </c>
      <c r="PT267" s="1">
        <v>1</v>
      </c>
      <c r="PU267" s="1">
        <v>0</v>
      </c>
      <c r="PV267" s="1">
        <v>0</v>
      </c>
      <c r="PX267" s="1" t="s">
        <v>488</v>
      </c>
      <c r="PY267" s="1" t="s">
        <v>487</v>
      </c>
      <c r="PZ267" s="1" t="s">
        <v>3625</v>
      </c>
      <c r="QA267" s="1" t="s">
        <v>487</v>
      </c>
      <c r="QB267" s="1" t="s">
        <v>3626</v>
      </c>
      <c r="QC267" s="1" t="s">
        <v>3627</v>
      </c>
      <c r="QD267" s="1" t="s">
        <v>472</v>
      </c>
      <c r="QG267" s="1">
        <v>-2.1795111999999999</v>
      </c>
      <c r="QH267" s="1">
        <v>28.855020100000001</v>
      </c>
      <c r="QI267" s="1">
        <v>1543.7</v>
      </c>
      <c r="QJ267" s="1">
        <v>4.59</v>
      </c>
      <c r="QK267" s="1">
        <v>8</v>
      </c>
      <c r="QL267" s="1">
        <v>44967.429884259262</v>
      </c>
      <c r="QM267" s="1">
        <v>44967.41479166667</v>
      </c>
      <c r="QN267" s="1" t="s">
        <v>492</v>
      </c>
      <c r="QO267" s="1">
        <v>44967.578113425923</v>
      </c>
      <c r="QP267" s="7" t="s">
        <v>3628</v>
      </c>
      <c r="QQ267" s="1" t="s">
        <v>492</v>
      </c>
      <c r="QR267" s="1" t="s">
        <v>4707</v>
      </c>
      <c r="QS267" s="1" t="s">
        <v>4716</v>
      </c>
      <c r="QT267" s="1">
        <v>6</v>
      </c>
      <c r="QU267" s="1" t="s">
        <v>4725</v>
      </c>
      <c r="QV267" s="1">
        <v>15</v>
      </c>
      <c r="QW267" s="1">
        <v>20</v>
      </c>
      <c r="QX267" s="1">
        <v>20</v>
      </c>
      <c r="QY267" s="9">
        <v>55</v>
      </c>
      <c r="QZ267" s="1" t="s">
        <v>5101</v>
      </c>
      <c r="RA267" s="1">
        <v>7.1428571428571423</v>
      </c>
      <c r="RB267" s="1" t="s">
        <v>4710</v>
      </c>
      <c r="RC267" s="1" t="s">
        <v>4711</v>
      </c>
      <c r="RD267" s="1" t="s">
        <v>4712</v>
      </c>
      <c r="RE267" s="1" t="s">
        <v>5102</v>
      </c>
      <c r="RF267" s="1">
        <v>0</v>
      </c>
      <c r="RG267" s="1">
        <v>2</v>
      </c>
      <c r="RH267" s="1">
        <v>2</v>
      </c>
      <c r="RI267" s="1">
        <v>4</v>
      </c>
      <c r="RJ267" s="1" t="s">
        <v>4713</v>
      </c>
      <c r="RK267" s="1">
        <v>0</v>
      </c>
      <c r="RL267" s="1">
        <v>8</v>
      </c>
      <c r="RM267" s="1" t="s">
        <v>4718</v>
      </c>
      <c r="RN267" s="1">
        <v>0</v>
      </c>
      <c r="RO267" s="1">
        <v>0</v>
      </c>
      <c r="RP267" s="1" t="str">
        <f t="shared" si="29"/>
        <v>croissance</v>
      </c>
      <c r="RQ267" s="1" t="str">
        <f t="shared" si="30"/>
        <v>croissance</v>
      </c>
      <c r="RR267" s="1" t="str">
        <f t="shared" si="31"/>
        <v>stagnation</v>
      </c>
      <c r="RS267" s="1" t="str">
        <f t="shared" si="32"/>
        <v>regression</v>
      </c>
      <c r="RT267" s="1" t="str">
        <f t="shared" si="33"/>
        <v>stagnation</v>
      </c>
      <c r="RU267" s="1" t="str">
        <f t="shared" si="34"/>
        <v>stagnation</v>
      </c>
    </row>
    <row r="268" spans="1:489" ht="14.25" customHeight="1" x14ac:dyDescent="0.3">
      <c r="A268" s="1" t="s">
        <v>3629</v>
      </c>
      <c r="B268" s="1" t="s">
        <v>3630</v>
      </c>
      <c r="C268" s="1">
        <v>44967</v>
      </c>
      <c r="D268" s="1" t="s">
        <v>459</v>
      </c>
      <c r="E268" s="1" t="s">
        <v>460</v>
      </c>
      <c r="F268" s="1" t="s">
        <v>460</v>
      </c>
      <c r="G268" s="1" t="s">
        <v>461</v>
      </c>
      <c r="H268" s="1" t="s">
        <v>1380</v>
      </c>
      <c r="I268" s="1" t="s">
        <v>3572</v>
      </c>
      <c r="J268" s="1" t="s">
        <v>464</v>
      </c>
      <c r="K268" s="1" t="s">
        <v>3632</v>
      </c>
      <c r="L268" s="1" t="s">
        <v>3631</v>
      </c>
      <c r="M268" s="1" t="str" cm="1">
        <f t="array" ref="M268">SUBSTITUTE(L268,LEFT(L268,MIN(IFERROR(FIND({0;1;2;3;4;5;6;7;8;9},L268),""))-1),"")</f>
        <v>14</v>
      </c>
      <c r="N268" s="1" t="str">
        <f t="shared" si="28"/>
        <v>mabin_14</v>
      </c>
      <c r="O268" s="1" t="s">
        <v>467</v>
      </c>
      <c r="P268" s="1">
        <v>30</v>
      </c>
      <c r="Q268" s="1">
        <v>0</v>
      </c>
      <c r="R268" s="1" t="s">
        <v>553</v>
      </c>
      <c r="S268" s="1" t="s">
        <v>472</v>
      </c>
      <c r="T268" s="1" t="s">
        <v>1221</v>
      </c>
      <c r="V268" s="1" t="s">
        <v>510</v>
      </c>
      <c r="W268" s="1" t="s">
        <v>510</v>
      </c>
      <c r="X268" s="1" t="s">
        <v>3633</v>
      </c>
      <c r="Y268" s="1" t="s">
        <v>577</v>
      </c>
      <c r="Z268" s="1" t="s">
        <v>3634</v>
      </c>
      <c r="AA268" s="1" t="s">
        <v>471</v>
      </c>
      <c r="AB268" s="1">
        <v>1</v>
      </c>
      <c r="AC268" s="1">
        <v>6</v>
      </c>
      <c r="AD268" s="1">
        <v>0</v>
      </c>
      <c r="AE268" s="1">
        <v>0</v>
      </c>
      <c r="AF268" s="1">
        <v>0</v>
      </c>
      <c r="AG268" s="1">
        <v>1</v>
      </c>
      <c r="AH268" s="1">
        <v>0</v>
      </c>
      <c r="AI268" s="1">
        <v>0</v>
      </c>
      <c r="AJ268" s="1">
        <v>2</v>
      </c>
      <c r="AK268" s="1">
        <v>0</v>
      </c>
      <c r="AL268" s="1">
        <v>2</v>
      </c>
      <c r="AM268" s="1">
        <v>0</v>
      </c>
      <c r="AN268" s="1">
        <v>0</v>
      </c>
      <c r="AO268" s="1">
        <v>0</v>
      </c>
      <c r="AP268" s="1">
        <v>1</v>
      </c>
      <c r="AQ268" s="1">
        <v>0</v>
      </c>
      <c r="AR268" s="1">
        <v>13</v>
      </c>
      <c r="AS268" s="1" t="s">
        <v>464</v>
      </c>
      <c r="AT268" s="1">
        <v>0</v>
      </c>
      <c r="AU268" s="1">
        <v>0</v>
      </c>
      <c r="AV268" s="1">
        <v>0</v>
      </c>
      <c r="AW268" s="1">
        <v>0</v>
      </c>
      <c r="AX268" s="1">
        <v>1</v>
      </c>
      <c r="AY268" s="1">
        <v>0</v>
      </c>
      <c r="AZ268" s="1">
        <v>0</v>
      </c>
      <c r="BA268" s="1">
        <v>0</v>
      </c>
      <c r="BB268" s="1">
        <v>0</v>
      </c>
      <c r="BC268" s="1">
        <v>0</v>
      </c>
      <c r="BD268" s="1">
        <v>0</v>
      </c>
      <c r="BE268" s="1">
        <v>0</v>
      </c>
      <c r="BF268" s="1" t="s">
        <v>472</v>
      </c>
      <c r="BS268" s="1" t="s">
        <v>464</v>
      </c>
      <c r="BT268" s="1">
        <v>0</v>
      </c>
      <c r="BU268" s="1">
        <v>0</v>
      </c>
      <c r="BV268" s="1">
        <v>0</v>
      </c>
      <c r="BW268" s="1">
        <v>1</v>
      </c>
      <c r="BX268" s="1">
        <v>0</v>
      </c>
      <c r="BY268" s="1">
        <v>0</v>
      </c>
      <c r="BZ268" s="1">
        <v>0</v>
      </c>
      <c r="CA268" s="1">
        <v>0</v>
      </c>
      <c r="CB268" s="1">
        <v>1</v>
      </c>
      <c r="CC268" s="1">
        <v>0</v>
      </c>
      <c r="CD268" s="1">
        <v>0</v>
      </c>
      <c r="CF268" s="1" t="s">
        <v>473</v>
      </c>
      <c r="CG268" s="1" t="s">
        <v>474</v>
      </c>
      <c r="CL268" s="1" t="s">
        <v>473</v>
      </c>
      <c r="CM268" s="1" t="s">
        <v>5133</v>
      </c>
      <c r="CO268" s="1" t="s">
        <v>464</v>
      </c>
      <c r="CW268" s="1" t="s">
        <v>475</v>
      </c>
      <c r="CX268" s="1">
        <v>5</v>
      </c>
      <c r="CY268" s="1">
        <v>30</v>
      </c>
      <c r="CZ268" s="1">
        <v>5</v>
      </c>
      <c r="DA268" s="9">
        <v>40</v>
      </c>
      <c r="DE268" s="1" t="s">
        <v>472</v>
      </c>
      <c r="DF268" s="1" t="s">
        <v>5102</v>
      </c>
      <c r="DG268" s="1">
        <v>0</v>
      </c>
      <c r="DH268" s="1">
        <v>0</v>
      </c>
      <c r="DI268" s="1">
        <v>0</v>
      </c>
      <c r="DJ268" s="1">
        <v>0</v>
      </c>
      <c r="DK268" s="1">
        <v>0</v>
      </c>
      <c r="DL268" s="1">
        <v>1</v>
      </c>
      <c r="DM268" s="1">
        <v>1</v>
      </c>
      <c r="DN268" s="1">
        <v>0</v>
      </c>
      <c r="DO268" s="1">
        <v>0</v>
      </c>
      <c r="DP268" s="1">
        <v>0</v>
      </c>
      <c r="DQ268" s="1">
        <v>0</v>
      </c>
      <c r="DR268" s="1">
        <v>0</v>
      </c>
      <c r="DS268" s="1">
        <v>0</v>
      </c>
      <c r="EH268" s="1">
        <v>7</v>
      </c>
      <c r="EI268" s="1">
        <v>3</v>
      </c>
      <c r="EJ268" s="1">
        <v>420</v>
      </c>
      <c r="EM268" s="1">
        <v>0</v>
      </c>
      <c r="EN268" s="6">
        <v>4.615384615384615</v>
      </c>
      <c r="EO268" s="1" t="s">
        <v>472</v>
      </c>
      <c r="EZ268" s="1" t="s">
        <v>576</v>
      </c>
      <c r="FA268" s="1">
        <v>0</v>
      </c>
      <c r="FB268" s="1">
        <v>0</v>
      </c>
      <c r="FC268" s="1">
        <v>0</v>
      </c>
      <c r="FD268" s="1">
        <v>0</v>
      </c>
      <c r="FE268" s="1">
        <v>1</v>
      </c>
      <c r="FF268" s="1">
        <v>0</v>
      </c>
      <c r="FG268" s="1">
        <v>0</v>
      </c>
      <c r="FI268" s="1" t="s">
        <v>472</v>
      </c>
      <c r="GE268" s="1" t="s">
        <v>464</v>
      </c>
      <c r="GF268" s="1" t="s">
        <v>3635</v>
      </c>
      <c r="GG268" s="1" t="s">
        <v>472</v>
      </c>
      <c r="HP268" s="1" t="s">
        <v>464</v>
      </c>
      <c r="HQ268" s="1">
        <v>0</v>
      </c>
      <c r="HR268" s="1">
        <v>0</v>
      </c>
      <c r="HS268" s="1">
        <v>0</v>
      </c>
      <c r="HT268" s="1">
        <v>0</v>
      </c>
      <c r="HU268" s="1">
        <v>0</v>
      </c>
      <c r="HV268" s="1">
        <v>0</v>
      </c>
      <c r="HW268" s="1">
        <v>0</v>
      </c>
      <c r="HX268" s="1">
        <v>1</v>
      </c>
      <c r="HY268" s="1">
        <v>0</v>
      </c>
      <c r="HZ268" s="1">
        <v>0</v>
      </c>
      <c r="IF268" s="1">
        <v>0</v>
      </c>
      <c r="IG268" s="1">
        <v>0</v>
      </c>
      <c r="IH268" s="1">
        <v>0</v>
      </c>
      <c r="II268" s="1">
        <v>1</v>
      </c>
      <c r="IJ268" s="1">
        <v>0</v>
      </c>
      <c r="IS268" s="1" t="s">
        <v>5184</v>
      </c>
      <c r="IT268" s="1" t="s">
        <v>472</v>
      </c>
      <c r="IU268" s="1" t="s">
        <v>5100</v>
      </c>
      <c r="IV268" s="1" t="s">
        <v>472</v>
      </c>
      <c r="IX268" s="1" t="s">
        <v>472</v>
      </c>
      <c r="IY268" s="1" t="s">
        <v>472</v>
      </c>
      <c r="KA268" s="1" t="s">
        <v>464</v>
      </c>
      <c r="KB268" s="1">
        <v>1</v>
      </c>
      <c r="KC268" s="1">
        <v>0</v>
      </c>
      <c r="KD268" s="1">
        <v>0</v>
      </c>
      <c r="KE268" s="1">
        <v>1</v>
      </c>
      <c r="KF268" s="1">
        <v>0</v>
      </c>
      <c r="KG268" s="1">
        <v>0</v>
      </c>
      <c r="KH268" s="1">
        <v>0</v>
      </c>
      <c r="KJ268" s="1">
        <v>1</v>
      </c>
      <c r="KK268" s="1">
        <v>1</v>
      </c>
      <c r="KL268" s="1">
        <v>0</v>
      </c>
      <c r="KM268" s="1">
        <v>2</v>
      </c>
      <c r="KN268" s="1">
        <v>3</v>
      </c>
      <c r="KO268" s="1" t="s">
        <v>5185</v>
      </c>
      <c r="KP268" s="1">
        <v>0</v>
      </c>
      <c r="KQ268" s="1">
        <v>1</v>
      </c>
      <c r="KR268" s="1">
        <v>0</v>
      </c>
      <c r="KS268" s="1" t="s">
        <v>3636</v>
      </c>
      <c r="KT268" s="1">
        <v>1</v>
      </c>
      <c r="KU268" s="1">
        <v>0</v>
      </c>
      <c r="KV268" s="1">
        <v>0</v>
      </c>
      <c r="KW268" s="1">
        <v>0</v>
      </c>
      <c r="KX268" s="1">
        <v>0</v>
      </c>
      <c r="KY268" s="1">
        <v>0</v>
      </c>
      <c r="LA268" s="1" t="s">
        <v>472</v>
      </c>
      <c r="LB268" s="1" t="s">
        <v>3637</v>
      </c>
      <c r="LC268" s="1">
        <v>0</v>
      </c>
      <c r="LD268" s="1">
        <v>1</v>
      </c>
      <c r="LE268" s="1">
        <v>0</v>
      </c>
      <c r="LF268" s="1">
        <v>0</v>
      </c>
      <c r="LH268" s="1">
        <v>0</v>
      </c>
      <c r="LI268" s="1">
        <v>0</v>
      </c>
      <c r="LJ268" s="1">
        <v>0</v>
      </c>
      <c r="LK268" s="1">
        <v>0</v>
      </c>
      <c r="LL268" s="1">
        <v>0</v>
      </c>
      <c r="LM268" s="1">
        <v>0</v>
      </c>
      <c r="LN268" s="1">
        <v>1</v>
      </c>
      <c r="LO268" s="1">
        <v>0</v>
      </c>
      <c r="LP268" s="1" t="s">
        <v>3638</v>
      </c>
      <c r="LQ268" s="1" t="s">
        <v>472</v>
      </c>
      <c r="LZ268" s="1" t="s">
        <v>472</v>
      </c>
      <c r="MA268" s="1" t="s">
        <v>472</v>
      </c>
      <c r="MQ268" s="1">
        <v>0</v>
      </c>
      <c r="MT268" s="1">
        <v>8</v>
      </c>
      <c r="MU268" s="1" t="s">
        <v>5187</v>
      </c>
      <c r="MV268" s="1">
        <v>1</v>
      </c>
      <c r="MW268" s="1">
        <v>0</v>
      </c>
      <c r="MX268" s="1">
        <v>0</v>
      </c>
      <c r="MY268" s="1">
        <v>0</v>
      </c>
      <c r="MZ268" s="1">
        <v>0</v>
      </c>
      <c r="NA268" s="1">
        <v>1</v>
      </c>
      <c r="NB268" s="1">
        <v>1</v>
      </c>
      <c r="NC268" s="1" t="s">
        <v>5190</v>
      </c>
      <c r="ND268" s="1">
        <v>0</v>
      </c>
      <c r="NE268" s="1">
        <v>0</v>
      </c>
      <c r="NF268" s="1">
        <v>0</v>
      </c>
      <c r="NH268" s="1" t="s">
        <v>464</v>
      </c>
      <c r="NI268" s="1" t="s">
        <v>464</v>
      </c>
      <c r="NJ268" s="1" t="s">
        <v>741</v>
      </c>
      <c r="OD268" s="1" t="s">
        <v>3639</v>
      </c>
      <c r="OE268" s="1">
        <v>0</v>
      </c>
      <c r="OF268" s="1">
        <v>0</v>
      </c>
      <c r="OG268" s="1">
        <v>0</v>
      </c>
      <c r="OH268" s="1">
        <v>0</v>
      </c>
      <c r="OI268" s="1">
        <v>0</v>
      </c>
      <c r="OJ268" s="1">
        <v>0</v>
      </c>
      <c r="OK268" s="1">
        <v>0</v>
      </c>
      <c r="OL268" s="1">
        <v>0</v>
      </c>
      <c r="OM268" s="1">
        <v>1</v>
      </c>
      <c r="ON268" s="1">
        <v>0</v>
      </c>
      <c r="OO268" s="1" t="s">
        <v>1486</v>
      </c>
      <c r="OP268" s="1">
        <v>0</v>
      </c>
      <c r="OQ268" s="1">
        <v>0</v>
      </c>
      <c r="OR268" s="1">
        <v>0</v>
      </c>
      <c r="OS268" s="1">
        <v>0</v>
      </c>
      <c r="OT268" s="1">
        <v>1</v>
      </c>
      <c r="OU268" s="1">
        <v>0</v>
      </c>
      <c r="OV268" s="1" t="s">
        <v>490</v>
      </c>
      <c r="OW268" s="1" t="s">
        <v>482</v>
      </c>
      <c r="OY268" s="1" t="s">
        <v>533</v>
      </c>
      <c r="OZ268" s="1" t="s">
        <v>464</v>
      </c>
      <c r="PA268" s="1" t="s">
        <v>464</v>
      </c>
      <c r="PB268" s="1" t="s">
        <v>533</v>
      </c>
      <c r="PC268" s="1" t="s">
        <v>464</v>
      </c>
      <c r="PD268" s="1" t="s">
        <v>472</v>
      </c>
      <c r="PF268" s="1" t="s">
        <v>484</v>
      </c>
      <c r="PH268" s="1" t="s">
        <v>586</v>
      </c>
      <c r="PI268" s="1" t="s">
        <v>605</v>
      </c>
      <c r="PJ268" s="1" t="s">
        <v>472</v>
      </c>
      <c r="PZ268" s="1" t="s">
        <v>2244</v>
      </c>
      <c r="QA268" s="1" t="s">
        <v>487</v>
      </c>
      <c r="QB268" s="1" t="s">
        <v>3640</v>
      </c>
      <c r="QC268" s="1" t="s">
        <v>3641</v>
      </c>
      <c r="QD268" s="1" t="s">
        <v>472</v>
      </c>
      <c r="QG268" s="1">
        <v>-2.1788264000000002</v>
      </c>
      <c r="QH268" s="1">
        <v>28.853759499999999</v>
      </c>
      <c r="QI268" s="1">
        <v>1569.4</v>
      </c>
      <c r="QJ268" s="1">
        <v>4.9000000000000004</v>
      </c>
      <c r="QK268" s="1">
        <v>13</v>
      </c>
      <c r="QL268" s="1">
        <v>44967.449016203696</v>
      </c>
      <c r="QM268" s="1">
        <v>44967.436689814807</v>
      </c>
      <c r="QN268" s="1" t="s">
        <v>492</v>
      </c>
      <c r="QO268" s="1">
        <v>44967.578113425923</v>
      </c>
      <c r="QP268" s="7" t="s">
        <v>3642</v>
      </c>
      <c r="QQ268" s="1" t="s">
        <v>492</v>
      </c>
      <c r="QR268" s="1" t="s">
        <v>4707</v>
      </c>
      <c r="QS268" s="1" t="s">
        <v>4716</v>
      </c>
      <c r="QT268" s="1">
        <v>7</v>
      </c>
      <c r="QU268" s="1" t="s">
        <v>4725</v>
      </c>
      <c r="QV268" s="1">
        <v>5</v>
      </c>
      <c r="QW268" s="1">
        <v>10</v>
      </c>
      <c r="QX268" s="1">
        <v>8</v>
      </c>
      <c r="QY268" s="9">
        <v>23</v>
      </c>
      <c r="QZ268" s="1" t="s">
        <v>5100</v>
      </c>
      <c r="RA268" s="1">
        <v>4.0816326530612246</v>
      </c>
      <c r="RB268" s="1" t="s">
        <v>4710</v>
      </c>
      <c r="RC268" s="1" t="s">
        <v>4711</v>
      </c>
      <c r="RD268" s="1" t="s">
        <v>4712</v>
      </c>
      <c r="RE268" s="1" t="s">
        <v>5102</v>
      </c>
      <c r="RF268" s="1">
        <v>0</v>
      </c>
      <c r="RG268" s="1">
        <v>2</v>
      </c>
      <c r="RH268" s="1">
        <v>2</v>
      </c>
      <c r="RI268" s="1">
        <v>5</v>
      </c>
      <c r="RJ268" s="1" t="s">
        <v>4748</v>
      </c>
      <c r="RK268" s="1">
        <v>0</v>
      </c>
      <c r="RL268" s="1">
        <v>8</v>
      </c>
      <c r="RM268" s="1" t="s">
        <v>4718</v>
      </c>
      <c r="RN268" s="1">
        <v>0</v>
      </c>
      <c r="RO268" s="1">
        <v>0</v>
      </c>
      <c r="RP268" s="1" t="str">
        <f t="shared" si="29"/>
        <v>regression</v>
      </c>
      <c r="RQ268" s="1" t="str">
        <f t="shared" si="30"/>
        <v>regression</v>
      </c>
      <c r="RR268" s="1" t="str">
        <f t="shared" si="31"/>
        <v>croissance</v>
      </c>
      <c r="RS268" s="1" t="str">
        <f t="shared" si="32"/>
        <v>regression</v>
      </c>
      <c r="RT268" s="1" t="str">
        <f t="shared" si="33"/>
        <v>regression</v>
      </c>
      <c r="RU268" s="1" t="str">
        <f t="shared" si="34"/>
        <v>stagnation</v>
      </c>
    </row>
    <row r="269" spans="1:489" ht="14.25" customHeight="1" x14ac:dyDescent="0.3">
      <c r="A269" s="1" t="s">
        <v>3643</v>
      </c>
      <c r="B269" s="1" t="s">
        <v>3644</v>
      </c>
      <c r="C269" s="1">
        <v>44967</v>
      </c>
      <c r="D269" s="1" t="s">
        <v>459</v>
      </c>
      <c r="E269" s="1" t="s">
        <v>460</v>
      </c>
      <c r="F269" s="1" t="s">
        <v>460</v>
      </c>
      <c r="G269" s="1" t="s">
        <v>461</v>
      </c>
      <c r="H269" s="1" t="s">
        <v>1380</v>
      </c>
      <c r="I269" s="1" t="s">
        <v>3572</v>
      </c>
      <c r="J269" s="1" t="s">
        <v>464</v>
      </c>
      <c r="K269" s="1" t="s">
        <v>3646</v>
      </c>
      <c r="L269" s="1" t="s">
        <v>3645</v>
      </c>
      <c r="M269" s="1" t="str" cm="1">
        <f t="array" ref="M269">SUBSTITUTE(L269,LEFT(L269,MIN(IFERROR(FIND({0;1;2;3;4;5;6;7;8;9},L269),""))-1),"")</f>
        <v>1</v>
      </c>
      <c r="N269" s="1" t="str">
        <f t="shared" si="28"/>
        <v>mabin_1</v>
      </c>
      <c r="O269" s="1" t="s">
        <v>467</v>
      </c>
      <c r="P269" s="1">
        <v>19</v>
      </c>
      <c r="Q269" s="1">
        <v>991657830</v>
      </c>
      <c r="R269" s="1" t="s">
        <v>614</v>
      </c>
      <c r="S269" s="1" t="s">
        <v>472</v>
      </c>
      <c r="T269" s="1" t="s">
        <v>933</v>
      </c>
      <c r="V269" s="1" t="s">
        <v>510</v>
      </c>
      <c r="W269" s="1" t="s">
        <v>510</v>
      </c>
      <c r="X269" s="1" t="s">
        <v>3647</v>
      </c>
      <c r="Y269" s="1" t="s">
        <v>577</v>
      </c>
      <c r="Z269" s="1" t="s">
        <v>3648</v>
      </c>
      <c r="AA269" s="1" t="s">
        <v>596</v>
      </c>
      <c r="AB269" s="1">
        <v>0</v>
      </c>
      <c r="AC269" s="1">
        <v>0</v>
      </c>
      <c r="AD269" s="1">
        <v>1</v>
      </c>
      <c r="AE269" s="1">
        <v>1</v>
      </c>
      <c r="AF269" s="1">
        <v>1</v>
      </c>
      <c r="AG269" s="1">
        <v>0</v>
      </c>
      <c r="AH269" s="1">
        <v>1</v>
      </c>
      <c r="AI269" s="1">
        <v>0</v>
      </c>
      <c r="AJ269" s="1">
        <v>0</v>
      </c>
      <c r="AK269" s="1">
        <v>0</v>
      </c>
      <c r="AL269" s="1">
        <v>0</v>
      </c>
      <c r="AM269" s="1">
        <v>1</v>
      </c>
      <c r="AN269" s="1">
        <v>1</v>
      </c>
      <c r="AO269" s="1">
        <v>1</v>
      </c>
      <c r="AP269" s="1">
        <v>0</v>
      </c>
      <c r="AQ269" s="1">
        <v>2</v>
      </c>
      <c r="AR269" s="1">
        <v>9</v>
      </c>
      <c r="AS269" s="1" t="s">
        <v>472</v>
      </c>
      <c r="AT269" s="1">
        <v>0</v>
      </c>
      <c r="AU269" s="1">
        <v>0</v>
      </c>
      <c r="AV269" s="1">
        <v>0</v>
      </c>
      <c r="AW269" s="1">
        <v>0</v>
      </c>
      <c r="AX269" s="1">
        <v>0</v>
      </c>
      <c r="AY269" s="1">
        <v>0</v>
      </c>
      <c r="AZ269" s="1">
        <v>0</v>
      </c>
      <c r="BA269" s="1">
        <v>0</v>
      </c>
      <c r="BB269" s="1">
        <v>0</v>
      </c>
      <c r="BC269" s="1">
        <v>0</v>
      </c>
      <c r="BD269" s="1">
        <v>0</v>
      </c>
      <c r="BE269" s="1">
        <v>0</v>
      </c>
      <c r="BF269" s="1" t="s">
        <v>464</v>
      </c>
      <c r="BG269" s="1">
        <v>0</v>
      </c>
      <c r="BH269" s="1">
        <v>0</v>
      </c>
      <c r="BI269" s="1">
        <v>0</v>
      </c>
      <c r="BJ269" s="1">
        <v>0</v>
      </c>
      <c r="BK269" s="1">
        <v>0</v>
      </c>
      <c r="BL269" s="1">
        <v>0</v>
      </c>
      <c r="BM269" s="1">
        <v>0</v>
      </c>
      <c r="BN269" s="1">
        <v>0</v>
      </c>
      <c r="BO269" s="1">
        <v>0</v>
      </c>
      <c r="BP269" s="1">
        <v>1</v>
      </c>
      <c r="BQ269" s="1">
        <v>0</v>
      </c>
      <c r="BR269" s="1" t="s">
        <v>3649</v>
      </c>
      <c r="BS269" s="1" t="s">
        <v>464</v>
      </c>
      <c r="BT269" s="1">
        <v>0</v>
      </c>
      <c r="BU269" s="1">
        <v>0</v>
      </c>
      <c r="BV269" s="1">
        <v>0</v>
      </c>
      <c r="BW269" s="1">
        <v>1</v>
      </c>
      <c r="BX269" s="1">
        <v>0</v>
      </c>
      <c r="BY269" s="1">
        <v>0</v>
      </c>
      <c r="BZ269" s="1">
        <v>0</v>
      </c>
      <c r="CA269" s="1">
        <v>0</v>
      </c>
      <c r="CB269" s="1">
        <v>1</v>
      </c>
      <c r="CC269" s="1">
        <v>1</v>
      </c>
      <c r="CD269" s="1">
        <v>0</v>
      </c>
      <c r="CE269" s="1" t="s">
        <v>3650</v>
      </c>
      <c r="CF269" s="1" t="s">
        <v>473</v>
      </c>
      <c r="CG269" s="1" t="s">
        <v>896</v>
      </c>
      <c r="CL269" s="1" t="s">
        <v>473</v>
      </c>
      <c r="CM269" s="1" t="s">
        <v>5133</v>
      </c>
      <c r="CO269" s="1" t="s">
        <v>464</v>
      </c>
      <c r="CW269" s="1" t="s">
        <v>554</v>
      </c>
      <c r="CX269" s="1">
        <v>0</v>
      </c>
      <c r="CY269" s="1">
        <v>0</v>
      </c>
      <c r="CZ269" s="1">
        <v>0</v>
      </c>
      <c r="DA269" s="9">
        <v>0</v>
      </c>
      <c r="DE269" s="1" t="s">
        <v>464</v>
      </c>
      <c r="DF269" s="1" t="s">
        <v>5100</v>
      </c>
      <c r="EH269" s="1">
        <v>7</v>
      </c>
      <c r="EI269" s="1">
        <v>9</v>
      </c>
      <c r="EJ269" s="1">
        <v>1260</v>
      </c>
      <c r="EM269" s="1">
        <v>0</v>
      </c>
      <c r="EN269" s="6">
        <v>20</v>
      </c>
      <c r="EO269" s="1" t="s">
        <v>472</v>
      </c>
      <c r="EZ269" s="1" t="s">
        <v>2181</v>
      </c>
      <c r="FA269" s="1">
        <v>0</v>
      </c>
      <c r="FB269" s="1">
        <v>0</v>
      </c>
      <c r="FC269" s="1">
        <v>0</v>
      </c>
      <c r="FD269" s="1">
        <v>0</v>
      </c>
      <c r="FE269" s="1">
        <v>1</v>
      </c>
      <c r="FF269" s="1">
        <v>1</v>
      </c>
      <c r="FG269" s="1">
        <v>0</v>
      </c>
      <c r="FH269" s="1" t="s">
        <v>3651</v>
      </c>
      <c r="FI269" s="1" t="s">
        <v>464</v>
      </c>
      <c r="FJ269" s="1" t="s">
        <v>598</v>
      </c>
      <c r="FM269" s="1">
        <v>5000</v>
      </c>
      <c r="GE269" s="1" t="s">
        <v>472</v>
      </c>
      <c r="GF269" s="1" t="s">
        <v>3652</v>
      </c>
      <c r="GG269" s="1" t="s">
        <v>472</v>
      </c>
      <c r="HP269" s="1" t="s">
        <v>464</v>
      </c>
      <c r="HQ269" s="1">
        <v>0</v>
      </c>
      <c r="HR269" s="1">
        <v>0</v>
      </c>
      <c r="HS269" s="1">
        <v>0</v>
      </c>
      <c r="HT269" s="1">
        <v>0</v>
      </c>
      <c r="HU269" s="1">
        <v>0</v>
      </c>
      <c r="HV269" s="1">
        <v>0</v>
      </c>
      <c r="HW269" s="1">
        <v>0</v>
      </c>
      <c r="HX269" s="1">
        <v>1</v>
      </c>
      <c r="HY269" s="1">
        <v>0</v>
      </c>
      <c r="HZ269" s="1">
        <v>0</v>
      </c>
      <c r="IF269" s="1">
        <v>1</v>
      </c>
      <c r="IG269" s="1">
        <v>0</v>
      </c>
      <c r="IH269" s="1">
        <v>0</v>
      </c>
      <c r="II269" s="1">
        <v>1</v>
      </c>
      <c r="IJ269" s="1">
        <v>0</v>
      </c>
      <c r="IK269" s="1">
        <v>3</v>
      </c>
      <c r="IS269" s="1" t="s">
        <v>5184</v>
      </c>
      <c r="IT269" s="1" t="s">
        <v>464</v>
      </c>
      <c r="IU269" s="1" t="s">
        <v>5101</v>
      </c>
      <c r="IV269" s="1" t="s">
        <v>464</v>
      </c>
      <c r="IW269" s="1" t="s">
        <v>1543</v>
      </c>
      <c r="IX269" s="1" t="s">
        <v>464</v>
      </c>
      <c r="IY269" s="1" t="s">
        <v>472</v>
      </c>
      <c r="KA269" s="1" t="s">
        <v>464</v>
      </c>
      <c r="KB269" s="1">
        <v>1</v>
      </c>
      <c r="KC269" s="1">
        <v>0</v>
      </c>
      <c r="KD269" s="1">
        <v>0</v>
      </c>
      <c r="KE269" s="1">
        <v>1</v>
      </c>
      <c r="KF269" s="1">
        <v>0</v>
      </c>
      <c r="KG269" s="1">
        <v>0</v>
      </c>
      <c r="KH269" s="1">
        <v>0</v>
      </c>
      <c r="KJ269" s="1">
        <v>0</v>
      </c>
      <c r="KK269" s="1">
        <v>0</v>
      </c>
      <c r="KL269" s="1">
        <v>0</v>
      </c>
      <c r="KM269" s="1">
        <v>0</v>
      </c>
      <c r="KN269" s="1">
        <v>1</v>
      </c>
      <c r="KO269" s="1" t="s">
        <v>5186</v>
      </c>
      <c r="KP269" s="1">
        <v>0</v>
      </c>
      <c r="KQ269" s="1">
        <v>1</v>
      </c>
      <c r="KR269" s="1">
        <v>0</v>
      </c>
      <c r="KS269" s="1" t="s">
        <v>3653</v>
      </c>
      <c r="KT269" s="1">
        <v>0</v>
      </c>
      <c r="KU269" s="1">
        <v>0</v>
      </c>
      <c r="KV269" s="1">
        <v>0</v>
      </c>
      <c r="KW269" s="1">
        <v>1</v>
      </c>
      <c r="KX269" s="1">
        <v>0</v>
      </c>
      <c r="KY269" s="1">
        <v>0</v>
      </c>
      <c r="LA269" s="1" t="s">
        <v>464</v>
      </c>
      <c r="LB269" s="1" t="s">
        <v>3654</v>
      </c>
      <c r="LC269" s="1">
        <v>0</v>
      </c>
      <c r="LD269" s="1">
        <v>1</v>
      </c>
      <c r="LE269" s="1">
        <v>0</v>
      </c>
      <c r="LF269" s="1">
        <v>0</v>
      </c>
      <c r="LH269" s="1">
        <v>0</v>
      </c>
      <c r="LI269" s="1">
        <v>0</v>
      </c>
      <c r="LJ269" s="1">
        <v>0</v>
      </c>
      <c r="LK269" s="1">
        <v>0</v>
      </c>
      <c r="LL269" s="1">
        <v>0</v>
      </c>
      <c r="LM269" s="1">
        <v>0</v>
      </c>
      <c r="LN269" s="1">
        <v>1</v>
      </c>
      <c r="LO269" s="1">
        <v>0</v>
      </c>
      <c r="LP269" s="1" t="s">
        <v>3655</v>
      </c>
      <c r="LQ269" s="1" t="s">
        <v>472</v>
      </c>
      <c r="LZ269" s="1" t="s">
        <v>472</v>
      </c>
      <c r="MA269" s="1" t="s">
        <v>472</v>
      </c>
      <c r="MQ269" s="1">
        <v>0</v>
      </c>
      <c r="MT269" s="1">
        <v>10</v>
      </c>
      <c r="MU269" s="1" t="s">
        <v>5187</v>
      </c>
      <c r="MV269" s="1">
        <v>1</v>
      </c>
      <c r="MW269" s="1">
        <v>0</v>
      </c>
      <c r="MX269" s="1">
        <v>0</v>
      </c>
      <c r="MY269" s="1">
        <v>0</v>
      </c>
      <c r="MZ269" s="1">
        <v>0</v>
      </c>
      <c r="NA269" s="1">
        <v>1</v>
      </c>
      <c r="NB269" s="1">
        <v>1</v>
      </c>
      <c r="NC269" s="1" t="s">
        <v>5190</v>
      </c>
      <c r="ND269" s="1">
        <v>0</v>
      </c>
      <c r="NE269" s="1">
        <v>0</v>
      </c>
      <c r="NF269" s="1">
        <v>0</v>
      </c>
      <c r="NH269" s="1" t="s">
        <v>464</v>
      </c>
      <c r="NI269" s="1" t="s">
        <v>480</v>
      </c>
      <c r="OD269" s="1" t="s">
        <v>3656</v>
      </c>
      <c r="OE269" s="1">
        <v>0</v>
      </c>
      <c r="OF269" s="1">
        <v>0</v>
      </c>
      <c r="OG269" s="1">
        <v>0</v>
      </c>
      <c r="OH269" s="1">
        <v>0</v>
      </c>
      <c r="OI269" s="1">
        <v>0</v>
      </c>
      <c r="OJ269" s="1">
        <v>0</v>
      </c>
      <c r="OK269" s="1">
        <v>0</v>
      </c>
      <c r="OL269" s="1">
        <v>0</v>
      </c>
      <c r="OM269" s="1">
        <v>1</v>
      </c>
      <c r="ON269" s="1">
        <v>0</v>
      </c>
      <c r="OO269" s="1" t="s">
        <v>3592</v>
      </c>
      <c r="OP269" s="1">
        <v>0</v>
      </c>
      <c r="OQ269" s="1">
        <v>0</v>
      </c>
      <c r="OR269" s="1">
        <v>0</v>
      </c>
      <c r="OS269" s="1">
        <v>0</v>
      </c>
      <c r="OT269" s="1">
        <v>1</v>
      </c>
      <c r="OU269" s="1">
        <v>0</v>
      </c>
      <c r="OV269" s="1" t="s">
        <v>3657</v>
      </c>
      <c r="OW269" s="1" t="s">
        <v>761</v>
      </c>
      <c r="OY269" s="1" t="s">
        <v>743</v>
      </c>
      <c r="OZ269" s="1" t="s">
        <v>464</v>
      </c>
      <c r="PA269" s="1" t="s">
        <v>464</v>
      </c>
      <c r="PB269" s="1" t="s">
        <v>743</v>
      </c>
      <c r="PC269" s="1" t="s">
        <v>472</v>
      </c>
      <c r="PI269" s="1" t="s">
        <v>1242</v>
      </c>
      <c r="PJ269" s="1" t="s">
        <v>565</v>
      </c>
      <c r="PK269" s="1">
        <v>0</v>
      </c>
      <c r="PL269" s="1">
        <v>0</v>
      </c>
      <c r="PM269" s="1">
        <v>0</v>
      </c>
      <c r="PN269" s="1">
        <v>0</v>
      </c>
      <c r="PO269" s="1">
        <v>0</v>
      </c>
      <c r="PP269" s="1">
        <v>0</v>
      </c>
      <c r="PQ269" s="1">
        <v>0</v>
      </c>
      <c r="PR269" s="1">
        <v>0</v>
      </c>
      <c r="PS269" s="1">
        <v>0</v>
      </c>
      <c r="PT269" s="1">
        <v>0</v>
      </c>
      <c r="PU269" s="1">
        <v>1</v>
      </c>
      <c r="PV269" s="1">
        <v>0</v>
      </c>
      <c r="PW269" s="1" t="s">
        <v>3658</v>
      </c>
      <c r="PX269" s="1" t="s">
        <v>488</v>
      </c>
      <c r="PY269" s="1" t="s">
        <v>565</v>
      </c>
      <c r="PZ269" s="1" t="s">
        <v>488</v>
      </c>
      <c r="QA269" s="1" t="s">
        <v>565</v>
      </c>
      <c r="QB269" s="1" t="s">
        <v>3659</v>
      </c>
      <c r="QC269" s="1" t="s">
        <v>786</v>
      </c>
      <c r="QD269" s="1" t="s">
        <v>472</v>
      </c>
      <c r="QG269" s="1">
        <v>-2.1768249000000002</v>
      </c>
      <c r="QH269" s="1">
        <v>28.856451799999999</v>
      </c>
      <c r="QI269" s="1">
        <v>1507.2</v>
      </c>
      <c r="QJ269" s="1">
        <v>4.7</v>
      </c>
      <c r="QK269" s="1">
        <v>9</v>
      </c>
      <c r="QL269" s="1">
        <v>44967.470706018517</v>
      </c>
      <c r="QM269" s="1">
        <v>44967.458298611113</v>
      </c>
      <c r="QN269" s="1" t="s">
        <v>492</v>
      </c>
      <c r="QO269" s="1">
        <v>44967.578125</v>
      </c>
      <c r="QP269" s="7" t="s">
        <v>3660</v>
      </c>
      <c r="QQ269" s="1" t="s">
        <v>492</v>
      </c>
      <c r="QR269" s="1" t="s">
        <v>4707</v>
      </c>
      <c r="QS269" s="1" t="s">
        <v>4708</v>
      </c>
      <c r="QT269" s="1">
        <v>15</v>
      </c>
      <c r="QU269" s="1" t="s">
        <v>4725</v>
      </c>
      <c r="QV269" s="1">
        <v>1</v>
      </c>
      <c r="QW269" s="1">
        <v>1</v>
      </c>
      <c r="QX269" s="1">
        <v>1</v>
      </c>
      <c r="QY269" s="9">
        <v>3</v>
      </c>
      <c r="QZ269" s="1" t="s">
        <v>5100</v>
      </c>
      <c r="RA269" s="1">
        <v>13.333333333333334</v>
      </c>
      <c r="RB269" s="1" t="s">
        <v>4710</v>
      </c>
      <c r="RC269" s="1" t="s">
        <v>4734</v>
      </c>
      <c r="RD269" s="1" t="s">
        <v>4712</v>
      </c>
      <c r="RE269" s="1" t="s">
        <v>5100</v>
      </c>
      <c r="RF269" s="1" t="s">
        <v>4742</v>
      </c>
      <c r="RG269" s="1">
        <v>2</v>
      </c>
      <c r="RH269" s="1">
        <v>3</v>
      </c>
      <c r="RI269" s="1">
        <v>5</v>
      </c>
      <c r="RJ269" s="1" t="s">
        <v>4748</v>
      </c>
      <c r="RK269" s="1">
        <v>0</v>
      </c>
      <c r="RL269" s="1">
        <v>7</v>
      </c>
      <c r="RM269" s="1" t="s">
        <v>4718</v>
      </c>
      <c r="RN269" s="1">
        <v>0</v>
      </c>
      <c r="RO269" s="1">
        <v>0</v>
      </c>
      <c r="RP269" s="1" t="str">
        <f t="shared" si="29"/>
        <v>croissance</v>
      </c>
      <c r="RQ269" s="1" t="str">
        <f t="shared" si="30"/>
        <v>stagnation</v>
      </c>
      <c r="RR269" s="1" t="str">
        <f t="shared" si="31"/>
        <v>regression</v>
      </c>
      <c r="RS269" s="1" t="str">
        <f t="shared" si="32"/>
        <v>regression</v>
      </c>
      <c r="RT269" s="1" t="str">
        <f t="shared" si="33"/>
        <v>regression</v>
      </c>
      <c r="RU269" s="1" t="str">
        <f t="shared" si="34"/>
        <v>croissance</v>
      </c>
    </row>
    <row r="270" spans="1:489" ht="14.25" customHeight="1" x14ac:dyDescent="0.3">
      <c r="A270" s="1" t="s">
        <v>3661</v>
      </c>
      <c r="B270" s="1" t="s">
        <v>3662</v>
      </c>
      <c r="C270" s="1">
        <v>44967</v>
      </c>
      <c r="D270" s="1" t="s">
        <v>459</v>
      </c>
      <c r="E270" s="1" t="s">
        <v>460</v>
      </c>
      <c r="F270" s="1" t="s">
        <v>460</v>
      </c>
      <c r="G270" s="1" t="s">
        <v>461</v>
      </c>
      <c r="H270" s="1" t="s">
        <v>462</v>
      </c>
      <c r="I270" s="1" t="s">
        <v>3497</v>
      </c>
      <c r="J270" s="1" t="s">
        <v>472</v>
      </c>
      <c r="K270" s="1" t="s">
        <v>3663</v>
      </c>
      <c r="L270" s="1" t="s">
        <v>3498</v>
      </c>
      <c r="M270" s="1" t="str" cm="1">
        <f t="array" ref="M270">SUBSTITUTE(L270,LEFT(L270,MIN(IFERROR(FIND({0;1;2;3;4;5;6;7;8;9},L270),""))-1),"")</f>
        <v>5</v>
      </c>
      <c r="N270" s="1" t="str">
        <f t="shared" si="28"/>
        <v>buhan_5</v>
      </c>
      <c r="O270" s="1" t="s">
        <v>467</v>
      </c>
      <c r="P270" s="1">
        <v>60</v>
      </c>
      <c r="Q270" s="1">
        <v>0</v>
      </c>
      <c r="R270" s="1" t="s">
        <v>553</v>
      </c>
      <c r="S270" s="1" t="s">
        <v>464</v>
      </c>
      <c r="W270" s="1" t="s">
        <v>467</v>
      </c>
      <c r="X270" s="1" t="s">
        <v>564</v>
      </c>
      <c r="Y270" s="1" t="s">
        <v>575</v>
      </c>
      <c r="AA270" s="1" t="s">
        <v>596</v>
      </c>
      <c r="AB270" s="1">
        <v>0</v>
      </c>
      <c r="AC270" s="1">
        <v>1</v>
      </c>
      <c r="AD270" s="1">
        <v>0</v>
      </c>
      <c r="AE270" s="1">
        <v>0</v>
      </c>
      <c r="AF270" s="1">
        <v>0</v>
      </c>
      <c r="AG270" s="1">
        <v>0</v>
      </c>
      <c r="AH270" s="1">
        <v>0</v>
      </c>
      <c r="AI270" s="1">
        <v>1</v>
      </c>
      <c r="AJ270" s="1">
        <v>0</v>
      </c>
      <c r="AK270" s="1">
        <v>1</v>
      </c>
      <c r="AL270" s="1">
        <v>2</v>
      </c>
      <c r="AM270" s="1">
        <v>0</v>
      </c>
      <c r="AN270" s="1">
        <v>0</v>
      </c>
      <c r="AO270" s="1">
        <v>0</v>
      </c>
      <c r="AP270" s="1">
        <v>0</v>
      </c>
      <c r="AQ270" s="1">
        <v>0</v>
      </c>
      <c r="AR270" s="1">
        <v>5</v>
      </c>
      <c r="AS270" s="1" t="s">
        <v>464</v>
      </c>
      <c r="AT270" s="1">
        <v>0</v>
      </c>
      <c r="AU270" s="1">
        <v>0</v>
      </c>
      <c r="AV270" s="1">
        <v>0</v>
      </c>
      <c r="AW270" s="1">
        <v>0</v>
      </c>
      <c r="AX270" s="1">
        <v>1</v>
      </c>
      <c r="AY270" s="1">
        <v>0</v>
      </c>
      <c r="AZ270" s="1">
        <v>0</v>
      </c>
      <c r="BA270" s="1">
        <v>0</v>
      </c>
      <c r="BB270" s="1">
        <v>0</v>
      </c>
      <c r="BC270" s="1">
        <v>0</v>
      </c>
      <c r="BD270" s="1">
        <v>0</v>
      </c>
      <c r="BE270" s="1">
        <v>0</v>
      </c>
      <c r="BF270" s="1" t="s">
        <v>464</v>
      </c>
      <c r="BG270" s="1">
        <v>0</v>
      </c>
      <c r="BH270" s="1">
        <v>0</v>
      </c>
      <c r="BI270" s="1">
        <v>0</v>
      </c>
      <c r="BJ270" s="1">
        <v>0</v>
      </c>
      <c r="BK270" s="1">
        <v>0</v>
      </c>
      <c r="BL270" s="1">
        <v>0</v>
      </c>
      <c r="BM270" s="1">
        <v>1</v>
      </c>
      <c r="BN270" s="1">
        <v>0</v>
      </c>
      <c r="BO270" s="1">
        <v>0</v>
      </c>
      <c r="BP270" s="1">
        <v>0</v>
      </c>
      <c r="BQ270" s="1">
        <v>0</v>
      </c>
      <c r="BS270" s="1" t="s">
        <v>464</v>
      </c>
      <c r="BT270" s="1">
        <v>0</v>
      </c>
      <c r="BU270" s="1">
        <v>0</v>
      </c>
      <c r="BV270" s="1">
        <v>0</v>
      </c>
      <c r="BW270" s="1">
        <v>0</v>
      </c>
      <c r="BX270" s="1">
        <v>1</v>
      </c>
      <c r="BY270" s="1">
        <v>0</v>
      </c>
      <c r="BZ270" s="1">
        <v>0</v>
      </c>
      <c r="CA270" s="1">
        <v>0</v>
      </c>
      <c r="CB270" s="1">
        <v>0</v>
      </c>
      <c r="CC270" s="1">
        <v>0</v>
      </c>
      <c r="CD270" s="1">
        <v>0</v>
      </c>
      <c r="CF270" s="1" t="s">
        <v>473</v>
      </c>
      <c r="CG270" s="1" t="s">
        <v>474</v>
      </c>
      <c r="CL270" s="1" t="s">
        <v>473</v>
      </c>
      <c r="CM270" s="1" t="s">
        <v>5133</v>
      </c>
      <c r="CO270" s="1" t="s">
        <v>464</v>
      </c>
      <c r="CW270" s="1" t="s">
        <v>475</v>
      </c>
      <c r="CX270" s="1">
        <v>40</v>
      </c>
      <c r="CY270" s="1">
        <v>20</v>
      </c>
      <c r="CZ270" s="1">
        <v>40</v>
      </c>
      <c r="DA270" s="9">
        <v>100</v>
      </c>
      <c r="DE270" s="1" t="s">
        <v>464</v>
      </c>
      <c r="DF270" s="1" t="s">
        <v>5101</v>
      </c>
      <c r="EH270" s="1">
        <v>5</v>
      </c>
      <c r="EI270" s="1">
        <v>3</v>
      </c>
      <c r="EJ270" s="1">
        <v>300</v>
      </c>
      <c r="EM270" s="1">
        <v>0</v>
      </c>
      <c r="EN270" s="6">
        <v>8.5714285714285712</v>
      </c>
      <c r="EO270" s="1" t="s">
        <v>472</v>
      </c>
      <c r="EZ270" s="1" t="s">
        <v>576</v>
      </c>
      <c r="FA270" s="1">
        <v>0</v>
      </c>
      <c r="FB270" s="1">
        <v>0</v>
      </c>
      <c r="FC270" s="1">
        <v>0</v>
      </c>
      <c r="FD270" s="1">
        <v>0</v>
      </c>
      <c r="FE270" s="1">
        <v>1</v>
      </c>
      <c r="FF270" s="1">
        <v>0</v>
      </c>
      <c r="FG270" s="1">
        <v>0</v>
      </c>
      <c r="FI270" s="1" t="s">
        <v>464</v>
      </c>
      <c r="FJ270" s="1" t="s">
        <v>577</v>
      </c>
      <c r="FK270" s="1" t="s">
        <v>3664</v>
      </c>
      <c r="GE270" s="1" t="s">
        <v>464</v>
      </c>
      <c r="GF270" s="1" t="s">
        <v>3665</v>
      </c>
      <c r="GG270" s="1" t="s">
        <v>472</v>
      </c>
      <c r="HP270" s="1" t="s">
        <v>464</v>
      </c>
      <c r="HQ270" s="1">
        <v>0</v>
      </c>
      <c r="HR270" s="1">
        <v>0</v>
      </c>
      <c r="HS270" s="1">
        <v>0</v>
      </c>
      <c r="HT270" s="1">
        <v>0</v>
      </c>
      <c r="HU270" s="1">
        <v>0</v>
      </c>
      <c r="HV270" s="1">
        <v>0</v>
      </c>
      <c r="HW270" s="1">
        <v>1</v>
      </c>
      <c r="HX270" s="1">
        <v>0</v>
      </c>
      <c r="HY270" s="1">
        <v>0</v>
      </c>
      <c r="HZ270" s="1">
        <v>0</v>
      </c>
      <c r="IF270" s="1">
        <v>0</v>
      </c>
      <c r="IG270" s="1">
        <v>0</v>
      </c>
      <c r="IH270" s="1">
        <v>0</v>
      </c>
      <c r="II270" s="1">
        <v>1</v>
      </c>
      <c r="IJ270" s="1">
        <v>0</v>
      </c>
      <c r="IS270" s="1" t="s">
        <v>5183</v>
      </c>
      <c r="IT270" s="1" t="s">
        <v>472</v>
      </c>
      <c r="IU270" s="1" t="s">
        <v>5102</v>
      </c>
      <c r="IV270" s="1" t="s">
        <v>472</v>
      </c>
      <c r="IX270" s="1" t="s">
        <v>472</v>
      </c>
      <c r="IY270" s="1" t="s">
        <v>472</v>
      </c>
      <c r="KA270" s="1" t="s">
        <v>472</v>
      </c>
      <c r="KE270" s="1">
        <v>0</v>
      </c>
      <c r="KM270" s="1">
        <v>0</v>
      </c>
      <c r="KN270" s="1">
        <v>0</v>
      </c>
      <c r="KO270" s="1" t="s">
        <v>5186</v>
      </c>
      <c r="KT270" s="1">
        <v>0</v>
      </c>
      <c r="KU270" s="1">
        <v>1</v>
      </c>
      <c r="KV270" s="1">
        <v>0</v>
      </c>
      <c r="KW270" s="1">
        <v>0</v>
      </c>
      <c r="KX270" s="1">
        <v>0</v>
      </c>
      <c r="KY270" s="1">
        <v>0</v>
      </c>
      <c r="LA270" s="1" t="s">
        <v>472</v>
      </c>
      <c r="LB270" s="1" t="s">
        <v>3666</v>
      </c>
      <c r="LC270" s="1">
        <v>0</v>
      </c>
      <c r="LD270" s="1">
        <v>1</v>
      </c>
      <c r="LE270" s="1">
        <v>0</v>
      </c>
      <c r="LF270" s="1">
        <v>0</v>
      </c>
      <c r="LH270" s="1">
        <v>0</v>
      </c>
      <c r="LI270" s="1">
        <v>0</v>
      </c>
      <c r="LJ270" s="1">
        <v>0</v>
      </c>
      <c r="LK270" s="1">
        <v>0</v>
      </c>
      <c r="LL270" s="1">
        <v>0</v>
      </c>
      <c r="LM270" s="1">
        <v>0</v>
      </c>
      <c r="LN270" s="1">
        <v>1</v>
      </c>
      <c r="LO270" s="1">
        <v>0</v>
      </c>
      <c r="LP270" s="1" t="s">
        <v>3667</v>
      </c>
      <c r="LQ270" s="1" t="s">
        <v>464</v>
      </c>
      <c r="LR270" s="1" t="s">
        <v>3668</v>
      </c>
      <c r="LS270" s="1">
        <v>0</v>
      </c>
      <c r="LT270" s="1">
        <v>1</v>
      </c>
      <c r="LU270" s="1">
        <v>1</v>
      </c>
      <c r="LV270" s="1">
        <v>0</v>
      </c>
      <c r="LW270" s="1">
        <v>0</v>
      </c>
      <c r="LX270" s="1">
        <v>0</v>
      </c>
      <c r="LY270" s="1" t="s">
        <v>1580</v>
      </c>
      <c r="LZ270" s="1" t="s">
        <v>472</v>
      </c>
      <c r="MA270" s="1" t="s">
        <v>472</v>
      </c>
      <c r="MQ270" s="1">
        <v>0</v>
      </c>
      <c r="MT270" s="1">
        <v>6</v>
      </c>
      <c r="MU270" s="1" t="s">
        <v>5187</v>
      </c>
      <c r="MV270" s="1">
        <v>1</v>
      </c>
      <c r="MW270" s="1">
        <v>0</v>
      </c>
      <c r="MX270" s="1">
        <v>0</v>
      </c>
      <c r="MY270" s="1">
        <v>0</v>
      </c>
      <c r="MZ270" s="1">
        <v>0</v>
      </c>
      <c r="NA270" s="1">
        <v>1</v>
      </c>
      <c r="NB270" s="1">
        <v>1</v>
      </c>
      <c r="NC270" s="1" t="s">
        <v>5190</v>
      </c>
      <c r="ND270" s="1">
        <v>0</v>
      </c>
      <c r="NE270" s="1">
        <v>0</v>
      </c>
      <c r="NF270" s="1">
        <v>0</v>
      </c>
      <c r="NH270" s="1" t="s">
        <v>472</v>
      </c>
      <c r="NI270" s="1" t="s">
        <v>464</v>
      </c>
      <c r="NJ270" s="1" t="s">
        <v>741</v>
      </c>
      <c r="OD270" s="1" t="s">
        <v>3669</v>
      </c>
      <c r="OE270" s="1">
        <v>0</v>
      </c>
      <c r="OF270" s="1">
        <v>0</v>
      </c>
      <c r="OG270" s="1">
        <v>0</v>
      </c>
      <c r="OH270" s="1">
        <v>0</v>
      </c>
      <c r="OI270" s="1">
        <v>0</v>
      </c>
      <c r="OJ270" s="1">
        <v>0</v>
      </c>
      <c r="OK270" s="1">
        <v>0</v>
      </c>
      <c r="OL270" s="1">
        <v>0</v>
      </c>
      <c r="OM270" s="1">
        <v>1</v>
      </c>
      <c r="ON270" s="1">
        <v>0</v>
      </c>
      <c r="OO270" s="1" t="s">
        <v>3670</v>
      </c>
      <c r="OP270" s="1">
        <v>0</v>
      </c>
      <c r="OQ270" s="1">
        <v>0</v>
      </c>
      <c r="OR270" s="1">
        <v>0</v>
      </c>
      <c r="OS270" s="1">
        <v>0</v>
      </c>
      <c r="OT270" s="1">
        <v>1</v>
      </c>
      <c r="OU270" s="1">
        <v>0</v>
      </c>
      <c r="OV270" s="1" t="s">
        <v>3671</v>
      </c>
      <c r="OW270" s="1" t="s">
        <v>546</v>
      </c>
      <c r="OY270" s="1" t="s">
        <v>518</v>
      </c>
      <c r="OZ270" s="1" t="s">
        <v>472</v>
      </c>
      <c r="PA270" s="1" t="s">
        <v>472</v>
      </c>
      <c r="PB270" s="1" t="s">
        <v>533</v>
      </c>
      <c r="PC270" s="1" t="s">
        <v>464</v>
      </c>
      <c r="PD270" s="1" t="s">
        <v>472</v>
      </c>
      <c r="PF270" s="1" t="s">
        <v>484</v>
      </c>
      <c r="PH270" s="1" t="s">
        <v>671</v>
      </c>
      <c r="PI270" s="1" t="s">
        <v>534</v>
      </c>
      <c r="PJ270" s="1" t="s">
        <v>472</v>
      </c>
      <c r="PZ270" s="1" t="s">
        <v>1580</v>
      </c>
      <c r="QA270" s="1" t="s">
        <v>472</v>
      </c>
      <c r="QB270" s="1" t="s">
        <v>3672</v>
      </c>
      <c r="QC270" s="1" t="s">
        <v>3673</v>
      </c>
      <c r="QD270" s="1" t="s">
        <v>472</v>
      </c>
      <c r="QG270" s="1">
        <v>-2.2619153000000001</v>
      </c>
      <c r="QH270" s="1">
        <v>28.839385799999999</v>
      </c>
      <c r="QI270" s="1">
        <v>1681.5</v>
      </c>
      <c r="QJ270" s="1">
        <v>4.88</v>
      </c>
      <c r="QK270" s="1">
        <v>5</v>
      </c>
      <c r="QL270" s="1">
        <v>44967.383032407408</v>
      </c>
      <c r="QM270" s="1">
        <v>44967.362303240741</v>
      </c>
      <c r="QN270" s="1" t="s">
        <v>568</v>
      </c>
      <c r="QO270" s="1">
        <v>44967.586087962962</v>
      </c>
      <c r="QP270" s="7" t="s">
        <v>3674</v>
      </c>
      <c r="QQ270" s="1" t="s">
        <v>568</v>
      </c>
      <c r="QR270" s="1" t="s">
        <v>4752</v>
      </c>
      <c r="QS270" s="1" t="s">
        <v>4752</v>
      </c>
      <c r="QT270" s="1" t="s">
        <v>4752</v>
      </c>
      <c r="QU270" s="1" t="s">
        <v>4752</v>
      </c>
      <c r="QV270" s="1" t="s">
        <v>4752</v>
      </c>
      <c r="QW270" s="1" t="s">
        <v>4752</v>
      </c>
      <c r="QX270" s="1" t="s">
        <v>4752</v>
      </c>
      <c r="QY270" s="9" t="s">
        <v>4752</v>
      </c>
      <c r="QZ270" s="1" t="s">
        <v>4752</v>
      </c>
      <c r="RA270" s="1" t="s">
        <v>4752</v>
      </c>
      <c r="RB270" s="1" t="s">
        <v>4752</v>
      </c>
      <c r="RC270" s="1" t="s">
        <v>4752</v>
      </c>
      <c r="RD270" s="1" t="s">
        <v>4752</v>
      </c>
      <c r="RE270" s="1" t="s">
        <v>4752</v>
      </c>
      <c r="RF270" s="1" t="s">
        <v>4752</v>
      </c>
      <c r="RG270" s="1" t="s">
        <v>4752</v>
      </c>
      <c r="RH270" s="1" t="s">
        <v>4752</v>
      </c>
      <c r="RI270" s="1" t="s">
        <v>4752</v>
      </c>
      <c r="RJ270" s="1" t="s">
        <v>4752</v>
      </c>
      <c r="RK270" s="1" t="s">
        <v>4752</v>
      </c>
      <c r="RL270" s="1" t="s">
        <v>4752</v>
      </c>
      <c r="RM270" s="1" t="s">
        <v>4752</v>
      </c>
      <c r="RN270" s="1" t="s">
        <v>4752</v>
      </c>
      <c r="RO270" s="1" t="s">
        <v>4752</v>
      </c>
      <c r="RP270" s="1" t="str">
        <f t="shared" si="29"/>
        <v/>
      </c>
      <c r="RQ270" s="1" t="str">
        <f t="shared" si="30"/>
        <v/>
      </c>
      <c r="RR270" s="1" t="str">
        <f t="shared" si="31"/>
        <v/>
      </c>
      <c r="RS270" s="1" t="str">
        <f t="shared" si="32"/>
        <v/>
      </c>
      <c r="RT270" s="1" t="str">
        <f t="shared" si="33"/>
        <v/>
      </c>
      <c r="RU270" s="1" t="str">
        <f t="shared" si="34"/>
        <v/>
      </c>
    </row>
    <row r="271" spans="1:489" ht="14.25" customHeight="1" x14ac:dyDescent="0.3">
      <c r="A271" s="1" t="s">
        <v>3675</v>
      </c>
      <c r="B271" s="1" t="s">
        <v>3676</v>
      </c>
      <c r="C271" s="1">
        <v>44967</v>
      </c>
      <c r="D271" s="1" t="s">
        <v>459</v>
      </c>
      <c r="E271" s="1" t="s">
        <v>460</v>
      </c>
      <c r="F271" s="1" t="s">
        <v>460</v>
      </c>
      <c r="G271" s="1" t="s">
        <v>461</v>
      </c>
      <c r="H271" s="1" t="s">
        <v>462</v>
      </c>
      <c r="I271" s="1" t="s">
        <v>3497</v>
      </c>
      <c r="J271" s="1" t="s">
        <v>472</v>
      </c>
      <c r="K271" s="1" t="s">
        <v>3678</v>
      </c>
      <c r="L271" s="1" t="s">
        <v>3677</v>
      </c>
      <c r="M271" s="1" t="str" cm="1">
        <f t="array" ref="M271">SUBSTITUTE(L271,LEFT(L271,MIN(IFERROR(FIND({0;1;2;3;4;5;6;7;8;9},L271),""))-1),"")</f>
        <v>14</v>
      </c>
      <c r="N271" s="1" t="str">
        <f t="shared" si="28"/>
        <v>buhan_14</v>
      </c>
      <c r="O271" s="1" t="s">
        <v>467</v>
      </c>
      <c r="P271" s="1">
        <v>34</v>
      </c>
      <c r="Q271" s="1">
        <v>0</v>
      </c>
      <c r="R271" s="1" t="s">
        <v>553</v>
      </c>
      <c r="S271" s="1" t="s">
        <v>472</v>
      </c>
      <c r="T271" s="1" t="s">
        <v>542</v>
      </c>
      <c r="V271" s="1" t="s">
        <v>510</v>
      </c>
      <c r="W271" s="1" t="s">
        <v>510</v>
      </c>
      <c r="Y271" s="1" t="s">
        <v>575</v>
      </c>
      <c r="AA271" s="1" t="s">
        <v>596</v>
      </c>
      <c r="AB271" s="1">
        <v>3</v>
      </c>
      <c r="AC271" s="1">
        <v>1</v>
      </c>
      <c r="AD271" s="1">
        <v>0</v>
      </c>
      <c r="AE271" s="1">
        <v>1</v>
      </c>
      <c r="AF271" s="1">
        <v>0</v>
      </c>
      <c r="AG271" s="1">
        <v>1</v>
      </c>
      <c r="AH271" s="1">
        <v>0</v>
      </c>
      <c r="AI271" s="1">
        <v>0</v>
      </c>
      <c r="AJ271" s="1">
        <v>1</v>
      </c>
      <c r="AK271" s="1">
        <v>1</v>
      </c>
      <c r="AL271" s="1">
        <v>2</v>
      </c>
      <c r="AM271" s="1">
        <v>0</v>
      </c>
      <c r="AN271" s="1">
        <v>0</v>
      </c>
      <c r="AO271" s="1">
        <v>0</v>
      </c>
      <c r="AP271" s="1">
        <v>1</v>
      </c>
      <c r="AQ271" s="1">
        <v>0</v>
      </c>
      <c r="AR271" s="1">
        <v>11</v>
      </c>
      <c r="AS271" s="1" t="s">
        <v>464</v>
      </c>
      <c r="AT271" s="1">
        <v>0</v>
      </c>
      <c r="AU271" s="1">
        <v>0</v>
      </c>
      <c r="AV271" s="1">
        <v>0</v>
      </c>
      <c r="AW271" s="1">
        <v>0</v>
      </c>
      <c r="AX271" s="1">
        <v>1</v>
      </c>
      <c r="AY271" s="1">
        <v>0</v>
      </c>
      <c r="AZ271" s="1">
        <v>0</v>
      </c>
      <c r="BA271" s="1">
        <v>0</v>
      </c>
      <c r="BB271" s="1">
        <v>0</v>
      </c>
      <c r="BC271" s="1">
        <v>0</v>
      </c>
      <c r="BD271" s="1">
        <v>0</v>
      </c>
      <c r="BE271" s="1">
        <v>0</v>
      </c>
      <c r="BF271" s="1" t="s">
        <v>464</v>
      </c>
      <c r="BG271" s="1">
        <v>0</v>
      </c>
      <c r="BH271" s="1">
        <v>0</v>
      </c>
      <c r="BI271" s="1">
        <v>0</v>
      </c>
      <c r="BJ271" s="1">
        <v>0</v>
      </c>
      <c r="BK271" s="1">
        <v>0</v>
      </c>
      <c r="BL271" s="1">
        <v>0</v>
      </c>
      <c r="BM271" s="1">
        <v>1</v>
      </c>
      <c r="BN271" s="1">
        <v>0</v>
      </c>
      <c r="BO271" s="1">
        <v>0</v>
      </c>
      <c r="BP271" s="1">
        <v>0</v>
      </c>
      <c r="BQ271" s="1">
        <v>0</v>
      </c>
      <c r="BS271" s="1" t="s">
        <v>464</v>
      </c>
      <c r="BT271" s="1">
        <v>0</v>
      </c>
      <c r="BU271" s="1">
        <v>0</v>
      </c>
      <c r="BV271" s="1">
        <v>0</v>
      </c>
      <c r="BW271" s="1">
        <v>0</v>
      </c>
      <c r="BX271" s="1">
        <v>1</v>
      </c>
      <c r="BY271" s="1">
        <v>0</v>
      </c>
      <c r="BZ271" s="1">
        <v>0</v>
      </c>
      <c r="CA271" s="1">
        <v>0</v>
      </c>
      <c r="CB271" s="1">
        <v>1</v>
      </c>
      <c r="CC271" s="1">
        <v>0</v>
      </c>
      <c r="CD271" s="1">
        <v>0</v>
      </c>
      <c r="CF271" s="1" t="s">
        <v>473</v>
      </c>
      <c r="CG271" s="1" t="s">
        <v>474</v>
      </c>
      <c r="CL271" s="1" t="s">
        <v>473</v>
      </c>
      <c r="CM271" s="1" t="s">
        <v>5133</v>
      </c>
      <c r="CO271" s="1" t="s">
        <v>472</v>
      </c>
      <c r="CP271" s="1" t="s">
        <v>2294</v>
      </c>
      <c r="CR271" s="1" t="s">
        <v>2295</v>
      </c>
      <c r="CW271" s="1" t="s">
        <v>475</v>
      </c>
      <c r="CX271" s="1">
        <v>30</v>
      </c>
      <c r="CY271" s="1">
        <v>15</v>
      </c>
      <c r="CZ271" s="1">
        <v>20</v>
      </c>
      <c r="DA271" s="9">
        <v>65</v>
      </c>
      <c r="DB271" s="1">
        <v>30</v>
      </c>
      <c r="DC271" s="1">
        <v>5</v>
      </c>
      <c r="DD271" s="1">
        <v>30</v>
      </c>
      <c r="DE271" s="1" t="s">
        <v>464</v>
      </c>
      <c r="DF271" s="1" t="s">
        <v>5101</v>
      </c>
      <c r="DT271" s="1" t="s">
        <v>464</v>
      </c>
      <c r="EH271" s="1">
        <v>7</v>
      </c>
      <c r="EI271" s="1">
        <v>2</v>
      </c>
      <c r="EJ271" s="1">
        <v>280</v>
      </c>
      <c r="EK271" s="1">
        <v>1</v>
      </c>
      <c r="EL271" s="1">
        <v>10</v>
      </c>
      <c r="EM271" s="1">
        <v>1400</v>
      </c>
      <c r="EN271" s="6">
        <v>21.818181818181817</v>
      </c>
      <c r="EO271" s="1" t="s">
        <v>472</v>
      </c>
      <c r="EZ271" s="1" t="s">
        <v>576</v>
      </c>
      <c r="FA271" s="1">
        <v>0</v>
      </c>
      <c r="FB271" s="1">
        <v>0</v>
      </c>
      <c r="FC271" s="1">
        <v>0</v>
      </c>
      <c r="FD271" s="1">
        <v>0</v>
      </c>
      <c r="FE271" s="1">
        <v>1</v>
      </c>
      <c r="FF271" s="1">
        <v>0</v>
      </c>
      <c r="FG271" s="1">
        <v>0</v>
      </c>
      <c r="FI271" s="1" t="s">
        <v>464</v>
      </c>
      <c r="FJ271" s="1" t="s">
        <v>598</v>
      </c>
      <c r="FM271" s="1">
        <v>500</v>
      </c>
      <c r="FN271" s="1">
        <v>1</v>
      </c>
      <c r="FO271" s="1">
        <v>1</v>
      </c>
      <c r="FP271" s="1">
        <v>1</v>
      </c>
      <c r="FQ271" s="1">
        <v>0</v>
      </c>
      <c r="FR271" s="1">
        <v>0</v>
      </c>
      <c r="FS271" s="1">
        <v>0</v>
      </c>
      <c r="FT271" s="1">
        <v>0</v>
      </c>
      <c r="FV271" s="1" t="s">
        <v>472</v>
      </c>
      <c r="GD271" s="1" t="s">
        <v>464</v>
      </c>
      <c r="GE271" s="1" t="s">
        <v>464</v>
      </c>
      <c r="GF271" s="1" t="s">
        <v>3679</v>
      </c>
      <c r="GG271" s="1" t="s">
        <v>472</v>
      </c>
      <c r="GP271" s="1" t="s">
        <v>472</v>
      </c>
      <c r="HP271" s="1" t="s">
        <v>464</v>
      </c>
      <c r="HQ271" s="1">
        <v>0</v>
      </c>
      <c r="HR271" s="1">
        <v>0</v>
      </c>
      <c r="HS271" s="1">
        <v>0</v>
      </c>
      <c r="HT271" s="1">
        <v>0</v>
      </c>
      <c r="HU271" s="1">
        <v>0</v>
      </c>
      <c r="HV271" s="1">
        <v>0</v>
      </c>
      <c r="HW271" s="1">
        <v>1</v>
      </c>
      <c r="HX271" s="1">
        <v>0</v>
      </c>
      <c r="HY271" s="1">
        <v>0</v>
      </c>
      <c r="HZ271" s="1">
        <v>0</v>
      </c>
      <c r="IF271" s="1">
        <v>0</v>
      </c>
      <c r="IG271" s="1">
        <v>0</v>
      </c>
      <c r="IH271" s="1">
        <v>0</v>
      </c>
      <c r="II271" s="1">
        <v>1</v>
      </c>
      <c r="IJ271" s="1">
        <v>0</v>
      </c>
      <c r="IS271" s="1" t="s">
        <v>5183</v>
      </c>
      <c r="IT271" s="1" t="s">
        <v>472</v>
      </c>
      <c r="IU271" s="1" t="s">
        <v>5102</v>
      </c>
      <c r="IV271" s="1" t="s">
        <v>472</v>
      </c>
      <c r="IX271" s="1" t="s">
        <v>472</v>
      </c>
      <c r="IY271" s="1" t="s">
        <v>464</v>
      </c>
      <c r="IZ271" s="1">
        <v>1</v>
      </c>
      <c r="JA271" s="1">
        <v>1</v>
      </c>
      <c r="JB271" s="1">
        <v>0</v>
      </c>
      <c r="JC271" s="1">
        <v>0</v>
      </c>
      <c r="JD271" s="1">
        <v>0</v>
      </c>
      <c r="JE271" s="1">
        <v>1</v>
      </c>
      <c r="JF271" s="1">
        <v>0</v>
      </c>
      <c r="JG271" s="1">
        <v>0</v>
      </c>
      <c r="JH271" s="1">
        <v>0</v>
      </c>
      <c r="JI271" s="1">
        <v>0</v>
      </c>
      <c r="JK271" s="1" t="s">
        <v>472</v>
      </c>
      <c r="KA271" s="1" t="s">
        <v>464</v>
      </c>
      <c r="KB271" s="1">
        <v>1</v>
      </c>
      <c r="KC271" s="1">
        <v>0</v>
      </c>
      <c r="KD271" s="1">
        <v>0</v>
      </c>
      <c r="KE271" s="1">
        <v>1</v>
      </c>
      <c r="KF271" s="1">
        <v>0</v>
      </c>
      <c r="KG271" s="1">
        <v>0</v>
      </c>
      <c r="KH271" s="1">
        <v>0</v>
      </c>
      <c r="KJ271" s="1">
        <v>1</v>
      </c>
      <c r="KK271" s="1">
        <v>1</v>
      </c>
      <c r="KL271" s="1">
        <v>0</v>
      </c>
      <c r="KM271" s="1">
        <v>2</v>
      </c>
      <c r="KN271" s="1">
        <v>3</v>
      </c>
      <c r="KO271" s="1" t="s">
        <v>5185</v>
      </c>
      <c r="KP271" s="1">
        <v>0</v>
      </c>
      <c r="KQ271" s="1">
        <v>0</v>
      </c>
      <c r="KR271" s="1">
        <v>0</v>
      </c>
      <c r="KT271" s="1">
        <v>1</v>
      </c>
      <c r="KU271" s="1">
        <v>0</v>
      </c>
      <c r="KV271" s="1">
        <v>0</v>
      </c>
      <c r="KW271" s="1">
        <v>0</v>
      </c>
      <c r="KX271" s="1">
        <v>0</v>
      </c>
      <c r="KY271" s="1">
        <v>0</v>
      </c>
      <c r="LA271" s="1" t="s">
        <v>472</v>
      </c>
      <c r="LB271" s="1" t="s">
        <v>3680</v>
      </c>
      <c r="LC271" s="1">
        <v>0</v>
      </c>
      <c r="LD271" s="1">
        <v>1</v>
      </c>
      <c r="LE271" s="1">
        <v>0</v>
      </c>
      <c r="LF271" s="1">
        <v>0</v>
      </c>
      <c r="LH271" s="1">
        <v>0</v>
      </c>
      <c r="LI271" s="1">
        <v>0</v>
      </c>
      <c r="LJ271" s="1">
        <v>0</v>
      </c>
      <c r="LK271" s="1">
        <v>0</v>
      </c>
      <c r="LL271" s="1">
        <v>0</v>
      </c>
      <c r="LM271" s="1">
        <v>0</v>
      </c>
      <c r="LN271" s="1">
        <v>1</v>
      </c>
      <c r="LO271" s="1">
        <v>0</v>
      </c>
      <c r="LP271" s="1" t="s">
        <v>3681</v>
      </c>
      <c r="LQ271" s="1" t="s">
        <v>464</v>
      </c>
      <c r="LR271" s="1" t="s">
        <v>3682</v>
      </c>
      <c r="LS271" s="1">
        <v>0</v>
      </c>
      <c r="LT271" s="1">
        <v>0</v>
      </c>
      <c r="LU271" s="1">
        <v>1</v>
      </c>
      <c r="LV271" s="1">
        <v>1</v>
      </c>
      <c r="LW271" s="1">
        <v>0</v>
      </c>
      <c r="LX271" s="1">
        <v>0</v>
      </c>
      <c r="LY271" s="1" t="s">
        <v>1580</v>
      </c>
      <c r="LZ271" s="1" t="s">
        <v>464</v>
      </c>
      <c r="MA271" s="1" t="s">
        <v>464</v>
      </c>
      <c r="MB271" s="1">
        <v>1</v>
      </c>
      <c r="MC271" s="1">
        <v>1</v>
      </c>
      <c r="MD271" s="1">
        <v>0</v>
      </c>
      <c r="ME271" s="1">
        <v>0</v>
      </c>
      <c r="MF271" s="1">
        <v>0</v>
      </c>
      <c r="MH271" s="1">
        <v>1</v>
      </c>
      <c r="MI271" s="1">
        <v>0</v>
      </c>
      <c r="MJ271" s="1">
        <v>0</v>
      </c>
      <c r="MK271" s="1">
        <v>0</v>
      </c>
      <c r="ML271" s="1">
        <v>0</v>
      </c>
      <c r="MM271" s="1">
        <v>0</v>
      </c>
      <c r="MN271" s="1">
        <v>0</v>
      </c>
      <c r="MO271" s="1">
        <v>0</v>
      </c>
      <c r="MQ271" s="1">
        <v>1</v>
      </c>
      <c r="MR271" s="1" t="s">
        <v>464</v>
      </c>
      <c r="MS271" s="1" t="s">
        <v>472</v>
      </c>
      <c r="MT271" s="1">
        <v>6</v>
      </c>
      <c r="MU271" s="1" t="s">
        <v>5187</v>
      </c>
      <c r="NA271" s="1">
        <v>0</v>
      </c>
      <c r="NB271" s="1">
        <v>1</v>
      </c>
      <c r="NC271" s="1" t="s">
        <v>5190</v>
      </c>
      <c r="NH271" s="1" t="s">
        <v>464</v>
      </c>
      <c r="NI271" s="1" t="s">
        <v>464</v>
      </c>
      <c r="NJ271" s="1" t="s">
        <v>817</v>
      </c>
      <c r="NK271" s="1" t="s">
        <v>472</v>
      </c>
      <c r="OC271" s="1" t="s">
        <v>3683</v>
      </c>
      <c r="OD271" s="1" t="s">
        <v>3684</v>
      </c>
      <c r="OE271" s="1">
        <v>0</v>
      </c>
      <c r="OF271" s="1">
        <v>0</v>
      </c>
      <c r="OG271" s="1">
        <v>0</v>
      </c>
      <c r="OH271" s="1">
        <v>0</v>
      </c>
      <c r="OI271" s="1">
        <v>0</v>
      </c>
      <c r="OJ271" s="1">
        <v>0</v>
      </c>
      <c r="OK271" s="1">
        <v>0</v>
      </c>
      <c r="OL271" s="1">
        <v>0</v>
      </c>
      <c r="OM271" s="1">
        <v>1</v>
      </c>
      <c r="ON271" s="1">
        <v>0</v>
      </c>
      <c r="OO271" s="1" t="s">
        <v>562</v>
      </c>
      <c r="OP271" s="1">
        <v>0</v>
      </c>
      <c r="OQ271" s="1">
        <v>1</v>
      </c>
      <c r="OR271" s="1">
        <v>0</v>
      </c>
      <c r="OS271" s="1">
        <v>0</v>
      </c>
      <c r="OT271" s="1">
        <v>0</v>
      </c>
      <c r="OU271" s="1">
        <v>0</v>
      </c>
      <c r="OW271" s="1" t="s">
        <v>482</v>
      </c>
      <c r="OY271" s="1" t="s">
        <v>533</v>
      </c>
      <c r="OZ271" s="1" t="s">
        <v>472</v>
      </c>
      <c r="PA271" s="1" t="s">
        <v>472</v>
      </c>
      <c r="PB271" s="1" t="s">
        <v>502</v>
      </c>
      <c r="PC271" s="1" t="s">
        <v>464</v>
      </c>
      <c r="PD271" s="1" t="s">
        <v>472</v>
      </c>
      <c r="PF271" s="1" t="s">
        <v>484</v>
      </c>
      <c r="PH271" s="1" t="s">
        <v>586</v>
      </c>
      <c r="PI271" s="1" t="s">
        <v>534</v>
      </c>
      <c r="PJ271" s="1" t="s">
        <v>489</v>
      </c>
      <c r="PK271" s="1">
        <v>0</v>
      </c>
      <c r="PL271" s="1">
        <v>1</v>
      </c>
      <c r="PM271" s="1">
        <v>1</v>
      </c>
      <c r="PN271" s="1">
        <v>0</v>
      </c>
      <c r="PO271" s="1">
        <v>0</v>
      </c>
      <c r="PP271" s="1">
        <v>1</v>
      </c>
      <c r="PQ271" s="1">
        <v>0</v>
      </c>
      <c r="PR271" s="1">
        <v>0</v>
      </c>
      <c r="PS271" s="1">
        <v>0</v>
      </c>
      <c r="PT271" s="1">
        <v>0</v>
      </c>
      <c r="PU271" s="1">
        <v>0</v>
      </c>
      <c r="PV271" s="1">
        <v>0</v>
      </c>
      <c r="PX271" s="1" t="s">
        <v>607</v>
      </c>
      <c r="PY271" s="1" t="s">
        <v>472</v>
      </c>
      <c r="QB271" s="1" t="s">
        <v>3685</v>
      </c>
      <c r="QC271" s="1" t="s">
        <v>3686</v>
      </c>
      <c r="QD271" s="1" t="s">
        <v>472</v>
      </c>
      <c r="QG271" s="1">
        <v>-2.2609837000000002</v>
      </c>
      <c r="QH271" s="1">
        <v>28.839175900000001</v>
      </c>
      <c r="QI271" s="1">
        <v>1693.4</v>
      </c>
      <c r="QJ271" s="1">
        <v>4.84</v>
      </c>
      <c r="QK271" s="1">
        <v>11</v>
      </c>
      <c r="QL271" s="1">
        <v>44967.419699074067</v>
      </c>
      <c r="QM271" s="1">
        <v>44967.395983796298</v>
      </c>
      <c r="QN271" s="1" t="s">
        <v>568</v>
      </c>
      <c r="QO271" s="1">
        <v>44967.586122685178</v>
      </c>
      <c r="QP271" s="7" t="s">
        <v>3687</v>
      </c>
      <c r="QQ271" s="1" t="s">
        <v>568</v>
      </c>
      <c r="QR271" s="1" t="s">
        <v>4752</v>
      </c>
      <c r="QS271" s="1" t="s">
        <v>4752</v>
      </c>
      <c r="QT271" s="1" t="s">
        <v>4752</v>
      </c>
      <c r="QU271" s="1" t="s">
        <v>4752</v>
      </c>
      <c r="QV271" s="1" t="s">
        <v>4752</v>
      </c>
      <c r="QW271" s="1" t="s">
        <v>4752</v>
      </c>
      <c r="QX271" s="1" t="s">
        <v>4752</v>
      </c>
      <c r="QY271" s="9" t="s">
        <v>4752</v>
      </c>
      <c r="QZ271" s="1" t="s">
        <v>4752</v>
      </c>
      <c r="RA271" s="1" t="s">
        <v>4752</v>
      </c>
      <c r="RB271" s="1" t="s">
        <v>4752</v>
      </c>
      <c r="RC271" s="1" t="s">
        <v>4752</v>
      </c>
      <c r="RD271" s="1" t="s">
        <v>4752</v>
      </c>
      <c r="RE271" s="1" t="s">
        <v>4752</v>
      </c>
      <c r="RF271" s="1" t="s">
        <v>4752</v>
      </c>
      <c r="RG271" s="1" t="s">
        <v>4752</v>
      </c>
      <c r="RH271" s="1" t="s">
        <v>4752</v>
      </c>
      <c r="RI271" s="1" t="s">
        <v>4752</v>
      </c>
      <c r="RJ271" s="1" t="s">
        <v>4752</v>
      </c>
      <c r="RK271" s="1" t="s">
        <v>4752</v>
      </c>
      <c r="RL271" s="1" t="s">
        <v>4752</v>
      </c>
      <c r="RM271" s="1" t="s">
        <v>4752</v>
      </c>
      <c r="RN271" s="1" t="s">
        <v>4752</v>
      </c>
      <c r="RO271" s="1" t="s">
        <v>4752</v>
      </c>
      <c r="RP271" s="1" t="str">
        <f t="shared" si="29"/>
        <v/>
      </c>
      <c r="RQ271" s="1" t="str">
        <f t="shared" si="30"/>
        <v/>
      </c>
      <c r="RR271" s="1" t="str">
        <f t="shared" si="31"/>
        <v/>
      </c>
      <c r="RS271" s="1" t="str">
        <f t="shared" si="32"/>
        <v/>
      </c>
      <c r="RT271" s="1" t="str">
        <f t="shared" si="33"/>
        <v/>
      </c>
      <c r="RU271" s="1" t="str">
        <f t="shared" si="34"/>
        <v/>
      </c>
    </row>
    <row r="272" spans="1:489" ht="14.25" customHeight="1" x14ac:dyDescent="0.3">
      <c r="A272" s="1" t="s">
        <v>3688</v>
      </c>
      <c r="B272" s="1" t="s">
        <v>3689</v>
      </c>
      <c r="C272" s="1">
        <v>44967</v>
      </c>
      <c r="D272" s="1" t="s">
        <v>459</v>
      </c>
      <c r="E272" s="1" t="s">
        <v>460</v>
      </c>
      <c r="F272" s="1" t="s">
        <v>460</v>
      </c>
      <c r="G272" s="1" t="s">
        <v>461</v>
      </c>
      <c r="H272" s="1" t="s">
        <v>462</v>
      </c>
      <c r="I272" s="1" t="s">
        <v>3497</v>
      </c>
      <c r="J272" s="1" t="s">
        <v>472</v>
      </c>
      <c r="K272" s="1" t="s">
        <v>3691</v>
      </c>
      <c r="L272" s="1" t="s">
        <v>3690</v>
      </c>
      <c r="M272" s="1" t="str" cm="1">
        <f t="array" ref="M272">SUBSTITUTE(L272,LEFT(L272,MIN(IFERROR(FIND({0;1;2;3;4;5;6;7;8;9},L272),""))-1),"")</f>
        <v>1</v>
      </c>
      <c r="N272" s="1" t="str">
        <f t="shared" si="28"/>
        <v>buhan_1</v>
      </c>
      <c r="O272" s="1" t="s">
        <v>467</v>
      </c>
      <c r="P272" s="1">
        <v>25</v>
      </c>
      <c r="Q272" s="1">
        <v>0</v>
      </c>
      <c r="R272" s="1" t="s">
        <v>614</v>
      </c>
      <c r="S272" s="1" t="s">
        <v>472</v>
      </c>
      <c r="T272" s="1" t="s">
        <v>808</v>
      </c>
      <c r="V272" s="1" t="s">
        <v>467</v>
      </c>
      <c r="W272" s="1" t="s">
        <v>467</v>
      </c>
      <c r="X272" s="1" t="s">
        <v>3692</v>
      </c>
      <c r="Y272" s="1" t="s">
        <v>575</v>
      </c>
      <c r="AA272" s="1" t="s">
        <v>596</v>
      </c>
      <c r="AB272" s="1">
        <v>0</v>
      </c>
      <c r="AC272" s="1">
        <v>0</v>
      </c>
      <c r="AD272" s="1">
        <v>0</v>
      </c>
      <c r="AE272" s="1">
        <v>1</v>
      </c>
      <c r="AF272" s="1">
        <v>1</v>
      </c>
      <c r="AG272" s="1">
        <v>1</v>
      </c>
      <c r="AH272" s="1">
        <v>1</v>
      </c>
      <c r="AI272" s="1">
        <v>0</v>
      </c>
      <c r="AJ272" s="1">
        <v>1</v>
      </c>
      <c r="AK272" s="1">
        <v>0</v>
      </c>
      <c r="AL272" s="1">
        <v>0</v>
      </c>
      <c r="AM272" s="1">
        <v>0</v>
      </c>
      <c r="AN272" s="1">
        <v>1</v>
      </c>
      <c r="AO272" s="1">
        <v>0</v>
      </c>
      <c r="AP272" s="1">
        <v>0</v>
      </c>
      <c r="AQ272" s="1">
        <v>0</v>
      </c>
      <c r="AR272" s="1">
        <v>6</v>
      </c>
      <c r="AS272" s="1" t="s">
        <v>472</v>
      </c>
      <c r="AT272" s="1">
        <v>0</v>
      </c>
      <c r="AU272" s="1">
        <v>0</v>
      </c>
      <c r="AV272" s="1">
        <v>0</v>
      </c>
      <c r="AW272" s="1">
        <v>0</v>
      </c>
      <c r="AX272" s="1">
        <v>0</v>
      </c>
      <c r="AY272" s="1">
        <v>0</v>
      </c>
      <c r="AZ272" s="1">
        <v>0</v>
      </c>
      <c r="BA272" s="1">
        <v>0</v>
      </c>
      <c r="BB272" s="1">
        <v>0</v>
      </c>
      <c r="BC272" s="1">
        <v>0</v>
      </c>
      <c r="BD272" s="1">
        <v>0</v>
      </c>
      <c r="BE272" s="1">
        <v>0</v>
      </c>
      <c r="BF272" s="1" t="s">
        <v>472</v>
      </c>
      <c r="BS272" s="1" t="s">
        <v>472</v>
      </c>
      <c r="CF272" s="1" t="s">
        <v>473</v>
      </c>
      <c r="CG272" s="1" t="s">
        <v>474</v>
      </c>
      <c r="CL272" s="1" t="s">
        <v>473</v>
      </c>
      <c r="CM272" s="1" t="s">
        <v>5133</v>
      </c>
      <c r="CO272" s="1" t="s">
        <v>472</v>
      </c>
      <c r="CP272" s="1" t="s">
        <v>2294</v>
      </c>
      <c r="CR272" s="1" t="s">
        <v>2295</v>
      </c>
      <c r="CW272" s="1" t="s">
        <v>475</v>
      </c>
      <c r="CX272" s="1">
        <v>15</v>
      </c>
      <c r="CY272" s="1">
        <v>30</v>
      </c>
      <c r="CZ272" s="1">
        <v>15</v>
      </c>
      <c r="DA272" s="9">
        <v>60</v>
      </c>
      <c r="DB272" s="1">
        <v>20</v>
      </c>
      <c r="DC272" s="1">
        <v>5</v>
      </c>
      <c r="DD272" s="1">
        <v>20</v>
      </c>
      <c r="DE272" s="1" t="s">
        <v>464</v>
      </c>
      <c r="DF272" s="1" t="s">
        <v>5101</v>
      </c>
      <c r="DT272" s="1" t="s">
        <v>464</v>
      </c>
      <c r="EH272" s="1">
        <v>7</v>
      </c>
      <c r="EI272" s="1">
        <v>6</v>
      </c>
      <c r="EJ272" s="1">
        <v>840</v>
      </c>
      <c r="EK272" s="1">
        <v>1</v>
      </c>
      <c r="EL272" s="1">
        <v>10</v>
      </c>
      <c r="EM272" s="1">
        <v>1400</v>
      </c>
      <c r="EN272" s="6">
        <v>53.333333333333329</v>
      </c>
      <c r="EO272" s="1" t="s">
        <v>472</v>
      </c>
      <c r="EZ272" s="1" t="s">
        <v>529</v>
      </c>
      <c r="FA272" s="1">
        <v>0</v>
      </c>
      <c r="FB272" s="1">
        <v>0</v>
      </c>
      <c r="FC272" s="1">
        <v>0</v>
      </c>
      <c r="FD272" s="1">
        <v>0</v>
      </c>
      <c r="FE272" s="1">
        <v>1</v>
      </c>
      <c r="FF272" s="1">
        <v>0</v>
      </c>
      <c r="FG272" s="1">
        <v>0</v>
      </c>
      <c r="FI272" s="1" t="s">
        <v>464</v>
      </c>
      <c r="FJ272" s="1" t="s">
        <v>598</v>
      </c>
      <c r="FM272" s="1">
        <v>500</v>
      </c>
      <c r="FN272" s="1">
        <v>0</v>
      </c>
      <c r="FO272" s="1">
        <v>0</v>
      </c>
      <c r="FP272" s="1">
        <v>0</v>
      </c>
      <c r="FQ272" s="1">
        <v>0</v>
      </c>
      <c r="FR272" s="1">
        <v>1</v>
      </c>
      <c r="FS272" s="1">
        <v>0</v>
      </c>
      <c r="FT272" s="1">
        <v>0</v>
      </c>
      <c r="FV272" s="1" t="s">
        <v>472</v>
      </c>
      <c r="GD272" s="1" t="s">
        <v>464</v>
      </c>
      <c r="GE272" s="1" t="s">
        <v>464</v>
      </c>
      <c r="GF272" s="1" t="s">
        <v>3693</v>
      </c>
      <c r="GG272" s="1" t="s">
        <v>472</v>
      </c>
      <c r="GP272" s="1" t="s">
        <v>472</v>
      </c>
      <c r="HP272" s="1" t="s">
        <v>464</v>
      </c>
      <c r="HQ272" s="1">
        <v>0</v>
      </c>
      <c r="HR272" s="1">
        <v>0</v>
      </c>
      <c r="HS272" s="1">
        <v>0</v>
      </c>
      <c r="HT272" s="1">
        <v>0</v>
      </c>
      <c r="HU272" s="1">
        <v>0</v>
      </c>
      <c r="HV272" s="1">
        <v>0</v>
      </c>
      <c r="HW272" s="1">
        <v>0</v>
      </c>
      <c r="HX272" s="1">
        <v>1</v>
      </c>
      <c r="HY272" s="1">
        <v>0</v>
      </c>
      <c r="HZ272" s="1">
        <v>0</v>
      </c>
      <c r="IF272" s="1">
        <v>0</v>
      </c>
      <c r="IG272" s="1">
        <v>0</v>
      </c>
      <c r="IH272" s="1">
        <v>0</v>
      </c>
      <c r="II272" s="1">
        <v>1</v>
      </c>
      <c r="IJ272" s="1">
        <v>0</v>
      </c>
      <c r="IS272" s="1" t="s">
        <v>5184</v>
      </c>
      <c r="IT272" s="1" t="s">
        <v>472</v>
      </c>
      <c r="IU272" s="1" t="s">
        <v>5100</v>
      </c>
      <c r="IV272" s="1" t="s">
        <v>472</v>
      </c>
      <c r="IX272" s="1" t="s">
        <v>472</v>
      </c>
      <c r="IY272" s="1" t="s">
        <v>472</v>
      </c>
      <c r="KA272" s="1" t="s">
        <v>464</v>
      </c>
      <c r="KB272" s="1">
        <v>1</v>
      </c>
      <c r="KC272" s="1">
        <v>0</v>
      </c>
      <c r="KD272" s="1">
        <v>1</v>
      </c>
      <c r="KE272" s="1">
        <v>2</v>
      </c>
      <c r="KF272" s="1">
        <v>0</v>
      </c>
      <c r="KG272" s="1">
        <v>0</v>
      </c>
      <c r="KH272" s="1">
        <v>0</v>
      </c>
      <c r="KJ272" s="1">
        <v>0</v>
      </c>
      <c r="KK272" s="1">
        <v>0</v>
      </c>
      <c r="KL272" s="1">
        <v>0</v>
      </c>
      <c r="KM272" s="1">
        <v>0</v>
      </c>
      <c r="KN272" s="1">
        <v>2</v>
      </c>
      <c r="KO272" s="1" t="s">
        <v>5186</v>
      </c>
      <c r="KP272" s="1">
        <v>1</v>
      </c>
      <c r="KQ272" s="1">
        <v>0</v>
      </c>
      <c r="KR272" s="1">
        <v>0</v>
      </c>
      <c r="KT272" s="1">
        <v>1</v>
      </c>
      <c r="KU272" s="1">
        <v>1</v>
      </c>
      <c r="KV272" s="1">
        <v>0</v>
      </c>
      <c r="KW272" s="1">
        <v>0</v>
      </c>
      <c r="KX272" s="1">
        <v>0</v>
      </c>
      <c r="KY272" s="1">
        <v>0</v>
      </c>
      <c r="LA272" s="1" t="s">
        <v>472</v>
      </c>
      <c r="LB272" s="1" t="s">
        <v>3694</v>
      </c>
      <c r="LC272" s="1">
        <v>0</v>
      </c>
      <c r="LD272" s="1">
        <v>1</v>
      </c>
      <c r="LE272" s="1">
        <v>0</v>
      </c>
      <c r="LF272" s="1">
        <v>0</v>
      </c>
      <c r="LH272" s="1">
        <v>0</v>
      </c>
      <c r="LI272" s="1">
        <v>0</v>
      </c>
      <c r="LJ272" s="1">
        <v>0</v>
      </c>
      <c r="LK272" s="1">
        <v>0</v>
      </c>
      <c r="LL272" s="1">
        <v>1</v>
      </c>
      <c r="LM272" s="1">
        <v>0</v>
      </c>
      <c r="LN272" s="1">
        <v>0</v>
      </c>
      <c r="LO272" s="1">
        <v>0</v>
      </c>
      <c r="LQ272" s="1" t="s">
        <v>472</v>
      </c>
      <c r="LZ272" s="1" t="s">
        <v>472</v>
      </c>
      <c r="MA272" s="1" t="s">
        <v>472</v>
      </c>
      <c r="MQ272" s="1">
        <v>0</v>
      </c>
      <c r="MT272" s="1">
        <v>5</v>
      </c>
      <c r="MU272" s="1" t="s">
        <v>5189</v>
      </c>
      <c r="MV272" s="1">
        <v>1</v>
      </c>
      <c r="MW272" s="1">
        <v>0</v>
      </c>
      <c r="MX272" s="1">
        <v>0</v>
      </c>
      <c r="MY272" s="1">
        <v>0</v>
      </c>
      <c r="MZ272" s="1">
        <v>0</v>
      </c>
      <c r="NA272" s="1">
        <v>1</v>
      </c>
      <c r="NB272" s="1">
        <v>1</v>
      </c>
      <c r="NC272" s="1" t="s">
        <v>5190</v>
      </c>
      <c r="ND272" s="1">
        <v>0</v>
      </c>
      <c r="NE272" s="1">
        <v>0</v>
      </c>
      <c r="NF272" s="1">
        <v>0</v>
      </c>
      <c r="NH272" s="1" t="s">
        <v>464</v>
      </c>
      <c r="NI272" s="1" t="s">
        <v>464</v>
      </c>
      <c r="NJ272" s="1" t="s">
        <v>741</v>
      </c>
      <c r="OD272" s="1" t="s">
        <v>3695</v>
      </c>
      <c r="OE272" s="1">
        <v>0</v>
      </c>
      <c r="OF272" s="1">
        <v>0</v>
      </c>
      <c r="OG272" s="1">
        <v>1</v>
      </c>
      <c r="OH272" s="1">
        <v>0</v>
      </c>
      <c r="OI272" s="1">
        <v>0</v>
      </c>
      <c r="OJ272" s="1">
        <v>0</v>
      </c>
      <c r="OK272" s="1">
        <v>0</v>
      </c>
      <c r="OL272" s="1">
        <v>0</v>
      </c>
      <c r="OM272" s="1">
        <v>0</v>
      </c>
      <c r="ON272" s="1">
        <v>0</v>
      </c>
      <c r="OP272" s="1">
        <v>0</v>
      </c>
      <c r="OQ272" s="1">
        <v>1</v>
      </c>
      <c r="OR272" s="1">
        <v>0</v>
      </c>
      <c r="OS272" s="1">
        <v>0</v>
      </c>
      <c r="OT272" s="1">
        <v>0</v>
      </c>
      <c r="OU272" s="1">
        <v>0</v>
      </c>
      <c r="OW272" s="1" t="s">
        <v>546</v>
      </c>
      <c r="OY272" s="1" t="s">
        <v>533</v>
      </c>
      <c r="OZ272" s="1" t="s">
        <v>464</v>
      </c>
      <c r="PA272" s="1" t="s">
        <v>464</v>
      </c>
      <c r="PB272" s="1" t="s">
        <v>533</v>
      </c>
      <c r="PC272" s="1" t="s">
        <v>464</v>
      </c>
      <c r="PD272" s="1" t="s">
        <v>472</v>
      </c>
      <c r="PF272" s="1" t="s">
        <v>622</v>
      </c>
      <c r="PH272" s="1" t="s">
        <v>671</v>
      </c>
      <c r="PI272" s="1" t="s">
        <v>534</v>
      </c>
      <c r="PJ272" s="1" t="s">
        <v>472</v>
      </c>
      <c r="PZ272" s="1" t="s">
        <v>1580</v>
      </c>
      <c r="QA272" s="1" t="s">
        <v>472</v>
      </c>
      <c r="QB272" s="1" t="s">
        <v>3696</v>
      </c>
      <c r="QC272" s="1" t="s">
        <v>3697</v>
      </c>
      <c r="QD272" s="1" t="s">
        <v>472</v>
      </c>
      <c r="QG272" s="1">
        <v>-2.2614144999999999</v>
      </c>
      <c r="QH272" s="1">
        <v>28.8380692</v>
      </c>
      <c r="QI272" s="1">
        <v>1687.2</v>
      </c>
      <c r="QJ272" s="1">
        <v>4.92</v>
      </c>
      <c r="QK272" s="1">
        <v>6</v>
      </c>
      <c r="QL272" s="1">
        <v>44967.448321759257</v>
      </c>
      <c r="QM272" s="1">
        <v>44967.431817129633</v>
      </c>
      <c r="QN272" s="1" t="s">
        <v>568</v>
      </c>
      <c r="QO272" s="1">
        <v>44967.586145833331</v>
      </c>
      <c r="QP272" s="7" t="s">
        <v>3698</v>
      </c>
      <c r="QQ272" s="1" t="s">
        <v>568</v>
      </c>
      <c r="QR272" s="1" t="s">
        <v>4752</v>
      </c>
      <c r="QS272" s="1" t="s">
        <v>4752</v>
      </c>
      <c r="QT272" s="1" t="s">
        <v>4752</v>
      </c>
      <c r="QU272" s="1" t="s">
        <v>4752</v>
      </c>
      <c r="QV272" s="1" t="s">
        <v>4752</v>
      </c>
      <c r="QW272" s="1" t="s">
        <v>4752</v>
      </c>
      <c r="QX272" s="1" t="s">
        <v>4752</v>
      </c>
      <c r="QY272" s="9" t="s">
        <v>4752</v>
      </c>
      <c r="QZ272" s="1" t="s">
        <v>4752</v>
      </c>
      <c r="RA272" s="1" t="s">
        <v>4752</v>
      </c>
      <c r="RB272" s="1" t="s">
        <v>4752</v>
      </c>
      <c r="RC272" s="1" t="s">
        <v>4752</v>
      </c>
      <c r="RD272" s="1" t="s">
        <v>4752</v>
      </c>
      <c r="RE272" s="1" t="s">
        <v>4752</v>
      </c>
      <c r="RF272" s="1" t="s">
        <v>4752</v>
      </c>
      <c r="RG272" s="1" t="s">
        <v>4752</v>
      </c>
      <c r="RH272" s="1" t="s">
        <v>4752</v>
      </c>
      <c r="RI272" s="1" t="s">
        <v>4752</v>
      </c>
      <c r="RJ272" s="1" t="s">
        <v>4752</v>
      </c>
      <c r="RK272" s="1" t="s">
        <v>4752</v>
      </c>
      <c r="RL272" s="1" t="s">
        <v>4752</v>
      </c>
      <c r="RM272" s="1" t="s">
        <v>4752</v>
      </c>
      <c r="RN272" s="1" t="s">
        <v>4752</v>
      </c>
      <c r="RO272" s="1" t="s">
        <v>4752</v>
      </c>
      <c r="RP272" s="1" t="str">
        <f t="shared" si="29"/>
        <v/>
      </c>
      <c r="RQ272" s="1" t="str">
        <f t="shared" si="30"/>
        <v/>
      </c>
      <c r="RR272" s="1" t="str">
        <f t="shared" si="31"/>
        <v/>
      </c>
      <c r="RS272" s="1" t="str">
        <f t="shared" si="32"/>
        <v/>
      </c>
      <c r="RT272" s="1" t="str">
        <f t="shared" si="33"/>
        <v/>
      </c>
      <c r="RU272" s="1" t="str">
        <f t="shared" si="34"/>
        <v/>
      </c>
    </row>
    <row r="273" spans="1:489" ht="14.25" customHeight="1" x14ac:dyDescent="0.3">
      <c r="A273" s="1" t="s">
        <v>3699</v>
      </c>
      <c r="B273" s="1" t="s">
        <v>3700</v>
      </c>
      <c r="C273" s="1">
        <v>44967</v>
      </c>
      <c r="D273" s="1" t="s">
        <v>459</v>
      </c>
      <c r="E273" s="1" t="s">
        <v>460</v>
      </c>
      <c r="F273" s="1" t="s">
        <v>460</v>
      </c>
      <c r="G273" s="1" t="s">
        <v>461</v>
      </c>
      <c r="H273" s="1" t="s">
        <v>462</v>
      </c>
      <c r="I273" s="1" t="s">
        <v>3497</v>
      </c>
      <c r="J273" s="1" t="s">
        <v>464</v>
      </c>
      <c r="K273" s="1" t="s">
        <v>2806</v>
      </c>
      <c r="L273" s="1" t="s">
        <v>3701</v>
      </c>
      <c r="M273" s="1" t="str" cm="1">
        <f t="array" ref="M273">SUBSTITUTE(L273,LEFT(L273,MIN(IFERROR(FIND({0;1;2;3;4;5;6;7;8;9},L273),""))-1),"")</f>
        <v>10</v>
      </c>
      <c r="N273" s="1" t="str">
        <f t="shared" si="28"/>
        <v>buhan_10</v>
      </c>
      <c r="O273" s="1" t="s">
        <v>467</v>
      </c>
      <c r="P273" s="1">
        <v>23</v>
      </c>
      <c r="Q273" s="1">
        <v>0</v>
      </c>
      <c r="R273" s="1" t="s">
        <v>693</v>
      </c>
      <c r="S273" s="1" t="s">
        <v>472</v>
      </c>
      <c r="T273" s="1" t="s">
        <v>542</v>
      </c>
      <c r="V273" s="1" t="s">
        <v>510</v>
      </c>
      <c r="W273" s="1" t="s">
        <v>510</v>
      </c>
      <c r="Y273" s="1" t="s">
        <v>575</v>
      </c>
      <c r="AA273" s="1" t="s">
        <v>596</v>
      </c>
      <c r="AB273" s="1">
        <v>2</v>
      </c>
      <c r="AC273" s="1">
        <v>0</v>
      </c>
      <c r="AD273" s="1">
        <v>0</v>
      </c>
      <c r="AE273" s="1">
        <v>0</v>
      </c>
      <c r="AF273" s="1">
        <v>1</v>
      </c>
      <c r="AG273" s="1">
        <v>0</v>
      </c>
      <c r="AH273" s="1">
        <v>0</v>
      </c>
      <c r="AI273" s="1">
        <v>0</v>
      </c>
      <c r="AJ273" s="1">
        <v>0</v>
      </c>
      <c r="AK273" s="1">
        <v>0</v>
      </c>
      <c r="AL273" s="1">
        <v>1</v>
      </c>
      <c r="AM273" s="1">
        <v>0</v>
      </c>
      <c r="AN273" s="1">
        <v>0</v>
      </c>
      <c r="AO273" s="1">
        <v>1</v>
      </c>
      <c r="AP273" s="1">
        <v>0</v>
      </c>
      <c r="AQ273" s="1">
        <v>0</v>
      </c>
      <c r="AR273" s="1">
        <v>5</v>
      </c>
      <c r="AS273" s="1" t="s">
        <v>472</v>
      </c>
      <c r="AT273" s="1">
        <v>0</v>
      </c>
      <c r="AU273" s="1">
        <v>0</v>
      </c>
      <c r="AV273" s="1">
        <v>0</v>
      </c>
      <c r="AW273" s="1">
        <v>0</v>
      </c>
      <c r="AX273" s="1">
        <v>0</v>
      </c>
      <c r="AY273" s="1">
        <v>0</v>
      </c>
      <c r="AZ273" s="1">
        <v>0</v>
      </c>
      <c r="BA273" s="1">
        <v>0</v>
      </c>
      <c r="BB273" s="1">
        <v>0</v>
      </c>
      <c r="BC273" s="1">
        <v>0</v>
      </c>
      <c r="BD273" s="1">
        <v>0</v>
      </c>
      <c r="BE273" s="1">
        <v>0</v>
      </c>
      <c r="BF273" s="1" t="s">
        <v>472</v>
      </c>
      <c r="BS273" s="1" t="s">
        <v>464</v>
      </c>
      <c r="BT273" s="1">
        <v>1</v>
      </c>
      <c r="BU273" s="1">
        <v>0</v>
      </c>
      <c r="BV273" s="1">
        <v>0</v>
      </c>
      <c r="BW273" s="1">
        <v>0</v>
      </c>
      <c r="BX273" s="1">
        <v>0</v>
      </c>
      <c r="BY273" s="1">
        <v>0</v>
      </c>
      <c r="BZ273" s="1">
        <v>0</v>
      </c>
      <c r="CA273" s="1">
        <v>0</v>
      </c>
      <c r="CB273" s="1">
        <v>0</v>
      </c>
      <c r="CC273" s="1">
        <v>0</v>
      </c>
      <c r="CD273" s="1">
        <v>0</v>
      </c>
      <c r="CF273" s="1" t="s">
        <v>473</v>
      </c>
      <c r="CG273" s="1" t="s">
        <v>474</v>
      </c>
      <c r="CL273" s="1" t="s">
        <v>473</v>
      </c>
      <c r="CM273" s="1" t="s">
        <v>5133</v>
      </c>
      <c r="CO273" s="1" t="s">
        <v>472</v>
      </c>
      <c r="CP273" s="1" t="s">
        <v>2294</v>
      </c>
      <c r="CR273" s="1" t="s">
        <v>2295</v>
      </c>
      <c r="CW273" s="1" t="s">
        <v>475</v>
      </c>
      <c r="CX273" s="1">
        <v>30</v>
      </c>
      <c r="CY273" s="1">
        <v>30</v>
      </c>
      <c r="CZ273" s="1">
        <v>30</v>
      </c>
      <c r="DA273" s="9">
        <v>90</v>
      </c>
      <c r="DB273" s="1">
        <v>40</v>
      </c>
      <c r="DC273" s="1">
        <v>1</v>
      </c>
      <c r="DD273" s="1">
        <v>60</v>
      </c>
      <c r="DE273" s="1" t="s">
        <v>464</v>
      </c>
      <c r="DF273" s="1" t="s">
        <v>5101</v>
      </c>
      <c r="DT273" s="1" t="s">
        <v>464</v>
      </c>
      <c r="EH273" s="1">
        <v>7</v>
      </c>
      <c r="EI273" s="1">
        <v>3</v>
      </c>
      <c r="EJ273" s="1">
        <v>420</v>
      </c>
      <c r="EK273" s="1">
        <v>1</v>
      </c>
      <c r="EL273" s="1">
        <v>5</v>
      </c>
      <c r="EM273" s="1">
        <v>700</v>
      </c>
      <c r="EN273" s="6">
        <v>32</v>
      </c>
      <c r="EO273" s="1" t="s">
        <v>472</v>
      </c>
      <c r="EZ273" s="1" t="s">
        <v>555</v>
      </c>
      <c r="FA273" s="1">
        <v>0</v>
      </c>
      <c r="FB273" s="1">
        <v>0</v>
      </c>
      <c r="FC273" s="1">
        <v>0</v>
      </c>
      <c r="FD273" s="1">
        <v>0</v>
      </c>
      <c r="FE273" s="1">
        <v>1</v>
      </c>
      <c r="FF273" s="1">
        <v>0</v>
      </c>
      <c r="FG273" s="1">
        <v>0</v>
      </c>
      <c r="FI273" s="1" t="s">
        <v>464</v>
      </c>
      <c r="FJ273" s="1" t="s">
        <v>598</v>
      </c>
      <c r="FM273" s="1">
        <v>500</v>
      </c>
      <c r="FN273" s="1">
        <v>0</v>
      </c>
      <c r="FO273" s="1">
        <v>0</v>
      </c>
      <c r="FP273" s="1">
        <v>1</v>
      </c>
      <c r="FQ273" s="1">
        <v>0</v>
      </c>
      <c r="FR273" s="1">
        <v>0</v>
      </c>
      <c r="FS273" s="1">
        <v>0</v>
      </c>
      <c r="FT273" s="1">
        <v>0</v>
      </c>
      <c r="FV273" s="1" t="s">
        <v>472</v>
      </c>
      <c r="GD273" s="1" t="s">
        <v>464</v>
      </c>
      <c r="GE273" s="1" t="s">
        <v>464</v>
      </c>
      <c r="GF273" s="1" t="s">
        <v>3702</v>
      </c>
      <c r="GG273" s="1" t="s">
        <v>472</v>
      </c>
      <c r="GP273" s="1" t="s">
        <v>472</v>
      </c>
      <c r="HP273" s="1" t="s">
        <v>464</v>
      </c>
      <c r="HQ273" s="1">
        <v>0</v>
      </c>
      <c r="HR273" s="1">
        <v>0</v>
      </c>
      <c r="HS273" s="1">
        <v>0</v>
      </c>
      <c r="HT273" s="1">
        <v>0</v>
      </c>
      <c r="HU273" s="1">
        <v>0</v>
      </c>
      <c r="HV273" s="1">
        <v>0</v>
      </c>
      <c r="HW273" s="1">
        <v>1</v>
      </c>
      <c r="HX273" s="1">
        <v>0</v>
      </c>
      <c r="HY273" s="1">
        <v>0</v>
      </c>
      <c r="HZ273" s="1">
        <v>0</v>
      </c>
      <c r="IF273" s="1">
        <v>1</v>
      </c>
      <c r="IG273" s="1">
        <v>0</v>
      </c>
      <c r="IH273" s="1">
        <v>1</v>
      </c>
      <c r="II273" s="1">
        <v>0</v>
      </c>
      <c r="IJ273" s="1">
        <v>0</v>
      </c>
      <c r="IK273" s="1">
        <v>2</v>
      </c>
      <c r="IS273" s="1" t="s">
        <v>5183</v>
      </c>
      <c r="IT273" s="1" t="s">
        <v>464</v>
      </c>
      <c r="IU273" s="1" t="s">
        <v>5102</v>
      </c>
      <c r="IV273" s="1" t="s">
        <v>472</v>
      </c>
      <c r="IX273" s="1" t="s">
        <v>472</v>
      </c>
      <c r="IY273" s="1" t="s">
        <v>464</v>
      </c>
      <c r="IZ273" s="1">
        <v>0</v>
      </c>
      <c r="JA273" s="1">
        <v>1</v>
      </c>
      <c r="JB273" s="1">
        <v>0</v>
      </c>
      <c r="JC273" s="1">
        <v>0</v>
      </c>
      <c r="JD273" s="1">
        <v>0</v>
      </c>
      <c r="JE273" s="1">
        <v>1</v>
      </c>
      <c r="JF273" s="1">
        <v>1</v>
      </c>
      <c r="JG273" s="1">
        <v>0</v>
      </c>
      <c r="JH273" s="1">
        <v>0</v>
      </c>
      <c r="JI273" s="1">
        <v>0</v>
      </c>
      <c r="JK273" s="1" t="s">
        <v>472</v>
      </c>
      <c r="KA273" s="1" t="s">
        <v>464</v>
      </c>
      <c r="KB273" s="1">
        <v>1</v>
      </c>
      <c r="KC273" s="1">
        <v>0</v>
      </c>
      <c r="KD273" s="1">
        <v>0</v>
      </c>
      <c r="KE273" s="1">
        <v>1</v>
      </c>
      <c r="KF273" s="1">
        <v>0</v>
      </c>
      <c r="KG273" s="1">
        <v>0</v>
      </c>
      <c r="KH273" s="1">
        <v>0</v>
      </c>
      <c r="KJ273" s="1">
        <v>1</v>
      </c>
      <c r="KK273" s="1">
        <v>1</v>
      </c>
      <c r="KL273" s="1">
        <v>0</v>
      </c>
      <c r="KM273" s="1">
        <v>2</v>
      </c>
      <c r="KN273" s="1">
        <v>3</v>
      </c>
      <c r="KO273" s="1" t="s">
        <v>5185</v>
      </c>
      <c r="KP273" s="1">
        <v>0</v>
      </c>
      <c r="KQ273" s="1">
        <v>0</v>
      </c>
      <c r="KR273" s="1">
        <v>0</v>
      </c>
      <c r="KT273" s="1">
        <v>1</v>
      </c>
      <c r="KU273" s="1">
        <v>0</v>
      </c>
      <c r="KV273" s="1">
        <v>0</v>
      </c>
      <c r="KW273" s="1">
        <v>0</v>
      </c>
      <c r="KX273" s="1">
        <v>0</v>
      </c>
      <c r="KY273" s="1">
        <v>0</v>
      </c>
      <c r="LA273" s="1" t="s">
        <v>472</v>
      </c>
      <c r="LB273" s="1" t="s">
        <v>3703</v>
      </c>
      <c r="LC273" s="1">
        <v>0</v>
      </c>
      <c r="LD273" s="1">
        <v>1</v>
      </c>
      <c r="LE273" s="1">
        <v>0</v>
      </c>
      <c r="LF273" s="1">
        <v>0</v>
      </c>
      <c r="LH273" s="1">
        <v>0</v>
      </c>
      <c r="LI273" s="1">
        <v>0</v>
      </c>
      <c r="LJ273" s="1">
        <v>0</v>
      </c>
      <c r="LK273" s="1">
        <v>0</v>
      </c>
      <c r="LL273" s="1">
        <v>0</v>
      </c>
      <c r="LM273" s="1">
        <v>0</v>
      </c>
      <c r="LN273" s="1">
        <v>1</v>
      </c>
      <c r="LO273" s="1">
        <v>0</v>
      </c>
      <c r="LP273" s="1" t="s">
        <v>3704</v>
      </c>
      <c r="LQ273" s="1" t="s">
        <v>464</v>
      </c>
      <c r="LR273" s="1" t="s">
        <v>3705</v>
      </c>
      <c r="LS273" s="1">
        <v>0</v>
      </c>
      <c r="LT273" s="1">
        <v>1</v>
      </c>
      <c r="LU273" s="1">
        <v>0</v>
      </c>
      <c r="LV273" s="1">
        <v>1</v>
      </c>
      <c r="LW273" s="1">
        <v>0</v>
      </c>
      <c r="LX273" s="1">
        <v>0</v>
      </c>
      <c r="LY273" s="1" t="s">
        <v>2384</v>
      </c>
      <c r="LZ273" s="1" t="s">
        <v>472</v>
      </c>
      <c r="MA273" s="1" t="s">
        <v>472</v>
      </c>
      <c r="MQ273" s="1">
        <v>0</v>
      </c>
      <c r="MT273" s="1">
        <v>6</v>
      </c>
      <c r="MU273" s="1" t="s">
        <v>5187</v>
      </c>
      <c r="MV273" s="1">
        <v>1</v>
      </c>
      <c r="MW273" s="1">
        <v>0</v>
      </c>
      <c r="MX273" s="1">
        <v>0</v>
      </c>
      <c r="MY273" s="1">
        <v>0</v>
      </c>
      <c r="MZ273" s="1">
        <v>0</v>
      </c>
      <c r="NA273" s="1">
        <v>1</v>
      </c>
      <c r="NB273" s="1">
        <v>1</v>
      </c>
      <c r="NC273" s="1" t="s">
        <v>5190</v>
      </c>
      <c r="ND273" s="1">
        <v>0</v>
      </c>
      <c r="NE273" s="1">
        <v>0</v>
      </c>
      <c r="NF273" s="1">
        <v>0</v>
      </c>
      <c r="NH273" s="1" t="s">
        <v>464</v>
      </c>
      <c r="NI273" s="1" t="s">
        <v>464</v>
      </c>
      <c r="NJ273" s="1" t="s">
        <v>817</v>
      </c>
      <c r="NK273" s="1" t="s">
        <v>472</v>
      </c>
      <c r="OC273" s="1" t="s">
        <v>3706</v>
      </c>
      <c r="OD273" s="1" t="s">
        <v>3707</v>
      </c>
      <c r="OE273" s="1">
        <v>1</v>
      </c>
      <c r="OF273" s="1">
        <v>1</v>
      </c>
      <c r="OG273" s="1">
        <v>1</v>
      </c>
      <c r="OH273" s="1">
        <v>0</v>
      </c>
      <c r="OI273" s="1">
        <v>0</v>
      </c>
      <c r="OJ273" s="1">
        <v>1</v>
      </c>
      <c r="OK273" s="1">
        <v>1</v>
      </c>
      <c r="OL273" s="1">
        <v>0</v>
      </c>
      <c r="OM273" s="1">
        <v>1</v>
      </c>
      <c r="ON273" s="1">
        <v>0</v>
      </c>
      <c r="OO273" s="1" t="s">
        <v>562</v>
      </c>
      <c r="OP273" s="1">
        <v>0</v>
      </c>
      <c r="OQ273" s="1">
        <v>1</v>
      </c>
      <c r="OR273" s="1">
        <v>0</v>
      </c>
      <c r="OS273" s="1">
        <v>0</v>
      </c>
      <c r="OT273" s="1">
        <v>0</v>
      </c>
      <c r="OU273" s="1">
        <v>0</v>
      </c>
      <c r="OW273" s="1" t="s">
        <v>546</v>
      </c>
      <c r="OY273" s="1" t="s">
        <v>533</v>
      </c>
      <c r="OZ273" s="1" t="s">
        <v>464</v>
      </c>
      <c r="PA273" s="1" t="s">
        <v>464</v>
      </c>
      <c r="PB273" s="1" t="s">
        <v>533</v>
      </c>
      <c r="PC273" s="1" t="s">
        <v>464</v>
      </c>
      <c r="PD273" s="1" t="s">
        <v>472</v>
      </c>
      <c r="PF273" s="1" t="s">
        <v>484</v>
      </c>
      <c r="PH273" s="1" t="s">
        <v>586</v>
      </c>
      <c r="PI273" s="1" t="s">
        <v>534</v>
      </c>
      <c r="PJ273" s="1" t="s">
        <v>472</v>
      </c>
      <c r="PZ273" s="1" t="s">
        <v>1580</v>
      </c>
      <c r="QA273" s="1" t="s">
        <v>472</v>
      </c>
      <c r="QB273" s="1" t="s">
        <v>3708</v>
      </c>
      <c r="QC273" s="1" t="s">
        <v>3709</v>
      </c>
      <c r="QD273" s="1" t="s">
        <v>472</v>
      </c>
      <c r="QG273" s="1">
        <v>-2.2614527999999998</v>
      </c>
      <c r="QH273" s="1">
        <v>28.837270499999999</v>
      </c>
      <c r="QI273" s="1">
        <v>1690.6</v>
      </c>
      <c r="QJ273" s="1">
        <v>4.8600000000000003</v>
      </c>
      <c r="QK273" s="1">
        <v>5</v>
      </c>
      <c r="QL273" s="1">
        <v>44967.494895833333</v>
      </c>
      <c r="QM273" s="1">
        <v>44967.460023148153</v>
      </c>
      <c r="QN273" s="1" t="s">
        <v>568</v>
      </c>
      <c r="QO273" s="1">
        <v>44967.586180555547</v>
      </c>
      <c r="QP273" s="7" t="s">
        <v>3710</v>
      </c>
      <c r="QQ273" s="1" t="s">
        <v>568</v>
      </c>
      <c r="QR273" s="1" t="s">
        <v>4707</v>
      </c>
      <c r="QS273" s="1" t="s">
        <v>4716</v>
      </c>
      <c r="QT273" s="1">
        <v>6</v>
      </c>
      <c r="QU273" s="1" t="s">
        <v>4725</v>
      </c>
      <c r="QV273" s="1">
        <v>30</v>
      </c>
      <c r="QW273" s="1">
        <v>15</v>
      </c>
      <c r="QX273" s="1">
        <v>30</v>
      </c>
      <c r="QY273" s="9">
        <v>75</v>
      </c>
      <c r="QZ273" s="1" t="s">
        <v>5101</v>
      </c>
      <c r="RA273" s="1">
        <v>20</v>
      </c>
      <c r="RB273" s="1" t="s">
        <v>4710</v>
      </c>
      <c r="RC273" s="1" t="s">
        <v>4711</v>
      </c>
      <c r="RD273" s="1" t="s">
        <v>4712</v>
      </c>
      <c r="RE273" s="1" t="s">
        <v>5102</v>
      </c>
      <c r="RF273" s="1">
        <v>0</v>
      </c>
      <c r="RG273" s="1">
        <v>1</v>
      </c>
      <c r="RH273" s="1">
        <v>2</v>
      </c>
      <c r="RI273" s="1">
        <v>3</v>
      </c>
      <c r="RJ273" s="1" t="s">
        <v>4713</v>
      </c>
      <c r="RK273" s="1">
        <v>0</v>
      </c>
      <c r="RL273" s="1">
        <v>8</v>
      </c>
      <c r="RM273" s="1" t="s">
        <v>4718</v>
      </c>
      <c r="RN273" s="1">
        <v>0</v>
      </c>
      <c r="RO273" s="1">
        <v>0</v>
      </c>
      <c r="RP273" s="1" t="str">
        <f t="shared" si="29"/>
        <v>regression</v>
      </c>
      <c r="RQ273" s="1" t="str">
        <f t="shared" si="30"/>
        <v>stagnation</v>
      </c>
      <c r="RR273" s="1" t="str">
        <f t="shared" si="31"/>
        <v>stagnation</v>
      </c>
      <c r="RS273" s="1" t="str">
        <f t="shared" si="32"/>
        <v>regression</v>
      </c>
      <c r="RT273" s="1" t="str">
        <f t="shared" si="33"/>
        <v>stagnation</v>
      </c>
      <c r="RU273" s="1" t="str">
        <f t="shared" si="34"/>
        <v>regression</v>
      </c>
    </row>
    <row r="274" spans="1:489" ht="14.25" customHeight="1" x14ac:dyDescent="0.3">
      <c r="A274" s="1" t="s">
        <v>3711</v>
      </c>
      <c r="B274" s="1" t="s">
        <v>3712</v>
      </c>
      <c r="C274" s="1">
        <v>44967</v>
      </c>
      <c r="D274" s="1" t="s">
        <v>459</v>
      </c>
      <c r="E274" s="1" t="s">
        <v>460</v>
      </c>
      <c r="F274" s="1" t="s">
        <v>460</v>
      </c>
      <c r="G274" s="1" t="s">
        <v>461</v>
      </c>
      <c r="H274" s="1" t="s">
        <v>462</v>
      </c>
      <c r="I274" s="1" t="s">
        <v>3497</v>
      </c>
      <c r="J274" s="1" t="s">
        <v>472</v>
      </c>
      <c r="K274" s="1" t="s">
        <v>3714</v>
      </c>
      <c r="L274" s="1" t="s">
        <v>3713</v>
      </c>
      <c r="M274" s="1" t="str" cm="1">
        <f t="array" ref="M274">SUBSTITUTE(L274,LEFT(L274,MIN(IFERROR(FIND({0;1;2;3;4;5;6;7;8;9},L274),""))-1),"")</f>
        <v>8</v>
      </c>
      <c r="N274" s="1" t="str">
        <f t="shared" si="28"/>
        <v>buhan_8</v>
      </c>
      <c r="O274" s="1" t="s">
        <v>510</v>
      </c>
      <c r="P274" s="1">
        <v>40</v>
      </c>
      <c r="Q274" s="1">
        <v>0</v>
      </c>
      <c r="R274" s="1" t="s">
        <v>693</v>
      </c>
      <c r="S274" s="1" t="s">
        <v>464</v>
      </c>
      <c r="W274" s="1" t="s">
        <v>510</v>
      </c>
      <c r="X274" s="1" t="s">
        <v>3715</v>
      </c>
      <c r="Y274" s="1" t="s">
        <v>575</v>
      </c>
      <c r="AA274" s="1" t="s">
        <v>471</v>
      </c>
      <c r="AB274" s="1">
        <v>0</v>
      </c>
      <c r="AC274" s="1">
        <v>0</v>
      </c>
      <c r="AD274" s="1">
        <v>0</v>
      </c>
      <c r="AE274" s="1">
        <v>1</v>
      </c>
      <c r="AF274" s="1">
        <v>0</v>
      </c>
      <c r="AG274" s="1">
        <v>0</v>
      </c>
      <c r="AH274" s="1">
        <v>0</v>
      </c>
      <c r="AI274" s="1">
        <v>1</v>
      </c>
      <c r="AJ274" s="1">
        <v>0</v>
      </c>
      <c r="AK274" s="1">
        <v>0</v>
      </c>
      <c r="AL274" s="1">
        <v>0</v>
      </c>
      <c r="AM274" s="1">
        <v>0</v>
      </c>
      <c r="AN274" s="1">
        <v>0</v>
      </c>
      <c r="AO274" s="1">
        <v>0</v>
      </c>
      <c r="AP274" s="1">
        <v>1</v>
      </c>
      <c r="AQ274" s="1">
        <v>0</v>
      </c>
      <c r="AR274" s="1">
        <v>3</v>
      </c>
      <c r="AS274" s="1" t="s">
        <v>472</v>
      </c>
      <c r="AT274" s="1">
        <v>0</v>
      </c>
      <c r="AU274" s="1">
        <v>0</v>
      </c>
      <c r="AV274" s="1">
        <v>0</v>
      </c>
      <c r="AW274" s="1">
        <v>0</v>
      </c>
      <c r="AX274" s="1">
        <v>0</v>
      </c>
      <c r="AY274" s="1">
        <v>0</v>
      </c>
      <c r="AZ274" s="1">
        <v>0</v>
      </c>
      <c r="BA274" s="1">
        <v>0</v>
      </c>
      <c r="BB274" s="1">
        <v>0</v>
      </c>
      <c r="BC274" s="1">
        <v>0</v>
      </c>
      <c r="BD274" s="1">
        <v>0</v>
      </c>
      <c r="BE274" s="1">
        <v>0</v>
      </c>
      <c r="BF274" s="1" t="s">
        <v>472</v>
      </c>
      <c r="BS274" s="1" t="s">
        <v>464</v>
      </c>
      <c r="BT274" s="1">
        <v>1</v>
      </c>
      <c r="BU274" s="1">
        <v>0</v>
      </c>
      <c r="BV274" s="1">
        <v>0</v>
      </c>
      <c r="BW274" s="1">
        <v>0</v>
      </c>
      <c r="BX274" s="1">
        <v>1</v>
      </c>
      <c r="BY274" s="1">
        <v>1</v>
      </c>
      <c r="BZ274" s="1">
        <v>0</v>
      </c>
      <c r="CA274" s="1">
        <v>0</v>
      </c>
      <c r="CB274" s="1">
        <v>1</v>
      </c>
      <c r="CC274" s="1">
        <v>0</v>
      </c>
      <c r="CD274" s="1">
        <v>0</v>
      </c>
      <c r="CF274" s="1" t="s">
        <v>473</v>
      </c>
      <c r="CG274" s="1" t="s">
        <v>474</v>
      </c>
      <c r="CL274" s="1" t="s">
        <v>473</v>
      </c>
      <c r="CM274" s="1" t="s">
        <v>5133</v>
      </c>
      <c r="CO274" s="1" t="s">
        <v>464</v>
      </c>
      <c r="CW274" s="1" t="s">
        <v>475</v>
      </c>
      <c r="CX274" s="1">
        <v>25</v>
      </c>
      <c r="CY274" s="1">
        <v>40</v>
      </c>
      <c r="CZ274" s="1">
        <v>30</v>
      </c>
      <c r="DA274" s="9">
        <v>95</v>
      </c>
      <c r="DE274" s="1" t="s">
        <v>464</v>
      </c>
      <c r="DF274" s="1" t="s">
        <v>5101</v>
      </c>
      <c r="EH274" s="1">
        <v>4</v>
      </c>
      <c r="EI274" s="1">
        <v>5</v>
      </c>
      <c r="EJ274" s="1">
        <v>400</v>
      </c>
      <c r="EM274" s="1">
        <v>0</v>
      </c>
      <c r="EN274" s="6">
        <v>19.047619047619047</v>
      </c>
      <c r="EO274" s="1" t="s">
        <v>472</v>
      </c>
      <c r="EZ274" s="1" t="s">
        <v>529</v>
      </c>
      <c r="FA274" s="1">
        <v>0</v>
      </c>
      <c r="FB274" s="1">
        <v>0</v>
      </c>
      <c r="FC274" s="1">
        <v>0</v>
      </c>
      <c r="FD274" s="1">
        <v>0</v>
      </c>
      <c r="FE274" s="1">
        <v>1</v>
      </c>
      <c r="FF274" s="1">
        <v>0</v>
      </c>
      <c r="FG274" s="1">
        <v>0</v>
      </c>
      <c r="FI274" s="1" t="s">
        <v>464</v>
      </c>
      <c r="FJ274" s="1" t="s">
        <v>577</v>
      </c>
      <c r="FK274" s="1" t="s">
        <v>665</v>
      </c>
      <c r="GE274" s="1" t="s">
        <v>464</v>
      </c>
      <c r="GF274" s="1" t="s">
        <v>3716</v>
      </c>
      <c r="GG274" s="1" t="s">
        <v>472</v>
      </c>
      <c r="HP274" s="1" t="s">
        <v>464</v>
      </c>
      <c r="HQ274" s="1">
        <v>0</v>
      </c>
      <c r="HR274" s="1">
        <v>0</v>
      </c>
      <c r="HS274" s="1">
        <v>0</v>
      </c>
      <c r="HT274" s="1">
        <v>0</v>
      </c>
      <c r="HU274" s="1">
        <v>0</v>
      </c>
      <c r="HV274" s="1">
        <v>0</v>
      </c>
      <c r="HW274" s="1">
        <v>1</v>
      </c>
      <c r="HX274" s="1">
        <v>0</v>
      </c>
      <c r="HY274" s="1">
        <v>0</v>
      </c>
      <c r="HZ274" s="1">
        <v>0</v>
      </c>
      <c r="IF274" s="1">
        <v>0</v>
      </c>
      <c r="IG274" s="1">
        <v>0</v>
      </c>
      <c r="IH274" s="1">
        <v>0</v>
      </c>
      <c r="II274" s="1">
        <v>1</v>
      </c>
      <c r="IJ274" s="1">
        <v>0</v>
      </c>
      <c r="IS274" s="1" t="s">
        <v>5183</v>
      </c>
      <c r="IT274" s="1" t="s">
        <v>472</v>
      </c>
      <c r="IU274" s="1" t="s">
        <v>5102</v>
      </c>
      <c r="IV274" s="1" t="s">
        <v>472</v>
      </c>
      <c r="IX274" s="1" t="s">
        <v>472</v>
      </c>
      <c r="IY274" s="1" t="s">
        <v>472</v>
      </c>
      <c r="KA274" s="1" t="s">
        <v>464</v>
      </c>
      <c r="KB274" s="1">
        <v>1</v>
      </c>
      <c r="KC274" s="1">
        <v>0</v>
      </c>
      <c r="KD274" s="1">
        <v>0</v>
      </c>
      <c r="KE274" s="1">
        <v>1</v>
      </c>
      <c r="KF274" s="1">
        <v>0</v>
      </c>
      <c r="KG274" s="1">
        <v>0</v>
      </c>
      <c r="KH274" s="1">
        <v>0</v>
      </c>
      <c r="KJ274" s="1">
        <v>1</v>
      </c>
      <c r="KK274" s="1">
        <v>1</v>
      </c>
      <c r="KL274" s="1">
        <v>0</v>
      </c>
      <c r="KM274" s="1">
        <v>2</v>
      </c>
      <c r="KN274" s="1">
        <v>3</v>
      </c>
      <c r="KO274" s="1" t="s">
        <v>5185</v>
      </c>
      <c r="KP274" s="1">
        <v>0</v>
      </c>
      <c r="KQ274" s="1">
        <v>0</v>
      </c>
      <c r="KR274" s="1">
        <v>0</v>
      </c>
      <c r="KT274" s="1">
        <v>1</v>
      </c>
      <c r="KU274" s="1">
        <v>0</v>
      </c>
      <c r="KV274" s="1">
        <v>0</v>
      </c>
      <c r="KW274" s="1">
        <v>0</v>
      </c>
      <c r="KX274" s="1">
        <v>0</v>
      </c>
      <c r="KY274" s="1">
        <v>0</v>
      </c>
      <c r="LA274" s="1" t="s">
        <v>472</v>
      </c>
      <c r="LB274" s="1" t="s">
        <v>636</v>
      </c>
      <c r="LC274" s="1">
        <v>0</v>
      </c>
      <c r="LD274" s="1">
        <v>1</v>
      </c>
      <c r="LE274" s="1">
        <v>0</v>
      </c>
      <c r="LF274" s="1">
        <v>0</v>
      </c>
      <c r="LH274" s="1">
        <v>0</v>
      </c>
      <c r="LI274" s="1">
        <v>0</v>
      </c>
      <c r="LJ274" s="1">
        <v>0</v>
      </c>
      <c r="LK274" s="1">
        <v>0</v>
      </c>
      <c r="LL274" s="1">
        <v>0</v>
      </c>
      <c r="LM274" s="1">
        <v>0</v>
      </c>
      <c r="LN274" s="1">
        <v>1</v>
      </c>
      <c r="LO274" s="1">
        <v>0</v>
      </c>
      <c r="LP274" s="1" t="s">
        <v>3717</v>
      </c>
      <c r="LQ274" s="1" t="s">
        <v>464</v>
      </c>
      <c r="LR274" s="1" t="s">
        <v>3718</v>
      </c>
      <c r="LS274" s="1">
        <v>0</v>
      </c>
      <c r="LT274" s="1">
        <v>1</v>
      </c>
      <c r="LU274" s="1">
        <v>0</v>
      </c>
      <c r="LV274" s="1">
        <v>1</v>
      </c>
      <c r="LW274" s="1">
        <v>0</v>
      </c>
      <c r="LX274" s="1">
        <v>0</v>
      </c>
      <c r="LY274" s="1" t="s">
        <v>3719</v>
      </c>
      <c r="LZ274" s="1" t="s">
        <v>472</v>
      </c>
      <c r="MA274" s="1" t="s">
        <v>472</v>
      </c>
      <c r="MQ274" s="1">
        <v>0</v>
      </c>
      <c r="MT274" s="1">
        <v>5</v>
      </c>
      <c r="MU274" s="1" t="s">
        <v>5189</v>
      </c>
      <c r="MV274" s="1">
        <v>1</v>
      </c>
      <c r="MW274" s="1">
        <v>0</v>
      </c>
      <c r="MX274" s="1">
        <v>0</v>
      </c>
      <c r="MY274" s="1">
        <v>0</v>
      </c>
      <c r="MZ274" s="1">
        <v>0</v>
      </c>
      <c r="NA274" s="1">
        <v>1</v>
      </c>
      <c r="NB274" s="1">
        <v>1</v>
      </c>
      <c r="NC274" s="1" t="s">
        <v>5190</v>
      </c>
      <c r="ND274" s="1">
        <v>0</v>
      </c>
      <c r="NE274" s="1">
        <v>0</v>
      </c>
      <c r="NF274" s="1">
        <v>0</v>
      </c>
      <c r="NH274" s="1" t="s">
        <v>464</v>
      </c>
      <c r="NI274" s="1" t="s">
        <v>464</v>
      </c>
      <c r="NJ274" s="1" t="s">
        <v>741</v>
      </c>
      <c r="OD274" s="1" t="s">
        <v>3720</v>
      </c>
      <c r="OE274" s="1">
        <v>1</v>
      </c>
      <c r="OF274" s="1">
        <v>1</v>
      </c>
      <c r="OG274" s="1">
        <v>0</v>
      </c>
      <c r="OH274" s="1">
        <v>0</v>
      </c>
      <c r="OI274" s="1">
        <v>0</v>
      </c>
      <c r="OJ274" s="1">
        <v>0</v>
      </c>
      <c r="OK274" s="1">
        <v>1</v>
      </c>
      <c r="OL274" s="1">
        <v>0</v>
      </c>
      <c r="OM274" s="1">
        <v>1</v>
      </c>
      <c r="ON274" s="1">
        <v>0</v>
      </c>
      <c r="OO274" s="1" t="s">
        <v>562</v>
      </c>
      <c r="OP274" s="1">
        <v>0</v>
      </c>
      <c r="OQ274" s="1">
        <v>1</v>
      </c>
      <c r="OR274" s="1">
        <v>0</v>
      </c>
      <c r="OS274" s="1">
        <v>0</v>
      </c>
      <c r="OT274" s="1">
        <v>0</v>
      </c>
      <c r="OU274" s="1">
        <v>0</v>
      </c>
      <c r="OW274" s="1" t="s">
        <v>546</v>
      </c>
      <c r="OY274" s="1" t="s">
        <v>518</v>
      </c>
      <c r="OZ274" s="1" t="s">
        <v>472</v>
      </c>
      <c r="PA274" s="1" t="s">
        <v>472</v>
      </c>
      <c r="PB274" s="1" t="s">
        <v>518</v>
      </c>
      <c r="PC274" s="1" t="s">
        <v>464</v>
      </c>
      <c r="PD274" s="1" t="s">
        <v>472</v>
      </c>
      <c r="PF274" s="1" t="s">
        <v>484</v>
      </c>
      <c r="PH274" s="1" t="s">
        <v>485</v>
      </c>
      <c r="PI274" s="1" t="s">
        <v>534</v>
      </c>
      <c r="PJ274" s="1" t="s">
        <v>472</v>
      </c>
      <c r="PZ274" s="1" t="s">
        <v>564</v>
      </c>
      <c r="QA274" s="1" t="s">
        <v>472</v>
      </c>
      <c r="QB274" s="1" t="s">
        <v>3721</v>
      </c>
      <c r="QC274" s="1" t="s">
        <v>3722</v>
      </c>
      <c r="QD274" s="1" t="s">
        <v>472</v>
      </c>
      <c r="QG274" s="1">
        <v>-2.2614309000000001</v>
      </c>
      <c r="QH274" s="1">
        <v>28.8363567</v>
      </c>
      <c r="QI274" s="1">
        <v>1694.6</v>
      </c>
      <c r="QJ274" s="1">
        <v>4.66</v>
      </c>
      <c r="QK274" s="1">
        <v>3</v>
      </c>
      <c r="QL274" s="1">
        <v>44967.514131944437</v>
      </c>
      <c r="QM274" s="1">
        <v>44967.501817129632</v>
      </c>
      <c r="QN274" s="1" t="s">
        <v>568</v>
      </c>
      <c r="QO274" s="1">
        <v>44967.586192129631</v>
      </c>
      <c r="QP274" s="7" t="s">
        <v>3723</v>
      </c>
      <c r="QQ274" s="1" t="s">
        <v>568</v>
      </c>
      <c r="QR274" s="1" t="s">
        <v>4752</v>
      </c>
      <c r="QS274" s="1" t="s">
        <v>4752</v>
      </c>
      <c r="QT274" s="1" t="s">
        <v>4752</v>
      </c>
      <c r="QU274" s="1" t="s">
        <v>4752</v>
      </c>
      <c r="QV274" s="1" t="s">
        <v>4752</v>
      </c>
      <c r="QW274" s="1" t="s">
        <v>4752</v>
      </c>
      <c r="QX274" s="1" t="s">
        <v>4752</v>
      </c>
      <c r="QY274" s="9" t="s">
        <v>4752</v>
      </c>
      <c r="QZ274" s="1" t="s">
        <v>4752</v>
      </c>
      <c r="RA274" s="1" t="s">
        <v>4752</v>
      </c>
      <c r="RB274" s="1" t="s">
        <v>4752</v>
      </c>
      <c r="RC274" s="1" t="s">
        <v>4752</v>
      </c>
      <c r="RD274" s="1" t="s">
        <v>4752</v>
      </c>
      <c r="RE274" s="1" t="s">
        <v>4752</v>
      </c>
      <c r="RF274" s="1" t="s">
        <v>4752</v>
      </c>
      <c r="RG274" s="1" t="s">
        <v>4752</v>
      </c>
      <c r="RH274" s="1" t="s">
        <v>4752</v>
      </c>
      <c r="RI274" s="1" t="s">
        <v>4752</v>
      </c>
      <c r="RJ274" s="1" t="s">
        <v>4752</v>
      </c>
      <c r="RK274" s="1" t="s">
        <v>4752</v>
      </c>
      <c r="RL274" s="1" t="s">
        <v>4752</v>
      </c>
      <c r="RM274" s="1" t="s">
        <v>4752</v>
      </c>
      <c r="RN274" s="1" t="s">
        <v>4752</v>
      </c>
      <c r="RO274" s="1" t="s">
        <v>4752</v>
      </c>
      <c r="RP274" s="1" t="str">
        <f t="shared" si="29"/>
        <v/>
      </c>
      <c r="RQ274" s="1" t="str">
        <f t="shared" si="30"/>
        <v/>
      </c>
      <c r="RR274" s="1" t="str">
        <f t="shared" si="31"/>
        <v/>
      </c>
      <c r="RS274" s="1" t="str">
        <f t="shared" si="32"/>
        <v/>
      </c>
      <c r="RT274" s="1" t="str">
        <f t="shared" si="33"/>
        <v/>
      </c>
      <c r="RU274" s="1" t="str">
        <f t="shared" si="34"/>
        <v/>
      </c>
    </row>
    <row r="275" spans="1:489" ht="14.25" customHeight="1" x14ac:dyDescent="0.3">
      <c r="A275" s="1" t="s">
        <v>3724</v>
      </c>
      <c r="B275" s="1" t="s">
        <v>3725</v>
      </c>
      <c r="C275" s="1">
        <v>44967</v>
      </c>
      <c r="D275" s="1" t="s">
        <v>459</v>
      </c>
      <c r="E275" s="1" t="s">
        <v>460</v>
      </c>
      <c r="F275" s="1" t="s">
        <v>460</v>
      </c>
      <c r="G275" s="1" t="s">
        <v>461</v>
      </c>
      <c r="H275" s="1" t="s">
        <v>462</v>
      </c>
      <c r="I275" s="1" t="s">
        <v>3497</v>
      </c>
      <c r="J275" s="1" t="s">
        <v>464</v>
      </c>
      <c r="K275" s="1" t="s">
        <v>3727</v>
      </c>
      <c r="L275" s="1" t="s">
        <v>3726</v>
      </c>
      <c r="M275" s="1" t="str" cm="1">
        <f t="array" ref="M275">SUBSTITUTE(L275,LEFT(L275,MIN(IFERROR(FIND({0;1;2;3;4;5;6;7;8;9},L275),""))-1),"")</f>
        <v>12</v>
      </c>
      <c r="N275" s="1" t="str">
        <f t="shared" si="28"/>
        <v>buhan_12</v>
      </c>
      <c r="O275" s="1" t="s">
        <v>467</v>
      </c>
      <c r="P275" s="1">
        <v>19</v>
      </c>
      <c r="Q275" s="1">
        <v>0</v>
      </c>
      <c r="R275" s="1" t="s">
        <v>693</v>
      </c>
      <c r="S275" s="1" t="s">
        <v>472</v>
      </c>
      <c r="T275" s="1" t="s">
        <v>526</v>
      </c>
      <c r="V275" s="1" t="s">
        <v>510</v>
      </c>
      <c r="W275" s="1" t="s">
        <v>510</v>
      </c>
      <c r="X275" s="1" t="s">
        <v>3728</v>
      </c>
      <c r="Y275" s="1" t="s">
        <v>1008</v>
      </c>
      <c r="AA275" s="1" t="s">
        <v>596</v>
      </c>
      <c r="AB275" s="1">
        <v>1</v>
      </c>
      <c r="AC275" s="1">
        <v>0</v>
      </c>
      <c r="AD275" s="1">
        <v>1</v>
      </c>
      <c r="AE275" s="1">
        <v>1</v>
      </c>
      <c r="AF275" s="1">
        <v>0</v>
      </c>
      <c r="AG275" s="1">
        <v>0</v>
      </c>
      <c r="AH275" s="1">
        <v>1</v>
      </c>
      <c r="AI275" s="1">
        <v>0</v>
      </c>
      <c r="AJ275" s="1">
        <v>1</v>
      </c>
      <c r="AK275" s="1">
        <v>1</v>
      </c>
      <c r="AL275" s="1">
        <v>0</v>
      </c>
      <c r="AM275" s="1">
        <v>1</v>
      </c>
      <c r="AN275" s="1">
        <v>0</v>
      </c>
      <c r="AO275" s="1">
        <v>0</v>
      </c>
      <c r="AP275" s="1">
        <v>1</v>
      </c>
      <c r="AQ275" s="1">
        <v>0</v>
      </c>
      <c r="AR275" s="1">
        <v>8</v>
      </c>
      <c r="AS275" s="1" t="s">
        <v>472</v>
      </c>
      <c r="AT275" s="1">
        <v>0</v>
      </c>
      <c r="AU275" s="1">
        <v>0</v>
      </c>
      <c r="AV275" s="1">
        <v>0</v>
      </c>
      <c r="AW275" s="1">
        <v>0</v>
      </c>
      <c r="AX275" s="1">
        <v>0</v>
      </c>
      <c r="AY275" s="1">
        <v>0</v>
      </c>
      <c r="AZ275" s="1">
        <v>0</v>
      </c>
      <c r="BA275" s="1">
        <v>0</v>
      </c>
      <c r="BB275" s="1">
        <v>0</v>
      </c>
      <c r="BC275" s="1">
        <v>0</v>
      </c>
      <c r="BD275" s="1">
        <v>0</v>
      </c>
      <c r="BE275" s="1">
        <v>0</v>
      </c>
      <c r="BF275" s="1" t="s">
        <v>472</v>
      </c>
      <c r="BS275" s="1" t="s">
        <v>464</v>
      </c>
      <c r="BT275" s="1">
        <v>1</v>
      </c>
      <c r="BU275" s="1">
        <v>0</v>
      </c>
      <c r="BV275" s="1">
        <v>0</v>
      </c>
      <c r="BW275" s="1">
        <v>0</v>
      </c>
      <c r="BX275" s="1">
        <v>1</v>
      </c>
      <c r="BY275" s="1">
        <v>1</v>
      </c>
      <c r="BZ275" s="1">
        <v>0</v>
      </c>
      <c r="CA275" s="1">
        <v>0</v>
      </c>
      <c r="CB275" s="1">
        <v>1</v>
      </c>
      <c r="CC275" s="1">
        <v>0</v>
      </c>
      <c r="CD275" s="1">
        <v>0</v>
      </c>
      <c r="CF275" s="1" t="s">
        <v>473</v>
      </c>
      <c r="CG275" s="1" t="s">
        <v>474</v>
      </c>
      <c r="CL275" s="1" t="s">
        <v>473</v>
      </c>
      <c r="CM275" s="1" t="s">
        <v>5133</v>
      </c>
      <c r="CO275" s="1" t="s">
        <v>472</v>
      </c>
      <c r="CP275" s="1" t="s">
        <v>2294</v>
      </c>
      <c r="CR275" s="1" t="s">
        <v>2295</v>
      </c>
      <c r="CW275" s="1" t="s">
        <v>475</v>
      </c>
      <c r="CX275" s="1">
        <v>25</v>
      </c>
      <c r="CY275" s="1">
        <v>50</v>
      </c>
      <c r="CZ275" s="1">
        <v>25</v>
      </c>
      <c r="DA275" s="9">
        <v>100</v>
      </c>
      <c r="DB275" s="1">
        <v>50</v>
      </c>
      <c r="DC275" s="1">
        <v>5</v>
      </c>
      <c r="DD275" s="1">
        <v>60</v>
      </c>
      <c r="DE275" s="1" t="s">
        <v>464</v>
      </c>
      <c r="DF275" s="1" t="s">
        <v>5101</v>
      </c>
      <c r="DT275" s="1" t="s">
        <v>464</v>
      </c>
      <c r="EH275" s="1">
        <v>7</v>
      </c>
      <c r="EI275" s="1">
        <v>6</v>
      </c>
      <c r="EJ275" s="1">
        <v>840</v>
      </c>
      <c r="EK275" s="1">
        <v>2</v>
      </c>
      <c r="EL275" s="1">
        <v>6</v>
      </c>
      <c r="EM275" s="1">
        <v>840</v>
      </c>
      <c r="EN275" s="6">
        <v>30</v>
      </c>
      <c r="EO275" s="1" t="s">
        <v>472</v>
      </c>
      <c r="EZ275" s="1" t="s">
        <v>529</v>
      </c>
      <c r="FA275" s="1">
        <v>0</v>
      </c>
      <c r="FB275" s="1">
        <v>0</v>
      </c>
      <c r="FC275" s="1">
        <v>0</v>
      </c>
      <c r="FD275" s="1">
        <v>0</v>
      </c>
      <c r="FE275" s="1">
        <v>1</v>
      </c>
      <c r="FF275" s="1">
        <v>0</v>
      </c>
      <c r="FG275" s="1">
        <v>0</v>
      </c>
      <c r="FI275" s="1" t="s">
        <v>464</v>
      </c>
      <c r="FJ275" s="1" t="s">
        <v>577</v>
      </c>
      <c r="FK275" s="1" t="s">
        <v>3729</v>
      </c>
      <c r="FN275" s="1">
        <v>1</v>
      </c>
      <c r="FO275" s="1">
        <v>0</v>
      </c>
      <c r="FP275" s="1">
        <v>1</v>
      </c>
      <c r="FQ275" s="1">
        <v>0</v>
      </c>
      <c r="FR275" s="1">
        <v>0</v>
      </c>
      <c r="FS275" s="1">
        <v>0</v>
      </c>
      <c r="FT275" s="1">
        <v>0</v>
      </c>
      <c r="FV275" s="1" t="s">
        <v>472</v>
      </c>
      <c r="GD275" s="1" t="s">
        <v>671</v>
      </c>
      <c r="GE275" s="1" t="s">
        <v>464</v>
      </c>
      <c r="GF275" s="1" t="s">
        <v>3730</v>
      </c>
      <c r="GG275" s="1" t="s">
        <v>472</v>
      </c>
      <c r="GP275" s="1" t="s">
        <v>472</v>
      </c>
      <c r="HP275" s="1" t="s">
        <v>464</v>
      </c>
      <c r="HQ275" s="1">
        <v>0</v>
      </c>
      <c r="HR275" s="1">
        <v>0</v>
      </c>
      <c r="HS275" s="1">
        <v>0</v>
      </c>
      <c r="HT275" s="1">
        <v>0</v>
      </c>
      <c r="HU275" s="1">
        <v>0</v>
      </c>
      <c r="HV275" s="1">
        <v>0</v>
      </c>
      <c r="HW275" s="1">
        <v>1</v>
      </c>
      <c r="HX275" s="1">
        <v>0</v>
      </c>
      <c r="HY275" s="1">
        <v>0</v>
      </c>
      <c r="HZ275" s="1">
        <v>0</v>
      </c>
      <c r="IF275" s="1">
        <v>1</v>
      </c>
      <c r="IG275" s="1">
        <v>0</v>
      </c>
      <c r="IH275" s="1">
        <v>1</v>
      </c>
      <c r="II275" s="1">
        <v>0</v>
      </c>
      <c r="IJ275" s="1">
        <v>0</v>
      </c>
      <c r="IK275" s="1">
        <v>1</v>
      </c>
      <c r="IS275" s="1" t="s">
        <v>5183</v>
      </c>
      <c r="IT275" s="1" t="s">
        <v>464</v>
      </c>
      <c r="IU275" s="1" t="s">
        <v>5102</v>
      </c>
      <c r="IV275" s="1" t="s">
        <v>472</v>
      </c>
      <c r="IX275" s="1" t="s">
        <v>472</v>
      </c>
      <c r="IY275" s="1" t="s">
        <v>472</v>
      </c>
      <c r="KA275" s="1" t="s">
        <v>472</v>
      </c>
      <c r="KE275" s="1">
        <v>0</v>
      </c>
      <c r="KM275" s="1">
        <v>0</v>
      </c>
      <c r="KN275" s="1">
        <v>0</v>
      </c>
      <c r="KO275" s="1" t="s">
        <v>5186</v>
      </c>
      <c r="KT275" s="1">
        <v>1</v>
      </c>
      <c r="KU275" s="1">
        <v>1</v>
      </c>
      <c r="KV275" s="1">
        <v>0</v>
      </c>
      <c r="KW275" s="1">
        <v>0</v>
      </c>
      <c r="KX275" s="1">
        <v>0</v>
      </c>
      <c r="KY275" s="1">
        <v>0</v>
      </c>
      <c r="LA275" s="1" t="s">
        <v>472</v>
      </c>
      <c r="LB275" s="1" t="s">
        <v>3731</v>
      </c>
      <c r="LC275" s="1">
        <v>0</v>
      </c>
      <c r="LD275" s="1">
        <v>1</v>
      </c>
      <c r="LE275" s="1">
        <v>0</v>
      </c>
      <c r="LF275" s="1">
        <v>0</v>
      </c>
      <c r="LH275" s="1">
        <v>0</v>
      </c>
      <c r="LI275" s="1">
        <v>0</v>
      </c>
      <c r="LJ275" s="1">
        <v>0</v>
      </c>
      <c r="LK275" s="1">
        <v>0</v>
      </c>
      <c r="LL275" s="1">
        <v>0</v>
      </c>
      <c r="LM275" s="1">
        <v>0</v>
      </c>
      <c r="LN275" s="1">
        <v>1</v>
      </c>
      <c r="LO275" s="1">
        <v>0</v>
      </c>
      <c r="LP275" s="1" t="s">
        <v>3732</v>
      </c>
      <c r="LQ275" s="1" t="s">
        <v>464</v>
      </c>
      <c r="LR275" s="1" t="s">
        <v>3733</v>
      </c>
      <c r="LS275" s="1">
        <v>0</v>
      </c>
      <c r="LT275" s="1">
        <v>1</v>
      </c>
      <c r="LU275" s="1">
        <v>0</v>
      </c>
      <c r="LV275" s="1">
        <v>1</v>
      </c>
      <c r="LW275" s="1">
        <v>0</v>
      </c>
      <c r="LX275" s="1">
        <v>0</v>
      </c>
      <c r="LY275" s="1" t="s">
        <v>564</v>
      </c>
      <c r="LZ275" s="1" t="s">
        <v>472</v>
      </c>
      <c r="MA275" s="1" t="s">
        <v>472</v>
      </c>
      <c r="MQ275" s="1">
        <v>0</v>
      </c>
      <c r="MT275" s="1">
        <v>6</v>
      </c>
      <c r="MU275" s="1" t="s">
        <v>5187</v>
      </c>
      <c r="MV275" s="1">
        <v>1</v>
      </c>
      <c r="MW275" s="1">
        <v>0</v>
      </c>
      <c r="MX275" s="1">
        <v>0</v>
      </c>
      <c r="MY275" s="1">
        <v>0</v>
      </c>
      <c r="MZ275" s="1">
        <v>0</v>
      </c>
      <c r="NA275" s="1">
        <v>1</v>
      </c>
      <c r="NB275" s="1">
        <v>1</v>
      </c>
      <c r="NC275" s="1" t="s">
        <v>5190</v>
      </c>
      <c r="ND275" s="1">
        <v>0</v>
      </c>
      <c r="NE275" s="1">
        <v>0</v>
      </c>
      <c r="NF275" s="1">
        <v>0</v>
      </c>
      <c r="NH275" s="1" t="s">
        <v>472</v>
      </c>
      <c r="NI275" s="1" t="s">
        <v>480</v>
      </c>
      <c r="OD275" s="1" t="s">
        <v>2623</v>
      </c>
      <c r="OE275" s="1">
        <v>0</v>
      </c>
      <c r="OF275" s="1">
        <v>0</v>
      </c>
      <c r="OG275" s="1">
        <v>0</v>
      </c>
      <c r="OH275" s="1">
        <v>0</v>
      </c>
      <c r="OI275" s="1">
        <v>0</v>
      </c>
      <c r="OJ275" s="1">
        <v>0</v>
      </c>
      <c r="OK275" s="1">
        <v>0</v>
      </c>
      <c r="OL275" s="1">
        <v>0</v>
      </c>
      <c r="OM275" s="1">
        <v>1</v>
      </c>
      <c r="ON275" s="1">
        <v>0</v>
      </c>
      <c r="OO275" s="1" t="s">
        <v>3734</v>
      </c>
      <c r="OP275" s="1">
        <v>0</v>
      </c>
      <c r="OQ275" s="1">
        <v>0</v>
      </c>
      <c r="OR275" s="1">
        <v>0</v>
      </c>
      <c r="OS275" s="1">
        <v>0</v>
      </c>
      <c r="OT275" s="1">
        <v>1</v>
      </c>
      <c r="OU275" s="1">
        <v>0</v>
      </c>
      <c r="OV275" s="1" t="s">
        <v>636</v>
      </c>
      <c r="OW275" s="1" t="s">
        <v>546</v>
      </c>
      <c r="OY275" s="1" t="s">
        <v>518</v>
      </c>
      <c r="OZ275" s="1" t="s">
        <v>472</v>
      </c>
      <c r="PA275" s="1" t="s">
        <v>472</v>
      </c>
      <c r="PB275" s="1" t="s">
        <v>533</v>
      </c>
      <c r="PC275" s="1" t="s">
        <v>464</v>
      </c>
      <c r="PD275" s="1" t="s">
        <v>472</v>
      </c>
      <c r="PF275" s="1" t="s">
        <v>484</v>
      </c>
      <c r="PH275" s="1" t="s">
        <v>671</v>
      </c>
      <c r="PI275" s="1" t="s">
        <v>534</v>
      </c>
      <c r="PJ275" s="1" t="s">
        <v>472</v>
      </c>
      <c r="PZ275" s="1" t="s">
        <v>1580</v>
      </c>
      <c r="QA275" s="1" t="s">
        <v>472</v>
      </c>
      <c r="QB275" s="1" t="s">
        <v>636</v>
      </c>
      <c r="QC275" s="1" t="s">
        <v>3735</v>
      </c>
      <c r="QD275" s="1" t="s">
        <v>472</v>
      </c>
      <c r="QG275" s="1">
        <v>-2.2588954000000001</v>
      </c>
      <c r="QH275" s="1">
        <v>28.8353292</v>
      </c>
      <c r="QI275" s="1">
        <v>1665.6</v>
      </c>
      <c r="QJ275" s="1">
        <v>4.92</v>
      </c>
      <c r="QK275" s="1">
        <v>8</v>
      </c>
      <c r="QL275" s="1">
        <v>44967.54247685185</v>
      </c>
      <c r="QM275" s="1">
        <v>44967.514317129629</v>
      </c>
      <c r="QN275" s="1" t="s">
        <v>568</v>
      </c>
      <c r="QO275" s="1">
        <v>44967.586215277777</v>
      </c>
      <c r="QP275" s="7" t="s">
        <v>3736</v>
      </c>
      <c r="QQ275" s="1" t="s">
        <v>568</v>
      </c>
      <c r="QR275" s="1" t="s">
        <v>4751</v>
      </c>
      <c r="QS275" s="1" t="s">
        <v>4716</v>
      </c>
      <c r="QT275" s="1">
        <v>1</v>
      </c>
      <c r="QU275" s="1" t="s">
        <v>4725</v>
      </c>
      <c r="QV275" s="1">
        <v>50</v>
      </c>
      <c r="QW275" s="1">
        <v>20</v>
      </c>
      <c r="QX275" s="1">
        <v>50</v>
      </c>
      <c r="QY275" s="9">
        <v>120</v>
      </c>
      <c r="QZ275" s="1" t="s">
        <v>5101</v>
      </c>
      <c r="RA275" s="1">
        <v>14.285714285714286</v>
      </c>
      <c r="RB275" s="1" t="s">
        <v>4710</v>
      </c>
      <c r="RC275" s="1" t="s">
        <v>4711</v>
      </c>
      <c r="RD275" s="1">
        <v>0</v>
      </c>
      <c r="RE275" s="1" t="s">
        <v>5102</v>
      </c>
      <c r="RF275" s="1">
        <v>0</v>
      </c>
      <c r="RG275" s="1">
        <v>1</v>
      </c>
      <c r="RH275" s="1">
        <v>1</v>
      </c>
      <c r="RI275" s="1">
        <v>2</v>
      </c>
      <c r="RJ275" s="1" t="s">
        <v>4721</v>
      </c>
      <c r="RK275" s="1">
        <v>0</v>
      </c>
      <c r="RL275" s="1">
        <v>4</v>
      </c>
      <c r="RM275" s="1" t="s">
        <v>4722</v>
      </c>
      <c r="RN275" s="1">
        <v>0</v>
      </c>
      <c r="RO275" s="1">
        <v>0</v>
      </c>
      <c r="RP275" s="1" t="str">
        <f t="shared" si="29"/>
        <v>croissance</v>
      </c>
      <c r="RQ275" s="1" t="str">
        <f t="shared" si="30"/>
        <v>stagnation</v>
      </c>
      <c r="RR275" s="1" t="str">
        <f t="shared" si="31"/>
        <v>stagnation</v>
      </c>
      <c r="RS275" s="1" t="str">
        <f t="shared" si="32"/>
        <v>regression</v>
      </c>
      <c r="RT275" s="1" t="str">
        <f t="shared" si="33"/>
        <v>regression</v>
      </c>
      <c r="RU275" s="1" t="str">
        <f t="shared" si="34"/>
        <v>croissance</v>
      </c>
    </row>
    <row r="276" spans="1:489" ht="14.25" customHeight="1" x14ac:dyDescent="0.3">
      <c r="A276" s="1" t="s">
        <v>3737</v>
      </c>
      <c r="B276" s="1" t="s">
        <v>3738</v>
      </c>
      <c r="C276" s="1">
        <v>44967</v>
      </c>
      <c r="D276" s="1" t="s">
        <v>459</v>
      </c>
      <c r="E276" s="1" t="s">
        <v>460</v>
      </c>
      <c r="F276" s="1" t="s">
        <v>460</v>
      </c>
      <c r="G276" s="1" t="s">
        <v>461</v>
      </c>
      <c r="H276" s="1" t="s">
        <v>462</v>
      </c>
      <c r="I276" s="1" t="s">
        <v>3497</v>
      </c>
      <c r="J276" s="1" t="s">
        <v>472</v>
      </c>
      <c r="K276" s="1" t="s">
        <v>3740</v>
      </c>
      <c r="L276" s="1" t="s">
        <v>3739</v>
      </c>
      <c r="M276" s="1" t="str" cm="1">
        <f t="array" ref="M276">SUBSTITUTE(L276,LEFT(L276,MIN(IFERROR(FIND({0;1;2;3;4;5;6;7;8;9},L276),""))-1),"")</f>
        <v>3</v>
      </c>
      <c r="N276" s="1" t="str">
        <f t="shared" si="28"/>
        <v>buhan_3</v>
      </c>
      <c r="O276" s="1" t="s">
        <v>510</v>
      </c>
      <c r="P276" s="1">
        <v>33</v>
      </c>
      <c r="Q276" s="1">
        <v>846875459</v>
      </c>
      <c r="R276" s="1" t="s">
        <v>468</v>
      </c>
      <c r="S276" s="1" t="s">
        <v>464</v>
      </c>
      <c r="W276" s="1" t="s">
        <v>510</v>
      </c>
      <c r="X276" s="1" t="s">
        <v>3741</v>
      </c>
      <c r="Y276" s="1" t="s">
        <v>575</v>
      </c>
      <c r="AA276" s="1" t="s">
        <v>471</v>
      </c>
      <c r="AB276" s="1">
        <v>2</v>
      </c>
      <c r="AC276" s="1">
        <v>1</v>
      </c>
      <c r="AD276" s="1">
        <v>0</v>
      </c>
      <c r="AE276" s="1">
        <v>0</v>
      </c>
      <c r="AF276" s="1">
        <v>0</v>
      </c>
      <c r="AG276" s="1">
        <v>1</v>
      </c>
      <c r="AH276" s="1">
        <v>0</v>
      </c>
      <c r="AI276" s="1">
        <v>0</v>
      </c>
      <c r="AJ276" s="1">
        <v>1</v>
      </c>
      <c r="AK276" s="1">
        <v>1</v>
      </c>
      <c r="AL276" s="1">
        <v>1</v>
      </c>
      <c r="AM276" s="1">
        <v>0</v>
      </c>
      <c r="AN276" s="1">
        <v>0</v>
      </c>
      <c r="AO276" s="1">
        <v>1</v>
      </c>
      <c r="AP276" s="1">
        <v>0</v>
      </c>
      <c r="AQ276" s="1">
        <v>0</v>
      </c>
      <c r="AR276" s="1">
        <v>8</v>
      </c>
      <c r="AS276" s="1" t="s">
        <v>464</v>
      </c>
      <c r="AT276" s="1">
        <v>0</v>
      </c>
      <c r="AU276" s="1">
        <v>0</v>
      </c>
      <c r="AV276" s="1">
        <v>0</v>
      </c>
      <c r="AW276" s="1">
        <v>0</v>
      </c>
      <c r="AX276" s="1">
        <v>0</v>
      </c>
      <c r="AY276" s="1">
        <v>0</v>
      </c>
      <c r="AZ276" s="1">
        <v>0</v>
      </c>
      <c r="BA276" s="1">
        <v>0</v>
      </c>
      <c r="BB276" s="1">
        <v>0</v>
      </c>
      <c r="BC276" s="1">
        <v>1</v>
      </c>
      <c r="BD276" s="1">
        <v>0</v>
      </c>
      <c r="BE276" s="1" t="s">
        <v>3742</v>
      </c>
      <c r="BF276" s="1" t="s">
        <v>464</v>
      </c>
      <c r="BG276" s="1">
        <v>1</v>
      </c>
      <c r="BH276" s="1">
        <v>0</v>
      </c>
      <c r="BI276" s="1">
        <v>0</v>
      </c>
      <c r="BJ276" s="1">
        <v>0</v>
      </c>
      <c r="BK276" s="1">
        <v>0</v>
      </c>
      <c r="BL276" s="1">
        <v>0</v>
      </c>
      <c r="BM276" s="1">
        <v>1</v>
      </c>
      <c r="BN276" s="1">
        <v>0</v>
      </c>
      <c r="BO276" s="1">
        <v>0</v>
      </c>
      <c r="BP276" s="1">
        <v>0</v>
      </c>
      <c r="BQ276" s="1">
        <v>0</v>
      </c>
      <c r="BS276" s="1" t="s">
        <v>464</v>
      </c>
      <c r="BT276" s="1">
        <v>0</v>
      </c>
      <c r="BU276" s="1">
        <v>0</v>
      </c>
      <c r="BV276" s="1">
        <v>0</v>
      </c>
      <c r="BW276" s="1">
        <v>1</v>
      </c>
      <c r="BX276" s="1">
        <v>1</v>
      </c>
      <c r="BY276" s="1">
        <v>0</v>
      </c>
      <c r="BZ276" s="1">
        <v>0</v>
      </c>
      <c r="CA276" s="1">
        <v>0</v>
      </c>
      <c r="CB276" s="1">
        <v>1</v>
      </c>
      <c r="CC276" s="1">
        <v>0</v>
      </c>
      <c r="CD276" s="1">
        <v>0</v>
      </c>
      <c r="CF276" s="1" t="s">
        <v>473</v>
      </c>
      <c r="CG276" s="1" t="s">
        <v>474</v>
      </c>
      <c r="CL276" s="1" t="s">
        <v>473</v>
      </c>
      <c r="CM276" s="1" t="s">
        <v>5133</v>
      </c>
      <c r="CO276" s="1" t="s">
        <v>472</v>
      </c>
      <c r="CP276" s="1" t="s">
        <v>650</v>
      </c>
      <c r="CS276" s="1" t="s">
        <v>714</v>
      </c>
      <c r="CW276" s="1" t="s">
        <v>475</v>
      </c>
      <c r="CX276" s="1">
        <v>10</v>
      </c>
      <c r="CY276" s="1">
        <v>60</v>
      </c>
      <c r="CZ276" s="1">
        <v>15</v>
      </c>
      <c r="DA276" s="9">
        <v>85</v>
      </c>
      <c r="DB276" s="1">
        <v>30</v>
      </c>
      <c r="DC276" s="1">
        <v>5</v>
      </c>
      <c r="DD276" s="1">
        <v>45</v>
      </c>
      <c r="DE276" s="1" t="s">
        <v>464</v>
      </c>
      <c r="DF276" s="1" t="s">
        <v>5101</v>
      </c>
      <c r="DT276" s="1" t="s">
        <v>464</v>
      </c>
      <c r="EH276" s="1">
        <v>3</v>
      </c>
      <c r="EI276" s="1">
        <v>10</v>
      </c>
      <c r="EJ276" s="1">
        <v>600</v>
      </c>
      <c r="EK276" s="1">
        <v>1</v>
      </c>
      <c r="EL276" s="1">
        <v>3</v>
      </c>
      <c r="EM276" s="1">
        <v>180</v>
      </c>
      <c r="EN276" s="6">
        <v>13.928571428571429</v>
      </c>
      <c r="EO276" s="1" t="s">
        <v>472</v>
      </c>
      <c r="EZ276" s="1" t="s">
        <v>476</v>
      </c>
      <c r="FA276" s="1">
        <v>0</v>
      </c>
      <c r="FB276" s="1">
        <v>0</v>
      </c>
      <c r="FC276" s="1">
        <v>0</v>
      </c>
      <c r="FD276" s="1">
        <v>0</v>
      </c>
      <c r="FE276" s="1">
        <v>1</v>
      </c>
      <c r="FF276" s="1">
        <v>0</v>
      </c>
      <c r="FG276" s="1">
        <v>0</v>
      </c>
      <c r="FI276" s="1" t="s">
        <v>464</v>
      </c>
      <c r="FJ276" s="1" t="s">
        <v>598</v>
      </c>
      <c r="FM276" s="1">
        <v>500</v>
      </c>
      <c r="FN276" s="1">
        <v>0</v>
      </c>
      <c r="FO276" s="1">
        <v>0</v>
      </c>
      <c r="FP276" s="1">
        <v>1</v>
      </c>
      <c r="FQ276" s="1">
        <v>0</v>
      </c>
      <c r="FR276" s="1">
        <v>0</v>
      </c>
      <c r="FS276" s="1">
        <v>0</v>
      </c>
      <c r="FT276" s="1">
        <v>0</v>
      </c>
      <c r="FV276" s="1" t="s">
        <v>472</v>
      </c>
      <c r="GD276" s="1" t="s">
        <v>464</v>
      </c>
      <c r="GE276" s="1" t="s">
        <v>464</v>
      </c>
      <c r="GF276" s="1" t="s">
        <v>3743</v>
      </c>
      <c r="GG276" s="1" t="s">
        <v>464</v>
      </c>
      <c r="GH276" s="1">
        <v>0</v>
      </c>
      <c r="GI276" s="1">
        <v>0</v>
      </c>
      <c r="GJ276" s="1">
        <v>0</v>
      </c>
      <c r="GK276" s="1">
        <v>1</v>
      </c>
      <c r="GL276" s="1">
        <v>0</v>
      </c>
      <c r="GM276" s="1">
        <v>0</v>
      </c>
      <c r="GN276" s="1">
        <v>0</v>
      </c>
      <c r="GP276" s="1" t="s">
        <v>472</v>
      </c>
      <c r="GY276" s="1">
        <v>1</v>
      </c>
      <c r="GZ276" s="1">
        <v>0</v>
      </c>
      <c r="HA276" s="1">
        <v>0</v>
      </c>
      <c r="HB276" s="1">
        <v>0</v>
      </c>
      <c r="HC276" s="1">
        <v>0</v>
      </c>
      <c r="HD276" s="1">
        <v>0</v>
      </c>
      <c r="HE276" s="1">
        <v>0</v>
      </c>
      <c r="HF276" s="1">
        <v>0</v>
      </c>
      <c r="HG276" s="1">
        <v>0</v>
      </c>
      <c r="HH276" s="1">
        <v>0</v>
      </c>
      <c r="HI276" s="1">
        <v>0</v>
      </c>
      <c r="HJ276" s="1">
        <v>0</v>
      </c>
      <c r="HK276" s="1">
        <v>0</v>
      </c>
      <c r="HL276" s="1">
        <v>0</v>
      </c>
      <c r="HM276" s="1">
        <v>0</v>
      </c>
      <c r="HN276" s="1">
        <v>0</v>
      </c>
      <c r="HO276" s="1">
        <v>0</v>
      </c>
      <c r="HP276" s="1" t="s">
        <v>464</v>
      </c>
      <c r="HQ276" s="1">
        <v>0</v>
      </c>
      <c r="HR276" s="1">
        <v>0</v>
      </c>
      <c r="HS276" s="1">
        <v>0</v>
      </c>
      <c r="HT276" s="1">
        <v>0</v>
      </c>
      <c r="HU276" s="1">
        <v>0</v>
      </c>
      <c r="HV276" s="1">
        <v>0</v>
      </c>
      <c r="HW276" s="1">
        <v>1</v>
      </c>
      <c r="HX276" s="1">
        <v>0</v>
      </c>
      <c r="HY276" s="1">
        <v>0</v>
      </c>
      <c r="HZ276" s="1">
        <v>0</v>
      </c>
      <c r="IF276" s="1">
        <v>0</v>
      </c>
      <c r="IG276" s="1">
        <v>0</v>
      </c>
      <c r="IH276" s="1">
        <v>0</v>
      </c>
      <c r="II276" s="1">
        <v>1</v>
      </c>
      <c r="IJ276" s="1">
        <v>0</v>
      </c>
      <c r="IS276" s="1" t="s">
        <v>5183</v>
      </c>
      <c r="IT276" s="1" t="s">
        <v>472</v>
      </c>
      <c r="IU276" s="1" t="s">
        <v>5102</v>
      </c>
      <c r="IV276" s="1" t="s">
        <v>472</v>
      </c>
      <c r="IX276" s="1" t="s">
        <v>472</v>
      </c>
      <c r="IY276" s="1" t="s">
        <v>464</v>
      </c>
      <c r="IZ276" s="1">
        <v>0</v>
      </c>
      <c r="JA276" s="1">
        <v>1</v>
      </c>
      <c r="JB276" s="1">
        <v>0</v>
      </c>
      <c r="JC276" s="1">
        <v>0</v>
      </c>
      <c r="JD276" s="1">
        <v>0</v>
      </c>
      <c r="JE276" s="1">
        <v>1</v>
      </c>
      <c r="JF276" s="1">
        <v>1</v>
      </c>
      <c r="JG276" s="1">
        <v>1</v>
      </c>
      <c r="JH276" s="1">
        <v>0</v>
      </c>
      <c r="JI276" s="1">
        <v>0</v>
      </c>
      <c r="JK276" s="1" t="s">
        <v>464</v>
      </c>
      <c r="JL276" s="1">
        <v>0</v>
      </c>
      <c r="JM276" s="1">
        <v>0</v>
      </c>
      <c r="JN276" s="1">
        <v>0</v>
      </c>
      <c r="JO276" s="1">
        <v>0</v>
      </c>
      <c r="JP276" s="1">
        <v>0</v>
      </c>
      <c r="JQ276" s="1">
        <v>1</v>
      </c>
      <c r="JR276" s="1">
        <v>0</v>
      </c>
      <c r="JS276" s="1" t="s">
        <v>3744</v>
      </c>
      <c r="JT276" s="1" t="s">
        <v>464</v>
      </c>
      <c r="KA276" s="1" t="s">
        <v>464</v>
      </c>
      <c r="KB276" s="1">
        <v>1</v>
      </c>
      <c r="KC276" s="1">
        <v>0</v>
      </c>
      <c r="KD276" s="1">
        <v>1</v>
      </c>
      <c r="KE276" s="1">
        <v>2</v>
      </c>
      <c r="KF276" s="1">
        <v>0</v>
      </c>
      <c r="KG276" s="1">
        <v>0</v>
      </c>
      <c r="KH276" s="1">
        <v>0</v>
      </c>
      <c r="KJ276" s="1">
        <v>1</v>
      </c>
      <c r="KK276" s="1">
        <v>1</v>
      </c>
      <c r="KL276" s="1">
        <v>1</v>
      </c>
      <c r="KM276" s="1">
        <v>3</v>
      </c>
      <c r="KN276" s="1">
        <v>5</v>
      </c>
      <c r="KO276" s="1" t="s">
        <v>5185</v>
      </c>
      <c r="KP276" s="1">
        <v>0</v>
      </c>
      <c r="KQ276" s="1">
        <v>0</v>
      </c>
      <c r="KR276" s="1">
        <v>0</v>
      </c>
      <c r="KT276" s="1">
        <v>1</v>
      </c>
      <c r="KU276" s="1">
        <v>0</v>
      </c>
      <c r="KV276" s="1">
        <v>0</v>
      </c>
      <c r="KW276" s="1">
        <v>0</v>
      </c>
      <c r="KX276" s="1">
        <v>0</v>
      </c>
      <c r="KY276" s="1">
        <v>0</v>
      </c>
      <c r="LA276" s="1" t="s">
        <v>472</v>
      </c>
      <c r="LB276" s="1" t="s">
        <v>3745</v>
      </c>
      <c r="LC276" s="1">
        <v>0</v>
      </c>
      <c r="LD276" s="1">
        <v>1</v>
      </c>
      <c r="LE276" s="1">
        <v>0</v>
      </c>
      <c r="LF276" s="1">
        <v>0</v>
      </c>
      <c r="LH276" s="1">
        <v>0</v>
      </c>
      <c r="LI276" s="1">
        <v>0</v>
      </c>
      <c r="LJ276" s="1">
        <v>0</v>
      </c>
      <c r="LK276" s="1">
        <v>0</v>
      </c>
      <c r="LL276" s="1">
        <v>0</v>
      </c>
      <c r="LM276" s="1">
        <v>1</v>
      </c>
      <c r="LN276" s="1">
        <v>1</v>
      </c>
      <c r="LO276" s="1">
        <v>0</v>
      </c>
      <c r="LP276" s="1" t="s">
        <v>3746</v>
      </c>
      <c r="LQ276" s="1" t="s">
        <v>464</v>
      </c>
      <c r="LR276" s="1" t="s">
        <v>3747</v>
      </c>
      <c r="LS276" s="1">
        <v>0</v>
      </c>
      <c r="LT276" s="1">
        <v>1</v>
      </c>
      <c r="LU276" s="1">
        <v>0</v>
      </c>
      <c r="LV276" s="1">
        <v>1</v>
      </c>
      <c r="LW276" s="1">
        <v>0</v>
      </c>
      <c r="LX276" s="1">
        <v>0</v>
      </c>
      <c r="LY276" s="1" t="s">
        <v>1580</v>
      </c>
      <c r="LZ276" s="1" t="s">
        <v>464</v>
      </c>
      <c r="MA276" s="1" t="s">
        <v>464</v>
      </c>
      <c r="MB276" s="1">
        <v>1</v>
      </c>
      <c r="MC276" s="1">
        <v>1</v>
      </c>
      <c r="MD276" s="1">
        <v>0</v>
      </c>
      <c r="ME276" s="1">
        <v>0</v>
      </c>
      <c r="MF276" s="1">
        <v>0</v>
      </c>
      <c r="MH276" s="1">
        <v>1</v>
      </c>
      <c r="MI276" s="1">
        <v>0</v>
      </c>
      <c r="MJ276" s="1">
        <v>0</v>
      </c>
      <c r="MK276" s="1">
        <v>0</v>
      </c>
      <c r="ML276" s="1">
        <v>0</v>
      </c>
      <c r="MM276" s="1">
        <v>0</v>
      </c>
      <c r="MN276" s="1">
        <v>0</v>
      </c>
      <c r="MO276" s="1">
        <v>0</v>
      </c>
      <c r="MQ276" s="1">
        <v>1</v>
      </c>
      <c r="MR276" s="1" t="s">
        <v>464</v>
      </c>
      <c r="MS276" s="1" t="s">
        <v>472</v>
      </c>
      <c r="MT276" s="1">
        <v>4</v>
      </c>
      <c r="MU276" s="1" t="s">
        <v>5188</v>
      </c>
      <c r="NA276" s="1">
        <v>0</v>
      </c>
      <c r="NB276" s="1">
        <v>1</v>
      </c>
      <c r="NC276" s="1" t="s">
        <v>5190</v>
      </c>
      <c r="NH276" s="1" t="s">
        <v>472</v>
      </c>
      <c r="NI276" s="1" t="s">
        <v>464</v>
      </c>
      <c r="NJ276" s="1" t="s">
        <v>817</v>
      </c>
      <c r="NK276" s="1" t="s">
        <v>472</v>
      </c>
      <c r="OC276" s="1" t="s">
        <v>3748</v>
      </c>
      <c r="OD276" s="1" t="s">
        <v>3749</v>
      </c>
      <c r="OE276" s="1">
        <v>0</v>
      </c>
      <c r="OF276" s="1">
        <v>0</v>
      </c>
      <c r="OG276" s="1">
        <v>0</v>
      </c>
      <c r="OH276" s="1">
        <v>0</v>
      </c>
      <c r="OI276" s="1">
        <v>0</v>
      </c>
      <c r="OJ276" s="1">
        <v>0</v>
      </c>
      <c r="OK276" s="1">
        <v>0</v>
      </c>
      <c r="OL276" s="1">
        <v>0</v>
      </c>
      <c r="OM276" s="1">
        <v>1</v>
      </c>
      <c r="ON276" s="1">
        <v>0</v>
      </c>
      <c r="OO276" s="1" t="s">
        <v>562</v>
      </c>
      <c r="OP276" s="1">
        <v>0</v>
      </c>
      <c r="OQ276" s="1">
        <v>1</v>
      </c>
      <c r="OR276" s="1">
        <v>0</v>
      </c>
      <c r="OS276" s="1">
        <v>0</v>
      </c>
      <c r="OT276" s="1">
        <v>0</v>
      </c>
      <c r="OU276" s="1">
        <v>0</v>
      </c>
      <c r="OW276" s="1" t="s">
        <v>546</v>
      </c>
      <c r="OY276" s="1" t="s">
        <v>502</v>
      </c>
      <c r="OZ276" s="1" t="s">
        <v>472</v>
      </c>
      <c r="PA276" s="1" t="s">
        <v>472</v>
      </c>
      <c r="PB276" s="1" t="s">
        <v>533</v>
      </c>
      <c r="PC276" s="1" t="s">
        <v>464</v>
      </c>
      <c r="PD276" s="1" t="s">
        <v>3750</v>
      </c>
      <c r="PE276" s="1" t="s">
        <v>3751</v>
      </c>
      <c r="PF276" s="1" t="s">
        <v>484</v>
      </c>
      <c r="PH276" s="1" t="s">
        <v>485</v>
      </c>
      <c r="PI276" s="1" t="s">
        <v>605</v>
      </c>
      <c r="PJ276" s="1" t="s">
        <v>487</v>
      </c>
      <c r="PK276" s="1">
        <v>0</v>
      </c>
      <c r="PL276" s="1">
        <v>1</v>
      </c>
      <c r="PM276" s="1">
        <v>1</v>
      </c>
      <c r="PN276" s="1">
        <v>0</v>
      </c>
      <c r="PO276" s="1">
        <v>0</v>
      </c>
      <c r="PP276" s="1">
        <v>0</v>
      </c>
      <c r="PQ276" s="1">
        <v>0</v>
      </c>
      <c r="PR276" s="1">
        <v>0</v>
      </c>
      <c r="PS276" s="1">
        <v>0</v>
      </c>
      <c r="PT276" s="1">
        <v>1</v>
      </c>
      <c r="PU276" s="1">
        <v>0</v>
      </c>
      <c r="PV276" s="1">
        <v>0</v>
      </c>
      <c r="PX276" s="1" t="s">
        <v>3752</v>
      </c>
      <c r="PY276" s="1" t="s">
        <v>472</v>
      </c>
      <c r="QB276" s="1" t="s">
        <v>3753</v>
      </c>
      <c r="QC276" s="1" t="s">
        <v>3754</v>
      </c>
      <c r="QD276" s="1" t="s">
        <v>464</v>
      </c>
      <c r="QE276" s="1" t="s">
        <v>3755</v>
      </c>
      <c r="QF276" s="1" t="s">
        <v>472</v>
      </c>
      <c r="QG276" s="1">
        <v>-2.2618155</v>
      </c>
      <c r="QH276" s="1">
        <v>28.8365391</v>
      </c>
      <c r="QI276" s="1">
        <v>1692.9</v>
      </c>
      <c r="QJ276" s="1">
        <v>4.51</v>
      </c>
      <c r="QK276" s="1">
        <v>8</v>
      </c>
      <c r="QL276" s="1">
        <v>44967.580393518518</v>
      </c>
      <c r="QM276" s="1">
        <v>44967.554016203707</v>
      </c>
      <c r="QN276" s="1" t="s">
        <v>568</v>
      </c>
      <c r="QO276" s="1">
        <v>44967.586238425924</v>
      </c>
      <c r="QP276" s="7" t="s">
        <v>3756</v>
      </c>
      <c r="QQ276" s="1" t="s">
        <v>568</v>
      </c>
      <c r="QR276" s="1" t="s">
        <v>4752</v>
      </c>
      <c r="QS276" s="1" t="s">
        <v>4752</v>
      </c>
      <c r="QT276" s="1" t="s">
        <v>4752</v>
      </c>
      <c r="QU276" s="1" t="s">
        <v>4752</v>
      </c>
      <c r="QV276" s="1" t="s">
        <v>4752</v>
      </c>
      <c r="QW276" s="1" t="s">
        <v>4752</v>
      </c>
      <c r="QX276" s="1" t="s">
        <v>4752</v>
      </c>
      <c r="QY276" s="9" t="s">
        <v>4752</v>
      </c>
      <c r="QZ276" s="1" t="s">
        <v>4752</v>
      </c>
      <c r="RA276" s="1" t="s">
        <v>4752</v>
      </c>
      <c r="RB276" s="1" t="s">
        <v>4752</v>
      </c>
      <c r="RC276" s="1" t="s">
        <v>4752</v>
      </c>
      <c r="RD276" s="1" t="s">
        <v>4752</v>
      </c>
      <c r="RE276" s="1" t="s">
        <v>4752</v>
      </c>
      <c r="RF276" s="1" t="s">
        <v>4752</v>
      </c>
      <c r="RG276" s="1" t="s">
        <v>4752</v>
      </c>
      <c r="RH276" s="1" t="s">
        <v>4752</v>
      </c>
      <c r="RI276" s="1" t="s">
        <v>4752</v>
      </c>
      <c r="RJ276" s="1" t="s">
        <v>4752</v>
      </c>
      <c r="RK276" s="1" t="s">
        <v>4752</v>
      </c>
      <c r="RL276" s="1" t="s">
        <v>4752</v>
      </c>
      <c r="RM276" s="1" t="s">
        <v>4752</v>
      </c>
      <c r="RN276" s="1" t="s">
        <v>4752</v>
      </c>
      <c r="RO276" s="1" t="s">
        <v>4752</v>
      </c>
      <c r="RP276" s="1" t="str">
        <f t="shared" si="29"/>
        <v/>
      </c>
      <c r="RQ276" s="1" t="str">
        <f t="shared" si="30"/>
        <v/>
      </c>
      <c r="RR276" s="1" t="str">
        <f t="shared" si="31"/>
        <v/>
      </c>
      <c r="RS276" s="1" t="str">
        <f t="shared" si="32"/>
        <v/>
      </c>
      <c r="RT276" s="1" t="str">
        <f t="shared" si="33"/>
        <v/>
      </c>
      <c r="RU276" s="1" t="str">
        <f t="shared" si="34"/>
        <v/>
      </c>
    </row>
    <row r="277" spans="1:489" ht="14.25" customHeight="1" x14ac:dyDescent="0.3">
      <c r="A277" s="1" t="s">
        <v>3757</v>
      </c>
      <c r="B277" s="1" t="s">
        <v>3758</v>
      </c>
      <c r="C277" s="1">
        <v>44967</v>
      </c>
      <c r="D277" s="1" t="s">
        <v>459</v>
      </c>
      <c r="E277" s="1" t="s">
        <v>460</v>
      </c>
      <c r="F277" s="1" t="s">
        <v>460</v>
      </c>
      <c r="G277" s="1" t="s">
        <v>461</v>
      </c>
      <c r="H277" s="1" t="s">
        <v>462</v>
      </c>
      <c r="I277" s="1" t="s">
        <v>1417</v>
      </c>
      <c r="J277" s="1" t="s">
        <v>472</v>
      </c>
      <c r="K277" s="1" t="s">
        <v>3760</v>
      </c>
      <c r="L277" s="1" t="s">
        <v>3759</v>
      </c>
      <c r="M277" s="1" t="str" cm="1">
        <f t="array" ref="M277">SUBSTITUTE(L277,LEFT(L277,MIN(IFERROR(FIND({0;1;2;3;4;5;6;7;8;9},L277),""))-1),"")</f>
        <v>4</v>
      </c>
      <c r="N277" s="1" t="str">
        <f t="shared" si="28"/>
        <v>chira_4</v>
      </c>
      <c r="O277" s="1" t="s">
        <v>510</v>
      </c>
      <c r="P277" s="1">
        <v>61</v>
      </c>
      <c r="Q277" s="1">
        <v>899278977</v>
      </c>
      <c r="R277" s="1" t="s">
        <v>693</v>
      </c>
      <c r="S277" s="1" t="s">
        <v>464</v>
      </c>
      <c r="W277" s="1" t="s">
        <v>510</v>
      </c>
      <c r="X277" s="1" t="s">
        <v>3761</v>
      </c>
      <c r="Y277" s="1" t="s">
        <v>575</v>
      </c>
      <c r="AA277" s="1" t="s">
        <v>596</v>
      </c>
      <c r="AB277" s="1">
        <v>0</v>
      </c>
      <c r="AC277" s="1">
        <v>0</v>
      </c>
      <c r="AD277" s="1">
        <v>1</v>
      </c>
      <c r="AE277" s="1">
        <v>1</v>
      </c>
      <c r="AF277" s="1">
        <v>0</v>
      </c>
      <c r="AG277" s="1">
        <v>0</v>
      </c>
      <c r="AH277" s="1">
        <v>0</v>
      </c>
      <c r="AI277" s="1">
        <v>1</v>
      </c>
      <c r="AJ277" s="1">
        <v>0</v>
      </c>
      <c r="AK277" s="1">
        <v>0</v>
      </c>
      <c r="AL277" s="1">
        <v>0</v>
      </c>
      <c r="AM277" s="1">
        <v>0</v>
      </c>
      <c r="AN277" s="1">
        <v>1</v>
      </c>
      <c r="AO277" s="1">
        <v>0</v>
      </c>
      <c r="AP277" s="1">
        <v>0</v>
      </c>
      <c r="AQ277" s="1">
        <v>1</v>
      </c>
      <c r="AR277" s="1">
        <v>5</v>
      </c>
      <c r="AS277" s="1" t="s">
        <v>472</v>
      </c>
      <c r="AT277" s="1">
        <v>0</v>
      </c>
      <c r="AU277" s="1">
        <v>0</v>
      </c>
      <c r="AV277" s="1">
        <v>0</v>
      </c>
      <c r="AW277" s="1">
        <v>0</v>
      </c>
      <c r="AX277" s="1">
        <v>0</v>
      </c>
      <c r="AY277" s="1">
        <v>0</v>
      </c>
      <c r="AZ277" s="1">
        <v>0</v>
      </c>
      <c r="BA277" s="1">
        <v>0</v>
      </c>
      <c r="BB277" s="1">
        <v>0</v>
      </c>
      <c r="BC277" s="1">
        <v>0</v>
      </c>
      <c r="BD277" s="1">
        <v>0</v>
      </c>
      <c r="BE277" s="1">
        <v>0</v>
      </c>
      <c r="BF277" s="1" t="s">
        <v>464</v>
      </c>
      <c r="BG277" s="1">
        <v>1</v>
      </c>
      <c r="BH277" s="1">
        <v>0</v>
      </c>
      <c r="BI277" s="1">
        <v>1</v>
      </c>
      <c r="BJ277" s="1">
        <v>0</v>
      </c>
      <c r="BK277" s="1">
        <v>0</v>
      </c>
      <c r="BL277" s="1">
        <v>0</v>
      </c>
      <c r="BM277" s="1">
        <v>0</v>
      </c>
      <c r="BN277" s="1">
        <v>0</v>
      </c>
      <c r="BO277" s="1">
        <v>0</v>
      </c>
      <c r="BP277" s="1">
        <v>0</v>
      </c>
      <c r="BQ277" s="1">
        <v>0</v>
      </c>
      <c r="BS277" s="1" t="s">
        <v>464</v>
      </c>
      <c r="BT277" s="1">
        <v>1</v>
      </c>
      <c r="BU277" s="1">
        <v>0</v>
      </c>
      <c r="BV277" s="1">
        <v>0</v>
      </c>
      <c r="BW277" s="1">
        <v>1</v>
      </c>
      <c r="BX277" s="1">
        <v>0</v>
      </c>
      <c r="BY277" s="1">
        <v>0</v>
      </c>
      <c r="BZ277" s="1">
        <v>0</v>
      </c>
      <c r="CA277" s="1">
        <v>0</v>
      </c>
      <c r="CB277" s="1">
        <v>0</v>
      </c>
      <c r="CC277" s="1">
        <v>0</v>
      </c>
      <c r="CD277" s="1">
        <v>0</v>
      </c>
      <c r="CF277" s="1" t="s">
        <v>473</v>
      </c>
      <c r="CG277" s="1" t="s">
        <v>474</v>
      </c>
      <c r="CL277" s="1" t="s">
        <v>473</v>
      </c>
      <c r="CM277" s="1" t="s">
        <v>5133</v>
      </c>
      <c r="CO277" s="1" t="s">
        <v>464</v>
      </c>
      <c r="CW277" s="1" t="s">
        <v>475</v>
      </c>
      <c r="CX277" s="1">
        <v>2</v>
      </c>
      <c r="CY277" s="1">
        <v>2</v>
      </c>
      <c r="CZ277" s="1">
        <v>6</v>
      </c>
      <c r="DA277" s="9">
        <v>10</v>
      </c>
      <c r="DE277" s="1" t="s">
        <v>464</v>
      </c>
      <c r="DF277" s="1" t="s">
        <v>5100</v>
      </c>
      <c r="EH277" s="1">
        <v>7</v>
      </c>
      <c r="EI277" s="1">
        <v>4</v>
      </c>
      <c r="EJ277" s="1">
        <v>560</v>
      </c>
      <c r="EM277" s="1">
        <v>0</v>
      </c>
      <c r="EN277" s="6">
        <v>16</v>
      </c>
      <c r="EO277" s="1" t="s">
        <v>472</v>
      </c>
      <c r="EZ277" s="1" t="s">
        <v>529</v>
      </c>
      <c r="FA277" s="1">
        <v>0</v>
      </c>
      <c r="FB277" s="1">
        <v>0</v>
      </c>
      <c r="FC277" s="1">
        <v>0</v>
      </c>
      <c r="FD277" s="1">
        <v>1</v>
      </c>
      <c r="FE277" s="1">
        <v>0</v>
      </c>
      <c r="FF277" s="1">
        <v>0</v>
      </c>
      <c r="FG277" s="1">
        <v>0</v>
      </c>
      <c r="FI277" s="1" t="s">
        <v>472</v>
      </c>
      <c r="GE277" s="1" t="s">
        <v>472</v>
      </c>
      <c r="GF277" s="1" t="s">
        <v>3762</v>
      </c>
      <c r="GG277" s="1" t="s">
        <v>464</v>
      </c>
      <c r="GH277" s="1">
        <v>1</v>
      </c>
      <c r="GI277" s="1">
        <v>0</v>
      </c>
      <c r="GJ277" s="1">
        <v>0</v>
      </c>
      <c r="GK277" s="1">
        <v>1</v>
      </c>
      <c r="GL277" s="1">
        <v>1</v>
      </c>
      <c r="GM277" s="1">
        <v>0</v>
      </c>
      <c r="GN277" s="1">
        <v>0</v>
      </c>
      <c r="GY277" s="1">
        <v>0</v>
      </c>
      <c r="GZ277" s="1">
        <v>0</v>
      </c>
      <c r="HA277" s="1">
        <v>0</v>
      </c>
      <c r="HB277" s="1">
        <v>0</v>
      </c>
      <c r="HC277" s="1">
        <v>0</v>
      </c>
      <c r="HD277" s="1">
        <v>0</v>
      </c>
      <c r="HE277" s="1">
        <v>0</v>
      </c>
      <c r="HF277" s="1">
        <v>1</v>
      </c>
      <c r="HG277" s="1">
        <v>0</v>
      </c>
      <c r="HH277" s="1">
        <v>0</v>
      </c>
      <c r="HI277" s="1">
        <v>0</v>
      </c>
      <c r="HJ277" s="1">
        <v>0</v>
      </c>
      <c r="HK277" s="1">
        <v>0</v>
      </c>
      <c r="HL277" s="1">
        <v>0</v>
      </c>
      <c r="HM277" s="1">
        <v>0</v>
      </c>
      <c r="HN277" s="1">
        <v>0</v>
      </c>
      <c r="HO277" s="1">
        <v>0</v>
      </c>
      <c r="HP277" s="1" t="s">
        <v>464</v>
      </c>
      <c r="HQ277" s="1">
        <v>0</v>
      </c>
      <c r="HR277" s="1">
        <v>0</v>
      </c>
      <c r="HS277" s="1">
        <v>1</v>
      </c>
      <c r="HT277" s="1">
        <v>0</v>
      </c>
      <c r="HU277" s="1">
        <v>0</v>
      </c>
      <c r="HV277" s="1">
        <v>0</v>
      </c>
      <c r="HW277" s="1">
        <v>0</v>
      </c>
      <c r="HX277" s="1">
        <v>0</v>
      </c>
      <c r="HY277" s="1">
        <v>0</v>
      </c>
      <c r="HZ277" s="1">
        <v>0</v>
      </c>
      <c r="IC277" s="1" t="s">
        <v>737</v>
      </c>
      <c r="IF277" s="1">
        <v>0</v>
      </c>
      <c r="IG277" s="1">
        <v>0</v>
      </c>
      <c r="IH277" s="1">
        <v>0</v>
      </c>
      <c r="II277" s="1">
        <v>1</v>
      </c>
      <c r="IJ277" s="1">
        <v>0</v>
      </c>
      <c r="IL277" s="1">
        <v>0</v>
      </c>
      <c r="IM277" s="1">
        <v>1</v>
      </c>
      <c r="IN277" s="1">
        <v>0</v>
      </c>
      <c r="IS277" s="1" t="s">
        <v>5183</v>
      </c>
      <c r="IT277" s="1" t="s">
        <v>472</v>
      </c>
      <c r="IU277" s="1" t="s">
        <v>5102</v>
      </c>
      <c r="IV277" s="1" t="s">
        <v>472</v>
      </c>
      <c r="IX277" s="1" t="s">
        <v>472</v>
      </c>
      <c r="IY277" s="1" t="s">
        <v>472</v>
      </c>
      <c r="KA277" s="1" t="s">
        <v>464</v>
      </c>
      <c r="KB277" s="1">
        <v>1</v>
      </c>
      <c r="KC277" s="1">
        <v>0</v>
      </c>
      <c r="KD277" s="1">
        <v>1</v>
      </c>
      <c r="KE277" s="1">
        <v>2</v>
      </c>
      <c r="KF277" s="1">
        <v>0</v>
      </c>
      <c r="KG277" s="1">
        <v>0</v>
      </c>
      <c r="KH277" s="1">
        <v>0</v>
      </c>
      <c r="KJ277" s="1">
        <v>0</v>
      </c>
      <c r="KK277" s="1">
        <v>1</v>
      </c>
      <c r="KL277" s="1">
        <v>1</v>
      </c>
      <c r="KM277" s="1">
        <v>2</v>
      </c>
      <c r="KN277" s="1">
        <v>4</v>
      </c>
      <c r="KO277" s="1" t="s">
        <v>5185</v>
      </c>
      <c r="KP277" s="1">
        <v>0</v>
      </c>
      <c r="KQ277" s="1">
        <v>0</v>
      </c>
      <c r="KR277" s="1">
        <v>0</v>
      </c>
      <c r="KT277" s="1">
        <v>0</v>
      </c>
      <c r="KU277" s="1">
        <v>0</v>
      </c>
      <c r="KV277" s="1">
        <v>0</v>
      </c>
      <c r="KW277" s="1">
        <v>0</v>
      </c>
      <c r="KX277" s="1">
        <v>1</v>
      </c>
      <c r="KY277" s="1">
        <v>0</v>
      </c>
      <c r="KZ277" s="1" t="s">
        <v>3175</v>
      </c>
      <c r="LA277" s="1" t="s">
        <v>472</v>
      </c>
      <c r="LB277" s="1" t="s">
        <v>3763</v>
      </c>
      <c r="LC277" s="1">
        <v>1</v>
      </c>
      <c r="LD277" s="1">
        <v>1</v>
      </c>
      <c r="LE277" s="1">
        <v>0</v>
      </c>
      <c r="LF277" s="1">
        <v>0</v>
      </c>
      <c r="LH277" s="1">
        <v>0</v>
      </c>
      <c r="LI277" s="1">
        <v>0</v>
      </c>
      <c r="LJ277" s="1">
        <v>1</v>
      </c>
      <c r="LK277" s="1">
        <v>0</v>
      </c>
      <c r="LL277" s="1">
        <v>0</v>
      </c>
      <c r="LM277" s="1">
        <v>0</v>
      </c>
      <c r="LN277" s="1">
        <v>0</v>
      </c>
      <c r="LO277" s="1">
        <v>0</v>
      </c>
      <c r="LQ277" s="1" t="s">
        <v>464</v>
      </c>
      <c r="LR277" s="1" t="s">
        <v>787</v>
      </c>
      <c r="LS277" s="1">
        <v>0</v>
      </c>
      <c r="LT277" s="1">
        <v>1</v>
      </c>
      <c r="LU277" s="1">
        <v>0</v>
      </c>
      <c r="LV277" s="1">
        <v>0</v>
      </c>
      <c r="LW277" s="1">
        <v>0</v>
      </c>
      <c r="LX277" s="1">
        <v>0</v>
      </c>
      <c r="LY277" s="1" t="s">
        <v>3764</v>
      </c>
      <c r="LZ277" s="1" t="s">
        <v>472</v>
      </c>
      <c r="MA277" s="1" t="s">
        <v>472</v>
      </c>
      <c r="MQ277" s="1">
        <v>0</v>
      </c>
      <c r="MT277" s="1">
        <v>8</v>
      </c>
      <c r="MU277" s="1" t="s">
        <v>5187</v>
      </c>
      <c r="MV277" s="1">
        <v>0</v>
      </c>
      <c r="MW277" s="1">
        <v>0</v>
      </c>
      <c r="MX277" s="1">
        <v>0</v>
      </c>
      <c r="MY277" s="1">
        <v>0</v>
      </c>
      <c r="MZ277" s="1">
        <v>0</v>
      </c>
      <c r="NA277" s="1">
        <v>0</v>
      </c>
      <c r="NB277" s="1">
        <v>0</v>
      </c>
      <c r="NC277" s="1" t="s">
        <v>1580</v>
      </c>
      <c r="ND277" s="1">
        <v>1</v>
      </c>
      <c r="NE277" s="1">
        <v>0</v>
      </c>
      <c r="NF277" s="1">
        <v>0</v>
      </c>
      <c r="NH277" s="1" t="s">
        <v>464</v>
      </c>
      <c r="NI277" s="1" t="s">
        <v>480</v>
      </c>
      <c r="OD277" s="1" t="s">
        <v>742</v>
      </c>
      <c r="OE277" s="1">
        <v>0</v>
      </c>
      <c r="OF277" s="1">
        <v>0</v>
      </c>
      <c r="OG277" s="1">
        <v>1</v>
      </c>
      <c r="OH277" s="1">
        <v>0</v>
      </c>
      <c r="OI277" s="1">
        <v>0</v>
      </c>
      <c r="OJ277" s="1">
        <v>0</v>
      </c>
      <c r="OK277" s="1">
        <v>0</v>
      </c>
      <c r="OL277" s="1">
        <v>0</v>
      </c>
      <c r="OM277" s="1">
        <v>1</v>
      </c>
      <c r="ON277" s="1">
        <v>0</v>
      </c>
      <c r="OO277" s="1" t="s">
        <v>3765</v>
      </c>
      <c r="OP277" s="1">
        <v>0</v>
      </c>
      <c r="OQ277" s="1">
        <v>0</v>
      </c>
      <c r="OR277" s="1">
        <v>0</v>
      </c>
      <c r="OS277" s="1">
        <v>1</v>
      </c>
      <c r="OT277" s="1">
        <v>0</v>
      </c>
      <c r="OU277" s="1">
        <v>0</v>
      </c>
      <c r="OW277" s="1" t="s">
        <v>702</v>
      </c>
      <c r="OY277" s="1" t="s">
        <v>483</v>
      </c>
      <c r="OZ277" s="1" t="s">
        <v>464</v>
      </c>
      <c r="PA277" s="1" t="s">
        <v>464</v>
      </c>
      <c r="PB277" s="1" t="s">
        <v>483</v>
      </c>
      <c r="PC277" s="1" t="s">
        <v>464</v>
      </c>
      <c r="PD277" s="1" t="s">
        <v>472</v>
      </c>
      <c r="PF277" s="1" t="s">
        <v>2259</v>
      </c>
      <c r="PG277" s="1" t="s">
        <v>3766</v>
      </c>
      <c r="PH277" s="1" t="s">
        <v>485</v>
      </c>
      <c r="PI277" s="1" t="s">
        <v>534</v>
      </c>
      <c r="PJ277" s="1" t="s">
        <v>472</v>
      </c>
      <c r="PZ277" s="1" t="s">
        <v>3767</v>
      </c>
      <c r="QA277" s="1" t="s">
        <v>487</v>
      </c>
      <c r="QB277" s="1" t="s">
        <v>3768</v>
      </c>
      <c r="QC277" s="1" t="s">
        <v>786</v>
      </c>
      <c r="QD277" s="1" t="s">
        <v>472</v>
      </c>
      <c r="QG277" s="1">
        <v>-2.2345761999999998</v>
      </c>
      <c r="QH277" s="1">
        <v>28.853604900000001</v>
      </c>
      <c r="QI277" s="1">
        <v>1545.3</v>
      </c>
      <c r="QJ277" s="1">
        <v>5.28</v>
      </c>
      <c r="QK277" s="1">
        <v>5</v>
      </c>
      <c r="QL277" s="1">
        <v>44967.347291666672</v>
      </c>
      <c r="QM277" s="1">
        <v>44967.332118055558</v>
      </c>
      <c r="QN277" s="1" t="s">
        <v>747</v>
      </c>
      <c r="QO277" s="1">
        <v>44967.587719907409</v>
      </c>
      <c r="QP277" s="7" t="s">
        <v>3769</v>
      </c>
      <c r="QQ277" s="1" t="s">
        <v>747</v>
      </c>
      <c r="QR277" s="1" t="s">
        <v>4752</v>
      </c>
      <c r="QS277" s="1" t="s">
        <v>4752</v>
      </c>
      <c r="QT277" s="1" t="s">
        <v>4752</v>
      </c>
      <c r="QU277" s="1" t="s">
        <v>4752</v>
      </c>
      <c r="QV277" s="1" t="s">
        <v>4752</v>
      </c>
      <c r="QW277" s="1" t="s">
        <v>4752</v>
      </c>
      <c r="QX277" s="1" t="s">
        <v>4752</v>
      </c>
      <c r="QY277" s="9" t="s">
        <v>4752</v>
      </c>
      <c r="QZ277" s="1" t="s">
        <v>4752</v>
      </c>
      <c r="RA277" s="1" t="s">
        <v>4752</v>
      </c>
      <c r="RB277" s="1" t="s">
        <v>4752</v>
      </c>
      <c r="RC277" s="1" t="s">
        <v>4752</v>
      </c>
      <c r="RD277" s="1" t="s">
        <v>4752</v>
      </c>
      <c r="RE277" s="1" t="s">
        <v>4752</v>
      </c>
      <c r="RF277" s="1" t="s">
        <v>4752</v>
      </c>
      <c r="RG277" s="1" t="s">
        <v>4752</v>
      </c>
      <c r="RH277" s="1" t="s">
        <v>4752</v>
      </c>
      <c r="RI277" s="1" t="s">
        <v>4752</v>
      </c>
      <c r="RJ277" s="1" t="s">
        <v>4752</v>
      </c>
      <c r="RK277" s="1" t="s">
        <v>4752</v>
      </c>
      <c r="RL277" s="1" t="s">
        <v>4752</v>
      </c>
      <c r="RM277" s="1" t="s">
        <v>4752</v>
      </c>
      <c r="RN277" s="1" t="s">
        <v>4752</v>
      </c>
      <c r="RO277" s="1" t="s">
        <v>4752</v>
      </c>
      <c r="RP277" s="1" t="str">
        <f t="shared" si="29"/>
        <v/>
      </c>
      <c r="RQ277" s="1" t="str">
        <f t="shared" si="30"/>
        <v/>
      </c>
      <c r="RR277" s="1" t="str">
        <f t="shared" si="31"/>
        <v/>
      </c>
      <c r="RS277" s="1" t="str">
        <f t="shared" si="32"/>
        <v/>
      </c>
      <c r="RT277" s="1" t="str">
        <f t="shared" si="33"/>
        <v/>
      </c>
      <c r="RU277" s="1" t="str">
        <f t="shared" si="34"/>
        <v/>
      </c>
    </row>
    <row r="278" spans="1:489" ht="14.25" customHeight="1" x14ac:dyDescent="0.3">
      <c r="A278" s="1" t="s">
        <v>3770</v>
      </c>
      <c r="B278" s="1" t="s">
        <v>3771</v>
      </c>
      <c r="C278" s="1">
        <v>44967</v>
      </c>
      <c r="D278" s="1" t="s">
        <v>459</v>
      </c>
      <c r="E278" s="1" t="s">
        <v>460</v>
      </c>
      <c r="F278" s="1" t="s">
        <v>460</v>
      </c>
      <c r="G278" s="1" t="s">
        <v>461</v>
      </c>
      <c r="H278" s="1" t="s">
        <v>462</v>
      </c>
      <c r="I278" s="1" t="s">
        <v>1417</v>
      </c>
      <c r="J278" s="1" t="s">
        <v>472</v>
      </c>
      <c r="K278" s="1" t="s">
        <v>3773</v>
      </c>
      <c r="L278" s="1" t="s">
        <v>3772</v>
      </c>
      <c r="M278" s="1" t="str" cm="1">
        <f t="array" ref="M278">SUBSTITUTE(L278,LEFT(L278,MIN(IFERROR(FIND({0;1;2;3;4;5;6;7;8;9},L278),""))-1),"")</f>
        <v>26</v>
      </c>
      <c r="N278" s="1" t="str">
        <f t="shared" si="28"/>
        <v>chira_26</v>
      </c>
      <c r="O278" s="1" t="s">
        <v>510</v>
      </c>
      <c r="P278" s="1">
        <v>75</v>
      </c>
      <c r="Q278" s="1">
        <v>992101605</v>
      </c>
      <c r="R278" s="1" t="s">
        <v>693</v>
      </c>
      <c r="S278" s="1" t="s">
        <v>464</v>
      </c>
      <c r="W278" s="1" t="s">
        <v>510</v>
      </c>
      <c r="X278" s="1" t="s">
        <v>3774</v>
      </c>
      <c r="Y278" s="1" t="s">
        <v>499</v>
      </c>
      <c r="AA278" s="1" t="s">
        <v>596</v>
      </c>
      <c r="AB278" s="1">
        <v>0</v>
      </c>
      <c r="AC278" s="1">
        <v>0</v>
      </c>
      <c r="AD278" s="1">
        <v>0</v>
      </c>
      <c r="AE278" s="1">
        <v>0</v>
      </c>
      <c r="AF278" s="1">
        <v>0</v>
      </c>
      <c r="AG278" s="1">
        <v>0</v>
      </c>
      <c r="AH278" s="1">
        <v>0</v>
      </c>
      <c r="AI278" s="1">
        <v>0</v>
      </c>
      <c r="AJ278" s="1">
        <v>0</v>
      </c>
      <c r="AK278" s="1">
        <v>0</v>
      </c>
      <c r="AL278" s="1">
        <v>1</v>
      </c>
      <c r="AM278" s="1">
        <v>0</v>
      </c>
      <c r="AN278" s="1">
        <v>0</v>
      </c>
      <c r="AO278" s="1">
        <v>0</v>
      </c>
      <c r="AP278" s="1">
        <v>0</v>
      </c>
      <c r="AQ278" s="1">
        <v>1</v>
      </c>
      <c r="AR278" s="1">
        <v>2</v>
      </c>
      <c r="AS278" s="1" t="s">
        <v>472</v>
      </c>
      <c r="AT278" s="1">
        <v>0</v>
      </c>
      <c r="AU278" s="1">
        <v>0</v>
      </c>
      <c r="AV278" s="1">
        <v>0</v>
      </c>
      <c r="AW278" s="1">
        <v>0</v>
      </c>
      <c r="AX278" s="1">
        <v>0</v>
      </c>
      <c r="AY278" s="1">
        <v>0</v>
      </c>
      <c r="AZ278" s="1">
        <v>0</v>
      </c>
      <c r="BA278" s="1">
        <v>0</v>
      </c>
      <c r="BB278" s="1">
        <v>0</v>
      </c>
      <c r="BC278" s="1">
        <v>0</v>
      </c>
      <c r="BD278" s="1">
        <v>0</v>
      </c>
      <c r="BE278" s="1">
        <v>0</v>
      </c>
      <c r="BF278" s="1" t="s">
        <v>464</v>
      </c>
      <c r="BG278" s="1">
        <v>0</v>
      </c>
      <c r="BH278" s="1">
        <v>0</v>
      </c>
      <c r="BI278" s="1">
        <v>1</v>
      </c>
      <c r="BJ278" s="1">
        <v>0</v>
      </c>
      <c r="BK278" s="1">
        <v>0</v>
      </c>
      <c r="BL278" s="1">
        <v>0</v>
      </c>
      <c r="BM278" s="1">
        <v>0</v>
      </c>
      <c r="BN278" s="1">
        <v>0</v>
      </c>
      <c r="BO278" s="1">
        <v>0</v>
      </c>
      <c r="BP278" s="1">
        <v>0</v>
      </c>
      <c r="BQ278" s="1">
        <v>0</v>
      </c>
      <c r="BS278" s="1" t="s">
        <v>472</v>
      </c>
      <c r="CF278" s="1" t="s">
        <v>473</v>
      </c>
      <c r="CG278" s="1" t="s">
        <v>474</v>
      </c>
      <c r="CL278" s="1" t="s">
        <v>473</v>
      </c>
      <c r="CM278" s="1" t="s">
        <v>5133</v>
      </c>
      <c r="CO278" s="1" t="s">
        <v>464</v>
      </c>
      <c r="CW278" s="1" t="s">
        <v>475</v>
      </c>
      <c r="CX278" s="1">
        <v>10</v>
      </c>
      <c r="CY278" s="1">
        <v>12</v>
      </c>
      <c r="CZ278" s="1">
        <v>15</v>
      </c>
      <c r="DA278" s="9">
        <v>37</v>
      </c>
      <c r="DE278" s="1" t="s">
        <v>464</v>
      </c>
      <c r="DF278" s="1" t="s">
        <v>5101</v>
      </c>
      <c r="EH278" s="1">
        <v>5</v>
      </c>
      <c r="EI278" s="1">
        <v>2</v>
      </c>
      <c r="EJ278" s="1">
        <v>200</v>
      </c>
      <c r="EM278" s="1">
        <v>0</v>
      </c>
      <c r="EN278" s="6">
        <v>14.285714285714286</v>
      </c>
      <c r="EO278" s="1" t="s">
        <v>464</v>
      </c>
      <c r="EP278" s="1">
        <v>1</v>
      </c>
      <c r="EQ278" s="1">
        <v>0</v>
      </c>
      <c r="ER278" s="1">
        <v>0</v>
      </c>
      <c r="ES278" s="1">
        <v>0</v>
      </c>
      <c r="ET278" s="1">
        <v>0</v>
      </c>
      <c r="EU278" s="1">
        <v>0</v>
      </c>
      <c r="EV278" s="1">
        <v>0</v>
      </c>
      <c r="EW278" s="1">
        <v>0</v>
      </c>
      <c r="EX278" s="1">
        <v>0</v>
      </c>
      <c r="EZ278" s="1" t="s">
        <v>576</v>
      </c>
      <c r="FA278" s="1">
        <v>0</v>
      </c>
      <c r="FB278" s="1">
        <v>0</v>
      </c>
      <c r="FC278" s="1">
        <v>0</v>
      </c>
      <c r="FD278" s="1">
        <v>1</v>
      </c>
      <c r="FE278" s="1">
        <v>0</v>
      </c>
      <c r="FF278" s="1">
        <v>0</v>
      </c>
      <c r="FG278" s="1">
        <v>0</v>
      </c>
      <c r="FI278" s="1" t="s">
        <v>464</v>
      </c>
      <c r="FJ278" s="1" t="s">
        <v>598</v>
      </c>
      <c r="FM278" s="1">
        <v>300</v>
      </c>
      <c r="GE278" s="1" t="s">
        <v>472</v>
      </c>
      <c r="GF278" s="1" t="s">
        <v>785</v>
      </c>
      <c r="GG278" s="1" t="s">
        <v>472</v>
      </c>
      <c r="HP278" s="1" t="s">
        <v>464</v>
      </c>
      <c r="HQ278" s="1">
        <v>0</v>
      </c>
      <c r="HR278" s="1">
        <v>0</v>
      </c>
      <c r="HS278" s="1">
        <v>1</v>
      </c>
      <c r="HT278" s="1">
        <v>0</v>
      </c>
      <c r="HU278" s="1">
        <v>0</v>
      </c>
      <c r="HV278" s="1">
        <v>0</v>
      </c>
      <c r="HW278" s="1">
        <v>0</v>
      </c>
      <c r="HX278" s="1">
        <v>0</v>
      </c>
      <c r="HY278" s="1">
        <v>0</v>
      </c>
      <c r="HZ278" s="1">
        <v>0</v>
      </c>
      <c r="IC278" s="1" t="s">
        <v>737</v>
      </c>
      <c r="IF278" s="1">
        <v>0</v>
      </c>
      <c r="IG278" s="1">
        <v>0</v>
      </c>
      <c r="IH278" s="1">
        <v>0</v>
      </c>
      <c r="II278" s="1">
        <v>1</v>
      </c>
      <c r="IJ278" s="1">
        <v>0</v>
      </c>
      <c r="IL278" s="1">
        <v>0</v>
      </c>
      <c r="IM278" s="1">
        <v>1</v>
      </c>
      <c r="IN278" s="1">
        <v>0</v>
      </c>
      <c r="IS278" s="1" t="s">
        <v>5183</v>
      </c>
      <c r="IT278" s="1" t="s">
        <v>472</v>
      </c>
      <c r="IU278" s="1" t="s">
        <v>5102</v>
      </c>
      <c r="IV278" s="1" t="s">
        <v>472</v>
      </c>
      <c r="IX278" s="1" t="s">
        <v>472</v>
      </c>
      <c r="IY278" s="1" t="s">
        <v>472</v>
      </c>
      <c r="KA278" s="1" t="s">
        <v>472</v>
      </c>
      <c r="KE278" s="1">
        <v>0</v>
      </c>
      <c r="KM278" s="1">
        <v>0</v>
      </c>
      <c r="KN278" s="1">
        <v>0</v>
      </c>
      <c r="KO278" s="1" t="s">
        <v>5186</v>
      </c>
      <c r="KT278" s="1">
        <v>0</v>
      </c>
      <c r="KU278" s="1">
        <v>0</v>
      </c>
      <c r="KV278" s="1">
        <v>0</v>
      </c>
      <c r="KW278" s="1">
        <v>0</v>
      </c>
      <c r="KX278" s="1">
        <v>1</v>
      </c>
      <c r="KY278" s="1">
        <v>0</v>
      </c>
      <c r="KZ278" s="1" t="s">
        <v>3775</v>
      </c>
      <c r="LA278" s="1" t="s">
        <v>464</v>
      </c>
      <c r="LB278" s="1" t="s">
        <v>490</v>
      </c>
      <c r="LC278" s="1">
        <v>1</v>
      </c>
      <c r="LD278" s="1">
        <v>1</v>
      </c>
      <c r="LE278" s="1">
        <v>0</v>
      </c>
      <c r="LF278" s="1">
        <v>0</v>
      </c>
      <c r="LH278" s="1">
        <v>0</v>
      </c>
      <c r="LI278" s="1">
        <v>0</v>
      </c>
      <c r="LJ278" s="1">
        <v>1</v>
      </c>
      <c r="LK278" s="1">
        <v>0</v>
      </c>
      <c r="LL278" s="1">
        <v>0</v>
      </c>
      <c r="LM278" s="1">
        <v>0</v>
      </c>
      <c r="LN278" s="1">
        <v>0</v>
      </c>
      <c r="LO278" s="1">
        <v>0</v>
      </c>
      <c r="LQ278" s="1" t="s">
        <v>464</v>
      </c>
      <c r="LR278" s="1" t="s">
        <v>787</v>
      </c>
      <c r="LS278" s="1">
        <v>0</v>
      </c>
      <c r="LT278" s="1">
        <v>0</v>
      </c>
      <c r="LU278" s="1">
        <v>0</v>
      </c>
      <c r="LV278" s="1">
        <v>0</v>
      </c>
      <c r="LW278" s="1">
        <v>1</v>
      </c>
      <c r="LX278" s="1">
        <v>0</v>
      </c>
      <c r="LY278" s="1" t="s">
        <v>3776</v>
      </c>
      <c r="LZ278" s="1" t="s">
        <v>472</v>
      </c>
      <c r="MA278" s="1" t="s">
        <v>472</v>
      </c>
      <c r="MQ278" s="1">
        <v>0</v>
      </c>
      <c r="MT278" s="1">
        <v>5</v>
      </c>
      <c r="MU278" s="1" t="s">
        <v>5189</v>
      </c>
      <c r="MV278" s="1">
        <v>0</v>
      </c>
      <c r="MW278" s="1">
        <v>0</v>
      </c>
      <c r="MX278" s="1">
        <v>0</v>
      </c>
      <c r="MY278" s="1">
        <v>0</v>
      </c>
      <c r="MZ278" s="1">
        <v>0</v>
      </c>
      <c r="NA278" s="1">
        <v>0</v>
      </c>
      <c r="NB278" s="1">
        <v>0</v>
      </c>
      <c r="NC278" s="1" t="s">
        <v>1580</v>
      </c>
      <c r="ND278" s="1">
        <v>1</v>
      </c>
      <c r="NE278" s="1">
        <v>0</v>
      </c>
      <c r="NF278" s="1">
        <v>0</v>
      </c>
      <c r="NH278" s="1" t="s">
        <v>472</v>
      </c>
      <c r="NI278" s="1" t="s">
        <v>480</v>
      </c>
      <c r="OD278" s="1" t="s">
        <v>3777</v>
      </c>
      <c r="OE278" s="1">
        <v>0</v>
      </c>
      <c r="OF278" s="1">
        <v>0</v>
      </c>
      <c r="OG278" s="1">
        <v>0</v>
      </c>
      <c r="OH278" s="1">
        <v>0</v>
      </c>
      <c r="OI278" s="1">
        <v>0</v>
      </c>
      <c r="OJ278" s="1">
        <v>0</v>
      </c>
      <c r="OK278" s="1">
        <v>0</v>
      </c>
      <c r="OL278" s="1">
        <v>0</v>
      </c>
      <c r="OM278" s="1">
        <v>0</v>
      </c>
      <c r="ON278" s="1">
        <v>0</v>
      </c>
      <c r="OP278" s="1">
        <v>0</v>
      </c>
      <c r="OQ278" s="1">
        <v>0</v>
      </c>
      <c r="OR278" s="1">
        <v>0</v>
      </c>
      <c r="OS278" s="1">
        <v>0</v>
      </c>
      <c r="OT278" s="1">
        <v>1</v>
      </c>
      <c r="OU278" s="1">
        <v>0</v>
      </c>
      <c r="OV278" s="1" t="s">
        <v>3778</v>
      </c>
      <c r="OW278" s="1" t="s">
        <v>546</v>
      </c>
      <c r="OY278" s="1" t="s">
        <v>502</v>
      </c>
      <c r="OZ278" s="1" t="s">
        <v>472</v>
      </c>
      <c r="PA278" s="1" t="s">
        <v>472</v>
      </c>
      <c r="PB278" s="1" t="s">
        <v>502</v>
      </c>
      <c r="PC278" s="1" t="s">
        <v>464</v>
      </c>
      <c r="PD278" s="1" t="s">
        <v>472</v>
      </c>
      <c r="PF278" s="1" t="s">
        <v>2259</v>
      </c>
      <c r="PG278" s="1" t="s">
        <v>3779</v>
      </c>
      <c r="PH278" s="1" t="s">
        <v>671</v>
      </c>
      <c r="PI278" s="1" t="s">
        <v>534</v>
      </c>
      <c r="PJ278" s="1" t="s">
        <v>472</v>
      </c>
      <c r="PZ278" s="1" t="s">
        <v>3780</v>
      </c>
      <c r="QA278" s="1" t="s">
        <v>472</v>
      </c>
      <c r="QB278" s="1" t="s">
        <v>3781</v>
      </c>
      <c r="QC278" s="1" t="s">
        <v>3782</v>
      </c>
      <c r="QD278" s="1" t="s">
        <v>472</v>
      </c>
      <c r="QG278" s="1">
        <v>-2.2349766999999998</v>
      </c>
      <c r="QH278" s="1">
        <v>28.857189999999999</v>
      </c>
      <c r="QI278" s="1">
        <v>1557.5</v>
      </c>
      <c r="QJ278" s="1">
        <v>3.9</v>
      </c>
      <c r="QK278" s="1">
        <v>2</v>
      </c>
      <c r="QL278" s="1">
        <v>44967.372974537036</v>
      </c>
      <c r="QM278" s="1">
        <v>44967.354664351849</v>
      </c>
      <c r="QN278" s="1" t="s">
        <v>747</v>
      </c>
      <c r="QO278" s="1">
        <v>44967.587743055563</v>
      </c>
      <c r="QP278" s="7" t="s">
        <v>3783</v>
      </c>
      <c r="QQ278" s="1" t="s">
        <v>747</v>
      </c>
      <c r="QR278" s="1" t="s">
        <v>4752</v>
      </c>
      <c r="QS278" s="1" t="s">
        <v>4752</v>
      </c>
      <c r="QT278" s="1" t="s">
        <v>4752</v>
      </c>
      <c r="QU278" s="1" t="s">
        <v>4752</v>
      </c>
      <c r="QV278" s="1" t="s">
        <v>4752</v>
      </c>
      <c r="QW278" s="1" t="s">
        <v>4752</v>
      </c>
      <c r="QX278" s="1" t="s">
        <v>4752</v>
      </c>
      <c r="QY278" s="9" t="s">
        <v>4752</v>
      </c>
      <c r="QZ278" s="1" t="s">
        <v>4752</v>
      </c>
      <c r="RA278" s="1" t="s">
        <v>4752</v>
      </c>
      <c r="RB278" s="1" t="s">
        <v>4752</v>
      </c>
      <c r="RC278" s="1" t="s">
        <v>4752</v>
      </c>
      <c r="RD278" s="1" t="s">
        <v>4752</v>
      </c>
      <c r="RE278" s="1" t="s">
        <v>4752</v>
      </c>
      <c r="RF278" s="1" t="s">
        <v>4752</v>
      </c>
      <c r="RG278" s="1" t="s">
        <v>4752</v>
      </c>
      <c r="RH278" s="1" t="s">
        <v>4752</v>
      </c>
      <c r="RI278" s="1" t="s">
        <v>4752</v>
      </c>
      <c r="RJ278" s="1" t="s">
        <v>4752</v>
      </c>
      <c r="RK278" s="1" t="s">
        <v>4752</v>
      </c>
      <c r="RL278" s="1" t="s">
        <v>4752</v>
      </c>
      <c r="RM278" s="1" t="s">
        <v>4752</v>
      </c>
      <c r="RN278" s="1" t="s">
        <v>4752</v>
      </c>
      <c r="RO278" s="1" t="s">
        <v>4752</v>
      </c>
      <c r="RP278" s="1" t="str">
        <f t="shared" si="29"/>
        <v/>
      </c>
      <c r="RQ278" s="1" t="str">
        <f t="shared" si="30"/>
        <v/>
      </c>
      <c r="RR278" s="1" t="str">
        <f t="shared" si="31"/>
        <v/>
      </c>
      <c r="RS278" s="1" t="str">
        <f t="shared" si="32"/>
        <v/>
      </c>
      <c r="RT278" s="1" t="str">
        <f t="shared" si="33"/>
        <v/>
      </c>
      <c r="RU278" s="1" t="str">
        <f t="shared" si="34"/>
        <v/>
      </c>
    </row>
    <row r="279" spans="1:489" ht="14.25" customHeight="1" x14ac:dyDescent="0.3">
      <c r="A279" s="1" t="s">
        <v>3784</v>
      </c>
      <c r="B279" s="1" t="s">
        <v>3785</v>
      </c>
      <c r="C279" s="1">
        <v>44967</v>
      </c>
      <c r="D279" s="1" t="s">
        <v>459</v>
      </c>
      <c r="E279" s="1" t="s">
        <v>460</v>
      </c>
      <c r="F279" s="1" t="s">
        <v>460</v>
      </c>
      <c r="G279" s="1" t="s">
        <v>461</v>
      </c>
      <c r="H279" s="1" t="s">
        <v>462</v>
      </c>
      <c r="I279" s="1" t="s">
        <v>1417</v>
      </c>
      <c r="J279" s="1" t="s">
        <v>472</v>
      </c>
      <c r="K279" s="1" t="s">
        <v>3787</v>
      </c>
      <c r="L279" s="1" t="s">
        <v>3786</v>
      </c>
      <c r="M279" s="1" t="str" cm="1">
        <f t="array" ref="M279">SUBSTITUTE(L279,LEFT(L279,MIN(IFERROR(FIND({0;1;2;3;4;5;6;7;8;9},L279),""))-1),"")</f>
        <v>8</v>
      </c>
      <c r="N279" s="1" t="str">
        <f t="shared" si="28"/>
        <v>chira_8</v>
      </c>
      <c r="O279" s="1" t="s">
        <v>467</v>
      </c>
      <c r="P279" s="1">
        <v>29</v>
      </c>
      <c r="Q279" s="1">
        <v>973200443</v>
      </c>
      <c r="R279" s="1" t="s">
        <v>829</v>
      </c>
      <c r="S279" s="1" t="s">
        <v>472</v>
      </c>
      <c r="T279" s="1" t="s">
        <v>542</v>
      </c>
      <c r="V279" s="1" t="s">
        <v>510</v>
      </c>
      <c r="W279" s="1" t="s">
        <v>510</v>
      </c>
      <c r="Y279" s="1" t="s">
        <v>577</v>
      </c>
      <c r="Z279" s="1" t="s">
        <v>1622</v>
      </c>
      <c r="AA279" s="1" t="s">
        <v>596</v>
      </c>
      <c r="AB279" s="1">
        <v>1</v>
      </c>
      <c r="AC279" s="1">
        <v>0</v>
      </c>
      <c r="AD279" s="1">
        <v>1</v>
      </c>
      <c r="AE279" s="1">
        <v>0</v>
      </c>
      <c r="AF279" s="1">
        <v>0</v>
      </c>
      <c r="AG279" s="1">
        <v>1</v>
      </c>
      <c r="AH279" s="1">
        <v>0</v>
      </c>
      <c r="AI279" s="1">
        <v>0</v>
      </c>
      <c r="AJ279" s="1">
        <v>1</v>
      </c>
      <c r="AK279" s="1">
        <v>0</v>
      </c>
      <c r="AL279" s="1">
        <v>0</v>
      </c>
      <c r="AM279" s="1">
        <v>0</v>
      </c>
      <c r="AN279" s="1">
        <v>0</v>
      </c>
      <c r="AO279" s="1">
        <v>1</v>
      </c>
      <c r="AP279" s="1">
        <v>0</v>
      </c>
      <c r="AQ279" s="1">
        <v>0</v>
      </c>
      <c r="AR279" s="1">
        <v>5</v>
      </c>
      <c r="AS279" s="1" t="s">
        <v>472</v>
      </c>
      <c r="AT279" s="1">
        <v>0</v>
      </c>
      <c r="AU279" s="1">
        <v>0</v>
      </c>
      <c r="AV279" s="1">
        <v>0</v>
      </c>
      <c r="AW279" s="1">
        <v>0</v>
      </c>
      <c r="AX279" s="1">
        <v>0</v>
      </c>
      <c r="AY279" s="1">
        <v>0</v>
      </c>
      <c r="AZ279" s="1">
        <v>0</v>
      </c>
      <c r="BA279" s="1">
        <v>0</v>
      </c>
      <c r="BB279" s="1">
        <v>0</v>
      </c>
      <c r="BC279" s="1">
        <v>0</v>
      </c>
      <c r="BD279" s="1">
        <v>0</v>
      </c>
      <c r="BE279" s="1">
        <v>0</v>
      </c>
      <c r="BF279" s="1" t="s">
        <v>464</v>
      </c>
      <c r="BG279" s="1">
        <v>1</v>
      </c>
      <c r="BH279" s="1">
        <v>0</v>
      </c>
      <c r="BI279" s="1">
        <v>0</v>
      </c>
      <c r="BJ279" s="1">
        <v>0</v>
      </c>
      <c r="BK279" s="1">
        <v>0</v>
      </c>
      <c r="BL279" s="1">
        <v>0</v>
      </c>
      <c r="BM279" s="1">
        <v>0</v>
      </c>
      <c r="BN279" s="1">
        <v>0</v>
      </c>
      <c r="BO279" s="1">
        <v>0</v>
      </c>
      <c r="BP279" s="1">
        <v>1</v>
      </c>
      <c r="BQ279" s="1">
        <v>0</v>
      </c>
      <c r="BR279" s="1" t="s">
        <v>3788</v>
      </c>
      <c r="BS279" s="1" t="s">
        <v>464</v>
      </c>
      <c r="BT279" s="1">
        <v>1</v>
      </c>
      <c r="BU279" s="1">
        <v>0</v>
      </c>
      <c r="BV279" s="1">
        <v>0</v>
      </c>
      <c r="BW279" s="1">
        <v>1</v>
      </c>
      <c r="BX279" s="1">
        <v>1</v>
      </c>
      <c r="BY279" s="1">
        <v>0</v>
      </c>
      <c r="BZ279" s="1">
        <v>0</v>
      </c>
      <c r="CA279" s="1">
        <v>0</v>
      </c>
      <c r="CB279" s="1">
        <v>0</v>
      </c>
      <c r="CC279" s="1">
        <v>0</v>
      </c>
      <c r="CD279" s="1">
        <v>0</v>
      </c>
      <c r="CF279" s="1" t="s">
        <v>473</v>
      </c>
      <c r="CG279" s="1" t="s">
        <v>896</v>
      </c>
      <c r="CL279" s="1" t="s">
        <v>473</v>
      </c>
      <c r="CM279" s="1" t="s">
        <v>5133</v>
      </c>
      <c r="CO279" s="1" t="s">
        <v>464</v>
      </c>
      <c r="CW279" s="1" t="s">
        <v>554</v>
      </c>
      <c r="CX279" s="1">
        <v>1</v>
      </c>
      <c r="CY279" s="1">
        <v>1</v>
      </c>
      <c r="CZ279" s="1">
        <v>2</v>
      </c>
      <c r="DA279" s="9">
        <v>4</v>
      </c>
      <c r="DE279" s="1" t="s">
        <v>464</v>
      </c>
      <c r="DF279" s="1" t="s">
        <v>5100</v>
      </c>
      <c r="EH279" s="1">
        <v>7</v>
      </c>
      <c r="EI279" s="1">
        <v>3</v>
      </c>
      <c r="EJ279" s="1">
        <v>420</v>
      </c>
      <c r="EM279" s="1">
        <v>0</v>
      </c>
      <c r="EN279" s="6">
        <v>12</v>
      </c>
      <c r="EO279" s="1" t="s">
        <v>464</v>
      </c>
      <c r="EP279" s="1">
        <v>1</v>
      </c>
      <c r="EQ279" s="1">
        <v>0</v>
      </c>
      <c r="ER279" s="1">
        <v>0</v>
      </c>
      <c r="ES279" s="1">
        <v>0</v>
      </c>
      <c r="ET279" s="1">
        <v>0</v>
      </c>
      <c r="EU279" s="1">
        <v>0</v>
      </c>
      <c r="EV279" s="1">
        <v>0</v>
      </c>
      <c r="EW279" s="1">
        <v>0</v>
      </c>
      <c r="EX279" s="1">
        <v>0</v>
      </c>
      <c r="EZ279" s="1" t="s">
        <v>476</v>
      </c>
      <c r="FA279" s="1">
        <v>0</v>
      </c>
      <c r="FB279" s="1">
        <v>0</v>
      </c>
      <c r="FC279" s="1">
        <v>0</v>
      </c>
      <c r="FD279" s="1">
        <v>1</v>
      </c>
      <c r="FE279" s="1">
        <v>0</v>
      </c>
      <c r="FF279" s="1">
        <v>0</v>
      </c>
      <c r="FG279" s="1">
        <v>0</v>
      </c>
      <c r="FI279" s="1" t="s">
        <v>464</v>
      </c>
      <c r="FJ279" s="1" t="s">
        <v>598</v>
      </c>
      <c r="FM279" s="1">
        <v>11000</v>
      </c>
      <c r="GE279" s="1" t="s">
        <v>464</v>
      </c>
      <c r="GF279" s="1" t="s">
        <v>3789</v>
      </c>
      <c r="GG279" s="1" t="s">
        <v>472</v>
      </c>
      <c r="HP279" s="1" t="s">
        <v>464</v>
      </c>
      <c r="HQ279" s="1">
        <v>0</v>
      </c>
      <c r="HR279" s="1">
        <v>1</v>
      </c>
      <c r="HS279" s="1">
        <v>0</v>
      </c>
      <c r="HT279" s="1">
        <v>0</v>
      </c>
      <c r="HU279" s="1">
        <v>0</v>
      </c>
      <c r="HV279" s="1">
        <v>0</v>
      </c>
      <c r="HW279" s="1">
        <v>0</v>
      </c>
      <c r="HX279" s="1">
        <v>0</v>
      </c>
      <c r="HY279" s="1">
        <v>0</v>
      </c>
      <c r="HZ279" s="1">
        <v>0</v>
      </c>
      <c r="ID279" s="1" t="s">
        <v>867</v>
      </c>
      <c r="IF279" s="1">
        <v>0</v>
      </c>
      <c r="IG279" s="1">
        <v>0</v>
      </c>
      <c r="IH279" s="1">
        <v>0</v>
      </c>
      <c r="II279" s="1">
        <v>1</v>
      </c>
      <c r="IJ279" s="1">
        <v>0</v>
      </c>
      <c r="IS279" s="1" t="s">
        <v>5184</v>
      </c>
      <c r="IT279" s="1" t="s">
        <v>472</v>
      </c>
      <c r="IU279" s="1" t="s">
        <v>5100</v>
      </c>
      <c r="IV279" s="1" t="s">
        <v>464</v>
      </c>
      <c r="IW279" s="1" t="s">
        <v>1543</v>
      </c>
      <c r="IX279" s="1" t="s">
        <v>464</v>
      </c>
      <c r="IY279" s="1" t="s">
        <v>472</v>
      </c>
      <c r="KA279" s="1" t="s">
        <v>464</v>
      </c>
      <c r="KB279" s="1">
        <v>1</v>
      </c>
      <c r="KC279" s="1">
        <v>1</v>
      </c>
      <c r="KD279" s="1">
        <v>0</v>
      </c>
      <c r="KE279" s="1">
        <v>2</v>
      </c>
      <c r="KF279" s="1">
        <v>0</v>
      </c>
      <c r="KG279" s="1">
        <v>0</v>
      </c>
      <c r="KH279" s="1">
        <v>0</v>
      </c>
      <c r="KJ279" s="1">
        <v>1</v>
      </c>
      <c r="KK279" s="1">
        <v>1</v>
      </c>
      <c r="KL279" s="1">
        <v>1</v>
      </c>
      <c r="KM279" s="1">
        <v>3</v>
      </c>
      <c r="KN279" s="1">
        <v>5</v>
      </c>
      <c r="KO279" s="1" t="s">
        <v>5185</v>
      </c>
      <c r="KP279" s="1">
        <v>0</v>
      </c>
      <c r="KQ279" s="1">
        <v>0</v>
      </c>
      <c r="KR279" s="1">
        <v>0</v>
      </c>
      <c r="KT279" s="1">
        <v>1</v>
      </c>
      <c r="KU279" s="1">
        <v>0</v>
      </c>
      <c r="KV279" s="1">
        <v>0</v>
      </c>
      <c r="KW279" s="1">
        <v>0</v>
      </c>
      <c r="KX279" s="1">
        <v>0</v>
      </c>
      <c r="KY279" s="1">
        <v>0</v>
      </c>
      <c r="LA279" s="1" t="s">
        <v>464</v>
      </c>
      <c r="LB279" s="1" t="s">
        <v>3790</v>
      </c>
      <c r="LC279" s="1">
        <v>1</v>
      </c>
      <c r="LD279" s="1">
        <v>1</v>
      </c>
      <c r="LE279" s="1">
        <v>0</v>
      </c>
      <c r="LF279" s="1">
        <v>0</v>
      </c>
      <c r="LH279" s="1">
        <v>0</v>
      </c>
      <c r="LI279" s="1">
        <v>0</v>
      </c>
      <c r="LJ279" s="1">
        <v>0</v>
      </c>
      <c r="LK279" s="1">
        <v>0</v>
      </c>
      <c r="LL279" s="1">
        <v>1</v>
      </c>
      <c r="LM279" s="1">
        <v>0</v>
      </c>
      <c r="LN279" s="1">
        <v>0</v>
      </c>
      <c r="LO279" s="1">
        <v>0</v>
      </c>
      <c r="LQ279" s="1" t="s">
        <v>472</v>
      </c>
      <c r="LZ279" s="1" t="s">
        <v>464</v>
      </c>
      <c r="MA279" s="1" t="s">
        <v>464</v>
      </c>
      <c r="MB279" s="1">
        <v>0</v>
      </c>
      <c r="MC279" s="1">
        <v>1</v>
      </c>
      <c r="MD279" s="1">
        <v>0</v>
      </c>
      <c r="ME279" s="1">
        <v>0</v>
      </c>
      <c r="MF279" s="1">
        <v>0</v>
      </c>
      <c r="MH279" s="1">
        <v>1</v>
      </c>
      <c r="MI279" s="1">
        <v>0</v>
      </c>
      <c r="MJ279" s="1">
        <v>0</v>
      </c>
      <c r="MK279" s="1">
        <v>0</v>
      </c>
      <c r="ML279" s="1">
        <v>0</v>
      </c>
      <c r="MM279" s="1">
        <v>0</v>
      </c>
      <c r="MN279" s="1">
        <v>0</v>
      </c>
      <c r="MO279" s="1">
        <v>0</v>
      </c>
      <c r="MQ279" s="1">
        <v>1</v>
      </c>
      <c r="MR279" s="1" t="s">
        <v>464</v>
      </c>
      <c r="MS279" s="1" t="s">
        <v>479</v>
      </c>
      <c r="MT279" s="1">
        <v>7</v>
      </c>
      <c r="MU279" s="1" t="s">
        <v>5187</v>
      </c>
      <c r="NA279" s="1">
        <v>0</v>
      </c>
      <c r="NB279" s="1">
        <v>1</v>
      </c>
      <c r="NC279" s="1" t="s">
        <v>5190</v>
      </c>
      <c r="NH279" s="1" t="s">
        <v>464</v>
      </c>
      <c r="NI279" s="1" t="s">
        <v>480</v>
      </c>
      <c r="OD279" s="1" t="s">
        <v>3791</v>
      </c>
      <c r="OE279" s="1">
        <v>0</v>
      </c>
      <c r="OF279" s="1">
        <v>0</v>
      </c>
      <c r="OG279" s="1">
        <v>0</v>
      </c>
      <c r="OH279" s="1">
        <v>0</v>
      </c>
      <c r="OI279" s="1">
        <v>0</v>
      </c>
      <c r="OJ279" s="1">
        <v>0</v>
      </c>
      <c r="OK279" s="1">
        <v>0</v>
      </c>
      <c r="OL279" s="1">
        <v>1</v>
      </c>
      <c r="OM279" s="1">
        <v>0</v>
      </c>
      <c r="ON279" s="1">
        <v>0</v>
      </c>
      <c r="OP279" s="1">
        <v>0</v>
      </c>
      <c r="OQ279" s="1">
        <v>0</v>
      </c>
      <c r="OR279" s="1">
        <v>0</v>
      </c>
      <c r="OS279" s="1">
        <v>0</v>
      </c>
      <c r="OT279" s="1">
        <v>1</v>
      </c>
      <c r="OU279" s="1">
        <v>0</v>
      </c>
      <c r="OV279" s="1" t="s">
        <v>3175</v>
      </c>
      <c r="OW279" s="1" t="s">
        <v>482</v>
      </c>
      <c r="OY279" s="1" t="s">
        <v>502</v>
      </c>
      <c r="OZ279" s="1" t="s">
        <v>472</v>
      </c>
      <c r="PA279" s="1" t="s">
        <v>472</v>
      </c>
      <c r="PB279" s="1" t="s">
        <v>502</v>
      </c>
      <c r="PC279" s="1" t="s">
        <v>464</v>
      </c>
      <c r="PD279" s="1" t="s">
        <v>472</v>
      </c>
      <c r="PF279" s="1" t="s">
        <v>2259</v>
      </c>
      <c r="PG279" s="1" t="s">
        <v>3792</v>
      </c>
      <c r="PH279" s="1" t="s">
        <v>671</v>
      </c>
      <c r="PI279" s="1" t="s">
        <v>534</v>
      </c>
      <c r="PJ279" s="1" t="s">
        <v>472</v>
      </c>
      <c r="PZ279" s="1" t="s">
        <v>3793</v>
      </c>
      <c r="QA279" s="1" t="s">
        <v>472</v>
      </c>
      <c r="QB279" s="1" t="s">
        <v>3794</v>
      </c>
      <c r="QC279" s="1" t="s">
        <v>1423</v>
      </c>
      <c r="QD279" s="1" t="s">
        <v>472</v>
      </c>
      <c r="QG279" s="1">
        <v>-2.2350983000000002</v>
      </c>
      <c r="QH279" s="1">
        <v>28.854643299999999</v>
      </c>
      <c r="QI279" s="1">
        <v>1557.1</v>
      </c>
      <c r="QJ279" s="1">
        <v>4.7</v>
      </c>
      <c r="QK279" s="1">
        <v>5</v>
      </c>
      <c r="QL279" s="1">
        <v>44967.392939814818</v>
      </c>
      <c r="QM279" s="1">
        <v>44967.374097222222</v>
      </c>
      <c r="QN279" s="1" t="s">
        <v>747</v>
      </c>
      <c r="QO279" s="1">
        <v>44967.587766203702</v>
      </c>
      <c r="QP279" s="7" t="s">
        <v>3795</v>
      </c>
      <c r="QQ279" s="1" t="s">
        <v>747</v>
      </c>
      <c r="QR279" s="1" t="s">
        <v>4752</v>
      </c>
      <c r="QS279" s="1" t="s">
        <v>4752</v>
      </c>
      <c r="QT279" s="1" t="s">
        <v>4752</v>
      </c>
      <c r="QU279" s="1" t="s">
        <v>4752</v>
      </c>
      <c r="QV279" s="1" t="s">
        <v>4752</v>
      </c>
      <c r="QW279" s="1" t="s">
        <v>4752</v>
      </c>
      <c r="QX279" s="1" t="s">
        <v>4752</v>
      </c>
      <c r="QY279" s="9" t="s">
        <v>4752</v>
      </c>
      <c r="QZ279" s="1" t="s">
        <v>4752</v>
      </c>
      <c r="RA279" s="1" t="s">
        <v>4752</v>
      </c>
      <c r="RB279" s="1" t="s">
        <v>4752</v>
      </c>
      <c r="RC279" s="1" t="s">
        <v>4752</v>
      </c>
      <c r="RD279" s="1" t="s">
        <v>4752</v>
      </c>
      <c r="RE279" s="1" t="s">
        <v>4752</v>
      </c>
      <c r="RF279" s="1" t="s">
        <v>4752</v>
      </c>
      <c r="RG279" s="1" t="s">
        <v>4752</v>
      </c>
      <c r="RH279" s="1" t="s">
        <v>4752</v>
      </c>
      <c r="RI279" s="1" t="s">
        <v>4752</v>
      </c>
      <c r="RJ279" s="1" t="s">
        <v>4752</v>
      </c>
      <c r="RK279" s="1" t="s">
        <v>4752</v>
      </c>
      <c r="RL279" s="1" t="s">
        <v>4752</v>
      </c>
      <c r="RM279" s="1" t="s">
        <v>4752</v>
      </c>
      <c r="RN279" s="1" t="s">
        <v>4752</v>
      </c>
      <c r="RO279" s="1" t="s">
        <v>4752</v>
      </c>
      <c r="RP279" s="1" t="str">
        <f t="shared" si="29"/>
        <v/>
      </c>
      <c r="RQ279" s="1" t="str">
        <f t="shared" si="30"/>
        <v/>
      </c>
      <c r="RR279" s="1" t="str">
        <f t="shared" si="31"/>
        <v/>
      </c>
      <c r="RS279" s="1" t="str">
        <f t="shared" si="32"/>
        <v/>
      </c>
      <c r="RT279" s="1" t="str">
        <f t="shared" si="33"/>
        <v/>
      </c>
      <c r="RU279" s="1" t="str">
        <f t="shared" si="34"/>
        <v/>
      </c>
    </row>
    <row r="280" spans="1:489" ht="14.25" customHeight="1" x14ac:dyDescent="0.3">
      <c r="A280" s="1" t="s">
        <v>3796</v>
      </c>
      <c r="B280" s="1" t="s">
        <v>3797</v>
      </c>
      <c r="C280" s="1">
        <v>44967</v>
      </c>
      <c r="D280" s="1" t="s">
        <v>459</v>
      </c>
      <c r="E280" s="1" t="s">
        <v>460</v>
      </c>
      <c r="F280" s="1" t="s">
        <v>460</v>
      </c>
      <c r="G280" s="1" t="s">
        <v>461</v>
      </c>
      <c r="H280" s="1" t="s">
        <v>462</v>
      </c>
      <c r="I280" s="1" t="s">
        <v>1417</v>
      </c>
      <c r="J280" s="1" t="s">
        <v>472</v>
      </c>
      <c r="K280" s="1" t="s">
        <v>3799</v>
      </c>
      <c r="L280" s="1" t="s">
        <v>3798</v>
      </c>
      <c r="M280" s="1" t="str" cm="1">
        <f t="array" ref="M280">SUBSTITUTE(L280,LEFT(L280,MIN(IFERROR(FIND({0;1;2;3;4;5;6;7;8;9},L280),""))-1),"")</f>
        <v>5</v>
      </c>
      <c r="N280" s="1" t="str">
        <f t="shared" si="28"/>
        <v>chira_5</v>
      </c>
      <c r="O280" s="1" t="s">
        <v>510</v>
      </c>
      <c r="P280" s="1">
        <v>23</v>
      </c>
      <c r="Q280" s="1">
        <v>976803022</v>
      </c>
      <c r="R280" s="1" t="s">
        <v>829</v>
      </c>
      <c r="S280" s="1" t="s">
        <v>472</v>
      </c>
      <c r="T280" s="1" t="s">
        <v>526</v>
      </c>
      <c r="V280" s="1" t="s">
        <v>510</v>
      </c>
      <c r="W280" s="1" t="s">
        <v>510</v>
      </c>
      <c r="X280" s="1" t="s">
        <v>3800</v>
      </c>
      <c r="Y280" s="1" t="s">
        <v>831</v>
      </c>
      <c r="AA280" s="1" t="s">
        <v>471</v>
      </c>
      <c r="AB280" s="1">
        <v>0</v>
      </c>
      <c r="AC280" s="1">
        <v>0</v>
      </c>
      <c r="AD280" s="1">
        <v>0</v>
      </c>
      <c r="AE280" s="1">
        <v>1</v>
      </c>
      <c r="AF280" s="1">
        <v>0</v>
      </c>
      <c r="AG280" s="1">
        <v>0</v>
      </c>
      <c r="AH280" s="1">
        <v>0</v>
      </c>
      <c r="AI280" s="1">
        <v>1</v>
      </c>
      <c r="AJ280" s="1">
        <v>0</v>
      </c>
      <c r="AK280" s="1">
        <v>0</v>
      </c>
      <c r="AL280" s="1">
        <v>1</v>
      </c>
      <c r="AM280" s="1">
        <v>1</v>
      </c>
      <c r="AN280" s="1">
        <v>1</v>
      </c>
      <c r="AO280" s="1">
        <v>0</v>
      </c>
      <c r="AP280" s="1">
        <v>0</v>
      </c>
      <c r="AQ280" s="1">
        <v>1</v>
      </c>
      <c r="AR280" s="1">
        <v>6</v>
      </c>
      <c r="AS280" s="1" t="s">
        <v>472</v>
      </c>
      <c r="AT280" s="1">
        <v>0</v>
      </c>
      <c r="AU280" s="1">
        <v>0</v>
      </c>
      <c r="AV280" s="1">
        <v>0</v>
      </c>
      <c r="AW280" s="1">
        <v>0</v>
      </c>
      <c r="AX280" s="1">
        <v>0</v>
      </c>
      <c r="AY280" s="1">
        <v>0</v>
      </c>
      <c r="AZ280" s="1">
        <v>0</v>
      </c>
      <c r="BA280" s="1">
        <v>0</v>
      </c>
      <c r="BB280" s="1">
        <v>0</v>
      </c>
      <c r="BC280" s="1">
        <v>0</v>
      </c>
      <c r="BD280" s="1">
        <v>0</v>
      </c>
      <c r="BE280" s="1">
        <v>0</v>
      </c>
      <c r="BF280" s="1" t="s">
        <v>464</v>
      </c>
      <c r="BG280" s="1">
        <v>0</v>
      </c>
      <c r="BH280" s="1">
        <v>0</v>
      </c>
      <c r="BI280" s="1">
        <v>1</v>
      </c>
      <c r="BJ280" s="1">
        <v>0</v>
      </c>
      <c r="BK280" s="1">
        <v>0</v>
      </c>
      <c r="BL280" s="1">
        <v>0</v>
      </c>
      <c r="BM280" s="1">
        <v>1</v>
      </c>
      <c r="BN280" s="1">
        <v>0</v>
      </c>
      <c r="BO280" s="1">
        <v>0</v>
      </c>
      <c r="BP280" s="1">
        <v>0</v>
      </c>
      <c r="BQ280" s="1">
        <v>0</v>
      </c>
      <c r="BS280" s="1" t="s">
        <v>464</v>
      </c>
      <c r="BT280" s="1">
        <v>0</v>
      </c>
      <c r="BU280" s="1">
        <v>0</v>
      </c>
      <c r="BV280" s="1">
        <v>0</v>
      </c>
      <c r="BW280" s="1">
        <v>1</v>
      </c>
      <c r="BX280" s="1">
        <v>1</v>
      </c>
      <c r="BY280" s="1">
        <v>0</v>
      </c>
      <c r="BZ280" s="1">
        <v>0</v>
      </c>
      <c r="CA280" s="1">
        <v>0</v>
      </c>
      <c r="CB280" s="1">
        <v>0</v>
      </c>
      <c r="CC280" s="1">
        <v>0</v>
      </c>
      <c r="CD280" s="1">
        <v>0</v>
      </c>
      <c r="CF280" s="1" t="s">
        <v>473</v>
      </c>
      <c r="CG280" s="1" t="s">
        <v>474</v>
      </c>
      <c r="CL280" s="1" t="s">
        <v>473</v>
      </c>
      <c r="CM280" s="1" t="s">
        <v>5133</v>
      </c>
      <c r="CO280" s="1" t="s">
        <v>464</v>
      </c>
      <c r="CW280" s="1" t="s">
        <v>475</v>
      </c>
      <c r="CX280" s="1">
        <v>3</v>
      </c>
      <c r="CY280" s="1">
        <v>2</v>
      </c>
      <c r="CZ280" s="1">
        <v>5</v>
      </c>
      <c r="DA280" s="9">
        <v>10</v>
      </c>
      <c r="DE280" s="1" t="s">
        <v>464</v>
      </c>
      <c r="DF280" s="1" t="s">
        <v>5100</v>
      </c>
      <c r="EH280" s="1">
        <v>7</v>
      </c>
      <c r="EI280" s="1">
        <v>3</v>
      </c>
      <c r="EJ280" s="1">
        <v>420</v>
      </c>
      <c r="EM280" s="1">
        <v>0</v>
      </c>
      <c r="EN280" s="6">
        <v>10</v>
      </c>
      <c r="EO280" s="1" t="s">
        <v>472</v>
      </c>
      <c r="EZ280" s="1" t="s">
        <v>476</v>
      </c>
      <c r="FA280" s="1">
        <v>0</v>
      </c>
      <c r="FB280" s="1">
        <v>0</v>
      </c>
      <c r="FC280" s="1">
        <v>0</v>
      </c>
      <c r="FD280" s="1">
        <v>1</v>
      </c>
      <c r="FE280" s="1">
        <v>0</v>
      </c>
      <c r="FF280" s="1">
        <v>0</v>
      </c>
      <c r="FG280" s="1">
        <v>0</v>
      </c>
      <c r="FI280" s="1" t="s">
        <v>472</v>
      </c>
      <c r="GE280" s="1" t="s">
        <v>472</v>
      </c>
      <c r="GF280" s="1" t="s">
        <v>3801</v>
      </c>
      <c r="GG280" s="1" t="s">
        <v>472</v>
      </c>
      <c r="HP280" s="1" t="s">
        <v>464</v>
      </c>
      <c r="HQ280" s="1">
        <v>0</v>
      </c>
      <c r="HR280" s="1">
        <v>0</v>
      </c>
      <c r="HS280" s="1">
        <v>1</v>
      </c>
      <c r="HT280" s="1">
        <v>0</v>
      </c>
      <c r="HU280" s="1">
        <v>0</v>
      </c>
      <c r="HV280" s="1">
        <v>0</v>
      </c>
      <c r="HW280" s="1">
        <v>0</v>
      </c>
      <c r="HX280" s="1">
        <v>0</v>
      </c>
      <c r="HY280" s="1">
        <v>0</v>
      </c>
      <c r="HZ280" s="1">
        <v>0</v>
      </c>
      <c r="IC280" s="1" t="s">
        <v>737</v>
      </c>
      <c r="IF280" s="1">
        <v>0</v>
      </c>
      <c r="IG280" s="1">
        <v>0</v>
      </c>
      <c r="IH280" s="1">
        <v>0</v>
      </c>
      <c r="II280" s="1">
        <v>1</v>
      </c>
      <c r="IJ280" s="1">
        <v>0</v>
      </c>
      <c r="IL280" s="1">
        <v>0</v>
      </c>
      <c r="IM280" s="1">
        <v>1</v>
      </c>
      <c r="IN280" s="1">
        <v>0</v>
      </c>
      <c r="IS280" s="1" t="s">
        <v>5183</v>
      </c>
      <c r="IT280" s="1" t="s">
        <v>472</v>
      </c>
      <c r="IU280" s="1" t="s">
        <v>5102</v>
      </c>
      <c r="IV280" s="1" t="s">
        <v>472</v>
      </c>
      <c r="IX280" s="1" t="s">
        <v>472</v>
      </c>
      <c r="IY280" s="1" t="s">
        <v>472</v>
      </c>
      <c r="KA280" s="1" t="s">
        <v>464</v>
      </c>
      <c r="KB280" s="1">
        <v>0</v>
      </c>
      <c r="KC280" s="1">
        <v>1</v>
      </c>
      <c r="KD280" s="1">
        <v>1</v>
      </c>
      <c r="KE280" s="1">
        <v>2</v>
      </c>
      <c r="KF280" s="1">
        <v>0</v>
      </c>
      <c r="KG280" s="1">
        <v>0</v>
      </c>
      <c r="KH280" s="1">
        <v>0</v>
      </c>
      <c r="KJ280" s="1">
        <v>0</v>
      </c>
      <c r="KK280" s="1">
        <v>1</v>
      </c>
      <c r="KL280" s="1">
        <v>1</v>
      </c>
      <c r="KM280" s="1">
        <v>2</v>
      </c>
      <c r="KN280" s="1">
        <v>4</v>
      </c>
      <c r="KO280" s="1" t="s">
        <v>5185</v>
      </c>
      <c r="KP280" s="1">
        <v>0</v>
      </c>
      <c r="KQ280" s="1">
        <v>0</v>
      </c>
      <c r="KR280" s="1">
        <v>0</v>
      </c>
      <c r="KT280" s="1">
        <v>0</v>
      </c>
      <c r="KU280" s="1">
        <v>0</v>
      </c>
      <c r="KV280" s="1">
        <v>0</v>
      </c>
      <c r="KW280" s="1">
        <v>0</v>
      </c>
      <c r="KX280" s="1">
        <v>1</v>
      </c>
      <c r="KY280" s="1">
        <v>0</v>
      </c>
      <c r="KZ280" s="1" t="s">
        <v>3802</v>
      </c>
      <c r="LA280" s="1" t="s">
        <v>472</v>
      </c>
      <c r="LB280" s="1" t="s">
        <v>490</v>
      </c>
      <c r="LC280" s="1">
        <v>1</v>
      </c>
      <c r="LD280" s="1">
        <v>1</v>
      </c>
      <c r="LE280" s="1">
        <v>0</v>
      </c>
      <c r="LF280" s="1">
        <v>0</v>
      </c>
      <c r="LH280" s="1">
        <v>0</v>
      </c>
      <c r="LI280" s="1">
        <v>0</v>
      </c>
      <c r="LJ280" s="1">
        <v>0</v>
      </c>
      <c r="LK280" s="1">
        <v>0</v>
      </c>
      <c r="LL280" s="1">
        <v>1</v>
      </c>
      <c r="LM280" s="1">
        <v>0</v>
      </c>
      <c r="LN280" s="1">
        <v>0</v>
      </c>
      <c r="LO280" s="1">
        <v>0</v>
      </c>
      <c r="LQ280" s="1" t="s">
        <v>472</v>
      </c>
      <c r="LZ280" s="1" t="s">
        <v>472</v>
      </c>
      <c r="MA280" s="1" t="s">
        <v>472</v>
      </c>
      <c r="MQ280" s="1">
        <v>0</v>
      </c>
      <c r="MT280" s="1">
        <v>5</v>
      </c>
      <c r="MU280" s="1" t="s">
        <v>5189</v>
      </c>
      <c r="MV280" s="1">
        <v>0</v>
      </c>
      <c r="MW280" s="1">
        <v>0</v>
      </c>
      <c r="MX280" s="1">
        <v>0</v>
      </c>
      <c r="MY280" s="1">
        <v>0</v>
      </c>
      <c r="MZ280" s="1">
        <v>0</v>
      </c>
      <c r="NA280" s="1">
        <v>0</v>
      </c>
      <c r="NB280" s="1">
        <v>0</v>
      </c>
      <c r="NC280" s="1" t="s">
        <v>1580</v>
      </c>
      <c r="ND280" s="1">
        <v>1</v>
      </c>
      <c r="NE280" s="1">
        <v>0</v>
      </c>
      <c r="NF280" s="1">
        <v>0</v>
      </c>
      <c r="NH280" s="1" t="s">
        <v>464</v>
      </c>
      <c r="NI280" s="1" t="s">
        <v>480</v>
      </c>
      <c r="OD280" s="1" t="s">
        <v>760</v>
      </c>
      <c r="OE280" s="1">
        <v>0</v>
      </c>
      <c r="OF280" s="1">
        <v>0</v>
      </c>
      <c r="OG280" s="1">
        <v>1</v>
      </c>
      <c r="OH280" s="1">
        <v>0</v>
      </c>
      <c r="OI280" s="1">
        <v>0</v>
      </c>
      <c r="OJ280" s="1">
        <v>1</v>
      </c>
      <c r="OK280" s="1">
        <v>0</v>
      </c>
      <c r="OL280" s="1">
        <v>1</v>
      </c>
      <c r="OM280" s="1">
        <v>1</v>
      </c>
      <c r="ON280" s="1">
        <v>0</v>
      </c>
      <c r="OO280" s="1" t="s">
        <v>3803</v>
      </c>
      <c r="OP280" s="1">
        <v>0</v>
      </c>
      <c r="OQ280" s="1">
        <v>0</v>
      </c>
      <c r="OR280" s="1">
        <v>0</v>
      </c>
      <c r="OS280" s="1">
        <v>0</v>
      </c>
      <c r="OT280" s="1">
        <v>1</v>
      </c>
      <c r="OU280" s="1">
        <v>0</v>
      </c>
      <c r="OV280" s="1" t="s">
        <v>760</v>
      </c>
      <c r="OW280" s="1" t="s">
        <v>546</v>
      </c>
      <c r="OY280" s="1" t="s">
        <v>502</v>
      </c>
      <c r="OZ280" s="1" t="s">
        <v>472</v>
      </c>
      <c r="PA280" s="1" t="s">
        <v>472</v>
      </c>
      <c r="PB280" s="1" t="s">
        <v>502</v>
      </c>
      <c r="PC280" s="1" t="s">
        <v>472</v>
      </c>
      <c r="PI280" s="1" t="s">
        <v>534</v>
      </c>
      <c r="PJ280" s="1" t="s">
        <v>472</v>
      </c>
      <c r="PZ280" s="1" t="s">
        <v>490</v>
      </c>
      <c r="QA280" s="1" t="s">
        <v>472</v>
      </c>
      <c r="QB280" s="1" t="s">
        <v>3804</v>
      </c>
      <c r="QC280" s="1" t="s">
        <v>839</v>
      </c>
      <c r="QD280" s="1" t="s">
        <v>472</v>
      </c>
      <c r="QG280" s="1">
        <v>-2.2351611</v>
      </c>
      <c r="QH280" s="1">
        <v>28.854576699999999</v>
      </c>
      <c r="QI280" s="1">
        <v>1564.4</v>
      </c>
      <c r="QJ280" s="1">
        <v>4.7</v>
      </c>
      <c r="QK280" s="1">
        <v>6</v>
      </c>
      <c r="QL280" s="1">
        <v>44967.410567129627</v>
      </c>
      <c r="QM280" s="1">
        <v>44967.394687499997</v>
      </c>
      <c r="QN280" s="1" t="s">
        <v>747</v>
      </c>
      <c r="QO280" s="1">
        <v>44967.587777777779</v>
      </c>
      <c r="QP280" s="7" t="s">
        <v>3805</v>
      </c>
      <c r="QQ280" s="1" t="s">
        <v>747</v>
      </c>
      <c r="QR280" s="1" t="s">
        <v>4752</v>
      </c>
      <c r="QS280" s="1" t="s">
        <v>4752</v>
      </c>
      <c r="QT280" s="1" t="s">
        <v>4752</v>
      </c>
      <c r="QU280" s="1" t="s">
        <v>4752</v>
      </c>
      <c r="QV280" s="1" t="s">
        <v>4752</v>
      </c>
      <c r="QW280" s="1" t="s">
        <v>4752</v>
      </c>
      <c r="QX280" s="1" t="s">
        <v>4752</v>
      </c>
      <c r="QY280" s="9" t="s">
        <v>4752</v>
      </c>
      <c r="QZ280" s="1" t="s">
        <v>4752</v>
      </c>
      <c r="RA280" s="1" t="s">
        <v>4752</v>
      </c>
      <c r="RB280" s="1" t="s">
        <v>4752</v>
      </c>
      <c r="RC280" s="1" t="s">
        <v>4752</v>
      </c>
      <c r="RD280" s="1" t="s">
        <v>4752</v>
      </c>
      <c r="RE280" s="1" t="s">
        <v>4752</v>
      </c>
      <c r="RF280" s="1" t="s">
        <v>4752</v>
      </c>
      <c r="RG280" s="1" t="s">
        <v>4752</v>
      </c>
      <c r="RH280" s="1" t="s">
        <v>4752</v>
      </c>
      <c r="RI280" s="1" t="s">
        <v>4752</v>
      </c>
      <c r="RJ280" s="1" t="s">
        <v>4752</v>
      </c>
      <c r="RK280" s="1" t="s">
        <v>4752</v>
      </c>
      <c r="RL280" s="1" t="s">
        <v>4752</v>
      </c>
      <c r="RM280" s="1" t="s">
        <v>4752</v>
      </c>
      <c r="RN280" s="1" t="s">
        <v>4752</v>
      </c>
      <c r="RO280" s="1" t="s">
        <v>4752</v>
      </c>
      <c r="RP280" s="1" t="str">
        <f t="shared" si="29"/>
        <v/>
      </c>
      <c r="RQ280" s="1" t="str">
        <f t="shared" si="30"/>
        <v/>
      </c>
      <c r="RR280" s="1" t="str">
        <f t="shared" si="31"/>
        <v/>
      </c>
      <c r="RS280" s="1" t="str">
        <f t="shared" si="32"/>
        <v/>
      </c>
      <c r="RT280" s="1" t="str">
        <f t="shared" si="33"/>
        <v/>
      </c>
      <c r="RU280" s="1" t="str">
        <f t="shared" si="34"/>
        <v/>
      </c>
    </row>
    <row r="281" spans="1:489" ht="14.25" customHeight="1" x14ac:dyDescent="0.3">
      <c r="A281" s="1" t="s">
        <v>3806</v>
      </c>
      <c r="B281" s="1" t="s">
        <v>3807</v>
      </c>
      <c r="C281" s="1">
        <v>44967</v>
      </c>
      <c r="D281" s="1" t="s">
        <v>459</v>
      </c>
      <c r="E281" s="1" t="s">
        <v>460</v>
      </c>
      <c r="F281" s="1" t="s">
        <v>460</v>
      </c>
      <c r="G281" s="1" t="s">
        <v>461</v>
      </c>
      <c r="H281" s="1" t="s">
        <v>462</v>
      </c>
      <c r="I281" s="1" t="s">
        <v>1417</v>
      </c>
      <c r="J281" s="1" t="s">
        <v>472</v>
      </c>
      <c r="K281" s="1" t="s">
        <v>3809</v>
      </c>
      <c r="L281" s="1" t="s">
        <v>3808</v>
      </c>
      <c r="M281" s="1" t="str" cm="1">
        <f t="array" ref="M281">SUBSTITUTE(L281,LEFT(L281,MIN(IFERROR(FIND({0;1;2;3;4;5;6;7;8;9},L281),""))-1),"")</f>
        <v>19</v>
      </c>
      <c r="N281" s="1" t="str">
        <f t="shared" si="28"/>
        <v>chira_19</v>
      </c>
      <c r="O281" s="1" t="s">
        <v>467</v>
      </c>
      <c r="P281" s="1">
        <v>30</v>
      </c>
      <c r="Q281" s="1">
        <v>0</v>
      </c>
      <c r="R281" s="1" t="s">
        <v>553</v>
      </c>
      <c r="S281" s="1" t="s">
        <v>472</v>
      </c>
      <c r="T281" s="1" t="s">
        <v>542</v>
      </c>
      <c r="V281" s="1" t="s">
        <v>510</v>
      </c>
      <c r="W281" s="1" t="s">
        <v>510</v>
      </c>
      <c r="Y281" s="1" t="s">
        <v>575</v>
      </c>
      <c r="AA281" s="1" t="s">
        <v>471</v>
      </c>
      <c r="AB281" s="1">
        <v>2</v>
      </c>
      <c r="AC281" s="1">
        <v>2</v>
      </c>
      <c r="AD281" s="1">
        <v>0</v>
      </c>
      <c r="AE281" s="1">
        <v>0</v>
      </c>
      <c r="AF281" s="1">
        <v>0</v>
      </c>
      <c r="AG281" s="1">
        <v>1</v>
      </c>
      <c r="AH281" s="1">
        <v>0</v>
      </c>
      <c r="AI281" s="1">
        <v>0</v>
      </c>
      <c r="AJ281" s="1">
        <v>0</v>
      </c>
      <c r="AK281" s="1">
        <v>1</v>
      </c>
      <c r="AL281" s="1">
        <v>0</v>
      </c>
      <c r="AM281" s="1">
        <v>0</v>
      </c>
      <c r="AN281" s="1">
        <v>0</v>
      </c>
      <c r="AO281" s="1">
        <v>1</v>
      </c>
      <c r="AP281" s="1">
        <v>0</v>
      </c>
      <c r="AQ281" s="1">
        <v>0</v>
      </c>
      <c r="AR281" s="1">
        <v>7</v>
      </c>
      <c r="AS281" s="1" t="s">
        <v>472</v>
      </c>
      <c r="AT281" s="1">
        <v>0</v>
      </c>
      <c r="AU281" s="1">
        <v>0</v>
      </c>
      <c r="AV281" s="1">
        <v>0</v>
      </c>
      <c r="AW281" s="1">
        <v>0</v>
      </c>
      <c r="AX281" s="1">
        <v>0</v>
      </c>
      <c r="AY281" s="1">
        <v>0</v>
      </c>
      <c r="AZ281" s="1">
        <v>0</v>
      </c>
      <c r="BA281" s="1">
        <v>0</v>
      </c>
      <c r="BB281" s="1">
        <v>0</v>
      </c>
      <c r="BC281" s="1">
        <v>0</v>
      </c>
      <c r="BD281" s="1">
        <v>0</v>
      </c>
      <c r="BE281" s="1">
        <v>0</v>
      </c>
      <c r="BF281" s="1" t="s">
        <v>472</v>
      </c>
      <c r="BS281" s="1" t="s">
        <v>464</v>
      </c>
      <c r="BT281" s="1">
        <v>1</v>
      </c>
      <c r="BU281" s="1">
        <v>0</v>
      </c>
      <c r="BV281" s="1">
        <v>0</v>
      </c>
      <c r="BW281" s="1">
        <v>1</v>
      </c>
      <c r="BX281" s="1">
        <v>1</v>
      </c>
      <c r="BY281" s="1">
        <v>0</v>
      </c>
      <c r="BZ281" s="1">
        <v>0</v>
      </c>
      <c r="CA281" s="1">
        <v>0</v>
      </c>
      <c r="CB281" s="1">
        <v>0</v>
      </c>
      <c r="CC281" s="1">
        <v>0</v>
      </c>
      <c r="CD281" s="1">
        <v>0</v>
      </c>
      <c r="CF281" s="1" t="s">
        <v>473</v>
      </c>
      <c r="CG281" s="1" t="s">
        <v>474</v>
      </c>
      <c r="CL281" s="1" t="s">
        <v>473</v>
      </c>
      <c r="CM281" s="1" t="s">
        <v>5133</v>
      </c>
      <c r="CO281" s="1" t="s">
        <v>464</v>
      </c>
      <c r="CW281" s="1" t="s">
        <v>475</v>
      </c>
      <c r="CX281" s="1">
        <v>5</v>
      </c>
      <c r="CY281" s="1">
        <v>2</v>
      </c>
      <c r="CZ281" s="1">
        <v>7</v>
      </c>
      <c r="DA281" s="9">
        <v>14</v>
      </c>
      <c r="DE281" s="1" t="s">
        <v>464</v>
      </c>
      <c r="DF281" s="1" t="s">
        <v>5100</v>
      </c>
      <c r="EH281" s="1">
        <v>7</v>
      </c>
      <c r="EI281" s="1">
        <v>4</v>
      </c>
      <c r="EJ281" s="1">
        <v>560</v>
      </c>
      <c r="EM281" s="1">
        <v>0</v>
      </c>
      <c r="EN281" s="6">
        <v>11.428571428571429</v>
      </c>
      <c r="EO281" s="1" t="s">
        <v>472</v>
      </c>
      <c r="EZ281" s="1" t="s">
        <v>476</v>
      </c>
      <c r="FA281" s="1">
        <v>0</v>
      </c>
      <c r="FB281" s="1">
        <v>0</v>
      </c>
      <c r="FC281" s="1">
        <v>0</v>
      </c>
      <c r="FD281" s="1">
        <v>1</v>
      </c>
      <c r="FE281" s="1">
        <v>0</v>
      </c>
      <c r="FF281" s="1">
        <v>0</v>
      </c>
      <c r="FG281" s="1">
        <v>0</v>
      </c>
      <c r="FI281" s="1" t="s">
        <v>472</v>
      </c>
      <c r="GE281" s="1" t="s">
        <v>464</v>
      </c>
      <c r="GF281" s="1" t="s">
        <v>3789</v>
      </c>
      <c r="GG281" s="1" t="s">
        <v>464</v>
      </c>
      <c r="GH281" s="1">
        <v>1</v>
      </c>
      <c r="GI281" s="1">
        <v>0</v>
      </c>
      <c r="GJ281" s="1">
        <v>0</v>
      </c>
      <c r="GK281" s="1">
        <v>1</v>
      </c>
      <c r="GL281" s="1">
        <v>1</v>
      </c>
      <c r="GM281" s="1">
        <v>0</v>
      </c>
      <c r="GN281" s="1">
        <v>0</v>
      </c>
      <c r="GY281" s="1">
        <v>1</v>
      </c>
      <c r="GZ281" s="1">
        <v>1</v>
      </c>
      <c r="HA281" s="1">
        <v>1</v>
      </c>
      <c r="HB281" s="1">
        <v>0</v>
      </c>
      <c r="HC281" s="1">
        <v>0</v>
      </c>
      <c r="HD281" s="1">
        <v>0</v>
      </c>
      <c r="HE281" s="1">
        <v>0</v>
      </c>
      <c r="HF281" s="1">
        <v>0</v>
      </c>
      <c r="HG281" s="1">
        <v>0</v>
      </c>
      <c r="HH281" s="1">
        <v>0</v>
      </c>
      <c r="HI281" s="1">
        <v>0</v>
      </c>
      <c r="HJ281" s="1">
        <v>0</v>
      </c>
      <c r="HK281" s="1">
        <v>0</v>
      </c>
      <c r="HL281" s="1">
        <v>0</v>
      </c>
      <c r="HM281" s="1">
        <v>0</v>
      </c>
      <c r="HN281" s="1">
        <v>0</v>
      </c>
      <c r="HO281" s="1">
        <v>0</v>
      </c>
      <c r="HP281" s="1" t="s">
        <v>464</v>
      </c>
      <c r="HQ281" s="1">
        <v>0</v>
      </c>
      <c r="HR281" s="1">
        <v>0</v>
      </c>
      <c r="HS281" s="1">
        <v>1</v>
      </c>
      <c r="HT281" s="1">
        <v>0</v>
      </c>
      <c r="HU281" s="1">
        <v>0</v>
      </c>
      <c r="HV281" s="1">
        <v>0</v>
      </c>
      <c r="HW281" s="1">
        <v>0</v>
      </c>
      <c r="HX281" s="1">
        <v>0</v>
      </c>
      <c r="HY281" s="1">
        <v>0</v>
      </c>
      <c r="HZ281" s="1">
        <v>0</v>
      </c>
      <c r="IC281" s="1" t="s">
        <v>737</v>
      </c>
      <c r="IF281" s="1">
        <v>0</v>
      </c>
      <c r="IG281" s="1">
        <v>0</v>
      </c>
      <c r="IH281" s="1">
        <v>0</v>
      </c>
      <c r="II281" s="1">
        <v>1</v>
      </c>
      <c r="IJ281" s="1">
        <v>0</v>
      </c>
      <c r="IL281" s="1">
        <v>0</v>
      </c>
      <c r="IM281" s="1">
        <v>1</v>
      </c>
      <c r="IN281" s="1">
        <v>0</v>
      </c>
      <c r="IS281" s="1" t="s">
        <v>5183</v>
      </c>
      <c r="IT281" s="1" t="s">
        <v>472</v>
      </c>
      <c r="IU281" s="1" t="s">
        <v>5102</v>
      </c>
      <c r="IV281" s="1" t="s">
        <v>472</v>
      </c>
      <c r="IX281" s="1" t="s">
        <v>472</v>
      </c>
      <c r="IY281" s="1" t="s">
        <v>472</v>
      </c>
      <c r="KA281" s="1" t="s">
        <v>464</v>
      </c>
      <c r="KB281" s="1">
        <v>1</v>
      </c>
      <c r="KC281" s="1">
        <v>1</v>
      </c>
      <c r="KD281" s="1">
        <v>1</v>
      </c>
      <c r="KE281" s="1">
        <v>3</v>
      </c>
      <c r="KF281" s="1">
        <v>0</v>
      </c>
      <c r="KG281" s="1">
        <v>0</v>
      </c>
      <c r="KH281" s="1">
        <v>0</v>
      </c>
      <c r="KJ281" s="1">
        <v>1</v>
      </c>
      <c r="KK281" s="1">
        <v>1</v>
      </c>
      <c r="KL281" s="1">
        <v>1</v>
      </c>
      <c r="KM281" s="1">
        <v>3</v>
      </c>
      <c r="KN281" s="1">
        <v>6</v>
      </c>
      <c r="KO281" s="1" t="s">
        <v>5185</v>
      </c>
      <c r="KP281" s="1">
        <v>0</v>
      </c>
      <c r="KQ281" s="1">
        <v>0</v>
      </c>
      <c r="KR281" s="1">
        <v>0</v>
      </c>
      <c r="KT281" s="1">
        <v>1</v>
      </c>
      <c r="KU281" s="1">
        <v>0</v>
      </c>
      <c r="KV281" s="1">
        <v>0</v>
      </c>
      <c r="KW281" s="1">
        <v>0</v>
      </c>
      <c r="KX281" s="1">
        <v>0</v>
      </c>
      <c r="KY281" s="1">
        <v>0</v>
      </c>
      <c r="LA281" s="1" t="s">
        <v>464</v>
      </c>
      <c r="LB281" s="1" t="s">
        <v>3810</v>
      </c>
      <c r="LC281" s="1">
        <v>1</v>
      </c>
      <c r="LD281" s="1">
        <v>1</v>
      </c>
      <c r="LE281" s="1">
        <v>0</v>
      </c>
      <c r="LF281" s="1">
        <v>0</v>
      </c>
      <c r="LH281" s="1">
        <v>0</v>
      </c>
      <c r="LI281" s="1">
        <v>0</v>
      </c>
      <c r="LJ281" s="1">
        <v>1</v>
      </c>
      <c r="LK281" s="1">
        <v>0</v>
      </c>
      <c r="LL281" s="1">
        <v>0</v>
      </c>
      <c r="LM281" s="1">
        <v>0</v>
      </c>
      <c r="LN281" s="1">
        <v>0</v>
      </c>
      <c r="LO281" s="1">
        <v>0</v>
      </c>
      <c r="LQ281" s="1" t="s">
        <v>464</v>
      </c>
      <c r="LR281" s="1" t="s">
        <v>787</v>
      </c>
      <c r="LS281" s="1">
        <v>0</v>
      </c>
      <c r="LT281" s="1">
        <v>0</v>
      </c>
      <c r="LU281" s="1">
        <v>0</v>
      </c>
      <c r="LV281" s="1">
        <v>0</v>
      </c>
      <c r="LW281" s="1">
        <v>1</v>
      </c>
      <c r="LX281" s="1">
        <v>0</v>
      </c>
      <c r="LY281" s="1" t="s">
        <v>1921</v>
      </c>
      <c r="LZ281" s="1" t="s">
        <v>472</v>
      </c>
      <c r="MA281" s="1" t="s">
        <v>472</v>
      </c>
      <c r="MQ281" s="1">
        <v>0</v>
      </c>
      <c r="MT281" s="1">
        <v>3</v>
      </c>
      <c r="MU281" s="1" t="s">
        <v>5188</v>
      </c>
      <c r="MV281" s="1">
        <v>1</v>
      </c>
      <c r="MW281" s="1">
        <v>0</v>
      </c>
      <c r="MX281" s="1">
        <v>0</v>
      </c>
      <c r="MY281" s="1">
        <v>0</v>
      </c>
      <c r="MZ281" s="1">
        <v>0</v>
      </c>
      <c r="NA281" s="1">
        <v>1</v>
      </c>
      <c r="NB281" s="1">
        <v>1</v>
      </c>
      <c r="NC281" s="1" t="s">
        <v>5190</v>
      </c>
      <c r="ND281" s="1">
        <v>0</v>
      </c>
      <c r="NE281" s="1">
        <v>0</v>
      </c>
      <c r="NF281" s="1">
        <v>0</v>
      </c>
      <c r="NH281" s="1" t="s">
        <v>464</v>
      </c>
      <c r="NI281" s="1" t="s">
        <v>480</v>
      </c>
      <c r="OD281" s="1" t="s">
        <v>760</v>
      </c>
      <c r="OE281" s="1">
        <v>0</v>
      </c>
      <c r="OF281" s="1">
        <v>0</v>
      </c>
      <c r="OG281" s="1">
        <v>1</v>
      </c>
      <c r="OH281" s="1">
        <v>0</v>
      </c>
      <c r="OI281" s="1">
        <v>1</v>
      </c>
      <c r="OJ281" s="1">
        <v>1</v>
      </c>
      <c r="OK281" s="1">
        <v>0</v>
      </c>
      <c r="OL281" s="1">
        <v>1</v>
      </c>
      <c r="OM281" s="1">
        <v>0</v>
      </c>
      <c r="ON281" s="1">
        <v>0</v>
      </c>
      <c r="OP281" s="1">
        <v>0</v>
      </c>
      <c r="OQ281" s="1">
        <v>0</v>
      </c>
      <c r="OR281" s="1">
        <v>0</v>
      </c>
      <c r="OS281" s="1">
        <v>0</v>
      </c>
      <c r="OT281" s="1">
        <v>1</v>
      </c>
      <c r="OU281" s="1">
        <v>0</v>
      </c>
      <c r="OV281" s="1" t="s">
        <v>3175</v>
      </c>
      <c r="OW281" s="1" t="s">
        <v>546</v>
      </c>
      <c r="OY281" s="1" t="s">
        <v>502</v>
      </c>
      <c r="OZ281" s="1" t="s">
        <v>464</v>
      </c>
      <c r="PA281" s="1" t="s">
        <v>464</v>
      </c>
      <c r="PB281" s="1" t="s">
        <v>502</v>
      </c>
      <c r="PC281" s="1" t="s">
        <v>464</v>
      </c>
      <c r="PD281" s="1" t="s">
        <v>472</v>
      </c>
      <c r="PF281" s="1" t="s">
        <v>2259</v>
      </c>
      <c r="PG281" s="1" t="s">
        <v>1921</v>
      </c>
      <c r="PH281" s="1" t="s">
        <v>671</v>
      </c>
      <c r="PI281" s="1" t="s">
        <v>534</v>
      </c>
      <c r="PJ281" s="1" t="s">
        <v>472</v>
      </c>
      <c r="PZ281" s="1" t="s">
        <v>3811</v>
      </c>
      <c r="QA281" s="1" t="s">
        <v>472</v>
      </c>
      <c r="QB281" s="1" t="s">
        <v>3812</v>
      </c>
      <c r="QC281" s="1" t="s">
        <v>3813</v>
      </c>
      <c r="QD281" s="1" t="s">
        <v>464</v>
      </c>
      <c r="QE281" s="1" t="s">
        <v>3814</v>
      </c>
      <c r="QF281" s="1" t="s">
        <v>472</v>
      </c>
      <c r="QG281" s="1">
        <v>-2.2343185999999999</v>
      </c>
      <c r="QH281" s="1">
        <v>28.853349999999999</v>
      </c>
      <c r="QI281" s="1">
        <v>1579</v>
      </c>
      <c r="QJ281" s="1">
        <v>6.27</v>
      </c>
      <c r="QK281" s="1">
        <v>7</v>
      </c>
      <c r="QL281" s="1">
        <v>44967.475798611107</v>
      </c>
      <c r="QM281" s="1">
        <v>44967.411030092589</v>
      </c>
      <c r="QN281" s="1" t="s">
        <v>747</v>
      </c>
      <c r="QO281" s="1">
        <v>44967.587789351863</v>
      </c>
      <c r="QP281" s="7" t="s">
        <v>3815</v>
      </c>
      <c r="QQ281" s="1" t="s">
        <v>747</v>
      </c>
      <c r="QR281" s="1" t="s">
        <v>4752</v>
      </c>
      <c r="QS281" s="1" t="s">
        <v>4752</v>
      </c>
      <c r="QT281" s="1" t="s">
        <v>4752</v>
      </c>
      <c r="QU281" s="1" t="s">
        <v>4752</v>
      </c>
      <c r="QV281" s="1" t="s">
        <v>4752</v>
      </c>
      <c r="QW281" s="1" t="s">
        <v>4752</v>
      </c>
      <c r="QX281" s="1" t="s">
        <v>4752</v>
      </c>
      <c r="QY281" s="9" t="s">
        <v>4752</v>
      </c>
      <c r="QZ281" s="1" t="s">
        <v>4752</v>
      </c>
      <c r="RA281" s="1" t="s">
        <v>4752</v>
      </c>
      <c r="RB281" s="1" t="s">
        <v>4752</v>
      </c>
      <c r="RC281" s="1" t="s">
        <v>4752</v>
      </c>
      <c r="RD281" s="1" t="s">
        <v>4752</v>
      </c>
      <c r="RE281" s="1" t="s">
        <v>4752</v>
      </c>
      <c r="RF281" s="1" t="s">
        <v>4752</v>
      </c>
      <c r="RG281" s="1" t="s">
        <v>4752</v>
      </c>
      <c r="RH281" s="1" t="s">
        <v>4752</v>
      </c>
      <c r="RI281" s="1" t="s">
        <v>4752</v>
      </c>
      <c r="RJ281" s="1" t="s">
        <v>4752</v>
      </c>
      <c r="RK281" s="1" t="s">
        <v>4752</v>
      </c>
      <c r="RL281" s="1" t="s">
        <v>4752</v>
      </c>
      <c r="RM281" s="1" t="s">
        <v>4752</v>
      </c>
      <c r="RN281" s="1" t="s">
        <v>4752</v>
      </c>
      <c r="RO281" s="1" t="s">
        <v>4752</v>
      </c>
      <c r="RP281" s="1" t="str">
        <f t="shared" si="29"/>
        <v/>
      </c>
      <c r="RQ281" s="1" t="str">
        <f t="shared" si="30"/>
        <v/>
      </c>
      <c r="RR281" s="1" t="str">
        <f t="shared" si="31"/>
        <v/>
      </c>
      <c r="RS281" s="1" t="str">
        <f t="shared" si="32"/>
        <v/>
      </c>
      <c r="RT281" s="1" t="str">
        <f t="shared" si="33"/>
        <v/>
      </c>
      <c r="RU281" s="1" t="str">
        <f t="shared" si="34"/>
        <v/>
      </c>
    </row>
    <row r="282" spans="1:489" ht="14.25" customHeight="1" x14ac:dyDescent="0.3">
      <c r="A282" s="1" t="s">
        <v>3816</v>
      </c>
      <c r="B282" s="1" t="s">
        <v>3817</v>
      </c>
      <c r="C282" s="1">
        <v>44967</v>
      </c>
      <c r="D282" s="1" t="s">
        <v>459</v>
      </c>
      <c r="E282" s="1" t="s">
        <v>460</v>
      </c>
      <c r="F282" s="1" t="s">
        <v>460</v>
      </c>
      <c r="G282" s="1" t="s">
        <v>461</v>
      </c>
      <c r="H282" s="1" t="s">
        <v>462</v>
      </c>
      <c r="I282" s="1" t="s">
        <v>1417</v>
      </c>
      <c r="J282" s="1" t="s">
        <v>472</v>
      </c>
      <c r="K282" s="1" t="s">
        <v>3819</v>
      </c>
      <c r="L282" s="1" t="s">
        <v>3818</v>
      </c>
      <c r="M282" s="1" t="str" cm="1">
        <f t="array" ref="M282">SUBSTITUTE(L282,LEFT(L282,MIN(IFERROR(FIND({0;1;2;3;4;5;6;7;8;9},L282),""))-1),"")</f>
        <v>28</v>
      </c>
      <c r="N282" s="1" t="str">
        <f t="shared" si="28"/>
        <v>chira_28</v>
      </c>
      <c r="O282" s="1" t="s">
        <v>510</v>
      </c>
      <c r="P282" s="1">
        <v>42</v>
      </c>
      <c r="Q282" s="1">
        <v>974361350</v>
      </c>
      <c r="R282" s="1" t="s">
        <v>693</v>
      </c>
      <c r="S282" s="1" t="s">
        <v>464</v>
      </c>
      <c r="W282" s="1" t="s">
        <v>510</v>
      </c>
      <c r="X282" s="1" t="s">
        <v>3820</v>
      </c>
      <c r="Y282" s="1" t="s">
        <v>470</v>
      </c>
      <c r="AA282" s="1" t="s">
        <v>471</v>
      </c>
      <c r="AB282" s="1">
        <v>1</v>
      </c>
      <c r="AC282" s="1">
        <v>0</v>
      </c>
      <c r="AD282" s="1">
        <v>0</v>
      </c>
      <c r="AE282" s="1">
        <v>1</v>
      </c>
      <c r="AF282" s="1">
        <v>0</v>
      </c>
      <c r="AG282" s="1">
        <v>0</v>
      </c>
      <c r="AH282" s="1">
        <v>1</v>
      </c>
      <c r="AI282" s="1">
        <v>0</v>
      </c>
      <c r="AJ282" s="1">
        <v>0</v>
      </c>
      <c r="AK282" s="1">
        <v>1</v>
      </c>
      <c r="AL282" s="1">
        <v>3</v>
      </c>
      <c r="AM282" s="1">
        <v>1</v>
      </c>
      <c r="AN282" s="1">
        <v>0</v>
      </c>
      <c r="AO282" s="1">
        <v>0</v>
      </c>
      <c r="AP282" s="1">
        <v>1</v>
      </c>
      <c r="AQ282" s="1">
        <v>0</v>
      </c>
      <c r="AR282" s="1">
        <v>9</v>
      </c>
      <c r="AS282" s="1" t="s">
        <v>472</v>
      </c>
      <c r="AT282" s="1">
        <v>0</v>
      </c>
      <c r="AU282" s="1">
        <v>0</v>
      </c>
      <c r="AV282" s="1">
        <v>0</v>
      </c>
      <c r="AW282" s="1">
        <v>0</v>
      </c>
      <c r="AX282" s="1">
        <v>0</v>
      </c>
      <c r="AY282" s="1">
        <v>0</v>
      </c>
      <c r="AZ282" s="1">
        <v>0</v>
      </c>
      <c r="BA282" s="1">
        <v>0</v>
      </c>
      <c r="BB282" s="1">
        <v>0</v>
      </c>
      <c r="BC282" s="1">
        <v>0</v>
      </c>
      <c r="BD282" s="1">
        <v>0</v>
      </c>
      <c r="BE282" s="1">
        <v>0</v>
      </c>
      <c r="BF282" s="1" t="s">
        <v>472</v>
      </c>
      <c r="BS282" s="1" t="s">
        <v>464</v>
      </c>
      <c r="BT282" s="1">
        <v>1</v>
      </c>
      <c r="BU282" s="1">
        <v>0</v>
      </c>
      <c r="BV282" s="1">
        <v>0</v>
      </c>
      <c r="BW282" s="1">
        <v>0</v>
      </c>
      <c r="BX282" s="1">
        <v>1</v>
      </c>
      <c r="BY282" s="1">
        <v>0</v>
      </c>
      <c r="BZ282" s="1">
        <v>0</v>
      </c>
      <c r="CA282" s="1">
        <v>0</v>
      </c>
      <c r="CB282" s="1">
        <v>0</v>
      </c>
      <c r="CC282" s="1">
        <v>0</v>
      </c>
      <c r="CD282" s="1">
        <v>0</v>
      </c>
      <c r="CF282" s="1" t="s">
        <v>473</v>
      </c>
      <c r="CG282" s="1" t="s">
        <v>896</v>
      </c>
      <c r="CL282" s="1" t="s">
        <v>473</v>
      </c>
      <c r="CM282" s="1" t="s">
        <v>5133</v>
      </c>
      <c r="CO282" s="1" t="s">
        <v>464</v>
      </c>
      <c r="CW282" s="1" t="s">
        <v>554</v>
      </c>
      <c r="CX282" s="1">
        <v>1</v>
      </c>
      <c r="CY282" s="1">
        <v>1</v>
      </c>
      <c r="CZ282" s="1">
        <v>2</v>
      </c>
      <c r="DA282" s="9">
        <v>4</v>
      </c>
      <c r="DE282" s="1" t="s">
        <v>464</v>
      </c>
      <c r="DF282" s="1" t="s">
        <v>5100</v>
      </c>
      <c r="EH282" s="1">
        <v>7</v>
      </c>
      <c r="EI282" s="1">
        <v>4</v>
      </c>
      <c r="EJ282" s="1">
        <v>560</v>
      </c>
      <c r="EM282" s="1">
        <v>0</v>
      </c>
      <c r="EN282" s="6">
        <v>8.8888888888888893</v>
      </c>
      <c r="EO282" s="1" t="s">
        <v>472</v>
      </c>
      <c r="EZ282" s="1" t="s">
        <v>476</v>
      </c>
      <c r="FA282" s="1">
        <v>0</v>
      </c>
      <c r="FB282" s="1">
        <v>0</v>
      </c>
      <c r="FC282" s="1">
        <v>0</v>
      </c>
      <c r="FD282" s="1">
        <v>1</v>
      </c>
      <c r="FE282" s="1">
        <v>0</v>
      </c>
      <c r="FF282" s="1">
        <v>0</v>
      </c>
      <c r="FG282" s="1">
        <v>0</v>
      </c>
      <c r="FI282" s="1" t="s">
        <v>464</v>
      </c>
      <c r="FJ282" s="1" t="s">
        <v>598</v>
      </c>
      <c r="FM282" s="1">
        <v>1000</v>
      </c>
      <c r="GE282" s="1" t="s">
        <v>472</v>
      </c>
      <c r="GF282" s="1" t="s">
        <v>3821</v>
      </c>
      <c r="GG282" s="1" t="s">
        <v>472</v>
      </c>
      <c r="HP282" s="1" t="s">
        <v>464</v>
      </c>
      <c r="HQ282" s="1">
        <v>0</v>
      </c>
      <c r="HR282" s="1">
        <v>0</v>
      </c>
      <c r="HS282" s="1">
        <v>1</v>
      </c>
      <c r="HT282" s="1">
        <v>0</v>
      </c>
      <c r="HU282" s="1">
        <v>0</v>
      </c>
      <c r="HV282" s="1">
        <v>0</v>
      </c>
      <c r="HW282" s="1">
        <v>0</v>
      </c>
      <c r="HX282" s="1">
        <v>0</v>
      </c>
      <c r="HY282" s="1">
        <v>0</v>
      </c>
      <c r="HZ282" s="1">
        <v>0</v>
      </c>
      <c r="IC282" s="1" t="s">
        <v>737</v>
      </c>
      <c r="IF282" s="1">
        <v>0</v>
      </c>
      <c r="IG282" s="1">
        <v>0</v>
      </c>
      <c r="IH282" s="1">
        <v>0</v>
      </c>
      <c r="II282" s="1">
        <v>1</v>
      </c>
      <c r="IJ282" s="1">
        <v>0</v>
      </c>
      <c r="IL282" s="1">
        <v>0</v>
      </c>
      <c r="IM282" s="1">
        <v>1</v>
      </c>
      <c r="IN282" s="1">
        <v>0</v>
      </c>
      <c r="IS282" s="1" t="s">
        <v>5183</v>
      </c>
      <c r="IT282" s="1" t="s">
        <v>472</v>
      </c>
      <c r="IU282" s="1" t="s">
        <v>5102</v>
      </c>
      <c r="IV282" s="1" t="s">
        <v>472</v>
      </c>
      <c r="IX282" s="1" t="s">
        <v>472</v>
      </c>
      <c r="IY282" s="1" t="s">
        <v>472</v>
      </c>
      <c r="KA282" s="1" t="s">
        <v>472</v>
      </c>
      <c r="KE282" s="1">
        <v>0</v>
      </c>
      <c r="KM282" s="1">
        <v>0</v>
      </c>
      <c r="KN282" s="1">
        <v>0</v>
      </c>
      <c r="KO282" s="1" t="s">
        <v>5186</v>
      </c>
      <c r="KT282" s="1">
        <v>1</v>
      </c>
      <c r="KU282" s="1">
        <v>0</v>
      </c>
      <c r="KV282" s="1">
        <v>0</v>
      </c>
      <c r="KW282" s="1">
        <v>0</v>
      </c>
      <c r="KX282" s="1">
        <v>0</v>
      </c>
      <c r="KY282" s="1">
        <v>0</v>
      </c>
      <c r="LA282" s="1" t="s">
        <v>464</v>
      </c>
      <c r="LB282" s="1" t="s">
        <v>3822</v>
      </c>
      <c r="LC282" s="1">
        <v>1</v>
      </c>
      <c r="LD282" s="1">
        <v>1</v>
      </c>
      <c r="LE282" s="1">
        <v>0</v>
      </c>
      <c r="LF282" s="1">
        <v>0</v>
      </c>
      <c r="LH282" s="1">
        <v>0</v>
      </c>
      <c r="LI282" s="1">
        <v>0</v>
      </c>
      <c r="LJ282" s="1">
        <v>0</v>
      </c>
      <c r="LK282" s="1">
        <v>0</v>
      </c>
      <c r="LL282" s="1">
        <v>1</v>
      </c>
      <c r="LM282" s="1">
        <v>0</v>
      </c>
      <c r="LN282" s="1">
        <v>0</v>
      </c>
      <c r="LO282" s="1">
        <v>0</v>
      </c>
      <c r="LQ282" s="1" t="s">
        <v>472</v>
      </c>
      <c r="LZ282" s="1" t="s">
        <v>472</v>
      </c>
      <c r="MA282" s="1" t="s">
        <v>472</v>
      </c>
      <c r="MQ282" s="1">
        <v>0</v>
      </c>
      <c r="MT282" s="1">
        <v>5</v>
      </c>
      <c r="MU282" s="1" t="s">
        <v>5189</v>
      </c>
      <c r="MV282" s="1">
        <v>1</v>
      </c>
      <c r="MW282" s="1">
        <v>0</v>
      </c>
      <c r="MX282" s="1">
        <v>0</v>
      </c>
      <c r="MY282" s="1">
        <v>0</v>
      </c>
      <c r="MZ282" s="1">
        <v>0</v>
      </c>
      <c r="NA282" s="1">
        <v>1</v>
      </c>
      <c r="NB282" s="1">
        <v>1</v>
      </c>
      <c r="NC282" s="1" t="s">
        <v>5190</v>
      </c>
      <c r="ND282" s="1">
        <v>0</v>
      </c>
      <c r="NE282" s="1">
        <v>0</v>
      </c>
      <c r="NF282" s="1">
        <v>0</v>
      </c>
      <c r="NH282" s="1" t="s">
        <v>464</v>
      </c>
      <c r="NI282" s="1" t="s">
        <v>480</v>
      </c>
      <c r="OD282" s="1" t="s">
        <v>2994</v>
      </c>
      <c r="OE282" s="1">
        <v>0</v>
      </c>
      <c r="OF282" s="1">
        <v>0</v>
      </c>
      <c r="OG282" s="1">
        <v>1</v>
      </c>
      <c r="OH282" s="1">
        <v>0</v>
      </c>
      <c r="OI282" s="1">
        <v>0</v>
      </c>
      <c r="OJ282" s="1">
        <v>1</v>
      </c>
      <c r="OK282" s="1">
        <v>0</v>
      </c>
      <c r="OL282" s="1">
        <v>1</v>
      </c>
      <c r="OM282" s="1">
        <v>0</v>
      </c>
      <c r="ON282" s="1">
        <v>0</v>
      </c>
      <c r="OP282" s="1">
        <v>0</v>
      </c>
      <c r="OQ282" s="1">
        <v>0</v>
      </c>
      <c r="OR282" s="1">
        <v>0</v>
      </c>
      <c r="OS282" s="1">
        <v>1</v>
      </c>
      <c r="OT282" s="1">
        <v>0</v>
      </c>
      <c r="OU282" s="1">
        <v>0</v>
      </c>
      <c r="OW282" s="1" t="s">
        <v>546</v>
      </c>
      <c r="OY282" s="1" t="s">
        <v>502</v>
      </c>
      <c r="OZ282" s="1" t="s">
        <v>464</v>
      </c>
      <c r="PA282" s="1" t="s">
        <v>464</v>
      </c>
      <c r="PB282" s="1" t="s">
        <v>502</v>
      </c>
      <c r="PC282" s="1" t="s">
        <v>464</v>
      </c>
      <c r="PD282" s="1" t="s">
        <v>472</v>
      </c>
      <c r="PF282" s="1" t="s">
        <v>2259</v>
      </c>
      <c r="PG282" s="1" t="s">
        <v>3823</v>
      </c>
      <c r="PH282" s="1" t="s">
        <v>485</v>
      </c>
      <c r="PI282" s="1" t="s">
        <v>534</v>
      </c>
      <c r="PJ282" s="1" t="s">
        <v>472</v>
      </c>
      <c r="PZ282" s="1" t="s">
        <v>3824</v>
      </c>
      <c r="QA282" s="1" t="s">
        <v>472</v>
      </c>
      <c r="QB282" s="1" t="s">
        <v>839</v>
      </c>
      <c r="QC282" s="1" t="s">
        <v>1632</v>
      </c>
      <c r="QD282" s="1" t="s">
        <v>472</v>
      </c>
      <c r="QG282" s="1">
        <v>-2.2342708999999998</v>
      </c>
      <c r="QH282" s="1">
        <v>28.853442099999999</v>
      </c>
      <c r="QI282" s="1">
        <v>1532.4</v>
      </c>
      <c r="QJ282" s="1">
        <v>4.95</v>
      </c>
      <c r="QK282" s="1">
        <v>9</v>
      </c>
      <c r="QL282" s="1">
        <v>44967.522372685176</v>
      </c>
      <c r="QM282" s="1">
        <v>44967.484884259262</v>
      </c>
      <c r="QN282" s="1" t="s">
        <v>747</v>
      </c>
      <c r="QO282" s="1">
        <v>44967.587812500002</v>
      </c>
      <c r="QP282" s="7" t="s">
        <v>3825</v>
      </c>
      <c r="QQ282" s="1" t="s">
        <v>747</v>
      </c>
      <c r="QR282" s="1" t="s">
        <v>4752</v>
      </c>
      <c r="QS282" s="1" t="s">
        <v>4752</v>
      </c>
      <c r="QT282" s="1" t="s">
        <v>4752</v>
      </c>
      <c r="QU282" s="1" t="s">
        <v>4752</v>
      </c>
      <c r="QV282" s="1" t="s">
        <v>4752</v>
      </c>
      <c r="QW282" s="1" t="s">
        <v>4752</v>
      </c>
      <c r="QX282" s="1" t="s">
        <v>4752</v>
      </c>
      <c r="QY282" s="9" t="s">
        <v>4752</v>
      </c>
      <c r="QZ282" s="1" t="s">
        <v>4752</v>
      </c>
      <c r="RA282" s="1" t="s">
        <v>4752</v>
      </c>
      <c r="RB282" s="1" t="s">
        <v>4752</v>
      </c>
      <c r="RC282" s="1" t="s">
        <v>4752</v>
      </c>
      <c r="RD282" s="1" t="s">
        <v>4752</v>
      </c>
      <c r="RE282" s="1" t="s">
        <v>4752</v>
      </c>
      <c r="RF282" s="1" t="s">
        <v>4752</v>
      </c>
      <c r="RG282" s="1" t="s">
        <v>4752</v>
      </c>
      <c r="RH282" s="1" t="s">
        <v>4752</v>
      </c>
      <c r="RI282" s="1" t="s">
        <v>4752</v>
      </c>
      <c r="RJ282" s="1" t="s">
        <v>4752</v>
      </c>
      <c r="RK282" s="1" t="s">
        <v>4752</v>
      </c>
      <c r="RL282" s="1" t="s">
        <v>4752</v>
      </c>
      <c r="RM282" s="1" t="s">
        <v>4752</v>
      </c>
      <c r="RN282" s="1" t="s">
        <v>4752</v>
      </c>
      <c r="RO282" s="1" t="s">
        <v>4752</v>
      </c>
      <c r="RP282" s="1" t="str">
        <f t="shared" si="29"/>
        <v/>
      </c>
      <c r="RQ282" s="1" t="str">
        <f t="shared" si="30"/>
        <v/>
      </c>
      <c r="RR282" s="1" t="str">
        <f t="shared" si="31"/>
        <v/>
      </c>
      <c r="RS282" s="1" t="str">
        <f t="shared" si="32"/>
        <v/>
      </c>
      <c r="RT282" s="1" t="str">
        <f t="shared" si="33"/>
        <v/>
      </c>
      <c r="RU282" s="1" t="str">
        <f t="shared" si="34"/>
        <v/>
      </c>
    </row>
    <row r="283" spans="1:489" ht="14.25" customHeight="1" x14ac:dyDescent="0.3">
      <c r="A283" s="1" t="s">
        <v>3826</v>
      </c>
      <c r="B283" s="1" t="s">
        <v>3827</v>
      </c>
      <c r="C283" s="1">
        <v>44967</v>
      </c>
      <c r="D283" s="1" t="s">
        <v>459</v>
      </c>
      <c r="E283" s="1" t="s">
        <v>460</v>
      </c>
      <c r="F283" s="1" t="s">
        <v>460</v>
      </c>
      <c r="G283" s="1" t="s">
        <v>461</v>
      </c>
      <c r="H283" s="1" t="s">
        <v>462</v>
      </c>
      <c r="I283" s="1" t="s">
        <v>1218</v>
      </c>
      <c r="J283" s="1" t="s">
        <v>472</v>
      </c>
      <c r="K283" s="1" t="s">
        <v>3829</v>
      </c>
      <c r="L283" s="1" t="s">
        <v>3828</v>
      </c>
      <c r="M283" s="1" t="str" cm="1">
        <f t="array" ref="M283">SUBSTITUTE(L283,LEFT(L283,MIN(IFERROR(FIND({0;1;2;3;4;5;6;7;8;9},L283),""))-1),"")</f>
        <v>14</v>
      </c>
      <c r="N283" s="1" t="str">
        <f t="shared" si="28"/>
        <v>chege_14</v>
      </c>
      <c r="O283" s="1" t="s">
        <v>510</v>
      </c>
      <c r="P283" s="1">
        <v>40</v>
      </c>
      <c r="Q283" s="1">
        <v>0</v>
      </c>
      <c r="R283" s="1" t="s">
        <v>553</v>
      </c>
      <c r="S283" s="1" t="s">
        <v>472</v>
      </c>
      <c r="T283" s="1" t="s">
        <v>542</v>
      </c>
      <c r="V283" s="1" t="s">
        <v>510</v>
      </c>
      <c r="W283" s="1" t="s">
        <v>510</v>
      </c>
      <c r="Y283" s="1" t="s">
        <v>575</v>
      </c>
      <c r="AA283" s="1" t="s">
        <v>596</v>
      </c>
      <c r="AB283" s="1">
        <v>0</v>
      </c>
      <c r="AC283" s="1">
        <v>1</v>
      </c>
      <c r="AD283" s="1">
        <v>0</v>
      </c>
      <c r="AE283" s="1">
        <v>1</v>
      </c>
      <c r="AF283" s="1">
        <v>0</v>
      </c>
      <c r="AG283" s="1">
        <v>0</v>
      </c>
      <c r="AH283" s="1">
        <v>1</v>
      </c>
      <c r="AI283" s="1">
        <v>0</v>
      </c>
      <c r="AJ283" s="1">
        <v>2</v>
      </c>
      <c r="AK283" s="1">
        <v>1</v>
      </c>
      <c r="AL283" s="1">
        <v>2</v>
      </c>
      <c r="AM283" s="1">
        <v>1</v>
      </c>
      <c r="AN283" s="1">
        <v>0</v>
      </c>
      <c r="AO283" s="1">
        <v>0</v>
      </c>
      <c r="AP283" s="1">
        <v>0</v>
      </c>
      <c r="AQ283" s="1">
        <v>1</v>
      </c>
      <c r="AR283" s="1">
        <v>10</v>
      </c>
      <c r="AS283" s="1" t="s">
        <v>464</v>
      </c>
      <c r="AT283" s="1">
        <v>0</v>
      </c>
      <c r="AU283" s="1">
        <v>0</v>
      </c>
      <c r="AV283" s="1">
        <v>0</v>
      </c>
      <c r="AW283" s="1">
        <v>0</v>
      </c>
      <c r="AX283" s="1">
        <v>1</v>
      </c>
      <c r="AY283" s="1">
        <v>0</v>
      </c>
      <c r="AZ283" s="1">
        <v>0</v>
      </c>
      <c r="BA283" s="1">
        <v>0</v>
      </c>
      <c r="BB283" s="1">
        <v>0</v>
      </c>
      <c r="BC283" s="1">
        <v>0</v>
      </c>
      <c r="BD283" s="1">
        <v>0</v>
      </c>
      <c r="BE283" s="1">
        <v>0</v>
      </c>
      <c r="BF283" s="1" t="s">
        <v>464</v>
      </c>
      <c r="BG283" s="1">
        <v>1</v>
      </c>
      <c r="BH283" s="1">
        <v>0</v>
      </c>
      <c r="BI283" s="1">
        <v>0</v>
      </c>
      <c r="BJ283" s="1">
        <v>0</v>
      </c>
      <c r="BK283" s="1">
        <v>0</v>
      </c>
      <c r="BL283" s="1">
        <v>0</v>
      </c>
      <c r="BM283" s="1">
        <v>0</v>
      </c>
      <c r="BN283" s="1">
        <v>0</v>
      </c>
      <c r="BO283" s="1">
        <v>0</v>
      </c>
      <c r="BP283" s="1">
        <v>0</v>
      </c>
      <c r="BQ283" s="1">
        <v>0</v>
      </c>
      <c r="BS283" s="1" t="s">
        <v>464</v>
      </c>
      <c r="BT283" s="1">
        <v>0</v>
      </c>
      <c r="BU283" s="1">
        <v>0</v>
      </c>
      <c r="BV283" s="1">
        <v>0</v>
      </c>
      <c r="BW283" s="1">
        <v>1</v>
      </c>
      <c r="BX283" s="1">
        <v>1</v>
      </c>
      <c r="BY283" s="1">
        <v>0</v>
      </c>
      <c r="BZ283" s="1">
        <v>0</v>
      </c>
      <c r="CA283" s="1">
        <v>0</v>
      </c>
      <c r="CB283" s="1">
        <v>0</v>
      </c>
      <c r="CC283" s="1">
        <v>0</v>
      </c>
      <c r="CD283" s="1">
        <v>0</v>
      </c>
      <c r="CF283" s="1" t="s">
        <v>473</v>
      </c>
      <c r="CG283" s="1" t="s">
        <v>896</v>
      </c>
      <c r="CL283" s="1" t="s">
        <v>473</v>
      </c>
      <c r="CM283" s="1" t="s">
        <v>5133</v>
      </c>
      <c r="CO283" s="1" t="s">
        <v>464</v>
      </c>
      <c r="CW283" s="1" t="s">
        <v>554</v>
      </c>
      <c r="CX283" s="1">
        <v>1</v>
      </c>
      <c r="CY283" s="1">
        <v>1</v>
      </c>
      <c r="CZ283" s="1">
        <v>1</v>
      </c>
      <c r="DA283" s="9">
        <v>3</v>
      </c>
      <c r="DE283" s="1" t="s">
        <v>464</v>
      </c>
      <c r="DF283" s="1" t="s">
        <v>5100</v>
      </c>
      <c r="EH283" s="1">
        <v>7</v>
      </c>
      <c r="EI283" s="1">
        <v>3</v>
      </c>
      <c r="EJ283" s="1">
        <v>420</v>
      </c>
      <c r="EM283" s="1">
        <v>0</v>
      </c>
      <c r="EN283" s="6">
        <v>6</v>
      </c>
      <c r="EO283" s="1" t="s">
        <v>464</v>
      </c>
      <c r="EP283" s="1">
        <v>0</v>
      </c>
      <c r="EQ283" s="1">
        <v>0</v>
      </c>
      <c r="ER283" s="1">
        <v>0</v>
      </c>
      <c r="ES283" s="1">
        <v>0</v>
      </c>
      <c r="ET283" s="1">
        <v>0</v>
      </c>
      <c r="EU283" s="1">
        <v>0</v>
      </c>
      <c r="EV283" s="1">
        <v>1</v>
      </c>
      <c r="EW283" s="1">
        <v>0</v>
      </c>
      <c r="EX283" s="1">
        <v>0</v>
      </c>
      <c r="EZ283" s="1" t="s">
        <v>555</v>
      </c>
      <c r="FA283" s="1">
        <v>0</v>
      </c>
      <c r="FB283" s="1">
        <v>0</v>
      </c>
      <c r="FC283" s="1">
        <v>0</v>
      </c>
      <c r="FD283" s="1">
        <v>1</v>
      </c>
      <c r="FE283" s="1">
        <v>0</v>
      </c>
      <c r="FF283" s="1">
        <v>0</v>
      </c>
      <c r="FG283" s="1">
        <v>0</v>
      </c>
      <c r="FI283" s="1" t="s">
        <v>464</v>
      </c>
      <c r="FJ283" s="1" t="s">
        <v>598</v>
      </c>
      <c r="FM283" s="1">
        <v>11000</v>
      </c>
      <c r="GE283" s="1" t="s">
        <v>464</v>
      </c>
      <c r="GF283" s="1" t="s">
        <v>3830</v>
      </c>
      <c r="GG283" s="1" t="s">
        <v>472</v>
      </c>
      <c r="HP283" s="1" t="s">
        <v>464</v>
      </c>
      <c r="HQ283" s="1">
        <v>0</v>
      </c>
      <c r="HR283" s="1">
        <v>0</v>
      </c>
      <c r="HS283" s="1">
        <v>1</v>
      </c>
      <c r="HT283" s="1">
        <v>0</v>
      </c>
      <c r="HU283" s="1">
        <v>0</v>
      </c>
      <c r="HV283" s="1">
        <v>0</v>
      </c>
      <c r="HW283" s="1">
        <v>0</v>
      </c>
      <c r="HX283" s="1">
        <v>0</v>
      </c>
      <c r="HY283" s="1">
        <v>0</v>
      </c>
      <c r="HZ283" s="1">
        <v>0</v>
      </c>
      <c r="IC283" s="1" t="s">
        <v>737</v>
      </c>
      <c r="IF283" s="1">
        <v>0</v>
      </c>
      <c r="IG283" s="1">
        <v>0</v>
      </c>
      <c r="IH283" s="1">
        <v>0</v>
      </c>
      <c r="II283" s="1">
        <v>1</v>
      </c>
      <c r="IJ283" s="1">
        <v>0</v>
      </c>
      <c r="IL283" s="1">
        <v>0</v>
      </c>
      <c r="IM283" s="1">
        <v>1</v>
      </c>
      <c r="IN283" s="1">
        <v>0</v>
      </c>
      <c r="IS283" s="1" t="s">
        <v>5183</v>
      </c>
      <c r="IT283" s="1" t="s">
        <v>472</v>
      </c>
      <c r="IU283" s="1" t="s">
        <v>5102</v>
      </c>
      <c r="IV283" s="1" t="s">
        <v>472</v>
      </c>
      <c r="IX283" s="1" t="s">
        <v>472</v>
      </c>
      <c r="IY283" s="1" t="s">
        <v>472</v>
      </c>
      <c r="KA283" s="1" t="s">
        <v>464</v>
      </c>
      <c r="KB283" s="1">
        <v>1</v>
      </c>
      <c r="KC283" s="1">
        <v>1</v>
      </c>
      <c r="KD283" s="1">
        <v>1</v>
      </c>
      <c r="KE283" s="1">
        <v>3</v>
      </c>
      <c r="KF283" s="1">
        <v>0</v>
      </c>
      <c r="KG283" s="1">
        <v>0</v>
      </c>
      <c r="KH283" s="1">
        <v>0</v>
      </c>
      <c r="KJ283" s="1">
        <v>1</v>
      </c>
      <c r="KK283" s="1">
        <v>1</v>
      </c>
      <c r="KL283" s="1">
        <v>1</v>
      </c>
      <c r="KM283" s="1">
        <v>3</v>
      </c>
      <c r="KN283" s="1">
        <v>6</v>
      </c>
      <c r="KO283" s="1" t="s">
        <v>5185</v>
      </c>
      <c r="KP283" s="1">
        <v>0</v>
      </c>
      <c r="KQ283" s="1">
        <v>0</v>
      </c>
      <c r="KR283" s="1">
        <v>0</v>
      </c>
      <c r="KT283" s="1">
        <v>1</v>
      </c>
      <c r="KU283" s="1">
        <v>0</v>
      </c>
      <c r="KV283" s="1">
        <v>0</v>
      </c>
      <c r="KW283" s="1">
        <v>0</v>
      </c>
      <c r="KX283" s="1">
        <v>0</v>
      </c>
      <c r="KY283" s="1">
        <v>0</v>
      </c>
      <c r="LA283" s="1" t="s">
        <v>464</v>
      </c>
      <c r="LB283" s="1" t="s">
        <v>3831</v>
      </c>
      <c r="LC283" s="1">
        <v>1</v>
      </c>
      <c r="LD283" s="1">
        <v>1</v>
      </c>
      <c r="LE283" s="1">
        <v>0</v>
      </c>
      <c r="LF283" s="1">
        <v>0</v>
      </c>
      <c r="LH283" s="1">
        <v>0</v>
      </c>
      <c r="LI283" s="1">
        <v>0</v>
      </c>
      <c r="LJ283" s="1">
        <v>1</v>
      </c>
      <c r="LK283" s="1">
        <v>0</v>
      </c>
      <c r="LL283" s="1">
        <v>0</v>
      </c>
      <c r="LM283" s="1">
        <v>0</v>
      </c>
      <c r="LN283" s="1">
        <v>0</v>
      </c>
      <c r="LO283" s="1">
        <v>0</v>
      </c>
      <c r="LQ283" s="1" t="s">
        <v>472</v>
      </c>
      <c r="LZ283" s="1" t="s">
        <v>472</v>
      </c>
      <c r="MA283" s="1" t="s">
        <v>472</v>
      </c>
      <c r="MQ283" s="1">
        <v>0</v>
      </c>
      <c r="MT283" s="1">
        <v>5</v>
      </c>
      <c r="MU283" s="1" t="s">
        <v>5189</v>
      </c>
      <c r="MV283" s="1">
        <v>1</v>
      </c>
      <c r="MW283" s="1">
        <v>0</v>
      </c>
      <c r="MX283" s="1">
        <v>0</v>
      </c>
      <c r="MY283" s="1">
        <v>0</v>
      </c>
      <c r="MZ283" s="1">
        <v>0</v>
      </c>
      <c r="NA283" s="1">
        <v>1</v>
      </c>
      <c r="NB283" s="1">
        <v>1</v>
      </c>
      <c r="NC283" s="1" t="s">
        <v>5190</v>
      </c>
      <c r="ND283" s="1">
        <v>0</v>
      </c>
      <c r="NE283" s="1">
        <v>0</v>
      </c>
      <c r="NF283" s="1">
        <v>0</v>
      </c>
      <c r="NH283" s="1" t="s">
        <v>464</v>
      </c>
      <c r="NI283" s="1" t="s">
        <v>480</v>
      </c>
      <c r="OD283" s="1" t="s">
        <v>3832</v>
      </c>
      <c r="OE283" s="1">
        <v>0</v>
      </c>
      <c r="OF283" s="1">
        <v>0</v>
      </c>
      <c r="OG283" s="1">
        <v>0</v>
      </c>
      <c r="OH283" s="1">
        <v>0</v>
      </c>
      <c r="OI283" s="1">
        <v>0</v>
      </c>
      <c r="OJ283" s="1">
        <v>0</v>
      </c>
      <c r="OK283" s="1">
        <v>0</v>
      </c>
      <c r="OL283" s="1">
        <v>0</v>
      </c>
      <c r="OM283" s="1">
        <v>1</v>
      </c>
      <c r="ON283" s="1">
        <v>0</v>
      </c>
      <c r="OO283" s="1" t="s">
        <v>3833</v>
      </c>
      <c r="OP283" s="1">
        <v>0</v>
      </c>
      <c r="OQ283" s="1">
        <v>0</v>
      </c>
      <c r="OR283" s="1">
        <v>0</v>
      </c>
      <c r="OS283" s="1">
        <v>1</v>
      </c>
      <c r="OT283" s="1">
        <v>0</v>
      </c>
      <c r="OU283" s="1">
        <v>0</v>
      </c>
      <c r="OW283" s="1" t="s">
        <v>546</v>
      </c>
      <c r="OY283" s="1" t="s">
        <v>502</v>
      </c>
      <c r="OZ283" s="1" t="s">
        <v>464</v>
      </c>
      <c r="PA283" s="1" t="s">
        <v>464</v>
      </c>
      <c r="PB283" s="1" t="s">
        <v>502</v>
      </c>
      <c r="PC283" s="1" t="s">
        <v>464</v>
      </c>
      <c r="PD283" s="1" t="s">
        <v>472</v>
      </c>
      <c r="PF283" s="1" t="s">
        <v>2259</v>
      </c>
      <c r="PG283" s="1" t="s">
        <v>3834</v>
      </c>
      <c r="PH283" s="1" t="s">
        <v>485</v>
      </c>
      <c r="PI283" s="1" t="s">
        <v>534</v>
      </c>
      <c r="PJ283" s="1" t="s">
        <v>472</v>
      </c>
      <c r="PZ283" s="1" t="s">
        <v>3835</v>
      </c>
      <c r="QA283" s="1" t="s">
        <v>472</v>
      </c>
      <c r="QB283" s="1" t="s">
        <v>3836</v>
      </c>
      <c r="QC283" s="1" t="s">
        <v>3837</v>
      </c>
      <c r="QD283" s="1" t="s">
        <v>464</v>
      </c>
      <c r="QE283" s="1" t="s">
        <v>3838</v>
      </c>
      <c r="QF283" s="1" t="s">
        <v>472</v>
      </c>
      <c r="QG283" s="1">
        <v>-2.2272018</v>
      </c>
      <c r="QH283" s="1">
        <v>28.827680399999998</v>
      </c>
      <c r="QI283" s="1">
        <v>1633</v>
      </c>
      <c r="QJ283" s="1">
        <v>8.48</v>
      </c>
      <c r="QK283" s="1">
        <v>10</v>
      </c>
      <c r="QL283" s="1">
        <v>44967.56523148148</v>
      </c>
      <c r="QM283" s="1">
        <v>44967.546273148153</v>
      </c>
      <c r="QN283" s="1" t="s">
        <v>747</v>
      </c>
      <c r="QO283" s="1">
        <v>44967.587824074071</v>
      </c>
      <c r="QP283" s="7" t="s">
        <v>3839</v>
      </c>
      <c r="QQ283" s="1" t="s">
        <v>747</v>
      </c>
      <c r="QR283" s="1" t="s">
        <v>4752</v>
      </c>
      <c r="QS283" s="1" t="s">
        <v>4752</v>
      </c>
      <c r="QT283" s="1" t="s">
        <v>4752</v>
      </c>
      <c r="QU283" s="1" t="s">
        <v>4752</v>
      </c>
      <c r="QV283" s="1" t="s">
        <v>4752</v>
      </c>
      <c r="QW283" s="1" t="s">
        <v>4752</v>
      </c>
      <c r="QX283" s="1" t="s">
        <v>4752</v>
      </c>
      <c r="QY283" s="9" t="s">
        <v>4752</v>
      </c>
      <c r="QZ283" s="1" t="s">
        <v>4752</v>
      </c>
      <c r="RA283" s="1" t="s">
        <v>4752</v>
      </c>
      <c r="RB283" s="1" t="s">
        <v>4752</v>
      </c>
      <c r="RC283" s="1" t="s">
        <v>4752</v>
      </c>
      <c r="RD283" s="1" t="s">
        <v>4752</v>
      </c>
      <c r="RE283" s="1" t="s">
        <v>4752</v>
      </c>
      <c r="RF283" s="1" t="s">
        <v>4752</v>
      </c>
      <c r="RG283" s="1" t="s">
        <v>4752</v>
      </c>
      <c r="RH283" s="1" t="s">
        <v>4752</v>
      </c>
      <c r="RI283" s="1" t="s">
        <v>4752</v>
      </c>
      <c r="RJ283" s="1" t="s">
        <v>4752</v>
      </c>
      <c r="RK283" s="1" t="s">
        <v>4752</v>
      </c>
      <c r="RL283" s="1" t="s">
        <v>4752</v>
      </c>
      <c r="RM283" s="1" t="s">
        <v>4752</v>
      </c>
      <c r="RN283" s="1" t="s">
        <v>4752</v>
      </c>
      <c r="RO283" s="1" t="s">
        <v>4752</v>
      </c>
      <c r="RP283" s="1" t="str">
        <f t="shared" si="29"/>
        <v/>
      </c>
      <c r="RQ283" s="1" t="str">
        <f t="shared" si="30"/>
        <v/>
      </c>
      <c r="RR283" s="1" t="str">
        <f t="shared" si="31"/>
        <v/>
      </c>
      <c r="RS283" s="1" t="str">
        <f t="shared" si="32"/>
        <v/>
      </c>
      <c r="RT283" s="1" t="str">
        <f t="shared" si="33"/>
        <v/>
      </c>
      <c r="RU283" s="1" t="str">
        <f t="shared" si="34"/>
        <v/>
      </c>
    </row>
    <row r="284" spans="1:489" ht="14.25" customHeight="1" x14ac:dyDescent="0.3">
      <c r="A284" s="1" t="s">
        <v>3840</v>
      </c>
      <c r="B284" s="1" t="s">
        <v>3841</v>
      </c>
      <c r="C284" s="1">
        <v>44967</v>
      </c>
      <c r="D284" s="1" t="s">
        <v>459</v>
      </c>
      <c r="E284" s="1" t="s">
        <v>460</v>
      </c>
      <c r="F284" s="1" t="s">
        <v>460</v>
      </c>
      <c r="G284" s="1" t="s">
        <v>461</v>
      </c>
      <c r="H284" s="1" t="s">
        <v>462</v>
      </c>
      <c r="I284" s="1" t="s">
        <v>3497</v>
      </c>
      <c r="J284" s="1" t="s">
        <v>464</v>
      </c>
      <c r="K284" s="1" t="s">
        <v>3843</v>
      </c>
      <c r="L284" s="1" t="s">
        <v>3842</v>
      </c>
      <c r="M284" s="1" t="str" cm="1">
        <f t="array" ref="M284">SUBSTITUTE(L284,LEFT(L284,MIN(IFERROR(FIND({0;1;2;3;4;5;6;7;8;9},L284),""))-1),"")</f>
        <v>11</v>
      </c>
      <c r="N284" s="1" t="str">
        <f t="shared" si="28"/>
        <v>buhan_11</v>
      </c>
      <c r="O284" s="1" t="s">
        <v>510</v>
      </c>
      <c r="P284" s="1">
        <v>20</v>
      </c>
      <c r="Q284" s="1">
        <v>994142355</v>
      </c>
      <c r="R284" s="1" t="s">
        <v>614</v>
      </c>
      <c r="S284" s="1" t="s">
        <v>472</v>
      </c>
      <c r="T284" s="1" t="s">
        <v>875</v>
      </c>
      <c r="V284" s="1" t="s">
        <v>510</v>
      </c>
      <c r="W284" s="1" t="s">
        <v>510</v>
      </c>
      <c r="X284" s="1" t="s">
        <v>3844</v>
      </c>
      <c r="Y284" s="1" t="s">
        <v>575</v>
      </c>
      <c r="AA284" s="1" t="s">
        <v>471</v>
      </c>
      <c r="AB284" s="1">
        <v>0</v>
      </c>
      <c r="AC284" s="1">
        <v>0</v>
      </c>
      <c r="AD284" s="1">
        <v>0</v>
      </c>
      <c r="AE284" s="1">
        <v>2</v>
      </c>
      <c r="AF284" s="1">
        <v>0</v>
      </c>
      <c r="AG284" s="1">
        <v>0</v>
      </c>
      <c r="AH284" s="1">
        <v>1</v>
      </c>
      <c r="AI284" s="1">
        <v>0</v>
      </c>
      <c r="AJ284" s="1">
        <v>0</v>
      </c>
      <c r="AK284" s="1">
        <v>1</v>
      </c>
      <c r="AL284" s="1">
        <v>2</v>
      </c>
      <c r="AM284" s="1">
        <v>0</v>
      </c>
      <c r="AN284" s="1">
        <v>0</v>
      </c>
      <c r="AO284" s="1">
        <v>0</v>
      </c>
      <c r="AP284" s="1">
        <v>1</v>
      </c>
      <c r="AQ284" s="1">
        <v>0</v>
      </c>
      <c r="AR284" s="1">
        <v>7</v>
      </c>
      <c r="AS284" s="1" t="s">
        <v>464</v>
      </c>
      <c r="AT284" s="1">
        <v>0</v>
      </c>
      <c r="AU284" s="1">
        <v>0</v>
      </c>
      <c r="AV284" s="1">
        <v>0</v>
      </c>
      <c r="AW284" s="1">
        <v>0</v>
      </c>
      <c r="AX284" s="1">
        <v>1</v>
      </c>
      <c r="AY284" s="1">
        <v>0</v>
      </c>
      <c r="AZ284" s="1">
        <v>0</v>
      </c>
      <c r="BA284" s="1">
        <v>0</v>
      </c>
      <c r="BB284" s="1">
        <v>0</v>
      </c>
      <c r="BC284" s="1">
        <v>0</v>
      </c>
      <c r="BD284" s="1">
        <v>0</v>
      </c>
      <c r="BE284" s="1">
        <v>0</v>
      </c>
      <c r="BF284" s="1" t="s">
        <v>472</v>
      </c>
      <c r="BS284" s="1" t="s">
        <v>464</v>
      </c>
      <c r="BT284" s="1">
        <v>0</v>
      </c>
      <c r="BU284" s="1">
        <v>0</v>
      </c>
      <c r="BV284" s="1">
        <v>0</v>
      </c>
      <c r="BW284" s="1">
        <v>0</v>
      </c>
      <c r="BX284" s="1">
        <v>0</v>
      </c>
      <c r="BY284" s="1">
        <v>0</v>
      </c>
      <c r="BZ284" s="1">
        <v>0</v>
      </c>
      <c r="CA284" s="1">
        <v>0</v>
      </c>
      <c r="CB284" s="1">
        <v>0</v>
      </c>
      <c r="CC284" s="1">
        <v>1</v>
      </c>
      <c r="CD284" s="1">
        <v>0</v>
      </c>
      <c r="CE284" s="1" t="s">
        <v>3845</v>
      </c>
      <c r="CF284" s="1" t="s">
        <v>473</v>
      </c>
      <c r="CG284" s="1" t="s">
        <v>474</v>
      </c>
      <c r="CL284" s="1" t="s">
        <v>473</v>
      </c>
      <c r="CM284" s="1" t="s">
        <v>5133</v>
      </c>
      <c r="CO284" s="1" t="s">
        <v>464</v>
      </c>
      <c r="CW284" s="1" t="s">
        <v>475</v>
      </c>
      <c r="CX284" s="1">
        <v>5</v>
      </c>
      <c r="CY284" s="1">
        <v>10</v>
      </c>
      <c r="CZ284" s="1">
        <v>5</v>
      </c>
      <c r="DA284" s="9">
        <v>20</v>
      </c>
      <c r="DE284" s="1" t="s">
        <v>472</v>
      </c>
      <c r="DF284" s="1" t="s">
        <v>5102</v>
      </c>
      <c r="DG284" s="1">
        <v>0</v>
      </c>
      <c r="DH284" s="1">
        <v>0</v>
      </c>
      <c r="DI284" s="1">
        <v>0</v>
      </c>
      <c r="DJ284" s="1">
        <v>0</v>
      </c>
      <c r="DK284" s="1">
        <v>0</v>
      </c>
      <c r="DL284" s="1">
        <v>1</v>
      </c>
      <c r="DM284" s="1">
        <v>1</v>
      </c>
      <c r="DN284" s="1">
        <v>1</v>
      </c>
      <c r="DO284" s="1">
        <v>0</v>
      </c>
      <c r="DP284" s="1">
        <v>0</v>
      </c>
      <c r="DQ284" s="1">
        <v>0</v>
      </c>
      <c r="DR284" s="1">
        <v>0</v>
      </c>
      <c r="DS284" s="1">
        <v>0</v>
      </c>
      <c r="EH284" s="1">
        <v>7</v>
      </c>
      <c r="EI284" s="1">
        <v>5</v>
      </c>
      <c r="EJ284" s="1">
        <v>700</v>
      </c>
      <c r="EM284" s="1">
        <v>0</v>
      </c>
      <c r="EN284" s="6">
        <v>14.285714285714286</v>
      </c>
      <c r="EO284" s="1" t="s">
        <v>472</v>
      </c>
      <c r="EZ284" s="1" t="s">
        <v>529</v>
      </c>
      <c r="FA284" s="1">
        <v>0</v>
      </c>
      <c r="FB284" s="1">
        <v>0</v>
      </c>
      <c r="FC284" s="1">
        <v>0</v>
      </c>
      <c r="FD284" s="1">
        <v>0</v>
      </c>
      <c r="FE284" s="1">
        <v>1</v>
      </c>
      <c r="FF284" s="1">
        <v>0</v>
      </c>
      <c r="FG284" s="1">
        <v>0</v>
      </c>
      <c r="FI284" s="1" t="s">
        <v>464</v>
      </c>
      <c r="FJ284" s="1" t="s">
        <v>598</v>
      </c>
      <c r="FM284" s="1">
        <v>500</v>
      </c>
      <c r="GE284" s="1" t="s">
        <v>464</v>
      </c>
      <c r="GF284" s="1" t="s">
        <v>3846</v>
      </c>
      <c r="GG284" s="1" t="s">
        <v>472</v>
      </c>
      <c r="HP284" s="1" t="s">
        <v>464</v>
      </c>
      <c r="HQ284" s="1">
        <v>0</v>
      </c>
      <c r="HR284" s="1">
        <v>0</v>
      </c>
      <c r="HS284" s="1">
        <v>0</v>
      </c>
      <c r="HT284" s="1">
        <v>0</v>
      </c>
      <c r="HU284" s="1">
        <v>0</v>
      </c>
      <c r="HV284" s="1">
        <v>0</v>
      </c>
      <c r="HW284" s="1">
        <v>1</v>
      </c>
      <c r="HX284" s="1">
        <v>0</v>
      </c>
      <c r="HY284" s="1">
        <v>0</v>
      </c>
      <c r="HZ284" s="1">
        <v>0</v>
      </c>
      <c r="IF284" s="1">
        <v>0</v>
      </c>
      <c r="IG284" s="1">
        <v>0</v>
      </c>
      <c r="IH284" s="1">
        <v>0</v>
      </c>
      <c r="II284" s="1">
        <v>1</v>
      </c>
      <c r="IJ284" s="1">
        <v>0</v>
      </c>
      <c r="IS284" s="1" t="s">
        <v>5183</v>
      </c>
      <c r="IT284" s="1" t="s">
        <v>472</v>
      </c>
      <c r="IU284" s="1" t="s">
        <v>5102</v>
      </c>
      <c r="IV284" s="1" t="s">
        <v>472</v>
      </c>
      <c r="IX284" s="1" t="s">
        <v>472</v>
      </c>
      <c r="IY284" s="1" t="s">
        <v>472</v>
      </c>
      <c r="KA284" s="1" t="s">
        <v>464</v>
      </c>
      <c r="KB284" s="1">
        <v>1</v>
      </c>
      <c r="KC284" s="1">
        <v>0</v>
      </c>
      <c r="KD284" s="1">
        <v>0</v>
      </c>
      <c r="KE284" s="1">
        <v>1</v>
      </c>
      <c r="KF284" s="1">
        <v>0</v>
      </c>
      <c r="KG284" s="1">
        <v>0</v>
      </c>
      <c r="KH284" s="1">
        <v>0</v>
      </c>
      <c r="KJ284" s="1">
        <v>0</v>
      </c>
      <c r="KK284" s="1">
        <v>1</v>
      </c>
      <c r="KL284" s="1">
        <v>0</v>
      </c>
      <c r="KM284" s="1">
        <v>1</v>
      </c>
      <c r="KN284" s="1">
        <v>2</v>
      </c>
      <c r="KO284" s="1" t="s">
        <v>5186</v>
      </c>
      <c r="KP284" s="1">
        <v>0</v>
      </c>
      <c r="KQ284" s="1">
        <v>0</v>
      </c>
      <c r="KR284" s="1">
        <v>0</v>
      </c>
      <c r="KT284" s="1">
        <v>1</v>
      </c>
      <c r="KU284" s="1">
        <v>0</v>
      </c>
      <c r="KV284" s="1">
        <v>0</v>
      </c>
      <c r="KW284" s="1">
        <v>0</v>
      </c>
      <c r="KX284" s="1">
        <v>0</v>
      </c>
      <c r="KY284" s="1">
        <v>0</v>
      </c>
      <c r="LA284" s="1" t="s">
        <v>472</v>
      </c>
      <c r="LB284" s="1" t="s">
        <v>3847</v>
      </c>
      <c r="LC284" s="1">
        <v>0</v>
      </c>
      <c r="LD284" s="1">
        <v>1</v>
      </c>
      <c r="LE284" s="1">
        <v>0</v>
      </c>
      <c r="LF284" s="1">
        <v>0</v>
      </c>
      <c r="LH284" s="1">
        <v>1</v>
      </c>
      <c r="LI284" s="1">
        <v>0</v>
      </c>
      <c r="LJ284" s="1">
        <v>0</v>
      </c>
      <c r="LK284" s="1">
        <v>0</v>
      </c>
      <c r="LL284" s="1">
        <v>0</v>
      </c>
      <c r="LM284" s="1">
        <v>0</v>
      </c>
      <c r="LN284" s="1">
        <v>0</v>
      </c>
      <c r="LO284" s="1">
        <v>0</v>
      </c>
      <c r="LQ284" s="1" t="s">
        <v>464</v>
      </c>
      <c r="LR284" s="1" t="s">
        <v>1340</v>
      </c>
      <c r="LS284" s="1">
        <v>0</v>
      </c>
      <c r="LT284" s="1">
        <v>0</v>
      </c>
      <c r="LU284" s="1">
        <v>0</v>
      </c>
      <c r="LV284" s="1">
        <v>1</v>
      </c>
      <c r="LW284" s="1">
        <v>0</v>
      </c>
      <c r="LX284" s="1">
        <v>0</v>
      </c>
      <c r="LY284" s="1" t="s">
        <v>1341</v>
      </c>
      <c r="LZ284" s="1" t="s">
        <v>472</v>
      </c>
      <c r="MA284" s="1" t="s">
        <v>472</v>
      </c>
      <c r="MQ284" s="1">
        <v>0</v>
      </c>
      <c r="MT284" s="1">
        <v>6</v>
      </c>
      <c r="MU284" s="1" t="s">
        <v>5187</v>
      </c>
      <c r="MV284" s="1">
        <v>1</v>
      </c>
      <c r="MW284" s="1">
        <v>0</v>
      </c>
      <c r="MX284" s="1">
        <v>0</v>
      </c>
      <c r="MY284" s="1">
        <v>0</v>
      </c>
      <c r="MZ284" s="1">
        <v>0</v>
      </c>
      <c r="NA284" s="1">
        <v>1</v>
      </c>
      <c r="NB284" s="1">
        <v>1</v>
      </c>
      <c r="NC284" s="1" t="s">
        <v>5190</v>
      </c>
      <c r="ND284" s="1">
        <v>0</v>
      </c>
      <c r="NE284" s="1">
        <v>0</v>
      </c>
      <c r="NF284" s="1">
        <v>0</v>
      </c>
      <c r="NH284" s="1" t="s">
        <v>464</v>
      </c>
      <c r="NI284" s="1" t="s">
        <v>480</v>
      </c>
      <c r="OD284" s="1" t="s">
        <v>1818</v>
      </c>
      <c r="OE284" s="1">
        <v>0</v>
      </c>
      <c r="OF284" s="1">
        <v>0</v>
      </c>
      <c r="OG284" s="1">
        <v>0</v>
      </c>
      <c r="OH284" s="1">
        <v>0</v>
      </c>
      <c r="OI284" s="1">
        <v>0</v>
      </c>
      <c r="OJ284" s="1">
        <v>0</v>
      </c>
      <c r="OK284" s="1">
        <v>0</v>
      </c>
      <c r="OL284" s="1">
        <v>0</v>
      </c>
      <c r="OM284" s="1">
        <v>1</v>
      </c>
      <c r="ON284" s="1">
        <v>0</v>
      </c>
      <c r="OO284" s="1" t="s">
        <v>3848</v>
      </c>
      <c r="OP284" s="1">
        <v>0</v>
      </c>
      <c r="OQ284" s="1">
        <v>0</v>
      </c>
      <c r="OR284" s="1">
        <v>0</v>
      </c>
      <c r="OS284" s="1">
        <v>0</v>
      </c>
      <c r="OT284" s="1">
        <v>1</v>
      </c>
      <c r="OU284" s="1">
        <v>0</v>
      </c>
      <c r="OV284" s="1" t="s">
        <v>2058</v>
      </c>
      <c r="OW284" s="1" t="s">
        <v>546</v>
      </c>
      <c r="OY284" s="1" t="s">
        <v>533</v>
      </c>
      <c r="OZ284" s="1" t="s">
        <v>464</v>
      </c>
      <c r="PA284" s="1" t="s">
        <v>464</v>
      </c>
      <c r="PB284" s="1" t="s">
        <v>743</v>
      </c>
      <c r="PC284" s="1" t="s">
        <v>464</v>
      </c>
      <c r="PD284" s="1" t="s">
        <v>472</v>
      </c>
      <c r="PF284" s="1" t="s">
        <v>484</v>
      </c>
      <c r="PH284" s="1" t="s">
        <v>485</v>
      </c>
      <c r="PI284" s="1" t="s">
        <v>534</v>
      </c>
      <c r="PJ284" s="1" t="s">
        <v>472</v>
      </c>
      <c r="PZ284" s="1" t="s">
        <v>1779</v>
      </c>
      <c r="QA284" s="1" t="s">
        <v>472</v>
      </c>
      <c r="QB284" s="1" t="s">
        <v>3849</v>
      </c>
      <c r="QC284" s="1" t="s">
        <v>3850</v>
      </c>
      <c r="QD284" s="1" t="s">
        <v>472</v>
      </c>
      <c r="QG284" s="1">
        <v>-2.2623383000000001</v>
      </c>
      <c r="QH284" s="1">
        <v>28.829371699999999</v>
      </c>
      <c r="QI284" s="1">
        <v>1689.8</v>
      </c>
      <c r="QJ284" s="1">
        <v>3.9</v>
      </c>
      <c r="QK284" s="1">
        <v>7</v>
      </c>
      <c r="QL284" s="1">
        <v>44967.574953703697</v>
      </c>
      <c r="QM284" s="1">
        <v>44967.564710648148</v>
      </c>
      <c r="QN284" s="1" t="s">
        <v>890</v>
      </c>
      <c r="QO284" s="1">
        <v>44967.588449074072</v>
      </c>
      <c r="QP284" s="7" t="s">
        <v>3851</v>
      </c>
      <c r="QQ284" s="1" t="s">
        <v>890</v>
      </c>
      <c r="QR284" s="1" t="s">
        <v>4707</v>
      </c>
      <c r="QS284" s="1" t="s">
        <v>4708</v>
      </c>
      <c r="QT284" s="1">
        <v>4</v>
      </c>
      <c r="QU284" s="1" t="s">
        <v>4725</v>
      </c>
      <c r="QV284" s="1">
        <v>5</v>
      </c>
      <c r="QW284" s="1">
        <v>5</v>
      </c>
      <c r="QX284" s="1">
        <v>8</v>
      </c>
      <c r="QY284" s="9">
        <v>18</v>
      </c>
      <c r="QZ284" s="1" t="s">
        <v>5100</v>
      </c>
      <c r="RA284" s="1">
        <v>7.1428571428571432</v>
      </c>
      <c r="RB284" s="1" t="s">
        <v>4710</v>
      </c>
      <c r="RC284" s="1" t="s">
        <v>4711</v>
      </c>
      <c r="RD284" s="1" t="s">
        <v>4717</v>
      </c>
      <c r="RE284" s="1" t="s">
        <v>5102</v>
      </c>
      <c r="RF284" s="1">
        <v>0</v>
      </c>
      <c r="RG284" s="1">
        <v>1</v>
      </c>
      <c r="RH284" s="1">
        <v>2</v>
      </c>
      <c r="RI284" s="1">
        <v>3</v>
      </c>
      <c r="RJ284" s="1" t="s">
        <v>4713</v>
      </c>
      <c r="RK284" s="1">
        <v>1</v>
      </c>
      <c r="RL284" s="1">
        <v>5</v>
      </c>
      <c r="RM284" s="1" t="s">
        <v>4714</v>
      </c>
      <c r="RN284" s="1">
        <v>1</v>
      </c>
      <c r="RO284" s="1">
        <v>1</v>
      </c>
      <c r="RP284" s="1" t="str">
        <f t="shared" si="29"/>
        <v>regression</v>
      </c>
      <c r="RQ284" s="1" t="str">
        <f t="shared" si="30"/>
        <v>regression</v>
      </c>
      <c r="RR284" s="1" t="str">
        <f t="shared" si="31"/>
        <v>stagnation</v>
      </c>
      <c r="RS284" s="1" t="str">
        <f t="shared" si="32"/>
        <v>regression</v>
      </c>
      <c r="RT284" s="1" t="str">
        <f t="shared" si="33"/>
        <v>regression</v>
      </c>
      <c r="RU284" s="1" t="str">
        <f t="shared" si="34"/>
        <v>croissance</v>
      </c>
    </row>
    <row r="285" spans="1:489" ht="14.25" customHeight="1" x14ac:dyDescent="0.3">
      <c r="A285" s="1" t="s">
        <v>3852</v>
      </c>
      <c r="B285" s="1" t="s">
        <v>3853</v>
      </c>
      <c r="C285" s="1">
        <v>44967</v>
      </c>
      <c r="D285" s="1" t="s">
        <v>459</v>
      </c>
      <c r="E285" s="1" t="s">
        <v>460</v>
      </c>
      <c r="F285" s="1" t="s">
        <v>460</v>
      </c>
      <c r="G285" s="1" t="s">
        <v>461</v>
      </c>
      <c r="H285" s="1" t="s">
        <v>1380</v>
      </c>
      <c r="I285" s="1" t="s">
        <v>3572</v>
      </c>
      <c r="J285" s="1" t="s">
        <v>464</v>
      </c>
      <c r="K285" s="1" t="s">
        <v>3855</v>
      </c>
      <c r="L285" s="1" t="s">
        <v>3854</v>
      </c>
      <c r="M285" s="1" t="str" cm="1">
        <f t="array" ref="M285">SUBSTITUTE(L285,LEFT(L285,MIN(IFERROR(FIND({0;1;2;3;4;5;6;7;8;9},L285),""))-1),"")</f>
        <v>3</v>
      </c>
      <c r="N285" s="1" t="str">
        <f t="shared" si="28"/>
        <v>mabin_3</v>
      </c>
      <c r="O285" s="1" t="s">
        <v>467</v>
      </c>
      <c r="P285" s="1">
        <v>35</v>
      </c>
      <c r="Q285" s="1">
        <v>0</v>
      </c>
      <c r="R285" s="1" t="s">
        <v>693</v>
      </c>
      <c r="S285" s="1" t="s">
        <v>472</v>
      </c>
      <c r="T285" s="1" t="s">
        <v>542</v>
      </c>
      <c r="V285" s="1" t="s">
        <v>510</v>
      </c>
      <c r="W285" s="1" t="s">
        <v>510</v>
      </c>
      <c r="Y285" s="1" t="s">
        <v>513</v>
      </c>
      <c r="AA285" s="1" t="s">
        <v>471</v>
      </c>
      <c r="AB285" s="1">
        <v>1</v>
      </c>
      <c r="AC285" s="1">
        <v>2</v>
      </c>
      <c r="AD285" s="1">
        <v>4</v>
      </c>
      <c r="AE285" s="1">
        <v>0</v>
      </c>
      <c r="AF285" s="1">
        <v>0</v>
      </c>
      <c r="AG285" s="1">
        <v>0</v>
      </c>
      <c r="AH285" s="1">
        <v>1</v>
      </c>
      <c r="AI285" s="1">
        <v>0</v>
      </c>
      <c r="AJ285" s="1">
        <v>1</v>
      </c>
      <c r="AK285" s="1">
        <v>1</v>
      </c>
      <c r="AL285" s="1">
        <v>0</v>
      </c>
      <c r="AM285" s="1">
        <v>0</v>
      </c>
      <c r="AN285" s="1">
        <v>0</v>
      </c>
      <c r="AO285" s="1">
        <v>0</v>
      </c>
      <c r="AP285" s="1">
        <v>1</v>
      </c>
      <c r="AQ285" s="1">
        <v>0</v>
      </c>
      <c r="AR285" s="1">
        <v>11</v>
      </c>
      <c r="AS285" s="1" t="s">
        <v>472</v>
      </c>
      <c r="AT285" s="1">
        <v>0</v>
      </c>
      <c r="AU285" s="1">
        <v>0</v>
      </c>
      <c r="AV285" s="1">
        <v>0</v>
      </c>
      <c r="AW285" s="1">
        <v>0</v>
      </c>
      <c r="AX285" s="1">
        <v>0</v>
      </c>
      <c r="AY285" s="1">
        <v>0</v>
      </c>
      <c r="AZ285" s="1">
        <v>0</v>
      </c>
      <c r="BA285" s="1">
        <v>0</v>
      </c>
      <c r="BB285" s="1">
        <v>0</v>
      </c>
      <c r="BC285" s="1">
        <v>0</v>
      </c>
      <c r="BD285" s="1">
        <v>0</v>
      </c>
      <c r="BE285" s="1">
        <v>0</v>
      </c>
      <c r="BF285" s="1" t="s">
        <v>472</v>
      </c>
      <c r="BS285" s="1" t="s">
        <v>464</v>
      </c>
      <c r="BT285" s="1">
        <v>0</v>
      </c>
      <c r="BU285" s="1">
        <v>1</v>
      </c>
      <c r="BV285" s="1">
        <v>1</v>
      </c>
      <c r="BW285" s="1">
        <v>1</v>
      </c>
      <c r="BX285" s="1">
        <v>0</v>
      </c>
      <c r="BY285" s="1">
        <v>0</v>
      </c>
      <c r="BZ285" s="1">
        <v>0</v>
      </c>
      <c r="CA285" s="1">
        <v>0</v>
      </c>
      <c r="CB285" s="1">
        <v>0</v>
      </c>
      <c r="CC285" s="1">
        <v>0</v>
      </c>
      <c r="CD285" s="1">
        <v>0</v>
      </c>
      <c r="CF285" s="1" t="s">
        <v>473</v>
      </c>
      <c r="CG285" s="1" t="s">
        <v>474</v>
      </c>
      <c r="CL285" s="1" t="s">
        <v>473</v>
      </c>
      <c r="CM285" s="1" t="s">
        <v>5133</v>
      </c>
      <c r="CO285" s="1" t="s">
        <v>464</v>
      </c>
      <c r="CW285" s="1" t="s">
        <v>475</v>
      </c>
      <c r="CX285" s="1">
        <v>2</v>
      </c>
      <c r="CY285" s="1">
        <v>3</v>
      </c>
      <c r="CZ285" s="1">
        <v>3</v>
      </c>
      <c r="DA285" s="9">
        <v>8</v>
      </c>
      <c r="DE285" s="1" t="s">
        <v>472</v>
      </c>
      <c r="DF285" s="1" t="s">
        <v>5102</v>
      </c>
      <c r="DG285" s="1">
        <v>0</v>
      </c>
      <c r="DH285" s="1">
        <v>0</v>
      </c>
      <c r="DI285" s="1">
        <v>0</v>
      </c>
      <c r="DJ285" s="1">
        <v>0</v>
      </c>
      <c r="DK285" s="1">
        <v>0</v>
      </c>
      <c r="DL285" s="1">
        <v>0</v>
      </c>
      <c r="DM285" s="1">
        <v>1</v>
      </c>
      <c r="DN285" s="1">
        <v>1</v>
      </c>
      <c r="DO285" s="1">
        <v>0</v>
      </c>
      <c r="DP285" s="1">
        <v>0</v>
      </c>
      <c r="DQ285" s="1">
        <v>0</v>
      </c>
      <c r="DR285" s="1">
        <v>0</v>
      </c>
      <c r="DS285" s="1">
        <v>0</v>
      </c>
      <c r="EH285" s="1">
        <v>7</v>
      </c>
      <c r="EI285" s="1">
        <v>7</v>
      </c>
      <c r="EJ285" s="1">
        <v>980</v>
      </c>
      <c r="EM285" s="1">
        <v>0</v>
      </c>
      <c r="EN285" s="6">
        <v>12.727272727272728</v>
      </c>
      <c r="EO285" s="1" t="s">
        <v>472</v>
      </c>
      <c r="EZ285" s="1" t="s">
        <v>476</v>
      </c>
      <c r="FA285" s="1">
        <v>0</v>
      </c>
      <c r="FB285" s="1">
        <v>0</v>
      </c>
      <c r="FC285" s="1">
        <v>1</v>
      </c>
      <c r="FD285" s="1">
        <v>0</v>
      </c>
      <c r="FE285" s="1">
        <v>0</v>
      </c>
      <c r="FF285" s="1">
        <v>1</v>
      </c>
      <c r="FG285" s="1">
        <v>0</v>
      </c>
      <c r="FH285" s="1" t="s">
        <v>3856</v>
      </c>
      <c r="FI285" s="1" t="s">
        <v>464</v>
      </c>
      <c r="FJ285" s="1" t="s">
        <v>598</v>
      </c>
      <c r="FM285" s="1">
        <v>500</v>
      </c>
      <c r="GE285" s="1" t="s">
        <v>464</v>
      </c>
      <c r="GF285" s="1" t="s">
        <v>3857</v>
      </c>
      <c r="GG285" s="1" t="s">
        <v>464</v>
      </c>
      <c r="GH285" s="1">
        <v>1</v>
      </c>
      <c r="GI285" s="1">
        <v>0</v>
      </c>
      <c r="GJ285" s="1">
        <v>0</v>
      </c>
      <c r="GK285" s="1">
        <v>0</v>
      </c>
      <c r="GL285" s="1">
        <v>1</v>
      </c>
      <c r="GM285" s="1">
        <v>1</v>
      </c>
      <c r="GN285" s="1">
        <v>0</v>
      </c>
      <c r="GO285" s="1" t="s">
        <v>3858</v>
      </c>
      <c r="GY285" s="1">
        <v>1</v>
      </c>
      <c r="GZ285" s="1">
        <v>0</v>
      </c>
      <c r="HA285" s="1">
        <v>0</v>
      </c>
      <c r="HB285" s="1">
        <v>0</v>
      </c>
      <c r="HC285" s="1">
        <v>0</v>
      </c>
      <c r="HD285" s="1">
        <v>0</v>
      </c>
      <c r="HE285" s="1">
        <v>0</v>
      </c>
      <c r="HF285" s="1">
        <v>0</v>
      </c>
      <c r="HG285" s="1">
        <v>1</v>
      </c>
      <c r="HH285" s="1">
        <v>0</v>
      </c>
      <c r="HI285" s="1">
        <v>0</v>
      </c>
      <c r="HJ285" s="1">
        <v>0</v>
      </c>
      <c r="HK285" s="1">
        <v>0</v>
      </c>
      <c r="HL285" s="1">
        <v>0</v>
      </c>
      <c r="HM285" s="1">
        <v>0</v>
      </c>
      <c r="HN285" s="1">
        <v>0</v>
      </c>
      <c r="HO285" s="1">
        <v>0</v>
      </c>
      <c r="HP285" s="1" t="s">
        <v>464</v>
      </c>
      <c r="HQ285" s="1">
        <v>0</v>
      </c>
      <c r="HR285" s="1">
        <v>1</v>
      </c>
      <c r="HS285" s="1">
        <v>0</v>
      </c>
      <c r="HT285" s="1">
        <v>0</v>
      </c>
      <c r="HU285" s="1">
        <v>0</v>
      </c>
      <c r="HV285" s="1">
        <v>0</v>
      </c>
      <c r="HW285" s="1">
        <v>0</v>
      </c>
      <c r="HX285" s="1">
        <v>0</v>
      </c>
      <c r="HY285" s="1">
        <v>0</v>
      </c>
      <c r="HZ285" s="1">
        <v>0</v>
      </c>
      <c r="ID285" s="1" t="s">
        <v>1148</v>
      </c>
      <c r="IF285" s="1">
        <v>0</v>
      </c>
      <c r="IG285" s="1">
        <v>0</v>
      </c>
      <c r="IH285" s="1">
        <v>0</v>
      </c>
      <c r="II285" s="1">
        <v>1</v>
      </c>
      <c r="IJ285" s="1">
        <v>0</v>
      </c>
      <c r="IS285" s="1" t="s">
        <v>5184</v>
      </c>
      <c r="IT285" s="1" t="s">
        <v>472</v>
      </c>
      <c r="IU285" s="1" t="s">
        <v>5100</v>
      </c>
      <c r="IV285" s="1" t="s">
        <v>464</v>
      </c>
      <c r="IW285" s="1" t="s">
        <v>1207</v>
      </c>
      <c r="IX285" s="1" t="s">
        <v>472</v>
      </c>
      <c r="IY285" s="1" t="s">
        <v>472</v>
      </c>
      <c r="KA285" s="1" t="s">
        <v>464</v>
      </c>
      <c r="KB285" s="1">
        <v>1</v>
      </c>
      <c r="KC285" s="1">
        <v>1</v>
      </c>
      <c r="KD285" s="1">
        <v>1</v>
      </c>
      <c r="KE285" s="1">
        <v>3</v>
      </c>
      <c r="KF285" s="1">
        <v>0</v>
      </c>
      <c r="KG285" s="1">
        <v>0</v>
      </c>
      <c r="KH285" s="1">
        <v>0</v>
      </c>
      <c r="KJ285" s="1">
        <v>1</v>
      </c>
      <c r="KK285" s="1">
        <v>1</v>
      </c>
      <c r="KL285" s="1">
        <v>1</v>
      </c>
      <c r="KM285" s="1">
        <v>3</v>
      </c>
      <c r="KN285" s="1">
        <v>6</v>
      </c>
      <c r="KO285" s="1" t="s">
        <v>5185</v>
      </c>
      <c r="KP285" s="1">
        <v>0</v>
      </c>
      <c r="KQ285" s="1">
        <v>0</v>
      </c>
      <c r="KR285" s="1">
        <v>0</v>
      </c>
      <c r="KT285" s="1">
        <v>1</v>
      </c>
      <c r="KU285" s="1">
        <v>0</v>
      </c>
      <c r="KV285" s="1">
        <v>0</v>
      </c>
      <c r="KW285" s="1">
        <v>0</v>
      </c>
      <c r="KX285" s="1">
        <v>0</v>
      </c>
      <c r="KY285" s="1">
        <v>0</v>
      </c>
      <c r="LA285" s="1" t="s">
        <v>464</v>
      </c>
      <c r="LB285" s="1" t="s">
        <v>3859</v>
      </c>
      <c r="LC285" s="1">
        <v>1</v>
      </c>
      <c r="LD285" s="1">
        <v>1</v>
      </c>
      <c r="LE285" s="1">
        <v>0</v>
      </c>
      <c r="LF285" s="1">
        <v>0</v>
      </c>
      <c r="LH285" s="1">
        <v>0</v>
      </c>
      <c r="LI285" s="1">
        <v>0</v>
      </c>
      <c r="LJ285" s="1">
        <v>0</v>
      </c>
      <c r="LK285" s="1">
        <v>0</v>
      </c>
      <c r="LL285" s="1">
        <v>0</v>
      </c>
      <c r="LM285" s="1">
        <v>0</v>
      </c>
      <c r="LN285" s="1">
        <v>1</v>
      </c>
      <c r="LO285" s="1">
        <v>0</v>
      </c>
      <c r="LP285" s="1" t="s">
        <v>3187</v>
      </c>
      <c r="LQ285" s="1" t="s">
        <v>464</v>
      </c>
      <c r="LR285" s="1" t="s">
        <v>3860</v>
      </c>
      <c r="LS285" s="1">
        <v>0</v>
      </c>
      <c r="LT285" s="1">
        <v>0</v>
      </c>
      <c r="LU285" s="1">
        <v>0</v>
      </c>
      <c r="LV285" s="1">
        <v>1</v>
      </c>
      <c r="LW285" s="1">
        <v>0</v>
      </c>
      <c r="LX285" s="1">
        <v>0</v>
      </c>
      <c r="LY285" s="1" t="s">
        <v>1184</v>
      </c>
      <c r="LZ285" s="1" t="s">
        <v>472</v>
      </c>
      <c r="MA285" s="1" t="s">
        <v>472</v>
      </c>
      <c r="MQ285" s="1">
        <v>0</v>
      </c>
      <c r="MT285" s="1">
        <v>2</v>
      </c>
      <c r="MU285" s="1" t="s">
        <v>5188</v>
      </c>
      <c r="MV285" s="1">
        <v>0</v>
      </c>
      <c r="MW285" s="1">
        <v>0</v>
      </c>
      <c r="MX285" s="1">
        <v>0</v>
      </c>
      <c r="MY285" s="1">
        <v>0</v>
      </c>
      <c r="MZ285" s="1">
        <v>0</v>
      </c>
      <c r="NA285" s="1">
        <v>0</v>
      </c>
      <c r="NB285" s="1">
        <v>0</v>
      </c>
      <c r="NC285" s="1" t="s">
        <v>1580</v>
      </c>
      <c r="ND285" s="1">
        <v>0</v>
      </c>
      <c r="NE285" s="1">
        <v>1</v>
      </c>
      <c r="NF285" s="1">
        <v>0</v>
      </c>
      <c r="NG285" s="1" t="s">
        <v>1184</v>
      </c>
      <c r="NH285" s="1" t="s">
        <v>464</v>
      </c>
      <c r="NI285" s="1" t="s">
        <v>480</v>
      </c>
      <c r="OD285" s="1" t="s">
        <v>3861</v>
      </c>
      <c r="OE285" s="1">
        <v>1</v>
      </c>
      <c r="OF285" s="1">
        <v>0</v>
      </c>
      <c r="OG285" s="1">
        <v>0</v>
      </c>
      <c r="OH285" s="1">
        <v>0</v>
      </c>
      <c r="OI285" s="1">
        <v>0</v>
      </c>
      <c r="OJ285" s="1">
        <v>1</v>
      </c>
      <c r="OK285" s="1">
        <v>0</v>
      </c>
      <c r="OL285" s="1">
        <v>0</v>
      </c>
      <c r="OM285" s="1">
        <v>0</v>
      </c>
      <c r="ON285" s="1">
        <v>0</v>
      </c>
      <c r="OP285" s="1">
        <v>0</v>
      </c>
      <c r="OQ285" s="1">
        <v>0</v>
      </c>
      <c r="OR285" s="1">
        <v>0</v>
      </c>
      <c r="OS285" s="1">
        <v>0</v>
      </c>
      <c r="OT285" s="1">
        <v>1</v>
      </c>
      <c r="OU285" s="1">
        <v>0</v>
      </c>
      <c r="OV285" s="1" t="s">
        <v>3187</v>
      </c>
      <c r="OW285" s="1" t="s">
        <v>546</v>
      </c>
      <c r="OY285" s="1" t="s">
        <v>502</v>
      </c>
      <c r="OZ285" s="1" t="s">
        <v>464</v>
      </c>
      <c r="PA285" s="1" t="s">
        <v>464</v>
      </c>
      <c r="PB285" s="1" t="s">
        <v>502</v>
      </c>
      <c r="PC285" s="1" t="s">
        <v>464</v>
      </c>
      <c r="PD285" s="1" t="s">
        <v>472</v>
      </c>
      <c r="PF285" s="1" t="s">
        <v>484</v>
      </c>
      <c r="PH285" s="1" t="s">
        <v>1058</v>
      </c>
      <c r="PI285" s="1" t="s">
        <v>605</v>
      </c>
      <c r="PJ285" s="1" t="s">
        <v>472</v>
      </c>
      <c r="PZ285" s="1" t="s">
        <v>1184</v>
      </c>
      <c r="QA285" s="1" t="s">
        <v>472</v>
      </c>
      <c r="QB285" s="1" t="s">
        <v>3862</v>
      </c>
      <c r="QC285" s="1" t="s">
        <v>3863</v>
      </c>
      <c r="QD285" s="1" t="s">
        <v>472</v>
      </c>
      <c r="QG285" s="1">
        <v>-2.1743068999999999</v>
      </c>
      <c r="QH285" s="1">
        <v>28.857423300000001</v>
      </c>
      <c r="QI285" s="1">
        <v>1511.4</v>
      </c>
      <c r="QJ285" s="1">
        <v>4.6500000000000004</v>
      </c>
      <c r="QK285" s="1">
        <v>11</v>
      </c>
      <c r="QL285" s="1">
        <v>44967.390497685177</v>
      </c>
      <c r="QM285" s="1">
        <v>44967.358773148153</v>
      </c>
      <c r="QN285" s="1" t="s">
        <v>1159</v>
      </c>
      <c r="QO285" s="1">
        <v>44967.589849537027</v>
      </c>
      <c r="QP285" s="7" t="s">
        <v>3864</v>
      </c>
      <c r="QQ285" s="1" t="s">
        <v>1159</v>
      </c>
      <c r="QR285" s="1" t="s">
        <v>4707</v>
      </c>
      <c r="QS285" s="1" t="s">
        <v>4716</v>
      </c>
      <c r="QT285" s="1">
        <v>6</v>
      </c>
      <c r="QU285" s="1" t="s">
        <v>4725</v>
      </c>
      <c r="QV285" s="1">
        <v>3</v>
      </c>
      <c r="QW285" s="1">
        <v>1</v>
      </c>
      <c r="QX285" s="1">
        <v>6</v>
      </c>
      <c r="QY285" s="9">
        <v>10</v>
      </c>
      <c r="QZ285" s="1" t="s">
        <v>5100</v>
      </c>
      <c r="RA285" s="1">
        <v>10</v>
      </c>
      <c r="RB285" s="1" t="s">
        <v>4720</v>
      </c>
      <c r="RC285" s="1" t="s">
        <v>4711</v>
      </c>
      <c r="RD285" s="1" t="s">
        <v>4712</v>
      </c>
      <c r="RE285" s="1" t="s">
        <v>5102</v>
      </c>
      <c r="RF285" s="1">
        <v>0</v>
      </c>
      <c r="RG285" s="1">
        <v>2</v>
      </c>
      <c r="RH285" s="1">
        <v>2</v>
      </c>
      <c r="RI285" s="1">
        <v>4</v>
      </c>
      <c r="RJ285" s="1" t="s">
        <v>4713</v>
      </c>
      <c r="RK285" s="1">
        <v>0</v>
      </c>
      <c r="RL285" s="1">
        <v>4</v>
      </c>
      <c r="RM285" s="1" t="s">
        <v>4722</v>
      </c>
      <c r="RN285" s="1">
        <v>0</v>
      </c>
      <c r="RO285" s="1">
        <v>0</v>
      </c>
      <c r="RP285" s="1" t="str">
        <f t="shared" si="29"/>
        <v>croissance</v>
      </c>
      <c r="RQ285" s="1" t="str">
        <f t="shared" si="30"/>
        <v>regression</v>
      </c>
      <c r="RR285" s="1" t="str">
        <f t="shared" si="31"/>
        <v>croissance</v>
      </c>
      <c r="RS285" s="1" t="str">
        <f t="shared" si="32"/>
        <v>regression</v>
      </c>
      <c r="RT285" s="1" t="str">
        <f t="shared" si="33"/>
        <v>regression</v>
      </c>
      <c r="RU285" s="1" t="str">
        <f t="shared" si="34"/>
        <v>regression</v>
      </c>
    </row>
    <row r="286" spans="1:489" ht="14.25" customHeight="1" x14ac:dyDescent="0.3">
      <c r="A286" s="1" t="s">
        <v>3865</v>
      </c>
      <c r="B286" s="1" t="s">
        <v>3866</v>
      </c>
      <c r="C286" s="1">
        <v>44967</v>
      </c>
      <c r="D286" s="1" t="s">
        <v>459</v>
      </c>
      <c r="E286" s="1" t="s">
        <v>460</v>
      </c>
      <c r="F286" s="1" t="s">
        <v>460</v>
      </c>
      <c r="G286" s="1" t="s">
        <v>461</v>
      </c>
      <c r="H286" s="1" t="s">
        <v>1380</v>
      </c>
      <c r="I286" s="1" t="s">
        <v>3572</v>
      </c>
      <c r="J286" s="1" t="s">
        <v>464</v>
      </c>
      <c r="K286" s="1" t="s">
        <v>3868</v>
      </c>
      <c r="L286" s="1" t="s">
        <v>3867</v>
      </c>
      <c r="M286" s="1" t="str" cm="1">
        <f t="array" ref="M286">SUBSTITUTE(L286,LEFT(L286,MIN(IFERROR(FIND({0;1;2;3;4;5;6;7;8;9},L286),""))-1),"")</f>
        <v>12</v>
      </c>
      <c r="N286" s="1" t="str">
        <f t="shared" si="28"/>
        <v>mabin_12</v>
      </c>
      <c r="O286" s="1" t="s">
        <v>510</v>
      </c>
      <c r="P286" s="1">
        <v>61</v>
      </c>
      <c r="Q286" s="1">
        <v>0</v>
      </c>
      <c r="R286" s="1" t="s">
        <v>553</v>
      </c>
      <c r="S286" s="1" t="s">
        <v>464</v>
      </c>
      <c r="W286" s="1" t="s">
        <v>510</v>
      </c>
      <c r="X286" s="1" t="s">
        <v>3869</v>
      </c>
      <c r="Y286" s="1" t="s">
        <v>575</v>
      </c>
      <c r="AA286" s="1" t="s">
        <v>471</v>
      </c>
      <c r="AB286" s="1">
        <v>1</v>
      </c>
      <c r="AC286" s="1">
        <v>1</v>
      </c>
      <c r="AD286" s="1">
        <v>0</v>
      </c>
      <c r="AE286" s="1">
        <v>1</v>
      </c>
      <c r="AF286" s="1">
        <v>0</v>
      </c>
      <c r="AG286" s="1">
        <v>0</v>
      </c>
      <c r="AH286" s="1">
        <v>1</v>
      </c>
      <c r="AI286" s="1">
        <v>0</v>
      </c>
      <c r="AJ286" s="1">
        <v>0</v>
      </c>
      <c r="AK286" s="1">
        <v>0</v>
      </c>
      <c r="AL286" s="1">
        <v>1</v>
      </c>
      <c r="AM286" s="1">
        <v>0</v>
      </c>
      <c r="AN286" s="1">
        <v>1</v>
      </c>
      <c r="AO286" s="1">
        <v>0</v>
      </c>
      <c r="AP286" s="1">
        <v>0</v>
      </c>
      <c r="AQ286" s="1">
        <v>1</v>
      </c>
      <c r="AR286" s="1">
        <v>7</v>
      </c>
      <c r="AS286" s="1" t="s">
        <v>464</v>
      </c>
      <c r="AT286" s="1">
        <v>0</v>
      </c>
      <c r="AU286" s="1">
        <v>0</v>
      </c>
      <c r="AV286" s="1">
        <v>0</v>
      </c>
      <c r="AW286" s="1">
        <v>0</v>
      </c>
      <c r="AX286" s="1">
        <v>1</v>
      </c>
      <c r="AY286" s="1">
        <v>0</v>
      </c>
      <c r="AZ286" s="1">
        <v>0</v>
      </c>
      <c r="BA286" s="1">
        <v>0</v>
      </c>
      <c r="BB286" s="1">
        <v>0</v>
      </c>
      <c r="BC286" s="1">
        <v>0</v>
      </c>
      <c r="BD286" s="1">
        <v>0</v>
      </c>
      <c r="BE286" s="1">
        <v>0</v>
      </c>
      <c r="BF286" s="1" t="s">
        <v>464</v>
      </c>
      <c r="BG286" s="1">
        <v>1</v>
      </c>
      <c r="BH286" s="1">
        <v>0</v>
      </c>
      <c r="BI286" s="1">
        <v>0</v>
      </c>
      <c r="BJ286" s="1">
        <v>0</v>
      </c>
      <c r="BK286" s="1">
        <v>0</v>
      </c>
      <c r="BL286" s="1">
        <v>0</v>
      </c>
      <c r="BM286" s="1">
        <v>0</v>
      </c>
      <c r="BN286" s="1">
        <v>0</v>
      </c>
      <c r="BO286" s="1">
        <v>0</v>
      </c>
      <c r="BP286" s="1">
        <v>0</v>
      </c>
      <c r="BQ286" s="1">
        <v>0</v>
      </c>
      <c r="BS286" s="1" t="s">
        <v>464</v>
      </c>
      <c r="BT286" s="1">
        <v>1</v>
      </c>
      <c r="BU286" s="1">
        <v>0</v>
      </c>
      <c r="BV286" s="1">
        <v>0</v>
      </c>
      <c r="BW286" s="1">
        <v>0</v>
      </c>
      <c r="BX286" s="1">
        <v>0</v>
      </c>
      <c r="BY286" s="1">
        <v>0</v>
      </c>
      <c r="BZ286" s="1">
        <v>0</v>
      </c>
      <c r="CA286" s="1">
        <v>0</v>
      </c>
      <c r="CB286" s="1">
        <v>0</v>
      </c>
      <c r="CC286" s="1">
        <v>0</v>
      </c>
      <c r="CD286" s="1">
        <v>0</v>
      </c>
      <c r="CF286" s="1" t="s">
        <v>473</v>
      </c>
      <c r="CG286" s="1" t="s">
        <v>474</v>
      </c>
      <c r="CL286" s="1" t="s">
        <v>473</v>
      </c>
      <c r="CM286" s="1" t="s">
        <v>5133</v>
      </c>
      <c r="CO286" s="1" t="s">
        <v>464</v>
      </c>
      <c r="CW286" s="1" t="s">
        <v>475</v>
      </c>
      <c r="CX286" s="1">
        <v>2</v>
      </c>
      <c r="CY286" s="1">
        <v>5</v>
      </c>
      <c r="CZ286" s="1">
        <v>5</v>
      </c>
      <c r="DA286" s="9">
        <v>12</v>
      </c>
      <c r="DE286" s="1" t="s">
        <v>472</v>
      </c>
      <c r="DF286" s="1" t="s">
        <v>5102</v>
      </c>
      <c r="DG286" s="1">
        <v>0</v>
      </c>
      <c r="DH286" s="1">
        <v>0</v>
      </c>
      <c r="DI286" s="1">
        <v>0</v>
      </c>
      <c r="DJ286" s="1">
        <v>0</v>
      </c>
      <c r="DK286" s="1">
        <v>0</v>
      </c>
      <c r="DL286" s="1">
        <v>0</v>
      </c>
      <c r="DM286" s="1">
        <v>1</v>
      </c>
      <c r="DN286" s="1">
        <v>1</v>
      </c>
      <c r="DO286" s="1">
        <v>0</v>
      </c>
      <c r="DP286" s="1">
        <v>0</v>
      </c>
      <c r="DQ286" s="1">
        <v>0</v>
      </c>
      <c r="DR286" s="1">
        <v>0</v>
      </c>
      <c r="DS286" s="1">
        <v>0</v>
      </c>
      <c r="EH286" s="1">
        <v>7</v>
      </c>
      <c r="EI286" s="1">
        <v>3</v>
      </c>
      <c r="EJ286" s="1">
        <v>420</v>
      </c>
      <c r="EM286" s="1">
        <v>0</v>
      </c>
      <c r="EN286" s="6">
        <v>8.5714285714285712</v>
      </c>
      <c r="EO286" s="1" t="s">
        <v>472</v>
      </c>
      <c r="EZ286" s="1" t="s">
        <v>576</v>
      </c>
      <c r="FA286" s="1">
        <v>0</v>
      </c>
      <c r="FB286" s="1">
        <v>0</v>
      </c>
      <c r="FC286" s="1">
        <v>0</v>
      </c>
      <c r="FD286" s="1">
        <v>1</v>
      </c>
      <c r="FE286" s="1">
        <v>1</v>
      </c>
      <c r="FF286" s="1">
        <v>0</v>
      </c>
      <c r="FG286" s="1">
        <v>0</v>
      </c>
      <c r="FI286" s="1" t="s">
        <v>464</v>
      </c>
      <c r="FJ286" s="1" t="s">
        <v>598</v>
      </c>
      <c r="FM286" s="1">
        <v>500</v>
      </c>
      <c r="GE286" s="1" t="s">
        <v>464</v>
      </c>
      <c r="GF286" s="1" t="s">
        <v>3870</v>
      </c>
      <c r="GG286" s="1" t="s">
        <v>472</v>
      </c>
      <c r="HP286" s="1" t="s">
        <v>464</v>
      </c>
      <c r="HQ286" s="1">
        <v>0</v>
      </c>
      <c r="HR286" s="1">
        <v>1</v>
      </c>
      <c r="HS286" s="1">
        <v>0</v>
      </c>
      <c r="HT286" s="1">
        <v>0</v>
      </c>
      <c r="HU286" s="1">
        <v>0</v>
      </c>
      <c r="HV286" s="1">
        <v>0</v>
      </c>
      <c r="HW286" s="1">
        <v>0</v>
      </c>
      <c r="HX286" s="1">
        <v>0</v>
      </c>
      <c r="HY286" s="1">
        <v>0</v>
      </c>
      <c r="HZ286" s="1">
        <v>0</v>
      </c>
      <c r="ID286" s="1" t="s">
        <v>1148</v>
      </c>
      <c r="IF286" s="1">
        <v>0</v>
      </c>
      <c r="IG286" s="1">
        <v>0</v>
      </c>
      <c r="IH286" s="1">
        <v>0</v>
      </c>
      <c r="II286" s="1">
        <v>1</v>
      </c>
      <c r="IJ286" s="1">
        <v>0</v>
      </c>
      <c r="IS286" s="1" t="s">
        <v>5184</v>
      </c>
      <c r="IT286" s="1" t="s">
        <v>472</v>
      </c>
      <c r="IU286" s="1" t="s">
        <v>5100</v>
      </c>
      <c r="IV286" s="1" t="s">
        <v>472</v>
      </c>
      <c r="IX286" s="1" t="s">
        <v>472</v>
      </c>
      <c r="IY286" s="1" t="s">
        <v>472</v>
      </c>
      <c r="KA286" s="1" t="s">
        <v>464</v>
      </c>
      <c r="KB286" s="1">
        <v>1</v>
      </c>
      <c r="KC286" s="1">
        <v>1</v>
      </c>
      <c r="KD286" s="1">
        <v>1</v>
      </c>
      <c r="KE286" s="1">
        <v>3</v>
      </c>
      <c r="KF286" s="1">
        <v>0</v>
      </c>
      <c r="KG286" s="1">
        <v>0</v>
      </c>
      <c r="KH286" s="1">
        <v>0</v>
      </c>
      <c r="KJ286" s="1">
        <v>1</v>
      </c>
      <c r="KK286" s="1">
        <v>1</v>
      </c>
      <c r="KL286" s="1">
        <v>1</v>
      </c>
      <c r="KM286" s="1">
        <v>3</v>
      </c>
      <c r="KN286" s="1">
        <v>6</v>
      </c>
      <c r="KO286" s="1" t="s">
        <v>5185</v>
      </c>
      <c r="KP286" s="1">
        <v>0</v>
      </c>
      <c r="KQ286" s="1">
        <v>0</v>
      </c>
      <c r="KR286" s="1">
        <v>0</v>
      </c>
      <c r="KT286" s="1">
        <v>1</v>
      </c>
      <c r="KU286" s="1">
        <v>0</v>
      </c>
      <c r="KV286" s="1">
        <v>0</v>
      </c>
      <c r="KW286" s="1">
        <v>0</v>
      </c>
      <c r="KX286" s="1">
        <v>0</v>
      </c>
      <c r="KY286" s="1">
        <v>0</v>
      </c>
      <c r="LA286" s="1" t="s">
        <v>464</v>
      </c>
      <c r="LB286" s="1" t="s">
        <v>3871</v>
      </c>
      <c r="LC286" s="1">
        <v>1</v>
      </c>
      <c r="LD286" s="1">
        <v>1</v>
      </c>
      <c r="LE286" s="1">
        <v>0</v>
      </c>
      <c r="LF286" s="1">
        <v>0</v>
      </c>
      <c r="LH286" s="1">
        <v>0</v>
      </c>
      <c r="LI286" s="1">
        <v>0</v>
      </c>
      <c r="LJ286" s="1">
        <v>0</v>
      </c>
      <c r="LK286" s="1">
        <v>0</v>
      </c>
      <c r="LL286" s="1">
        <v>0</v>
      </c>
      <c r="LM286" s="1">
        <v>0</v>
      </c>
      <c r="LN286" s="1">
        <v>1</v>
      </c>
      <c r="LO286" s="1">
        <v>0</v>
      </c>
      <c r="LP286" s="1" t="s">
        <v>3187</v>
      </c>
      <c r="LQ286" s="1" t="s">
        <v>472</v>
      </c>
      <c r="LZ286" s="1" t="s">
        <v>472</v>
      </c>
      <c r="MA286" s="1" t="s">
        <v>472</v>
      </c>
      <c r="MQ286" s="1">
        <v>0</v>
      </c>
      <c r="MT286" s="1">
        <v>1</v>
      </c>
      <c r="MU286" s="1" t="s">
        <v>5188</v>
      </c>
      <c r="MV286" s="1">
        <v>0</v>
      </c>
      <c r="MW286" s="1">
        <v>0</v>
      </c>
      <c r="MX286" s="1">
        <v>0</v>
      </c>
      <c r="MY286" s="1">
        <v>0</v>
      </c>
      <c r="MZ286" s="1">
        <v>0</v>
      </c>
      <c r="NA286" s="1">
        <v>0</v>
      </c>
      <c r="NB286" s="1">
        <v>0</v>
      </c>
      <c r="NC286" s="1" t="s">
        <v>1580</v>
      </c>
      <c r="ND286" s="1">
        <v>1</v>
      </c>
      <c r="NE286" s="1">
        <v>0</v>
      </c>
      <c r="NF286" s="1">
        <v>0</v>
      </c>
      <c r="NH286" s="1" t="s">
        <v>464</v>
      </c>
      <c r="NI286" s="1" t="s">
        <v>464</v>
      </c>
      <c r="NJ286" s="1" t="s">
        <v>741</v>
      </c>
      <c r="OD286" s="1" t="s">
        <v>2133</v>
      </c>
      <c r="OE286" s="1">
        <v>1</v>
      </c>
      <c r="OF286" s="1">
        <v>0</v>
      </c>
      <c r="OG286" s="1">
        <v>0</v>
      </c>
      <c r="OH286" s="1">
        <v>0</v>
      </c>
      <c r="OI286" s="1">
        <v>0</v>
      </c>
      <c r="OJ286" s="1">
        <v>1</v>
      </c>
      <c r="OK286" s="1">
        <v>1</v>
      </c>
      <c r="OL286" s="1">
        <v>1</v>
      </c>
      <c r="OM286" s="1">
        <v>0</v>
      </c>
      <c r="ON286" s="1">
        <v>0</v>
      </c>
      <c r="OP286" s="1">
        <v>0</v>
      </c>
      <c r="OQ286" s="1">
        <v>0</v>
      </c>
      <c r="OR286" s="1">
        <v>0</v>
      </c>
      <c r="OS286" s="1">
        <v>1</v>
      </c>
      <c r="OT286" s="1">
        <v>0</v>
      </c>
      <c r="OU286" s="1">
        <v>0</v>
      </c>
      <c r="OW286" s="1" t="s">
        <v>546</v>
      </c>
      <c r="OY286" s="1" t="s">
        <v>533</v>
      </c>
      <c r="OZ286" s="1" t="s">
        <v>464</v>
      </c>
      <c r="PA286" s="1" t="s">
        <v>464</v>
      </c>
      <c r="PB286" s="1" t="s">
        <v>533</v>
      </c>
      <c r="PC286" s="1" t="s">
        <v>464</v>
      </c>
      <c r="PD286" s="1" t="s">
        <v>3750</v>
      </c>
      <c r="PE286" s="1" t="s">
        <v>3872</v>
      </c>
      <c r="PF286" s="1" t="s">
        <v>484</v>
      </c>
      <c r="PH286" s="1" t="s">
        <v>485</v>
      </c>
      <c r="PI286" s="1" t="s">
        <v>605</v>
      </c>
      <c r="PJ286" s="1" t="s">
        <v>489</v>
      </c>
      <c r="PK286" s="1">
        <v>0</v>
      </c>
      <c r="PL286" s="1">
        <v>1</v>
      </c>
      <c r="PM286" s="1">
        <v>0</v>
      </c>
      <c r="PN286" s="1">
        <v>0</v>
      </c>
      <c r="PO286" s="1">
        <v>0</v>
      </c>
      <c r="PP286" s="1">
        <v>0</v>
      </c>
      <c r="PQ286" s="1">
        <v>1</v>
      </c>
      <c r="PR286" s="1">
        <v>0</v>
      </c>
      <c r="PS286" s="1">
        <v>0</v>
      </c>
      <c r="PT286" s="1">
        <v>0</v>
      </c>
      <c r="PU286" s="1">
        <v>0</v>
      </c>
      <c r="PV286" s="1">
        <v>0</v>
      </c>
      <c r="PX286" s="1" t="s">
        <v>488</v>
      </c>
      <c r="PY286" s="1" t="s">
        <v>489</v>
      </c>
      <c r="PZ286" s="1" t="s">
        <v>488</v>
      </c>
      <c r="QA286" s="1" t="s">
        <v>565</v>
      </c>
      <c r="QB286" s="1" t="s">
        <v>3873</v>
      </c>
      <c r="QC286" s="1" t="s">
        <v>3874</v>
      </c>
      <c r="QD286" s="1" t="s">
        <v>472</v>
      </c>
      <c r="QG286" s="1">
        <v>-2.1752992999999998</v>
      </c>
      <c r="QH286" s="1">
        <v>28.858441299999999</v>
      </c>
      <c r="QI286" s="1">
        <v>1506.5</v>
      </c>
      <c r="QJ286" s="1">
        <v>3.42</v>
      </c>
      <c r="QK286" s="1">
        <v>7</v>
      </c>
      <c r="QL286" s="1">
        <v>44967.41946759259</v>
      </c>
      <c r="QM286" s="1">
        <v>44967.397581018522</v>
      </c>
      <c r="QN286" s="1" t="s">
        <v>1159</v>
      </c>
      <c r="QO286" s="1">
        <v>44967.589872685188</v>
      </c>
      <c r="QP286" s="7" t="s">
        <v>3875</v>
      </c>
      <c r="QQ286" s="1" t="s">
        <v>1159</v>
      </c>
      <c r="QR286" s="1" t="s">
        <v>4707</v>
      </c>
      <c r="QS286" s="1" t="s">
        <v>4716</v>
      </c>
      <c r="QT286" s="1">
        <v>7</v>
      </c>
      <c r="QU286" s="1" t="s">
        <v>4725</v>
      </c>
      <c r="QV286" s="1">
        <v>2</v>
      </c>
      <c r="QW286" s="1">
        <v>1</v>
      </c>
      <c r="QX286" s="1">
        <v>2</v>
      </c>
      <c r="QY286" s="9">
        <v>5</v>
      </c>
      <c r="QZ286" s="1" t="s">
        <v>5100</v>
      </c>
      <c r="RA286" s="1">
        <v>3.2653061224489797</v>
      </c>
      <c r="RB286" s="1" t="s">
        <v>4710</v>
      </c>
      <c r="RC286" s="1" t="s">
        <v>4711</v>
      </c>
      <c r="RD286" s="1" t="s">
        <v>4712</v>
      </c>
      <c r="RE286" s="1" t="s">
        <v>5102</v>
      </c>
      <c r="RF286" s="1">
        <v>0</v>
      </c>
      <c r="RG286" s="1">
        <v>3</v>
      </c>
      <c r="RH286" s="1">
        <v>3</v>
      </c>
      <c r="RI286" s="1">
        <v>7</v>
      </c>
      <c r="RJ286" s="1" t="s">
        <v>4748</v>
      </c>
      <c r="RK286" s="1">
        <v>0</v>
      </c>
      <c r="RL286" s="1">
        <v>4</v>
      </c>
      <c r="RM286" s="1" t="s">
        <v>4722</v>
      </c>
      <c r="RN286" s="1">
        <v>0</v>
      </c>
      <c r="RO286" s="1">
        <v>0</v>
      </c>
      <c r="RP286" s="1" t="str">
        <f t="shared" si="29"/>
        <v>regression</v>
      </c>
      <c r="RQ286" s="1" t="str">
        <f t="shared" si="30"/>
        <v>regression</v>
      </c>
      <c r="RR286" s="1" t="str">
        <f t="shared" si="31"/>
        <v>croissance</v>
      </c>
      <c r="RS286" s="1" t="str">
        <f t="shared" si="32"/>
        <v>regression</v>
      </c>
      <c r="RT286" s="1" t="str">
        <f t="shared" si="33"/>
        <v>regression</v>
      </c>
      <c r="RU286" s="1" t="str">
        <f t="shared" si="34"/>
        <v>regression</v>
      </c>
    </row>
    <row r="287" spans="1:489" ht="14.25" customHeight="1" x14ac:dyDescent="0.3">
      <c r="A287" s="1" t="s">
        <v>3876</v>
      </c>
      <c r="B287" s="1" t="s">
        <v>3877</v>
      </c>
      <c r="C287" s="1">
        <v>44967</v>
      </c>
      <c r="D287" s="1" t="s">
        <v>459</v>
      </c>
      <c r="E287" s="1" t="s">
        <v>460</v>
      </c>
      <c r="F287" s="1" t="s">
        <v>460</v>
      </c>
      <c r="G287" s="1" t="s">
        <v>461</v>
      </c>
      <c r="H287" s="1" t="s">
        <v>1380</v>
      </c>
      <c r="I287" s="1" t="s">
        <v>3572</v>
      </c>
      <c r="J287" s="1" t="s">
        <v>464</v>
      </c>
      <c r="K287" s="1" t="s">
        <v>3879</v>
      </c>
      <c r="L287" s="1" t="s">
        <v>3878</v>
      </c>
      <c r="M287" s="1" t="str" cm="1">
        <f t="array" ref="M287">SUBSTITUTE(L287,LEFT(L287,MIN(IFERROR(FIND({0;1;2;3;4;5;6;7;8;9},L287),""))-1),"")</f>
        <v>17</v>
      </c>
      <c r="N287" s="1" t="str">
        <f t="shared" si="28"/>
        <v>mabin_17</v>
      </c>
      <c r="O287" s="1" t="s">
        <v>467</v>
      </c>
      <c r="P287" s="1">
        <v>25</v>
      </c>
      <c r="Q287" s="1">
        <v>971381191</v>
      </c>
      <c r="R287" s="1" t="s">
        <v>614</v>
      </c>
      <c r="S287" s="1" t="s">
        <v>472</v>
      </c>
      <c r="T287" s="1" t="s">
        <v>526</v>
      </c>
      <c r="V287" s="1" t="s">
        <v>510</v>
      </c>
      <c r="W287" s="1" t="s">
        <v>510</v>
      </c>
      <c r="X287" s="1" t="s">
        <v>3880</v>
      </c>
      <c r="Y287" s="1" t="s">
        <v>831</v>
      </c>
      <c r="AA287" s="1" t="s">
        <v>471</v>
      </c>
      <c r="AB287" s="1">
        <v>1</v>
      </c>
      <c r="AC287" s="1">
        <v>0</v>
      </c>
      <c r="AD287" s="1">
        <v>0</v>
      </c>
      <c r="AE287" s="1">
        <v>2</v>
      </c>
      <c r="AF287" s="1">
        <v>0</v>
      </c>
      <c r="AG287" s="1">
        <v>1</v>
      </c>
      <c r="AH287" s="1">
        <v>1</v>
      </c>
      <c r="AI287" s="1">
        <v>0</v>
      </c>
      <c r="AJ287" s="1">
        <v>1</v>
      </c>
      <c r="AK287" s="1">
        <v>0</v>
      </c>
      <c r="AL287" s="1">
        <v>0</v>
      </c>
      <c r="AM287" s="1">
        <v>0</v>
      </c>
      <c r="AN287" s="1">
        <v>0</v>
      </c>
      <c r="AO287" s="1">
        <v>0</v>
      </c>
      <c r="AP287" s="1">
        <v>0</v>
      </c>
      <c r="AQ287" s="1">
        <v>1</v>
      </c>
      <c r="AR287" s="1">
        <v>7</v>
      </c>
      <c r="AS287" s="1" t="s">
        <v>472</v>
      </c>
      <c r="AT287" s="1">
        <v>0</v>
      </c>
      <c r="AU287" s="1">
        <v>0</v>
      </c>
      <c r="AV287" s="1">
        <v>0</v>
      </c>
      <c r="AW287" s="1">
        <v>0</v>
      </c>
      <c r="AX287" s="1">
        <v>0</v>
      </c>
      <c r="AY287" s="1">
        <v>0</v>
      </c>
      <c r="AZ287" s="1">
        <v>0</v>
      </c>
      <c r="BA287" s="1">
        <v>0</v>
      </c>
      <c r="BB287" s="1">
        <v>0</v>
      </c>
      <c r="BC287" s="1">
        <v>0</v>
      </c>
      <c r="BD287" s="1">
        <v>0</v>
      </c>
      <c r="BE287" s="1">
        <v>0</v>
      </c>
      <c r="BF287" s="1" t="s">
        <v>472</v>
      </c>
      <c r="BS287" s="1" t="s">
        <v>464</v>
      </c>
      <c r="BT287" s="1">
        <v>0</v>
      </c>
      <c r="BU287" s="1">
        <v>0</v>
      </c>
      <c r="BV287" s="1">
        <v>1</v>
      </c>
      <c r="BW287" s="1">
        <v>1</v>
      </c>
      <c r="BX287" s="1">
        <v>0</v>
      </c>
      <c r="BY287" s="1">
        <v>0</v>
      </c>
      <c r="BZ287" s="1">
        <v>0</v>
      </c>
      <c r="CA287" s="1">
        <v>0</v>
      </c>
      <c r="CB287" s="1">
        <v>0</v>
      </c>
      <c r="CC287" s="1">
        <v>0</v>
      </c>
      <c r="CD287" s="1">
        <v>0</v>
      </c>
      <c r="CF287" s="1" t="s">
        <v>473</v>
      </c>
      <c r="CG287" s="1" t="s">
        <v>474</v>
      </c>
      <c r="CL287" s="1" t="s">
        <v>473</v>
      </c>
      <c r="CM287" s="1" t="s">
        <v>5133</v>
      </c>
      <c r="CO287" s="1" t="s">
        <v>464</v>
      </c>
      <c r="CW287" s="1" t="s">
        <v>475</v>
      </c>
      <c r="CX287" s="1">
        <v>5</v>
      </c>
      <c r="CY287" s="1">
        <v>8</v>
      </c>
      <c r="CZ287" s="1">
        <v>7</v>
      </c>
      <c r="DA287" s="9">
        <v>20</v>
      </c>
      <c r="DE287" s="1" t="s">
        <v>464</v>
      </c>
      <c r="DF287" s="1" t="s">
        <v>5100</v>
      </c>
      <c r="EH287" s="1">
        <v>7</v>
      </c>
      <c r="EI287" s="1">
        <v>8</v>
      </c>
      <c r="EJ287" s="1">
        <v>1120</v>
      </c>
      <c r="EM287" s="1">
        <v>0</v>
      </c>
      <c r="EN287" s="6">
        <v>22.857142857142858</v>
      </c>
      <c r="EO287" s="1" t="s">
        <v>472</v>
      </c>
      <c r="EZ287" s="1" t="s">
        <v>529</v>
      </c>
      <c r="FA287" s="1">
        <v>0</v>
      </c>
      <c r="FB287" s="1">
        <v>0</v>
      </c>
      <c r="FC287" s="1">
        <v>1</v>
      </c>
      <c r="FD287" s="1">
        <v>0</v>
      </c>
      <c r="FE287" s="1">
        <v>0</v>
      </c>
      <c r="FF287" s="1">
        <v>1</v>
      </c>
      <c r="FG287" s="1">
        <v>0</v>
      </c>
      <c r="FH287" s="1" t="s">
        <v>3881</v>
      </c>
      <c r="FI287" s="1" t="s">
        <v>464</v>
      </c>
      <c r="FJ287" s="1" t="s">
        <v>598</v>
      </c>
      <c r="FM287" s="1">
        <v>1000</v>
      </c>
      <c r="GE287" s="1" t="s">
        <v>464</v>
      </c>
      <c r="GF287" s="1" t="s">
        <v>3882</v>
      </c>
      <c r="GG287" s="1" t="s">
        <v>472</v>
      </c>
      <c r="HP287" s="1" t="s">
        <v>464</v>
      </c>
      <c r="HQ287" s="1">
        <v>0</v>
      </c>
      <c r="HR287" s="1">
        <v>1</v>
      </c>
      <c r="HS287" s="1">
        <v>0</v>
      </c>
      <c r="HT287" s="1">
        <v>0</v>
      </c>
      <c r="HU287" s="1">
        <v>0</v>
      </c>
      <c r="HV287" s="1">
        <v>0</v>
      </c>
      <c r="HW287" s="1">
        <v>0</v>
      </c>
      <c r="HX287" s="1">
        <v>0</v>
      </c>
      <c r="HY287" s="1">
        <v>0</v>
      </c>
      <c r="HZ287" s="1">
        <v>0</v>
      </c>
      <c r="ID287" s="1" t="s">
        <v>1148</v>
      </c>
      <c r="IF287" s="1">
        <v>0</v>
      </c>
      <c r="IG287" s="1">
        <v>0</v>
      </c>
      <c r="IH287" s="1">
        <v>0</v>
      </c>
      <c r="II287" s="1">
        <v>1</v>
      </c>
      <c r="IJ287" s="1">
        <v>0</v>
      </c>
      <c r="IS287" s="1" t="s">
        <v>5184</v>
      </c>
      <c r="IT287" s="1" t="s">
        <v>472</v>
      </c>
      <c r="IU287" s="1" t="s">
        <v>5100</v>
      </c>
      <c r="IV287" s="1" t="s">
        <v>472</v>
      </c>
      <c r="IX287" s="1" t="s">
        <v>472</v>
      </c>
      <c r="IY287" s="1" t="s">
        <v>464</v>
      </c>
      <c r="IZ287" s="1">
        <v>0</v>
      </c>
      <c r="JA287" s="1">
        <v>0</v>
      </c>
      <c r="JB287" s="1">
        <v>0</v>
      </c>
      <c r="JC287" s="1">
        <v>1</v>
      </c>
      <c r="JD287" s="1">
        <v>0</v>
      </c>
      <c r="JE287" s="1">
        <v>1</v>
      </c>
      <c r="JF287" s="1">
        <v>0</v>
      </c>
      <c r="JG287" s="1">
        <v>0</v>
      </c>
      <c r="JH287" s="1">
        <v>0</v>
      </c>
      <c r="JI287" s="1">
        <v>0</v>
      </c>
      <c r="JK287" s="1" t="s">
        <v>464</v>
      </c>
      <c r="JL287" s="1">
        <v>0</v>
      </c>
      <c r="JM287" s="1">
        <v>0</v>
      </c>
      <c r="JN287" s="1">
        <v>0</v>
      </c>
      <c r="JO287" s="1">
        <v>0</v>
      </c>
      <c r="JP287" s="1">
        <v>1</v>
      </c>
      <c r="JQ287" s="1">
        <v>0</v>
      </c>
      <c r="JR287" s="1">
        <v>0</v>
      </c>
      <c r="JT287" s="1" t="s">
        <v>464</v>
      </c>
      <c r="KA287" s="1" t="s">
        <v>464</v>
      </c>
      <c r="KB287" s="1">
        <v>1</v>
      </c>
      <c r="KC287" s="1">
        <v>1</v>
      </c>
      <c r="KD287" s="1">
        <v>1</v>
      </c>
      <c r="KE287" s="1">
        <v>3</v>
      </c>
      <c r="KF287" s="1">
        <v>0</v>
      </c>
      <c r="KG287" s="1">
        <v>0</v>
      </c>
      <c r="KH287" s="1">
        <v>0</v>
      </c>
      <c r="KJ287" s="1">
        <v>1</v>
      </c>
      <c r="KK287" s="1">
        <v>1</v>
      </c>
      <c r="KL287" s="1">
        <v>1</v>
      </c>
      <c r="KM287" s="1">
        <v>3</v>
      </c>
      <c r="KN287" s="1">
        <v>6</v>
      </c>
      <c r="KO287" s="1" t="s">
        <v>5185</v>
      </c>
      <c r="KP287" s="1">
        <v>0</v>
      </c>
      <c r="KQ287" s="1">
        <v>0</v>
      </c>
      <c r="KR287" s="1">
        <v>0</v>
      </c>
      <c r="KT287" s="1">
        <v>0</v>
      </c>
      <c r="KU287" s="1">
        <v>1</v>
      </c>
      <c r="KV287" s="1">
        <v>0</v>
      </c>
      <c r="KW287" s="1">
        <v>0</v>
      </c>
      <c r="KX287" s="1">
        <v>0</v>
      </c>
      <c r="KY287" s="1">
        <v>0</v>
      </c>
      <c r="LA287" s="1" t="s">
        <v>464</v>
      </c>
      <c r="LB287" s="1" t="s">
        <v>3883</v>
      </c>
      <c r="LC287" s="1">
        <v>1</v>
      </c>
      <c r="LD287" s="1">
        <v>1</v>
      </c>
      <c r="LE287" s="1">
        <v>0</v>
      </c>
      <c r="LF287" s="1">
        <v>0</v>
      </c>
      <c r="LH287" s="1">
        <v>0</v>
      </c>
      <c r="LI287" s="1">
        <v>0</v>
      </c>
      <c r="LJ287" s="1">
        <v>0</v>
      </c>
      <c r="LK287" s="1">
        <v>0</v>
      </c>
      <c r="LL287" s="1">
        <v>0</v>
      </c>
      <c r="LM287" s="1">
        <v>0</v>
      </c>
      <c r="LN287" s="1">
        <v>1</v>
      </c>
      <c r="LO287" s="1">
        <v>0</v>
      </c>
      <c r="LP287" s="1" t="s">
        <v>3187</v>
      </c>
      <c r="LQ287" s="1" t="s">
        <v>472</v>
      </c>
      <c r="LZ287" s="1" t="s">
        <v>464</v>
      </c>
      <c r="MA287" s="1" t="s">
        <v>464</v>
      </c>
      <c r="MB287" s="1">
        <v>1</v>
      </c>
      <c r="MC287" s="1">
        <v>1</v>
      </c>
      <c r="MD287" s="1">
        <v>0</v>
      </c>
      <c r="ME287" s="1">
        <v>0</v>
      </c>
      <c r="MF287" s="1">
        <v>0</v>
      </c>
      <c r="MH287" s="1">
        <v>1</v>
      </c>
      <c r="MI287" s="1">
        <v>1</v>
      </c>
      <c r="MJ287" s="1">
        <v>0</v>
      </c>
      <c r="MK287" s="1">
        <v>0</v>
      </c>
      <c r="ML287" s="1">
        <v>0</v>
      </c>
      <c r="MM287" s="1">
        <v>0</v>
      </c>
      <c r="MN287" s="1">
        <v>0</v>
      </c>
      <c r="MO287" s="1">
        <v>0</v>
      </c>
      <c r="MQ287" s="1">
        <v>2</v>
      </c>
      <c r="MR287" s="1" t="s">
        <v>464</v>
      </c>
      <c r="MS287" s="1" t="s">
        <v>479</v>
      </c>
      <c r="MT287" s="1">
        <v>5</v>
      </c>
      <c r="MU287" s="1" t="s">
        <v>5189</v>
      </c>
      <c r="NA287" s="1">
        <v>0</v>
      </c>
      <c r="NB287" s="1">
        <v>2</v>
      </c>
      <c r="NC287" s="1" t="s">
        <v>5190</v>
      </c>
      <c r="NH287" s="1" t="s">
        <v>464</v>
      </c>
      <c r="NI287" s="1" t="s">
        <v>464</v>
      </c>
      <c r="NJ287" s="1" t="s">
        <v>817</v>
      </c>
      <c r="NK287" s="1" t="s">
        <v>464</v>
      </c>
      <c r="NL287" s="1">
        <v>1</v>
      </c>
      <c r="NM287" s="1">
        <v>1</v>
      </c>
      <c r="NN287" s="1">
        <v>1</v>
      </c>
      <c r="NO287" s="1">
        <v>0</v>
      </c>
      <c r="NP287" s="1">
        <v>0</v>
      </c>
      <c r="NQ287" s="1">
        <v>0</v>
      </c>
      <c r="NR287" s="1">
        <v>0</v>
      </c>
      <c r="NT287" s="1">
        <v>1</v>
      </c>
      <c r="NU287" s="1">
        <v>1</v>
      </c>
      <c r="NV287" s="1">
        <v>0</v>
      </c>
      <c r="NW287" s="1">
        <v>0</v>
      </c>
      <c r="NX287" s="1">
        <v>0</v>
      </c>
      <c r="NY287" s="1">
        <v>0</v>
      </c>
      <c r="NZ287" s="1">
        <v>0</v>
      </c>
      <c r="OA287" s="1">
        <v>0</v>
      </c>
      <c r="OD287" s="1" t="s">
        <v>3120</v>
      </c>
      <c r="OE287" s="1">
        <v>1</v>
      </c>
      <c r="OF287" s="1">
        <v>0</v>
      </c>
      <c r="OG287" s="1">
        <v>0</v>
      </c>
      <c r="OH287" s="1">
        <v>0</v>
      </c>
      <c r="OI287" s="1">
        <v>0</v>
      </c>
      <c r="OJ287" s="1">
        <v>1</v>
      </c>
      <c r="OK287" s="1">
        <v>1</v>
      </c>
      <c r="OL287" s="1">
        <v>0</v>
      </c>
      <c r="OM287" s="1">
        <v>1</v>
      </c>
      <c r="ON287" s="1">
        <v>0</v>
      </c>
      <c r="OO287" s="1" t="s">
        <v>562</v>
      </c>
      <c r="OP287" s="1">
        <v>0</v>
      </c>
      <c r="OQ287" s="1">
        <v>0</v>
      </c>
      <c r="OR287" s="1">
        <v>0</v>
      </c>
      <c r="OS287" s="1">
        <v>1</v>
      </c>
      <c r="OT287" s="1">
        <v>0</v>
      </c>
      <c r="OU287" s="1">
        <v>0</v>
      </c>
      <c r="OW287" s="1" t="s">
        <v>546</v>
      </c>
      <c r="OY287" s="1" t="s">
        <v>533</v>
      </c>
      <c r="OZ287" s="1" t="s">
        <v>472</v>
      </c>
      <c r="PA287" s="1" t="s">
        <v>472</v>
      </c>
      <c r="PB287" s="1" t="s">
        <v>533</v>
      </c>
      <c r="PC287" s="1" t="s">
        <v>464</v>
      </c>
      <c r="PD287" s="1" t="s">
        <v>472</v>
      </c>
      <c r="PF287" s="1" t="s">
        <v>484</v>
      </c>
      <c r="PH287" s="1" t="s">
        <v>485</v>
      </c>
      <c r="PI287" s="1" t="s">
        <v>534</v>
      </c>
      <c r="PJ287" s="1" t="s">
        <v>472</v>
      </c>
      <c r="PZ287" s="1" t="s">
        <v>1184</v>
      </c>
      <c r="QA287" s="1" t="s">
        <v>472</v>
      </c>
      <c r="QB287" s="1" t="s">
        <v>3884</v>
      </c>
      <c r="QC287" s="1" t="s">
        <v>3885</v>
      </c>
      <c r="QD287" s="1" t="s">
        <v>472</v>
      </c>
      <c r="QG287" s="1">
        <v>-2.1762510000000002</v>
      </c>
      <c r="QH287" s="1">
        <v>28.857746800000001</v>
      </c>
      <c r="QI287" s="1">
        <v>1508.4</v>
      </c>
      <c r="QJ287" s="1">
        <v>4.63</v>
      </c>
      <c r="QK287" s="1">
        <v>7</v>
      </c>
      <c r="QL287" s="1">
        <v>44967.455266203702</v>
      </c>
      <c r="QM287" s="1">
        <v>44967.430497685193</v>
      </c>
      <c r="QN287" s="1" t="s">
        <v>1159</v>
      </c>
      <c r="QO287" s="1">
        <v>44967.589884259258</v>
      </c>
      <c r="QP287" s="7" t="s">
        <v>3886</v>
      </c>
      <c r="QQ287" s="1" t="s">
        <v>1159</v>
      </c>
      <c r="QR287" s="1" t="s">
        <v>4707</v>
      </c>
      <c r="QS287" s="1" t="s">
        <v>4716</v>
      </c>
      <c r="QT287" s="1">
        <v>17</v>
      </c>
      <c r="QU287" s="1" t="s">
        <v>4725</v>
      </c>
      <c r="QV287" s="1">
        <v>3</v>
      </c>
      <c r="QW287" s="1">
        <v>1</v>
      </c>
      <c r="QX287" s="1">
        <v>2</v>
      </c>
      <c r="QY287" s="9">
        <v>6</v>
      </c>
      <c r="QZ287" s="1" t="s">
        <v>5100</v>
      </c>
      <c r="RA287" s="1">
        <v>7.0588235294117645</v>
      </c>
      <c r="RB287" s="1" t="s">
        <v>4710</v>
      </c>
      <c r="RC287" s="1" t="s">
        <v>4734</v>
      </c>
      <c r="RD287" s="1" t="s">
        <v>4712</v>
      </c>
      <c r="RE287" s="1" t="s">
        <v>5100</v>
      </c>
      <c r="RF287" s="1" t="s">
        <v>4736</v>
      </c>
      <c r="RG287" s="1">
        <v>3</v>
      </c>
      <c r="RH287" s="1">
        <v>3</v>
      </c>
      <c r="RI287" s="1">
        <v>6</v>
      </c>
      <c r="RJ287" s="1" t="s">
        <v>4748</v>
      </c>
      <c r="RK287" s="1">
        <v>0</v>
      </c>
      <c r="RL287" s="1">
        <v>6</v>
      </c>
      <c r="RM287" s="1" t="s">
        <v>4718</v>
      </c>
      <c r="RN287" s="1">
        <v>0</v>
      </c>
      <c r="RO287" s="1">
        <v>0</v>
      </c>
      <c r="RP287" s="1" t="str">
        <f t="shared" si="29"/>
        <v>regression</v>
      </c>
      <c r="RQ287" s="1" t="str">
        <f t="shared" si="30"/>
        <v>stagnation</v>
      </c>
      <c r="RR287" s="1" t="str">
        <f t="shared" si="31"/>
        <v>stagnation</v>
      </c>
      <c r="RS287" s="1" t="str">
        <f t="shared" si="32"/>
        <v>regression</v>
      </c>
      <c r="RT287" s="1" t="str">
        <f t="shared" si="33"/>
        <v>stagnation</v>
      </c>
      <c r="RU287" s="1" t="str">
        <f t="shared" si="34"/>
        <v>regression</v>
      </c>
    </row>
    <row r="288" spans="1:489" ht="14.25" customHeight="1" x14ac:dyDescent="0.3">
      <c r="A288" s="1" t="s">
        <v>3887</v>
      </c>
      <c r="B288" s="1" t="s">
        <v>3888</v>
      </c>
      <c r="C288" s="1">
        <v>44967</v>
      </c>
      <c r="D288" s="1" t="s">
        <v>459</v>
      </c>
      <c r="E288" s="1" t="s">
        <v>460</v>
      </c>
      <c r="F288" s="1" t="s">
        <v>460</v>
      </c>
      <c r="G288" s="1" t="s">
        <v>461</v>
      </c>
      <c r="H288" s="1" t="s">
        <v>1380</v>
      </c>
      <c r="I288" s="1" t="s">
        <v>3572</v>
      </c>
      <c r="J288" s="1" t="s">
        <v>464</v>
      </c>
      <c r="K288" s="1" t="s">
        <v>3890</v>
      </c>
      <c r="L288" s="1" t="s">
        <v>3889</v>
      </c>
      <c r="M288" s="1" t="str" cm="1">
        <f t="array" ref="M288">SUBSTITUTE(L288,LEFT(L288,MIN(IFERROR(FIND({0;1;2;3;4;5;6;7;8;9},L288),""))-1),"")</f>
        <v>2</v>
      </c>
      <c r="N288" s="1" t="str">
        <f t="shared" si="28"/>
        <v>mabin_2</v>
      </c>
      <c r="O288" s="1" t="s">
        <v>467</v>
      </c>
      <c r="P288" s="1">
        <v>27</v>
      </c>
      <c r="Q288" s="1">
        <v>0</v>
      </c>
      <c r="R288" s="1" t="s">
        <v>614</v>
      </c>
      <c r="S288" s="1" t="s">
        <v>472</v>
      </c>
      <c r="T288" s="1" t="s">
        <v>3549</v>
      </c>
      <c r="V288" s="1" t="s">
        <v>467</v>
      </c>
      <c r="W288" s="1" t="s">
        <v>467</v>
      </c>
      <c r="X288" s="1" t="s">
        <v>3891</v>
      </c>
      <c r="Y288" s="1" t="s">
        <v>470</v>
      </c>
      <c r="AA288" s="1" t="s">
        <v>596</v>
      </c>
      <c r="AB288" s="1">
        <v>2</v>
      </c>
      <c r="AC288" s="1">
        <v>1</v>
      </c>
      <c r="AD288" s="1">
        <v>1</v>
      </c>
      <c r="AE288" s="1">
        <v>3</v>
      </c>
      <c r="AF288" s="1">
        <v>1</v>
      </c>
      <c r="AG288" s="1">
        <v>2</v>
      </c>
      <c r="AH288" s="1">
        <v>1</v>
      </c>
      <c r="AI288" s="1">
        <v>1</v>
      </c>
      <c r="AJ288" s="1">
        <v>0</v>
      </c>
      <c r="AK288" s="1">
        <v>0</v>
      </c>
      <c r="AL288" s="1">
        <v>0</v>
      </c>
      <c r="AM288" s="1">
        <v>3</v>
      </c>
      <c r="AN288" s="1">
        <v>1</v>
      </c>
      <c r="AO288" s="1">
        <v>1</v>
      </c>
      <c r="AP288" s="1">
        <v>0</v>
      </c>
      <c r="AQ288" s="1">
        <v>1</v>
      </c>
      <c r="AR288" s="1">
        <v>18</v>
      </c>
      <c r="AS288" s="1" t="s">
        <v>464</v>
      </c>
      <c r="AT288" s="1">
        <v>1</v>
      </c>
      <c r="AU288" s="1">
        <v>0</v>
      </c>
      <c r="AV288" s="1">
        <v>0</v>
      </c>
      <c r="AW288" s="1">
        <v>0</v>
      </c>
      <c r="AX288" s="1">
        <v>1</v>
      </c>
      <c r="AY288" s="1">
        <v>0</v>
      </c>
      <c r="AZ288" s="1">
        <v>0</v>
      </c>
      <c r="BA288" s="1">
        <v>0</v>
      </c>
      <c r="BB288" s="1">
        <v>0</v>
      </c>
      <c r="BC288" s="1">
        <v>0</v>
      </c>
      <c r="BD288" s="1">
        <v>0</v>
      </c>
      <c r="BE288" s="1">
        <v>0</v>
      </c>
      <c r="BF288" s="1" t="s">
        <v>464</v>
      </c>
      <c r="BG288" s="1">
        <v>1</v>
      </c>
      <c r="BH288" s="1">
        <v>1</v>
      </c>
      <c r="BI288" s="1">
        <v>1</v>
      </c>
      <c r="BJ288" s="1">
        <v>0</v>
      </c>
      <c r="BK288" s="1">
        <v>1</v>
      </c>
      <c r="BL288" s="1">
        <v>0</v>
      </c>
      <c r="BM288" s="1">
        <v>1</v>
      </c>
      <c r="BN288" s="1">
        <v>0</v>
      </c>
      <c r="BO288" s="1">
        <v>0</v>
      </c>
      <c r="BP288" s="1">
        <v>0</v>
      </c>
      <c r="BQ288" s="1">
        <v>0</v>
      </c>
      <c r="BS288" s="1" t="s">
        <v>464</v>
      </c>
      <c r="BT288" s="1">
        <v>1</v>
      </c>
      <c r="BU288" s="1">
        <v>1</v>
      </c>
      <c r="BV288" s="1">
        <v>1</v>
      </c>
      <c r="BW288" s="1">
        <v>1</v>
      </c>
      <c r="BX288" s="1">
        <v>1</v>
      </c>
      <c r="BY288" s="1">
        <v>1</v>
      </c>
      <c r="BZ288" s="1">
        <v>0</v>
      </c>
      <c r="CA288" s="1">
        <v>0</v>
      </c>
      <c r="CB288" s="1">
        <v>0</v>
      </c>
      <c r="CC288" s="1">
        <v>0</v>
      </c>
      <c r="CD288" s="1">
        <v>0</v>
      </c>
      <c r="CF288" s="1" t="s">
        <v>473</v>
      </c>
      <c r="CG288" s="1" t="s">
        <v>896</v>
      </c>
      <c r="CL288" s="1" t="s">
        <v>473</v>
      </c>
      <c r="CM288" s="1" t="s">
        <v>5133</v>
      </c>
      <c r="CO288" s="1" t="s">
        <v>464</v>
      </c>
      <c r="CW288" s="1" t="s">
        <v>554</v>
      </c>
      <c r="CX288" s="1">
        <v>0</v>
      </c>
      <c r="CY288" s="1">
        <v>0</v>
      </c>
      <c r="CZ288" s="1">
        <v>1</v>
      </c>
      <c r="DA288" s="9">
        <v>1</v>
      </c>
      <c r="DE288" s="1" t="s">
        <v>464</v>
      </c>
      <c r="DF288" s="1" t="s">
        <v>5100</v>
      </c>
      <c r="EH288" s="1">
        <v>7</v>
      </c>
      <c r="EI288" s="1">
        <v>1</v>
      </c>
      <c r="EJ288" s="1">
        <v>140</v>
      </c>
      <c r="EM288" s="1">
        <v>0</v>
      </c>
      <c r="EN288" s="6">
        <v>1.1111111111111112</v>
      </c>
      <c r="EO288" s="1" t="s">
        <v>472</v>
      </c>
      <c r="EZ288" s="1" t="s">
        <v>555</v>
      </c>
      <c r="FA288" s="1">
        <v>0</v>
      </c>
      <c r="FB288" s="1">
        <v>0</v>
      </c>
      <c r="FC288" s="1">
        <v>0</v>
      </c>
      <c r="FD288" s="1">
        <v>0</v>
      </c>
      <c r="FE288" s="1">
        <v>1</v>
      </c>
      <c r="FF288" s="1">
        <v>0</v>
      </c>
      <c r="FG288" s="1">
        <v>0</v>
      </c>
      <c r="FI288" s="1" t="s">
        <v>464</v>
      </c>
      <c r="FJ288" s="1" t="s">
        <v>598</v>
      </c>
      <c r="FM288" s="1">
        <v>10000</v>
      </c>
      <c r="GE288" s="1" t="s">
        <v>472</v>
      </c>
      <c r="GF288" s="1" t="s">
        <v>3892</v>
      </c>
      <c r="GG288" s="1" t="s">
        <v>472</v>
      </c>
      <c r="HP288" s="1" t="s">
        <v>464</v>
      </c>
      <c r="HQ288" s="1">
        <v>0</v>
      </c>
      <c r="HR288" s="1">
        <v>1</v>
      </c>
      <c r="HS288" s="1">
        <v>0</v>
      </c>
      <c r="HT288" s="1">
        <v>0</v>
      </c>
      <c r="HU288" s="1">
        <v>0</v>
      </c>
      <c r="HV288" s="1">
        <v>0</v>
      </c>
      <c r="HW288" s="1">
        <v>0</v>
      </c>
      <c r="HX288" s="1">
        <v>0</v>
      </c>
      <c r="HY288" s="1">
        <v>0</v>
      </c>
      <c r="HZ288" s="1">
        <v>0</v>
      </c>
      <c r="ID288" s="1" t="s">
        <v>1148</v>
      </c>
      <c r="IF288" s="1">
        <v>0</v>
      </c>
      <c r="IG288" s="1">
        <v>0</v>
      </c>
      <c r="IH288" s="1">
        <v>0</v>
      </c>
      <c r="II288" s="1">
        <v>1</v>
      </c>
      <c r="IJ288" s="1">
        <v>0</v>
      </c>
      <c r="IS288" s="1" t="s">
        <v>5184</v>
      </c>
      <c r="IT288" s="1" t="s">
        <v>472</v>
      </c>
      <c r="IU288" s="1" t="s">
        <v>5100</v>
      </c>
      <c r="IV288" s="1" t="s">
        <v>472</v>
      </c>
      <c r="IX288" s="1" t="s">
        <v>472</v>
      </c>
      <c r="IY288" s="1" t="s">
        <v>472</v>
      </c>
      <c r="KA288" s="1" t="s">
        <v>464</v>
      </c>
      <c r="KB288" s="1">
        <v>1</v>
      </c>
      <c r="KC288" s="1">
        <v>1</v>
      </c>
      <c r="KD288" s="1">
        <v>1</v>
      </c>
      <c r="KE288" s="1">
        <v>3</v>
      </c>
      <c r="KF288" s="1">
        <v>0</v>
      </c>
      <c r="KG288" s="1">
        <v>0</v>
      </c>
      <c r="KH288" s="1">
        <v>0</v>
      </c>
      <c r="KJ288" s="1">
        <v>1</v>
      </c>
      <c r="KK288" s="1">
        <v>1</v>
      </c>
      <c r="KL288" s="1">
        <v>1</v>
      </c>
      <c r="KM288" s="1">
        <v>3</v>
      </c>
      <c r="KN288" s="1">
        <v>6</v>
      </c>
      <c r="KO288" s="1" t="s">
        <v>5185</v>
      </c>
      <c r="KP288" s="1">
        <v>0</v>
      </c>
      <c r="KQ288" s="1">
        <v>0</v>
      </c>
      <c r="KR288" s="1">
        <v>0</v>
      </c>
      <c r="KT288" s="1">
        <v>0</v>
      </c>
      <c r="KU288" s="1">
        <v>0</v>
      </c>
      <c r="KV288" s="1">
        <v>0</v>
      </c>
      <c r="KW288" s="1">
        <v>1</v>
      </c>
      <c r="KX288" s="1">
        <v>0</v>
      </c>
      <c r="KY288" s="1">
        <v>0</v>
      </c>
      <c r="LA288" s="1" t="s">
        <v>464</v>
      </c>
      <c r="LB288" s="1" t="s">
        <v>3893</v>
      </c>
      <c r="LC288" s="1">
        <v>1</v>
      </c>
      <c r="LD288" s="1">
        <v>1</v>
      </c>
      <c r="LE288" s="1">
        <v>0</v>
      </c>
      <c r="LF288" s="1">
        <v>0</v>
      </c>
      <c r="LH288" s="1">
        <v>0</v>
      </c>
      <c r="LI288" s="1">
        <v>0</v>
      </c>
      <c r="LJ288" s="1">
        <v>0</v>
      </c>
      <c r="LK288" s="1">
        <v>0</v>
      </c>
      <c r="LL288" s="1">
        <v>1</v>
      </c>
      <c r="LM288" s="1">
        <v>0</v>
      </c>
      <c r="LN288" s="1">
        <v>0</v>
      </c>
      <c r="LO288" s="1">
        <v>0</v>
      </c>
      <c r="LQ288" s="1" t="s">
        <v>472</v>
      </c>
      <c r="LZ288" s="1" t="s">
        <v>472</v>
      </c>
      <c r="MA288" s="1" t="s">
        <v>472</v>
      </c>
      <c r="MQ288" s="1">
        <v>0</v>
      </c>
      <c r="MT288" s="1">
        <v>1</v>
      </c>
      <c r="MU288" s="1" t="s">
        <v>5188</v>
      </c>
      <c r="MV288" s="1">
        <v>0</v>
      </c>
      <c r="MW288" s="1">
        <v>0</v>
      </c>
      <c r="MX288" s="1">
        <v>0</v>
      </c>
      <c r="MY288" s="1">
        <v>0</v>
      </c>
      <c r="MZ288" s="1">
        <v>0</v>
      </c>
      <c r="NA288" s="1">
        <v>0</v>
      </c>
      <c r="NB288" s="1">
        <v>0</v>
      </c>
      <c r="NC288" s="1" t="s">
        <v>1580</v>
      </c>
      <c r="ND288" s="1">
        <v>1</v>
      </c>
      <c r="NE288" s="1">
        <v>0</v>
      </c>
      <c r="NF288" s="1">
        <v>0</v>
      </c>
      <c r="NH288" s="1" t="s">
        <v>464</v>
      </c>
      <c r="NI288" s="1" t="s">
        <v>480</v>
      </c>
      <c r="OD288" s="1" t="s">
        <v>3894</v>
      </c>
      <c r="OE288" s="1">
        <v>1</v>
      </c>
      <c r="OF288" s="1">
        <v>0</v>
      </c>
      <c r="OG288" s="1">
        <v>1</v>
      </c>
      <c r="OH288" s="1">
        <v>1</v>
      </c>
      <c r="OI288" s="1">
        <v>0</v>
      </c>
      <c r="OJ288" s="1">
        <v>1</v>
      </c>
      <c r="OK288" s="1">
        <v>0</v>
      </c>
      <c r="OL288" s="1">
        <v>1</v>
      </c>
      <c r="OM288" s="1">
        <v>1</v>
      </c>
      <c r="ON288" s="1">
        <v>0</v>
      </c>
      <c r="OO288" s="1" t="s">
        <v>562</v>
      </c>
      <c r="OP288" s="1">
        <v>0</v>
      </c>
      <c r="OQ288" s="1">
        <v>0</v>
      </c>
      <c r="OR288" s="1">
        <v>0</v>
      </c>
      <c r="OS288" s="1">
        <v>0</v>
      </c>
      <c r="OT288" s="1">
        <v>1</v>
      </c>
      <c r="OU288" s="1">
        <v>0</v>
      </c>
      <c r="OV288" s="1" t="s">
        <v>3187</v>
      </c>
      <c r="OW288" s="1" t="s">
        <v>546</v>
      </c>
      <c r="OY288" s="1" t="s">
        <v>518</v>
      </c>
      <c r="OZ288" s="1" t="s">
        <v>472</v>
      </c>
      <c r="PA288" s="1" t="s">
        <v>472</v>
      </c>
      <c r="PB288" s="1" t="s">
        <v>518</v>
      </c>
      <c r="PC288" s="1" t="s">
        <v>472</v>
      </c>
      <c r="PI288" s="1" t="s">
        <v>534</v>
      </c>
      <c r="PJ288" s="1" t="s">
        <v>472</v>
      </c>
      <c r="PZ288" s="1" t="s">
        <v>1184</v>
      </c>
      <c r="QA288" s="1" t="s">
        <v>472</v>
      </c>
      <c r="QB288" s="1" t="s">
        <v>3895</v>
      </c>
      <c r="QC288" s="1" t="s">
        <v>3896</v>
      </c>
      <c r="QD288" s="1" t="s">
        <v>472</v>
      </c>
      <c r="QG288" s="1">
        <v>-2.1773913</v>
      </c>
      <c r="QH288" s="1">
        <v>28.859082600000001</v>
      </c>
      <c r="QI288" s="1">
        <v>1508.6</v>
      </c>
      <c r="QJ288" s="1">
        <v>4.6500000000000004</v>
      </c>
      <c r="QK288" s="1">
        <v>18</v>
      </c>
      <c r="QL288" s="1">
        <v>44967.513252314813</v>
      </c>
      <c r="QM288" s="1">
        <v>44967.497384259259</v>
      </c>
      <c r="QN288" s="1" t="s">
        <v>1159</v>
      </c>
      <c r="QO288" s="1">
        <v>44967.589884259258</v>
      </c>
      <c r="QP288" s="7" t="s">
        <v>3897</v>
      </c>
      <c r="QQ288" s="1" t="s">
        <v>1159</v>
      </c>
      <c r="QR288" s="1" t="s">
        <v>4707</v>
      </c>
      <c r="QS288" s="1" t="s">
        <v>4716</v>
      </c>
      <c r="QT288" s="1">
        <v>3</v>
      </c>
      <c r="QU288" s="1" t="s">
        <v>4709</v>
      </c>
      <c r="QV288" s="1">
        <v>30</v>
      </c>
      <c r="QW288" s="1">
        <v>1</v>
      </c>
      <c r="QX288" s="1">
        <v>35</v>
      </c>
      <c r="QY288" s="9">
        <v>66</v>
      </c>
      <c r="QZ288" s="1" t="s">
        <v>5102</v>
      </c>
      <c r="RA288" s="1">
        <v>20</v>
      </c>
      <c r="RB288" s="1" t="s">
        <v>4710</v>
      </c>
      <c r="RC288" s="1" t="s">
        <v>4734</v>
      </c>
      <c r="RD288" s="1" t="s">
        <v>4712</v>
      </c>
      <c r="RE288" s="1" t="s">
        <v>5100</v>
      </c>
      <c r="RF288" s="1">
        <v>0</v>
      </c>
      <c r="RG288" s="1">
        <v>2</v>
      </c>
      <c r="RH288" s="1">
        <v>2</v>
      </c>
      <c r="RI288" s="1">
        <v>5</v>
      </c>
      <c r="RJ288" s="1" t="s">
        <v>4748</v>
      </c>
      <c r="RK288" s="1">
        <v>0</v>
      </c>
      <c r="RL288" s="1">
        <v>5</v>
      </c>
      <c r="RM288" s="1" t="s">
        <v>4714</v>
      </c>
      <c r="RN288" s="1">
        <v>0</v>
      </c>
      <c r="RO288" s="1">
        <v>0</v>
      </c>
      <c r="RP288" s="1" t="str">
        <f t="shared" si="29"/>
        <v>croissance</v>
      </c>
      <c r="RQ288" s="1" t="str">
        <f t="shared" si="30"/>
        <v>croissance</v>
      </c>
      <c r="RR288" s="1" t="str">
        <f t="shared" si="31"/>
        <v>stagnation</v>
      </c>
      <c r="RS288" s="1" t="str">
        <f t="shared" si="32"/>
        <v>croissance</v>
      </c>
      <c r="RT288" s="1" t="str">
        <f t="shared" si="33"/>
        <v>regression</v>
      </c>
      <c r="RU288" s="1" t="str">
        <f t="shared" si="34"/>
        <v>regression</v>
      </c>
    </row>
    <row r="289" spans="1:489" ht="14.25" customHeight="1" x14ac:dyDescent="0.3">
      <c r="A289" s="1" t="s">
        <v>3898</v>
      </c>
      <c r="B289" s="1" t="s">
        <v>3899</v>
      </c>
      <c r="C289" s="1">
        <v>44967</v>
      </c>
      <c r="D289" s="1" t="s">
        <v>459</v>
      </c>
      <c r="E289" s="1" t="s">
        <v>460</v>
      </c>
      <c r="F289" s="1" t="s">
        <v>460</v>
      </c>
      <c r="G289" s="1" t="s">
        <v>461</v>
      </c>
      <c r="H289" s="1" t="s">
        <v>1380</v>
      </c>
      <c r="I289" s="1" t="s">
        <v>3572</v>
      </c>
      <c r="J289" s="1" t="s">
        <v>464</v>
      </c>
      <c r="K289" s="1" t="s">
        <v>3901</v>
      </c>
      <c r="L289" s="1" t="s">
        <v>3900</v>
      </c>
      <c r="M289" s="1" t="str" cm="1">
        <f t="array" ref="M289">SUBSTITUTE(L289,LEFT(L289,MIN(IFERROR(FIND({0;1;2;3;4;5;6;7;8;9},L289),""))-1),"")</f>
        <v>18</v>
      </c>
      <c r="N289" s="1" t="str">
        <f t="shared" si="28"/>
        <v>mabin_18</v>
      </c>
      <c r="O289" s="1" t="s">
        <v>510</v>
      </c>
      <c r="P289" s="1">
        <v>19</v>
      </c>
      <c r="Q289" s="1">
        <v>973265823</v>
      </c>
      <c r="R289" s="1" t="s">
        <v>511</v>
      </c>
      <c r="S289" s="1" t="s">
        <v>472</v>
      </c>
      <c r="T289" s="1" t="s">
        <v>808</v>
      </c>
      <c r="V289" s="1" t="s">
        <v>467</v>
      </c>
      <c r="W289" s="1" t="s">
        <v>467</v>
      </c>
      <c r="X289" s="1" t="s">
        <v>3902</v>
      </c>
      <c r="Y289" s="1" t="s">
        <v>470</v>
      </c>
      <c r="AA289" s="1" t="s">
        <v>471</v>
      </c>
      <c r="AB289" s="1">
        <v>2</v>
      </c>
      <c r="AC289" s="1">
        <v>0</v>
      </c>
      <c r="AD289" s="1">
        <v>2</v>
      </c>
      <c r="AE289" s="1">
        <v>0</v>
      </c>
      <c r="AF289" s="1">
        <v>0</v>
      </c>
      <c r="AG289" s="1">
        <v>1</v>
      </c>
      <c r="AH289" s="1">
        <v>0</v>
      </c>
      <c r="AI289" s="1">
        <v>0</v>
      </c>
      <c r="AJ289" s="1">
        <v>1</v>
      </c>
      <c r="AK289" s="1">
        <v>1</v>
      </c>
      <c r="AL289" s="1">
        <v>0</v>
      </c>
      <c r="AM289" s="1">
        <v>1</v>
      </c>
      <c r="AN289" s="1">
        <v>0</v>
      </c>
      <c r="AO289" s="1">
        <v>0</v>
      </c>
      <c r="AP289" s="1">
        <v>1</v>
      </c>
      <c r="AQ289" s="1">
        <v>0</v>
      </c>
      <c r="AR289" s="1">
        <v>9</v>
      </c>
      <c r="AS289" s="1" t="s">
        <v>472</v>
      </c>
      <c r="AT289" s="1">
        <v>0</v>
      </c>
      <c r="AU289" s="1">
        <v>0</v>
      </c>
      <c r="AV289" s="1">
        <v>0</v>
      </c>
      <c r="AW289" s="1">
        <v>0</v>
      </c>
      <c r="AX289" s="1">
        <v>0</v>
      </c>
      <c r="AY289" s="1">
        <v>0</v>
      </c>
      <c r="AZ289" s="1">
        <v>0</v>
      </c>
      <c r="BA289" s="1">
        <v>0</v>
      </c>
      <c r="BB289" s="1">
        <v>0</v>
      </c>
      <c r="BC289" s="1">
        <v>0</v>
      </c>
      <c r="BD289" s="1">
        <v>0</v>
      </c>
      <c r="BE289" s="1">
        <v>0</v>
      </c>
      <c r="BF289" s="1" t="s">
        <v>472</v>
      </c>
      <c r="BS289" s="1" t="s">
        <v>464</v>
      </c>
      <c r="BT289" s="1">
        <v>0</v>
      </c>
      <c r="BU289" s="1">
        <v>0</v>
      </c>
      <c r="BV289" s="1">
        <v>1</v>
      </c>
      <c r="BW289" s="1">
        <v>1</v>
      </c>
      <c r="BX289" s="1">
        <v>1</v>
      </c>
      <c r="BY289" s="1">
        <v>0</v>
      </c>
      <c r="BZ289" s="1">
        <v>0</v>
      </c>
      <c r="CA289" s="1">
        <v>0</v>
      </c>
      <c r="CB289" s="1">
        <v>0</v>
      </c>
      <c r="CC289" s="1">
        <v>0</v>
      </c>
      <c r="CD289" s="1">
        <v>0</v>
      </c>
      <c r="CF289" s="1" t="s">
        <v>473</v>
      </c>
      <c r="CG289" s="1" t="s">
        <v>474</v>
      </c>
      <c r="CL289" s="1" t="s">
        <v>473</v>
      </c>
      <c r="CM289" s="1" t="s">
        <v>5133</v>
      </c>
      <c r="CO289" s="1" t="s">
        <v>464</v>
      </c>
      <c r="CW289" s="1" t="s">
        <v>475</v>
      </c>
      <c r="CX289" s="1">
        <v>1</v>
      </c>
      <c r="CY289" s="1">
        <v>5</v>
      </c>
      <c r="CZ289" s="1">
        <v>2</v>
      </c>
      <c r="DA289" s="9">
        <v>8</v>
      </c>
      <c r="DE289" s="1" t="s">
        <v>464</v>
      </c>
      <c r="DF289" s="1" t="s">
        <v>5100</v>
      </c>
      <c r="EH289" s="1">
        <v>7</v>
      </c>
      <c r="EI289" s="1">
        <v>5</v>
      </c>
      <c r="EJ289" s="1">
        <v>700</v>
      </c>
      <c r="EM289" s="1">
        <v>0</v>
      </c>
      <c r="EN289" s="6">
        <v>11.111111111111111</v>
      </c>
      <c r="EO289" s="1" t="s">
        <v>472</v>
      </c>
      <c r="EZ289" s="1" t="s">
        <v>476</v>
      </c>
      <c r="FA289" s="1">
        <v>0</v>
      </c>
      <c r="FB289" s="1">
        <v>0</v>
      </c>
      <c r="FC289" s="1">
        <v>1</v>
      </c>
      <c r="FD289" s="1">
        <v>0</v>
      </c>
      <c r="FE289" s="1">
        <v>0</v>
      </c>
      <c r="FF289" s="1">
        <v>0</v>
      </c>
      <c r="FG289" s="1">
        <v>0</v>
      </c>
      <c r="FI289" s="1" t="s">
        <v>464</v>
      </c>
      <c r="FJ289" s="1" t="s">
        <v>598</v>
      </c>
      <c r="FM289" s="1">
        <v>500</v>
      </c>
      <c r="GE289" s="1" t="s">
        <v>464</v>
      </c>
      <c r="GF289" s="1" t="s">
        <v>3903</v>
      </c>
      <c r="GG289" s="1" t="s">
        <v>472</v>
      </c>
      <c r="HP289" s="1" t="s">
        <v>464</v>
      </c>
      <c r="HQ289" s="1">
        <v>0</v>
      </c>
      <c r="HR289" s="1">
        <v>1</v>
      </c>
      <c r="HS289" s="1">
        <v>0</v>
      </c>
      <c r="HT289" s="1">
        <v>0</v>
      </c>
      <c r="HU289" s="1">
        <v>0</v>
      </c>
      <c r="HV289" s="1">
        <v>0</v>
      </c>
      <c r="HW289" s="1">
        <v>0</v>
      </c>
      <c r="HX289" s="1">
        <v>0</v>
      </c>
      <c r="HY289" s="1">
        <v>0</v>
      </c>
      <c r="HZ289" s="1">
        <v>0</v>
      </c>
      <c r="ID289" s="1" t="s">
        <v>1148</v>
      </c>
      <c r="IF289" s="1">
        <v>0</v>
      </c>
      <c r="IG289" s="1">
        <v>0</v>
      </c>
      <c r="IH289" s="1">
        <v>0</v>
      </c>
      <c r="II289" s="1">
        <v>1</v>
      </c>
      <c r="IJ289" s="1">
        <v>0</v>
      </c>
      <c r="IS289" s="1" t="s">
        <v>5184</v>
      </c>
      <c r="IT289" s="1" t="s">
        <v>472</v>
      </c>
      <c r="IU289" s="1" t="s">
        <v>5100</v>
      </c>
      <c r="IV289" s="1" t="s">
        <v>472</v>
      </c>
      <c r="IX289" s="1" t="s">
        <v>472</v>
      </c>
      <c r="IY289" s="1" t="s">
        <v>472</v>
      </c>
      <c r="KA289" s="1" t="s">
        <v>464</v>
      </c>
      <c r="KB289" s="1">
        <v>1</v>
      </c>
      <c r="KC289" s="1">
        <v>1</v>
      </c>
      <c r="KD289" s="1">
        <v>1</v>
      </c>
      <c r="KE289" s="1">
        <v>3</v>
      </c>
      <c r="KF289" s="1">
        <v>0</v>
      </c>
      <c r="KG289" s="1">
        <v>0</v>
      </c>
      <c r="KH289" s="1">
        <v>0</v>
      </c>
      <c r="KJ289" s="1">
        <v>1</v>
      </c>
      <c r="KK289" s="1">
        <v>1</v>
      </c>
      <c r="KL289" s="1">
        <v>1</v>
      </c>
      <c r="KM289" s="1">
        <v>3</v>
      </c>
      <c r="KN289" s="1">
        <v>6</v>
      </c>
      <c r="KO289" s="1" t="s">
        <v>5185</v>
      </c>
      <c r="KP289" s="1">
        <v>0</v>
      </c>
      <c r="KQ289" s="1">
        <v>0</v>
      </c>
      <c r="KR289" s="1">
        <v>0</v>
      </c>
      <c r="KT289" s="1">
        <v>1</v>
      </c>
      <c r="KU289" s="1">
        <v>0</v>
      </c>
      <c r="KV289" s="1">
        <v>0</v>
      </c>
      <c r="KW289" s="1">
        <v>0</v>
      </c>
      <c r="KX289" s="1">
        <v>0</v>
      </c>
      <c r="KY289" s="1">
        <v>0</v>
      </c>
      <c r="LA289" s="1" t="s">
        <v>464</v>
      </c>
      <c r="LB289" s="1" t="s">
        <v>834</v>
      </c>
      <c r="LC289" s="1">
        <v>1</v>
      </c>
      <c r="LD289" s="1">
        <v>1</v>
      </c>
      <c r="LE289" s="1">
        <v>0</v>
      </c>
      <c r="LF289" s="1">
        <v>0</v>
      </c>
      <c r="LH289" s="1">
        <v>0</v>
      </c>
      <c r="LI289" s="1">
        <v>0</v>
      </c>
      <c r="LJ289" s="1">
        <v>0</v>
      </c>
      <c r="LK289" s="1">
        <v>1</v>
      </c>
      <c r="LL289" s="1">
        <v>0</v>
      </c>
      <c r="LM289" s="1">
        <v>0</v>
      </c>
      <c r="LN289" s="1">
        <v>0</v>
      </c>
      <c r="LO289" s="1">
        <v>0</v>
      </c>
      <c r="LQ289" s="1" t="s">
        <v>472</v>
      </c>
      <c r="LZ289" s="1" t="s">
        <v>472</v>
      </c>
      <c r="MA289" s="1" t="s">
        <v>472</v>
      </c>
      <c r="MQ289" s="1">
        <v>0</v>
      </c>
      <c r="MT289" s="1">
        <v>5</v>
      </c>
      <c r="MU289" s="1" t="s">
        <v>5189</v>
      </c>
      <c r="MV289" s="1">
        <v>0</v>
      </c>
      <c r="MW289" s="1">
        <v>0</v>
      </c>
      <c r="MX289" s="1">
        <v>0</v>
      </c>
      <c r="MY289" s="1">
        <v>0</v>
      </c>
      <c r="MZ289" s="1">
        <v>0</v>
      </c>
      <c r="NA289" s="1">
        <v>0</v>
      </c>
      <c r="NB289" s="1">
        <v>0</v>
      </c>
      <c r="NC289" s="1" t="s">
        <v>1580</v>
      </c>
      <c r="ND289" s="1">
        <v>1</v>
      </c>
      <c r="NE289" s="1">
        <v>0</v>
      </c>
      <c r="NF289" s="1">
        <v>0</v>
      </c>
      <c r="NH289" s="1" t="s">
        <v>472</v>
      </c>
      <c r="NI289" s="1" t="s">
        <v>480</v>
      </c>
      <c r="OD289" s="1" t="s">
        <v>3904</v>
      </c>
      <c r="OE289" s="1">
        <v>1</v>
      </c>
      <c r="OF289" s="1">
        <v>0</v>
      </c>
      <c r="OG289" s="1">
        <v>0</v>
      </c>
      <c r="OH289" s="1">
        <v>0</v>
      </c>
      <c r="OI289" s="1">
        <v>1</v>
      </c>
      <c r="OJ289" s="1">
        <v>1</v>
      </c>
      <c r="OK289" s="1">
        <v>1</v>
      </c>
      <c r="OL289" s="1">
        <v>1</v>
      </c>
      <c r="OM289" s="1">
        <v>1</v>
      </c>
      <c r="ON289" s="1">
        <v>0</v>
      </c>
      <c r="OO289" s="1" t="s">
        <v>3905</v>
      </c>
      <c r="OP289" s="1">
        <v>0</v>
      </c>
      <c r="OQ289" s="1">
        <v>0</v>
      </c>
      <c r="OR289" s="1">
        <v>0</v>
      </c>
      <c r="OS289" s="1">
        <v>0</v>
      </c>
      <c r="OT289" s="1">
        <v>1</v>
      </c>
      <c r="OU289" s="1">
        <v>0</v>
      </c>
      <c r="OV289" s="1" t="s">
        <v>3187</v>
      </c>
      <c r="OW289" s="1" t="s">
        <v>546</v>
      </c>
      <c r="OY289" s="1" t="s">
        <v>518</v>
      </c>
      <c r="OZ289" s="1" t="s">
        <v>464</v>
      </c>
      <c r="PA289" s="1" t="s">
        <v>464</v>
      </c>
      <c r="PB289" s="1" t="s">
        <v>518</v>
      </c>
      <c r="PC289" s="1" t="s">
        <v>464</v>
      </c>
      <c r="PD289" s="1" t="s">
        <v>472</v>
      </c>
      <c r="PF289" s="1" t="s">
        <v>484</v>
      </c>
      <c r="PH289" s="1" t="s">
        <v>485</v>
      </c>
      <c r="PI289" s="1" t="s">
        <v>605</v>
      </c>
      <c r="PJ289" s="1" t="s">
        <v>472</v>
      </c>
      <c r="PZ289" s="1" t="s">
        <v>1184</v>
      </c>
      <c r="QA289" s="1" t="s">
        <v>472</v>
      </c>
      <c r="QB289" s="1" t="s">
        <v>3906</v>
      </c>
      <c r="QC289" s="1" t="s">
        <v>3907</v>
      </c>
      <c r="QD289" s="1" t="s">
        <v>472</v>
      </c>
      <c r="QG289" s="1">
        <v>-2.1747548000000001</v>
      </c>
      <c r="QH289" s="1">
        <v>28.8603804</v>
      </c>
      <c r="QI289" s="1">
        <v>1508.1</v>
      </c>
      <c r="QJ289" s="1">
        <v>5</v>
      </c>
      <c r="QK289" s="1">
        <v>9</v>
      </c>
      <c r="QL289" s="1">
        <v>44967.536168981482</v>
      </c>
      <c r="QM289" s="1">
        <v>44967.523310185177</v>
      </c>
      <c r="QN289" s="1" t="s">
        <v>1159</v>
      </c>
      <c r="QO289" s="1">
        <v>44967.589907407397</v>
      </c>
      <c r="QP289" s="7" t="s">
        <v>3908</v>
      </c>
      <c r="QQ289" s="1" t="s">
        <v>1159</v>
      </c>
      <c r="QR289" s="1" t="s">
        <v>4707</v>
      </c>
      <c r="QS289" s="1" t="s">
        <v>4716</v>
      </c>
      <c r="QT289" s="1">
        <v>9</v>
      </c>
      <c r="QU289" s="1" t="s">
        <v>4709</v>
      </c>
      <c r="QV289" s="1">
        <v>25</v>
      </c>
      <c r="QW289" s="1">
        <v>1</v>
      </c>
      <c r="QX289" s="1">
        <v>30</v>
      </c>
      <c r="QY289" s="9">
        <v>56</v>
      </c>
      <c r="QZ289" s="1" t="s">
        <v>5102</v>
      </c>
      <c r="RA289" s="1">
        <v>15.555555555555555</v>
      </c>
      <c r="RB289" s="1" t="s">
        <v>4720</v>
      </c>
      <c r="RC289" s="1" t="s">
        <v>4711</v>
      </c>
      <c r="RD289" s="1">
        <v>0</v>
      </c>
      <c r="RE289" s="1" t="s">
        <v>5102</v>
      </c>
      <c r="RF289" s="1">
        <v>0</v>
      </c>
      <c r="RG289" s="1">
        <v>2</v>
      </c>
      <c r="RH289" s="1">
        <v>2</v>
      </c>
      <c r="RI289" s="1">
        <v>4</v>
      </c>
      <c r="RJ289" s="1" t="s">
        <v>4713</v>
      </c>
      <c r="RK289" s="1">
        <v>0</v>
      </c>
      <c r="RL289" s="1">
        <v>4</v>
      </c>
      <c r="RM289" s="1" t="s">
        <v>4722</v>
      </c>
      <c r="RN289" s="1">
        <v>0</v>
      </c>
      <c r="RO289" s="1">
        <v>0</v>
      </c>
      <c r="RP289" s="1" t="str">
        <f t="shared" si="29"/>
        <v>croissance</v>
      </c>
      <c r="RQ289" s="1" t="str">
        <f t="shared" si="30"/>
        <v>croissance</v>
      </c>
      <c r="RR289" s="1" t="str">
        <f t="shared" si="31"/>
        <v>croissance</v>
      </c>
      <c r="RS289" s="1" t="str">
        <f t="shared" si="32"/>
        <v>croissance</v>
      </c>
      <c r="RT289" s="1" t="str">
        <f t="shared" si="33"/>
        <v>regression</v>
      </c>
      <c r="RU289" s="1" t="str">
        <f t="shared" si="34"/>
        <v>croissance</v>
      </c>
    </row>
    <row r="290" spans="1:489" ht="14.25" customHeight="1" x14ac:dyDescent="0.3">
      <c r="A290" s="1" t="s">
        <v>3909</v>
      </c>
      <c r="B290" s="1" t="s">
        <v>3910</v>
      </c>
      <c r="C290" s="1">
        <v>44967</v>
      </c>
      <c r="D290" s="1" t="s">
        <v>459</v>
      </c>
      <c r="E290" s="1" t="s">
        <v>460</v>
      </c>
      <c r="F290" s="1" t="s">
        <v>460</v>
      </c>
      <c r="G290" s="1" t="s">
        <v>461</v>
      </c>
      <c r="H290" s="1" t="s">
        <v>1380</v>
      </c>
      <c r="I290" s="1" t="s">
        <v>3572</v>
      </c>
      <c r="J290" s="1" t="s">
        <v>464</v>
      </c>
      <c r="K290" s="1" t="s">
        <v>3912</v>
      </c>
      <c r="L290" s="1" t="s">
        <v>3911</v>
      </c>
      <c r="M290" s="1" t="str" cm="1">
        <f t="array" ref="M290">SUBSTITUTE(L290,LEFT(L290,MIN(IFERROR(FIND({0;1;2;3;4;5;6;7;8;9},L290),""))-1),"")</f>
        <v>10</v>
      </c>
      <c r="N290" s="1" t="str">
        <f t="shared" si="28"/>
        <v>mabin_10</v>
      </c>
      <c r="O290" s="1" t="s">
        <v>510</v>
      </c>
      <c r="P290" s="1">
        <v>47</v>
      </c>
      <c r="Q290" s="1">
        <v>975252591</v>
      </c>
      <c r="R290" s="1" t="s">
        <v>829</v>
      </c>
      <c r="S290" s="1" t="s">
        <v>464</v>
      </c>
      <c r="W290" s="1" t="s">
        <v>510</v>
      </c>
      <c r="X290" s="1" t="s">
        <v>3913</v>
      </c>
      <c r="Y290" s="1" t="s">
        <v>577</v>
      </c>
      <c r="Z290" s="1" t="s">
        <v>3914</v>
      </c>
      <c r="AA290" s="1" t="s">
        <v>471</v>
      </c>
      <c r="AB290" s="1">
        <v>1</v>
      </c>
      <c r="AC290" s="1">
        <v>2</v>
      </c>
      <c r="AD290" s="1">
        <v>1</v>
      </c>
      <c r="AE290" s="1">
        <v>1</v>
      </c>
      <c r="AF290" s="1">
        <v>0</v>
      </c>
      <c r="AG290" s="1">
        <v>0</v>
      </c>
      <c r="AH290" s="1">
        <v>1</v>
      </c>
      <c r="AI290" s="1">
        <v>0</v>
      </c>
      <c r="AJ290" s="1">
        <v>0</v>
      </c>
      <c r="AK290" s="1">
        <v>0</v>
      </c>
      <c r="AL290" s="1">
        <v>2</v>
      </c>
      <c r="AM290" s="1">
        <v>1</v>
      </c>
      <c r="AN290" s="1">
        <v>0</v>
      </c>
      <c r="AO290" s="1">
        <v>0</v>
      </c>
      <c r="AP290" s="1">
        <v>1</v>
      </c>
      <c r="AQ290" s="1">
        <v>0</v>
      </c>
      <c r="AR290" s="1">
        <v>10</v>
      </c>
      <c r="AS290" s="1" t="s">
        <v>464</v>
      </c>
      <c r="AT290" s="1">
        <v>0</v>
      </c>
      <c r="AU290" s="1">
        <v>0</v>
      </c>
      <c r="AV290" s="1">
        <v>0</v>
      </c>
      <c r="AW290" s="1">
        <v>0</v>
      </c>
      <c r="AX290" s="1">
        <v>0</v>
      </c>
      <c r="AY290" s="1">
        <v>1</v>
      </c>
      <c r="AZ290" s="1">
        <v>0</v>
      </c>
      <c r="BA290" s="1">
        <v>0</v>
      </c>
      <c r="BB290" s="1">
        <v>0</v>
      </c>
      <c r="BC290" s="1">
        <v>0</v>
      </c>
      <c r="BD290" s="1">
        <v>0</v>
      </c>
      <c r="BE290" s="1">
        <v>0</v>
      </c>
      <c r="BF290" s="1" t="s">
        <v>464</v>
      </c>
      <c r="BG290" s="1">
        <v>1</v>
      </c>
      <c r="BH290" s="1">
        <v>0</v>
      </c>
      <c r="BI290" s="1">
        <v>0</v>
      </c>
      <c r="BJ290" s="1">
        <v>0</v>
      </c>
      <c r="BK290" s="1">
        <v>1</v>
      </c>
      <c r="BL290" s="1">
        <v>0</v>
      </c>
      <c r="BM290" s="1">
        <v>0</v>
      </c>
      <c r="BN290" s="1">
        <v>0</v>
      </c>
      <c r="BO290" s="1">
        <v>0</v>
      </c>
      <c r="BP290" s="1">
        <v>0</v>
      </c>
      <c r="BQ290" s="1">
        <v>0</v>
      </c>
      <c r="BS290" s="1" t="s">
        <v>464</v>
      </c>
      <c r="BT290" s="1">
        <v>0</v>
      </c>
      <c r="BU290" s="1">
        <v>1</v>
      </c>
      <c r="BV290" s="1">
        <v>1</v>
      </c>
      <c r="BW290" s="1">
        <v>1</v>
      </c>
      <c r="BX290" s="1">
        <v>1</v>
      </c>
      <c r="BY290" s="1">
        <v>1</v>
      </c>
      <c r="BZ290" s="1">
        <v>0</v>
      </c>
      <c r="CA290" s="1">
        <v>0</v>
      </c>
      <c r="CB290" s="1">
        <v>0</v>
      </c>
      <c r="CC290" s="1">
        <v>0</v>
      </c>
      <c r="CD290" s="1">
        <v>0</v>
      </c>
      <c r="CF290" s="1" t="s">
        <v>473</v>
      </c>
      <c r="CG290" s="1" t="s">
        <v>474</v>
      </c>
      <c r="CL290" s="1" t="s">
        <v>473</v>
      </c>
      <c r="CM290" s="1" t="s">
        <v>5133</v>
      </c>
      <c r="CO290" s="1" t="s">
        <v>464</v>
      </c>
      <c r="CW290" s="1" t="s">
        <v>475</v>
      </c>
      <c r="CX290" s="1">
        <v>1</v>
      </c>
      <c r="CY290" s="1">
        <v>5</v>
      </c>
      <c r="CZ290" s="1">
        <v>2</v>
      </c>
      <c r="DA290" s="9">
        <v>8</v>
      </c>
      <c r="DE290" s="1" t="s">
        <v>464</v>
      </c>
      <c r="DF290" s="1" t="s">
        <v>5100</v>
      </c>
      <c r="EH290" s="1">
        <v>7</v>
      </c>
      <c r="EI290" s="1">
        <v>3</v>
      </c>
      <c r="EJ290" s="1">
        <v>420</v>
      </c>
      <c r="EM290" s="1">
        <v>0</v>
      </c>
      <c r="EN290" s="6">
        <v>6</v>
      </c>
      <c r="EO290" s="1" t="s">
        <v>472</v>
      </c>
      <c r="EZ290" s="1" t="s">
        <v>961</v>
      </c>
      <c r="FA290" s="1">
        <v>0</v>
      </c>
      <c r="FB290" s="1">
        <v>0</v>
      </c>
      <c r="FC290" s="1">
        <v>0</v>
      </c>
      <c r="FD290" s="1">
        <v>0</v>
      </c>
      <c r="FE290" s="1">
        <v>1</v>
      </c>
      <c r="FF290" s="1">
        <v>0</v>
      </c>
      <c r="FG290" s="1">
        <v>0</v>
      </c>
      <c r="FI290" s="1" t="s">
        <v>464</v>
      </c>
      <c r="FJ290" s="1" t="s">
        <v>598</v>
      </c>
      <c r="FM290" s="1">
        <v>1000</v>
      </c>
      <c r="GE290" s="1" t="s">
        <v>464</v>
      </c>
      <c r="GF290" s="1" t="s">
        <v>3903</v>
      </c>
      <c r="GG290" s="1" t="s">
        <v>472</v>
      </c>
      <c r="HP290" s="1" t="s">
        <v>464</v>
      </c>
      <c r="HQ290" s="1">
        <v>0</v>
      </c>
      <c r="HR290" s="1">
        <v>1</v>
      </c>
      <c r="HS290" s="1">
        <v>0</v>
      </c>
      <c r="HT290" s="1">
        <v>0</v>
      </c>
      <c r="HU290" s="1">
        <v>0</v>
      </c>
      <c r="HV290" s="1">
        <v>0</v>
      </c>
      <c r="HW290" s="1">
        <v>0</v>
      </c>
      <c r="HX290" s="1">
        <v>0</v>
      </c>
      <c r="HY290" s="1">
        <v>0</v>
      </c>
      <c r="HZ290" s="1">
        <v>0</v>
      </c>
      <c r="ID290" s="1" t="s">
        <v>1148</v>
      </c>
      <c r="IF290" s="1">
        <v>0</v>
      </c>
      <c r="IG290" s="1">
        <v>0</v>
      </c>
      <c r="IH290" s="1">
        <v>0</v>
      </c>
      <c r="II290" s="1">
        <v>1</v>
      </c>
      <c r="IJ290" s="1">
        <v>0</v>
      </c>
      <c r="IS290" s="1" t="s">
        <v>5184</v>
      </c>
      <c r="IT290" s="1" t="s">
        <v>472</v>
      </c>
      <c r="IU290" s="1" t="s">
        <v>5100</v>
      </c>
      <c r="IV290" s="1" t="s">
        <v>472</v>
      </c>
      <c r="IX290" s="1" t="s">
        <v>472</v>
      </c>
      <c r="IY290" s="1" t="s">
        <v>472</v>
      </c>
      <c r="KA290" s="1" t="s">
        <v>464</v>
      </c>
      <c r="KB290" s="1">
        <v>1</v>
      </c>
      <c r="KC290" s="1">
        <v>1</v>
      </c>
      <c r="KD290" s="1">
        <v>1</v>
      </c>
      <c r="KE290" s="1">
        <v>3</v>
      </c>
      <c r="KF290" s="1">
        <v>0</v>
      </c>
      <c r="KG290" s="1">
        <v>0</v>
      </c>
      <c r="KH290" s="1">
        <v>0</v>
      </c>
      <c r="KJ290" s="1">
        <v>1</v>
      </c>
      <c r="KK290" s="1">
        <v>1</v>
      </c>
      <c r="KL290" s="1">
        <v>1</v>
      </c>
      <c r="KM290" s="1">
        <v>3</v>
      </c>
      <c r="KN290" s="1">
        <v>6</v>
      </c>
      <c r="KO290" s="1" t="s">
        <v>5185</v>
      </c>
      <c r="KP290" s="1">
        <v>0</v>
      </c>
      <c r="KQ290" s="1">
        <v>0</v>
      </c>
      <c r="KR290" s="1">
        <v>0</v>
      </c>
      <c r="KT290" s="1">
        <v>0</v>
      </c>
      <c r="KU290" s="1">
        <v>1</v>
      </c>
      <c r="KV290" s="1">
        <v>0</v>
      </c>
      <c r="KW290" s="1">
        <v>0</v>
      </c>
      <c r="KX290" s="1">
        <v>0</v>
      </c>
      <c r="KY290" s="1">
        <v>0</v>
      </c>
      <c r="LA290" s="1" t="s">
        <v>472</v>
      </c>
      <c r="LB290" s="1" t="s">
        <v>3915</v>
      </c>
      <c r="LC290" s="1">
        <v>1</v>
      </c>
      <c r="LD290" s="1">
        <v>1</v>
      </c>
      <c r="LE290" s="1">
        <v>0</v>
      </c>
      <c r="LF290" s="1">
        <v>0</v>
      </c>
      <c r="LH290" s="1">
        <v>0</v>
      </c>
      <c r="LI290" s="1">
        <v>0</v>
      </c>
      <c r="LJ290" s="1">
        <v>0</v>
      </c>
      <c r="LK290" s="1">
        <v>0</v>
      </c>
      <c r="LL290" s="1">
        <v>0</v>
      </c>
      <c r="LM290" s="1">
        <v>0</v>
      </c>
      <c r="LN290" s="1">
        <v>1</v>
      </c>
      <c r="LO290" s="1">
        <v>0</v>
      </c>
      <c r="LP290" s="1" t="s">
        <v>3916</v>
      </c>
      <c r="LQ290" s="1" t="s">
        <v>472</v>
      </c>
      <c r="LZ290" s="1" t="s">
        <v>464</v>
      </c>
      <c r="MA290" s="1" t="s">
        <v>464</v>
      </c>
      <c r="MB290" s="1">
        <v>1</v>
      </c>
      <c r="MC290" s="1">
        <v>1</v>
      </c>
      <c r="MD290" s="1">
        <v>0</v>
      </c>
      <c r="ME290" s="1">
        <v>0</v>
      </c>
      <c r="MF290" s="1">
        <v>0</v>
      </c>
      <c r="MH290" s="1">
        <v>1</v>
      </c>
      <c r="MI290" s="1">
        <v>0</v>
      </c>
      <c r="MJ290" s="1">
        <v>0</v>
      </c>
      <c r="MK290" s="1">
        <v>0</v>
      </c>
      <c r="ML290" s="1">
        <v>0</v>
      </c>
      <c r="MM290" s="1">
        <v>0</v>
      </c>
      <c r="MN290" s="1">
        <v>0</v>
      </c>
      <c r="MO290" s="1">
        <v>0</v>
      </c>
      <c r="MQ290" s="1">
        <v>1</v>
      </c>
      <c r="MR290" s="1" t="s">
        <v>464</v>
      </c>
      <c r="MS290" s="1" t="s">
        <v>479</v>
      </c>
      <c r="MT290" s="1">
        <v>8</v>
      </c>
      <c r="MU290" s="1" t="s">
        <v>5187</v>
      </c>
      <c r="NA290" s="1">
        <v>0</v>
      </c>
      <c r="NB290" s="1">
        <v>1</v>
      </c>
      <c r="NC290" s="1" t="s">
        <v>5190</v>
      </c>
      <c r="NH290" s="1" t="s">
        <v>464</v>
      </c>
      <c r="NI290" s="1" t="s">
        <v>480</v>
      </c>
      <c r="OD290" s="1" t="s">
        <v>3917</v>
      </c>
      <c r="OE290" s="1">
        <v>1</v>
      </c>
      <c r="OF290" s="1">
        <v>1</v>
      </c>
      <c r="OG290" s="1">
        <v>1</v>
      </c>
      <c r="OH290" s="1">
        <v>1</v>
      </c>
      <c r="OI290" s="1">
        <v>1</v>
      </c>
      <c r="OJ290" s="1">
        <v>1</v>
      </c>
      <c r="OK290" s="1">
        <v>0</v>
      </c>
      <c r="OL290" s="1">
        <v>1</v>
      </c>
      <c r="OM290" s="1">
        <v>0</v>
      </c>
      <c r="ON290" s="1">
        <v>0</v>
      </c>
      <c r="OP290" s="1">
        <v>0</v>
      </c>
      <c r="OQ290" s="1">
        <v>0</v>
      </c>
      <c r="OR290" s="1">
        <v>0</v>
      </c>
      <c r="OS290" s="1">
        <v>1</v>
      </c>
      <c r="OT290" s="1">
        <v>0</v>
      </c>
      <c r="OU290" s="1">
        <v>0</v>
      </c>
      <c r="OW290" s="1" t="s">
        <v>702</v>
      </c>
      <c r="OY290" s="1" t="s">
        <v>483</v>
      </c>
      <c r="OZ290" s="1" t="s">
        <v>464</v>
      </c>
      <c r="PA290" s="1" t="s">
        <v>472</v>
      </c>
      <c r="PB290" s="1" t="s">
        <v>483</v>
      </c>
      <c r="PC290" s="1" t="s">
        <v>464</v>
      </c>
      <c r="PD290" s="1" t="s">
        <v>472</v>
      </c>
      <c r="PF290" s="1" t="s">
        <v>484</v>
      </c>
      <c r="PH290" s="1" t="s">
        <v>586</v>
      </c>
      <c r="PI290" s="1" t="s">
        <v>534</v>
      </c>
      <c r="PJ290" s="1" t="s">
        <v>489</v>
      </c>
      <c r="PK290" s="1">
        <v>0</v>
      </c>
      <c r="PL290" s="1">
        <v>0</v>
      </c>
      <c r="PM290" s="1">
        <v>0</v>
      </c>
      <c r="PN290" s="1">
        <v>1</v>
      </c>
      <c r="PO290" s="1">
        <v>1</v>
      </c>
      <c r="PP290" s="1">
        <v>1</v>
      </c>
      <c r="PQ290" s="1">
        <v>0</v>
      </c>
      <c r="PR290" s="1">
        <v>0</v>
      </c>
      <c r="PS290" s="1">
        <v>0</v>
      </c>
      <c r="PT290" s="1">
        <v>0</v>
      </c>
      <c r="PU290" s="1">
        <v>0</v>
      </c>
      <c r="PV290" s="1">
        <v>0</v>
      </c>
      <c r="PX290" s="1" t="s">
        <v>488</v>
      </c>
      <c r="PY290" s="1" t="s">
        <v>487</v>
      </c>
      <c r="PZ290" s="1" t="s">
        <v>488</v>
      </c>
      <c r="QA290" s="1" t="s">
        <v>472</v>
      </c>
      <c r="QB290" s="1" t="s">
        <v>3918</v>
      </c>
      <c r="QC290" s="1" t="s">
        <v>3919</v>
      </c>
      <c r="QD290" s="1" t="s">
        <v>464</v>
      </c>
      <c r="QE290" s="1" t="s">
        <v>3920</v>
      </c>
      <c r="QF290" s="1" t="s">
        <v>472</v>
      </c>
      <c r="QG290" s="1">
        <v>-2.1747977999999999</v>
      </c>
      <c r="QH290" s="1">
        <v>28.855880500000001</v>
      </c>
      <c r="QI290" s="1">
        <v>1511.5</v>
      </c>
      <c r="QJ290" s="1">
        <v>3.78</v>
      </c>
      <c r="QK290" s="1">
        <v>10</v>
      </c>
      <c r="QL290" s="1">
        <v>44967.58222222222</v>
      </c>
      <c r="QM290" s="1">
        <v>44967.558217592603</v>
      </c>
      <c r="QN290" s="1" t="s">
        <v>1159</v>
      </c>
      <c r="QO290" s="1">
        <v>44967.589918981481</v>
      </c>
      <c r="QP290" s="7" t="s">
        <v>3921</v>
      </c>
      <c r="QQ290" s="1" t="s">
        <v>1159</v>
      </c>
      <c r="QR290" s="1" t="s">
        <v>4707</v>
      </c>
      <c r="QS290" s="1" t="s">
        <v>4716</v>
      </c>
      <c r="QT290" s="1">
        <v>6</v>
      </c>
      <c r="QU290" s="1" t="s">
        <v>4725</v>
      </c>
      <c r="QV290" s="1">
        <v>35</v>
      </c>
      <c r="QW290" s="1">
        <v>40</v>
      </c>
      <c r="QX290" s="1">
        <v>40</v>
      </c>
      <c r="QY290" s="9">
        <v>115</v>
      </c>
      <c r="QZ290" s="1" t="s">
        <v>5101</v>
      </c>
      <c r="RA290" s="1">
        <v>10</v>
      </c>
      <c r="RB290" s="1" t="s">
        <v>4710</v>
      </c>
      <c r="RC290" s="1" t="s">
        <v>4734</v>
      </c>
      <c r="RD290" s="1" t="s">
        <v>4712</v>
      </c>
      <c r="RE290" s="1" t="s">
        <v>5100</v>
      </c>
      <c r="RF290" s="1">
        <v>0</v>
      </c>
      <c r="RG290" s="1">
        <v>2</v>
      </c>
      <c r="RH290" s="1">
        <v>2</v>
      </c>
      <c r="RI290" s="1">
        <v>4</v>
      </c>
      <c r="RJ290" s="1" t="s">
        <v>4713</v>
      </c>
      <c r="RK290" s="1">
        <v>0</v>
      </c>
      <c r="RL290" s="1">
        <v>3</v>
      </c>
      <c r="RM290" s="1" t="s">
        <v>4722</v>
      </c>
      <c r="RN290" s="1">
        <v>0</v>
      </c>
      <c r="RO290" s="1">
        <v>0</v>
      </c>
      <c r="RP290" s="1" t="str">
        <f t="shared" si="29"/>
        <v>croissance</v>
      </c>
      <c r="RQ290" s="1" t="str">
        <f t="shared" si="30"/>
        <v>croissance</v>
      </c>
      <c r="RR290" s="1" t="str">
        <f t="shared" si="31"/>
        <v>stagnation</v>
      </c>
      <c r="RS290" s="1" t="str">
        <f t="shared" si="32"/>
        <v>croissance</v>
      </c>
      <c r="RT290" s="1" t="str">
        <f t="shared" si="33"/>
        <v>regression</v>
      </c>
      <c r="RU290" s="1" t="str">
        <f t="shared" si="34"/>
        <v>croissance</v>
      </c>
    </row>
    <row r="291" spans="1:489" ht="14.25" customHeight="1" x14ac:dyDescent="0.3">
      <c r="A291" s="1" t="s">
        <v>3922</v>
      </c>
      <c r="B291" s="1" t="s">
        <v>3923</v>
      </c>
      <c r="C291" s="1">
        <v>44967</v>
      </c>
      <c r="D291" s="1" t="s">
        <v>459</v>
      </c>
      <c r="E291" s="1" t="s">
        <v>460</v>
      </c>
      <c r="F291" s="1" t="s">
        <v>460</v>
      </c>
      <c r="G291" s="1" t="s">
        <v>461</v>
      </c>
      <c r="H291" s="1" t="s">
        <v>1380</v>
      </c>
      <c r="I291" s="1" t="s">
        <v>3572</v>
      </c>
      <c r="J291" s="1" t="s">
        <v>472</v>
      </c>
      <c r="K291" s="1" t="s">
        <v>3925</v>
      </c>
      <c r="L291" s="1" t="s">
        <v>3924</v>
      </c>
      <c r="M291" s="1" t="str" cm="1">
        <f t="array" ref="M291">SUBSTITUTE(L291,LEFT(L291,MIN(IFERROR(FIND({0;1;2;3;4;5;6;7;8;9},L291),""))-1),"")</f>
        <v>13</v>
      </c>
      <c r="N291" s="1" t="str">
        <f t="shared" si="28"/>
        <v>mabin_13</v>
      </c>
      <c r="O291" s="1" t="s">
        <v>467</v>
      </c>
      <c r="P291" s="1">
        <v>19</v>
      </c>
      <c r="Q291" s="1">
        <v>996987153</v>
      </c>
      <c r="R291" s="1" t="s">
        <v>614</v>
      </c>
      <c r="S291" s="1" t="s">
        <v>472</v>
      </c>
      <c r="T291" s="1" t="s">
        <v>1221</v>
      </c>
      <c r="V291" s="1" t="s">
        <v>510</v>
      </c>
      <c r="W291" s="1" t="s">
        <v>510</v>
      </c>
      <c r="X291" s="1" t="s">
        <v>3926</v>
      </c>
      <c r="Y291" s="1" t="s">
        <v>575</v>
      </c>
      <c r="AA291" s="1" t="s">
        <v>471</v>
      </c>
      <c r="AB291" s="1">
        <v>0</v>
      </c>
      <c r="AC291" s="1">
        <v>0</v>
      </c>
      <c r="AD291" s="1">
        <v>0</v>
      </c>
      <c r="AE291" s="1">
        <v>1</v>
      </c>
      <c r="AF291" s="1">
        <v>0</v>
      </c>
      <c r="AG291" s="1">
        <v>0</v>
      </c>
      <c r="AH291" s="1">
        <v>0</v>
      </c>
      <c r="AI291" s="1">
        <v>0</v>
      </c>
      <c r="AJ291" s="1">
        <v>0</v>
      </c>
      <c r="AK291" s="1">
        <v>0</v>
      </c>
      <c r="AL291" s="1">
        <v>0</v>
      </c>
      <c r="AM291" s="1">
        <v>0</v>
      </c>
      <c r="AN291" s="1">
        <v>0</v>
      </c>
      <c r="AO291" s="1">
        <v>1</v>
      </c>
      <c r="AP291" s="1">
        <v>0</v>
      </c>
      <c r="AQ291" s="1">
        <v>0</v>
      </c>
      <c r="AR291" s="1">
        <v>2</v>
      </c>
      <c r="AS291" s="1" t="s">
        <v>472</v>
      </c>
      <c r="AT291" s="1">
        <v>0</v>
      </c>
      <c r="AU291" s="1">
        <v>0</v>
      </c>
      <c r="AV291" s="1">
        <v>0</v>
      </c>
      <c r="AW291" s="1">
        <v>0</v>
      </c>
      <c r="AX291" s="1">
        <v>0</v>
      </c>
      <c r="AY291" s="1">
        <v>0</v>
      </c>
      <c r="AZ291" s="1">
        <v>0</v>
      </c>
      <c r="BA291" s="1">
        <v>0</v>
      </c>
      <c r="BB291" s="1">
        <v>0</v>
      </c>
      <c r="BC291" s="1">
        <v>0</v>
      </c>
      <c r="BD291" s="1">
        <v>0</v>
      </c>
      <c r="BE291" s="1">
        <v>0</v>
      </c>
      <c r="BF291" s="1" t="s">
        <v>472</v>
      </c>
      <c r="BS291" s="1" t="s">
        <v>464</v>
      </c>
      <c r="BT291" s="1">
        <v>1</v>
      </c>
      <c r="BU291" s="1">
        <v>0</v>
      </c>
      <c r="BV291" s="1">
        <v>0</v>
      </c>
      <c r="BW291" s="1">
        <v>0</v>
      </c>
      <c r="BX291" s="1">
        <v>0</v>
      </c>
      <c r="BY291" s="1">
        <v>0</v>
      </c>
      <c r="BZ291" s="1">
        <v>0</v>
      </c>
      <c r="CA291" s="1">
        <v>0</v>
      </c>
      <c r="CB291" s="1">
        <v>0</v>
      </c>
      <c r="CC291" s="1">
        <v>0</v>
      </c>
      <c r="CD291" s="1">
        <v>0</v>
      </c>
      <c r="CF291" s="1" t="s">
        <v>650</v>
      </c>
      <c r="CI291" s="1" t="s">
        <v>714</v>
      </c>
      <c r="CL291" s="1" t="s">
        <v>714</v>
      </c>
      <c r="CM291" s="1" t="s">
        <v>5132</v>
      </c>
      <c r="CO291" s="1" t="s">
        <v>464</v>
      </c>
      <c r="CW291" s="1" t="s">
        <v>475</v>
      </c>
      <c r="CX291" s="1">
        <v>8</v>
      </c>
      <c r="CY291" s="1">
        <v>5</v>
      </c>
      <c r="CZ291" s="1">
        <v>10</v>
      </c>
      <c r="DA291" s="9">
        <v>23</v>
      </c>
      <c r="DE291" s="1" t="s">
        <v>464</v>
      </c>
      <c r="DF291" s="1" t="s">
        <v>5102</v>
      </c>
      <c r="EH291" s="1">
        <v>7</v>
      </c>
      <c r="EI291" s="1">
        <v>3</v>
      </c>
      <c r="EJ291" s="1">
        <v>420</v>
      </c>
      <c r="EM291" s="1">
        <v>0</v>
      </c>
      <c r="EN291" s="6">
        <v>30</v>
      </c>
      <c r="EO291" s="1" t="s">
        <v>472</v>
      </c>
      <c r="EZ291" s="1" t="s">
        <v>529</v>
      </c>
      <c r="FA291" s="1">
        <v>0</v>
      </c>
      <c r="FB291" s="1">
        <v>1</v>
      </c>
      <c r="FC291" s="1">
        <v>0</v>
      </c>
      <c r="FD291" s="1">
        <v>0</v>
      </c>
      <c r="FE291" s="1">
        <v>0</v>
      </c>
      <c r="FF291" s="1">
        <v>0</v>
      </c>
      <c r="FG291" s="1">
        <v>0</v>
      </c>
      <c r="FI291" s="1" t="s">
        <v>472</v>
      </c>
      <c r="GE291" s="1" t="s">
        <v>464</v>
      </c>
      <c r="GF291" s="1" t="s">
        <v>1223</v>
      </c>
      <c r="GG291" s="1" t="s">
        <v>464</v>
      </c>
      <c r="GH291" s="1">
        <v>0</v>
      </c>
      <c r="GI291" s="1">
        <v>1</v>
      </c>
      <c r="GJ291" s="1">
        <v>0</v>
      </c>
      <c r="GK291" s="1">
        <v>0</v>
      </c>
      <c r="GL291" s="1">
        <v>0</v>
      </c>
      <c r="GM291" s="1">
        <v>0</v>
      </c>
      <c r="GN291" s="1">
        <v>0</v>
      </c>
      <c r="GY291" s="1">
        <v>0</v>
      </c>
      <c r="GZ291" s="1">
        <v>0</v>
      </c>
      <c r="HA291" s="1">
        <v>0</v>
      </c>
      <c r="HB291" s="1">
        <v>1</v>
      </c>
      <c r="HC291" s="1">
        <v>0</v>
      </c>
      <c r="HD291" s="1">
        <v>0</v>
      </c>
      <c r="HE291" s="1">
        <v>0</v>
      </c>
      <c r="HF291" s="1">
        <v>0</v>
      </c>
      <c r="HG291" s="1">
        <v>0</v>
      </c>
      <c r="HH291" s="1">
        <v>0</v>
      </c>
      <c r="HI291" s="1">
        <v>0</v>
      </c>
      <c r="HJ291" s="1">
        <v>0</v>
      </c>
      <c r="HK291" s="1">
        <v>0</v>
      </c>
      <c r="HL291" s="1">
        <v>0</v>
      </c>
      <c r="HM291" s="1">
        <v>0</v>
      </c>
      <c r="HN291" s="1">
        <v>0</v>
      </c>
      <c r="HO291" s="1">
        <v>0</v>
      </c>
      <c r="HP291" s="1" t="s">
        <v>464</v>
      </c>
      <c r="HQ291" s="1">
        <v>0</v>
      </c>
      <c r="HR291" s="1">
        <v>0</v>
      </c>
      <c r="HS291" s="1">
        <v>0</v>
      </c>
      <c r="HT291" s="1">
        <v>0</v>
      </c>
      <c r="HU291" s="1">
        <v>0</v>
      </c>
      <c r="HV291" s="1">
        <v>0</v>
      </c>
      <c r="HW291" s="1">
        <v>1</v>
      </c>
      <c r="HX291" s="1">
        <v>0</v>
      </c>
      <c r="HY291" s="1">
        <v>0</v>
      </c>
      <c r="HZ291" s="1">
        <v>0</v>
      </c>
      <c r="IF291" s="1">
        <v>0</v>
      </c>
      <c r="IG291" s="1">
        <v>0</v>
      </c>
      <c r="IH291" s="1">
        <v>0</v>
      </c>
      <c r="II291" s="1">
        <v>1</v>
      </c>
      <c r="IJ291" s="1">
        <v>0</v>
      </c>
      <c r="IS291" s="1" t="s">
        <v>5183</v>
      </c>
      <c r="IT291" s="1" t="s">
        <v>472</v>
      </c>
      <c r="IU291" s="1" t="s">
        <v>5102</v>
      </c>
      <c r="IV291" s="1" t="s">
        <v>472</v>
      </c>
      <c r="IX291" s="1" t="s">
        <v>472</v>
      </c>
      <c r="IY291" s="1" t="s">
        <v>472</v>
      </c>
      <c r="KA291" s="1" t="s">
        <v>464</v>
      </c>
      <c r="KB291" s="1">
        <v>1</v>
      </c>
      <c r="KC291" s="1">
        <v>0</v>
      </c>
      <c r="KD291" s="1">
        <v>0</v>
      </c>
      <c r="KE291" s="1">
        <v>1</v>
      </c>
      <c r="KF291" s="1">
        <v>1</v>
      </c>
      <c r="KG291" s="1">
        <v>0</v>
      </c>
      <c r="KH291" s="1">
        <v>0</v>
      </c>
      <c r="KJ291" s="1">
        <v>0</v>
      </c>
      <c r="KK291" s="1">
        <v>1</v>
      </c>
      <c r="KL291" s="1">
        <v>0</v>
      </c>
      <c r="KM291" s="1">
        <v>1</v>
      </c>
      <c r="KN291" s="1">
        <v>2</v>
      </c>
      <c r="KO291" s="1" t="s">
        <v>5186</v>
      </c>
      <c r="KP291" s="1">
        <v>0</v>
      </c>
      <c r="KQ291" s="1">
        <v>0</v>
      </c>
      <c r="KR291" s="1">
        <v>0</v>
      </c>
      <c r="KT291" s="1">
        <v>0</v>
      </c>
      <c r="KU291" s="1">
        <v>0</v>
      </c>
      <c r="KV291" s="1">
        <v>0</v>
      </c>
      <c r="KW291" s="1">
        <v>0</v>
      </c>
      <c r="KX291" s="1">
        <v>1</v>
      </c>
      <c r="KY291" s="1">
        <v>0</v>
      </c>
      <c r="KZ291" s="1" t="s">
        <v>3927</v>
      </c>
      <c r="LA291" s="1" t="s">
        <v>464</v>
      </c>
      <c r="LC291" s="1">
        <v>1</v>
      </c>
      <c r="LD291" s="1">
        <v>0</v>
      </c>
      <c r="LE291" s="1">
        <v>0</v>
      </c>
      <c r="LF291" s="1">
        <v>0</v>
      </c>
      <c r="LH291" s="1">
        <v>0</v>
      </c>
      <c r="LI291" s="1">
        <v>0</v>
      </c>
      <c r="LJ291" s="1">
        <v>0</v>
      </c>
      <c r="LK291" s="1">
        <v>0</v>
      </c>
      <c r="LL291" s="1">
        <v>1</v>
      </c>
      <c r="LM291" s="1">
        <v>0</v>
      </c>
      <c r="LN291" s="1">
        <v>0</v>
      </c>
      <c r="LO291" s="1">
        <v>0</v>
      </c>
      <c r="LQ291" s="1" t="s">
        <v>472</v>
      </c>
      <c r="LZ291" s="1" t="s">
        <v>472</v>
      </c>
      <c r="MA291" s="1" t="s">
        <v>472</v>
      </c>
      <c r="MQ291" s="1">
        <v>0</v>
      </c>
      <c r="MT291" s="1">
        <v>6</v>
      </c>
      <c r="MU291" s="1" t="s">
        <v>5187</v>
      </c>
      <c r="MV291" s="1">
        <v>0</v>
      </c>
      <c r="MW291" s="1">
        <v>1</v>
      </c>
      <c r="MX291" s="1">
        <v>0</v>
      </c>
      <c r="MY291" s="1">
        <v>0</v>
      </c>
      <c r="MZ291" s="1">
        <v>0</v>
      </c>
      <c r="NA291" s="1">
        <v>1</v>
      </c>
      <c r="NB291" s="1">
        <v>1</v>
      </c>
      <c r="NC291" s="1" t="s">
        <v>5190</v>
      </c>
      <c r="ND291" s="1">
        <v>0</v>
      </c>
      <c r="NE291" s="1">
        <v>0</v>
      </c>
      <c r="NF291" s="1">
        <v>0</v>
      </c>
      <c r="NH291" s="1" t="s">
        <v>464</v>
      </c>
      <c r="NI291" s="1" t="s">
        <v>480</v>
      </c>
      <c r="OD291" s="1" t="s">
        <v>3928</v>
      </c>
      <c r="OE291" s="1">
        <v>0</v>
      </c>
      <c r="OF291" s="1">
        <v>0</v>
      </c>
      <c r="OG291" s="1">
        <v>0</v>
      </c>
      <c r="OH291" s="1">
        <v>0</v>
      </c>
      <c r="OI291" s="1">
        <v>0</v>
      </c>
      <c r="OJ291" s="1">
        <v>0</v>
      </c>
      <c r="OK291" s="1">
        <v>0</v>
      </c>
      <c r="OL291" s="1">
        <v>0</v>
      </c>
      <c r="OM291" s="1">
        <v>1</v>
      </c>
      <c r="ON291" s="1">
        <v>0</v>
      </c>
      <c r="OO291" s="1" t="s">
        <v>3929</v>
      </c>
      <c r="OP291" s="1">
        <v>0</v>
      </c>
      <c r="OQ291" s="1">
        <v>0</v>
      </c>
      <c r="OR291" s="1">
        <v>0</v>
      </c>
      <c r="OS291" s="1">
        <v>0</v>
      </c>
      <c r="OT291" s="1">
        <v>1</v>
      </c>
      <c r="OU291" s="1">
        <v>0</v>
      </c>
      <c r="OV291" s="1" t="s">
        <v>760</v>
      </c>
      <c r="OW291" s="1" t="s">
        <v>702</v>
      </c>
      <c r="OY291" s="1" t="s">
        <v>776</v>
      </c>
      <c r="OZ291" s="1" t="s">
        <v>472</v>
      </c>
      <c r="PA291" s="1" t="s">
        <v>472</v>
      </c>
      <c r="PB291" s="1" t="s">
        <v>776</v>
      </c>
      <c r="PC291" s="1" t="s">
        <v>472</v>
      </c>
      <c r="PI291" s="1" t="s">
        <v>534</v>
      </c>
      <c r="PJ291" s="1" t="s">
        <v>472</v>
      </c>
      <c r="PZ291" s="1" t="s">
        <v>786</v>
      </c>
      <c r="QA291" s="1" t="s">
        <v>472</v>
      </c>
      <c r="QB291" s="1" t="s">
        <v>490</v>
      </c>
      <c r="QC291" s="1" t="s">
        <v>3930</v>
      </c>
      <c r="QD291" s="1" t="s">
        <v>472</v>
      </c>
      <c r="QG291" s="1">
        <v>-2.1807164000000001</v>
      </c>
      <c r="QH291" s="1">
        <v>28.8590503</v>
      </c>
      <c r="QI291" s="1">
        <v>1519.9</v>
      </c>
      <c r="QJ291" s="1">
        <v>4.96</v>
      </c>
      <c r="QK291" s="1">
        <v>2</v>
      </c>
      <c r="QL291" s="1">
        <v>44967.385636574072</v>
      </c>
      <c r="QM291" s="1">
        <v>44967.355717592603</v>
      </c>
      <c r="QN291" s="1" t="s">
        <v>1230</v>
      </c>
      <c r="QO291" s="1">
        <v>44967.59375</v>
      </c>
      <c r="QP291" s="7" t="s">
        <v>3931</v>
      </c>
      <c r="QQ291" s="1" t="s">
        <v>1230</v>
      </c>
      <c r="QR291" s="1" t="s">
        <v>4752</v>
      </c>
      <c r="QS291" s="1" t="s">
        <v>4752</v>
      </c>
      <c r="QT291" s="1" t="s">
        <v>4752</v>
      </c>
      <c r="QU291" s="1" t="s">
        <v>4752</v>
      </c>
      <c r="QV291" s="1" t="s">
        <v>4752</v>
      </c>
      <c r="QW291" s="1" t="s">
        <v>4752</v>
      </c>
      <c r="QX291" s="1" t="s">
        <v>4752</v>
      </c>
      <c r="QY291" s="9" t="s">
        <v>4752</v>
      </c>
      <c r="QZ291" s="1" t="s">
        <v>4752</v>
      </c>
      <c r="RA291" s="1" t="s">
        <v>4752</v>
      </c>
      <c r="RB291" s="1" t="s">
        <v>4752</v>
      </c>
      <c r="RC291" s="1" t="s">
        <v>4752</v>
      </c>
      <c r="RD291" s="1" t="s">
        <v>4752</v>
      </c>
      <c r="RE291" s="1" t="s">
        <v>4752</v>
      </c>
      <c r="RF291" s="1" t="s">
        <v>4752</v>
      </c>
      <c r="RG291" s="1" t="s">
        <v>4752</v>
      </c>
      <c r="RH291" s="1" t="s">
        <v>4752</v>
      </c>
      <c r="RI291" s="1" t="s">
        <v>4752</v>
      </c>
      <c r="RJ291" s="1" t="s">
        <v>4752</v>
      </c>
      <c r="RK291" s="1" t="s">
        <v>4752</v>
      </c>
      <c r="RL291" s="1" t="s">
        <v>4752</v>
      </c>
      <c r="RM291" s="1" t="s">
        <v>4752</v>
      </c>
      <c r="RN291" s="1" t="s">
        <v>4752</v>
      </c>
      <c r="RO291" s="1" t="s">
        <v>4752</v>
      </c>
      <c r="RP291" s="1" t="str">
        <f t="shared" si="29"/>
        <v/>
      </c>
      <c r="RQ291" s="1" t="str">
        <f t="shared" si="30"/>
        <v/>
      </c>
      <c r="RR291" s="1" t="str">
        <f t="shared" si="31"/>
        <v/>
      </c>
      <c r="RS291" s="1" t="str">
        <f t="shared" si="32"/>
        <v/>
      </c>
      <c r="RT291" s="1" t="str">
        <f t="shared" si="33"/>
        <v/>
      </c>
      <c r="RU291" s="1" t="str">
        <f t="shared" si="34"/>
        <v/>
      </c>
    </row>
    <row r="292" spans="1:489" ht="14.25" customHeight="1" x14ac:dyDescent="0.3">
      <c r="A292" s="1" t="s">
        <v>3932</v>
      </c>
      <c r="B292" s="1" t="s">
        <v>3933</v>
      </c>
      <c r="C292" s="1">
        <v>44967</v>
      </c>
      <c r="D292" s="1" t="s">
        <v>459</v>
      </c>
      <c r="E292" s="1" t="s">
        <v>460</v>
      </c>
      <c r="F292" s="1" t="s">
        <v>460</v>
      </c>
      <c r="G292" s="1" t="s">
        <v>461</v>
      </c>
      <c r="H292" s="1" t="s">
        <v>1380</v>
      </c>
      <c r="I292" s="1" t="s">
        <v>3572</v>
      </c>
      <c r="J292" s="1" t="s">
        <v>472</v>
      </c>
      <c r="K292" s="1" t="s">
        <v>3935</v>
      </c>
      <c r="L292" s="1" t="s">
        <v>3934</v>
      </c>
      <c r="M292" s="1" t="str" cm="1">
        <f t="array" ref="M292">SUBSTITUTE(L292,LEFT(L292,MIN(IFERROR(FIND({0;1;2;3;4;5;6;7;8;9},L292),""))-1),"")</f>
        <v>6</v>
      </c>
      <c r="N292" s="1" t="str">
        <f t="shared" si="28"/>
        <v>mabin_6</v>
      </c>
      <c r="O292" s="1" t="s">
        <v>467</v>
      </c>
      <c r="P292" s="1">
        <v>18</v>
      </c>
      <c r="Q292" s="1">
        <v>994533586</v>
      </c>
      <c r="R292" s="1" t="s">
        <v>511</v>
      </c>
      <c r="S292" s="1" t="s">
        <v>472</v>
      </c>
      <c r="T292" s="1" t="s">
        <v>933</v>
      </c>
      <c r="V292" s="1" t="s">
        <v>510</v>
      </c>
      <c r="W292" s="1" t="s">
        <v>510</v>
      </c>
      <c r="X292" s="1" t="s">
        <v>3936</v>
      </c>
      <c r="Y292" s="1" t="s">
        <v>575</v>
      </c>
      <c r="AA292" s="1" t="s">
        <v>596</v>
      </c>
      <c r="AB292" s="1">
        <v>1</v>
      </c>
      <c r="AC292" s="1">
        <v>0</v>
      </c>
      <c r="AD292" s="1">
        <v>0</v>
      </c>
      <c r="AE292" s="1">
        <v>1</v>
      </c>
      <c r="AF292" s="1">
        <v>1</v>
      </c>
      <c r="AG292" s="1">
        <v>0</v>
      </c>
      <c r="AH292" s="1">
        <v>0</v>
      </c>
      <c r="AI292" s="1">
        <v>1</v>
      </c>
      <c r="AJ292" s="1">
        <v>0</v>
      </c>
      <c r="AK292" s="1">
        <v>0</v>
      </c>
      <c r="AL292" s="1">
        <v>0</v>
      </c>
      <c r="AM292" s="1">
        <v>0</v>
      </c>
      <c r="AN292" s="1">
        <v>1</v>
      </c>
      <c r="AO292" s="1">
        <v>0</v>
      </c>
      <c r="AP292" s="1">
        <v>0</v>
      </c>
      <c r="AQ292" s="1">
        <v>1</v>
      </c>
      <c r="AR292" s="1">
        <v>6</v>
      </c>
      <c r="AS292" s="1" t="s">
        <v>472</v>
      </c>
      <c r="AT292" s="1">
        <v>0</v>
      </c>
      <c r="AU292" s="1">
        <v>0</v>
      </c>
      <c r="AV292" s="1">
        <v>0</v>
      </c>
      <c r="AW292" s="1">
        <v>0</v>
      </c>
      <c r="AX292" s="1">
        <v>0</v>
      </c>
      <c r="AY292" s="1">
        <v>0</v>
      </c>
      <c r="AZ292" s="1">
        <v>0</v>
      </c>
      <c r="BA292" s="1">
        <v>0</v>
      </c>
      <c r="BB292" s="1">
        <v>0</v>
      </c>
      <c r="BC292" s="1">
        <v>0</v>
      </c>
      <c r="BD292" s="1">
        <v>0</v>
      </c>
      <c r="BE292" s="1">
        <v>0</v>
      </c>
      <c r="BF292" s="1" t="s">
        <v>472</v>
      </c>
      <c r="BS292" s="1" t="s">
        <v>464</v>
      </c>
      <c r="BT292" s="1">
        <v>0</v>
      </c>
      <c r="BU292" s="1">
        <v>0</v>
      </c>
      <c r="BV292" s="1">
        <v>0</v>
      </c>
      <c r="BW292" s="1">
        <v>0</v>
      </c>
      <c r="BX292" s="1">
        <v>0</v>
      </c>
      <c r="BY292" s="1">
        <v>0</v>
      </c>
      <c r="BZ292" s="1">
        <v>0</v>
      </c>
      <c r="CA292" s="1">
        <v>1</v>
      </c>
      <c r="CB292" s="1">
        <v>0</v>
      </c>
      <c r="CC292" s="1">
        <v>0</v>
      </c>
      <c r="CD292" s="1">
        <v>0</v>
      </c>
      <c r="CF292" s="1" t="s">
        <v>650</v>
      </c>
      <c r="CI292" s="1" t="s">
        <v>651</v>
      </c>
      <c r="CL292" s="1" t="s">
        <v>651</v>
      </c>
      <c r="CM292" s="1" t="s">
        <v>5133</v>
      </c>
      <c r="CO292" s="1" t="s">
        <v>464</v>
      </c>
      <c r="CW292" s="1" t="s">
        <v>475</v>
      </c>
      <c r="CX292" s="1">
        <v>12</v>
      </c>
      <c r="CY292" s="1">
        <v>5</v>
      </c>
      <c r="CZ292" s="1">
        <v>20</v>
      </c>
      <c r="DA292" s="9">
        <v>37</v>
      </c>
      <c r="DE292" s="1" t="s">
        <v>464</v>
      </c>
      <c r="DF292" s="1" t="s">
        <v>5101</v>
      </c>
      <c r="EH292" s="1">
        <v>7</v>
      </c>
      <c r="EI292" s="1">
        <v>3</v>
      </c>
      <c r="EJ292" s="1">
        <v>420</v>
      </c>
      <c r="EM292" s="1">
        <v>0</v>
      </c>
      <c r="EN292" s="6">
        <v>10</v>
      </c>
      <c r="EO292" s="1" t="s">
        <v>472</v>
      </c>
      <c r="EZ292" s="1" t="s">
        <v>529</v>
      </c>
      <c r="FA292" s="1">
        <v>0</v>
      </c>
      <c r="FB292" s="1">
        <v>1</v>
      </c>
      <c r="FC292" s="1">
        <v>1</v>
      </c>
      <c r="FD292" s="1">
        <v>0</v>
      </c>
      <c r="FE292" s="1">
        <v>0</v>
      </c>
      <c r="FF292" s="1">
        <v>0</v>
      </c>
      <c r="FG292" s="1">
        <v>0</v>
      </c>
      <c r="FI292" s="1" t="s">
        <v>472</v>
      </c>
      <c r="GE292" s="1" t="s">
        <v>464</v>
      </c>
      <c r="GF292" s="1" t="s">
        <v>3937</v>
      </c>
      <c r="GG292" s="1" t="s">
        <v>671</v>
      </c>
      <c r="HP292" s="1" t="s">
        <v>464</v>
      </c>
      <c r="HQ292" s="1">
        <v>0</v>
      </c>
      <c r="HR292" s="1">
        <v>0</v>
      </c>
      <c r="HS292" s="1">
        <v>0</v>
      </c>
      <c r="HT292" s="1">
        <v>0</v>
      </c>
      <c r="HU292" s="1">
        <v>0</v>
      </c>
      <c r="HV292" s="1">
        <v>0</v>
      </c>
      <c r="HW292" s="1">
        <v>1</v>
      </c>
      <c r="HX292" s="1">
        <v>0</v>
      </c>
      <c r="HY292" s="1">
        <v>0</v>
      </c>
      <c r="HZ292" s="1">
        <v>0</v>
      </c>
      <c r="IF292" s="1">
        <v>0</v>
      </c>
      <c r="IG292" s="1">
        <v>0</v>
      </c>
      <c r="IH292" s="1">
        <v>0</v>
      </c>
      <c r="II292" s="1">
        <v>1</v>
      </c>
      <c r="IJ292" s="1">
        <v>0</v>
      </c>
      <c r="IS292" s="1" t="s">
        <v>5183</v>
      </c>
      <c r="IT292" s="1" t="s">
        <v>472</v>
      </c>
      <c r="IU292" s="1" t="s">
        <v>5102</v>
      </c>
      <c r="IV292" s="1" t="s">
        <v>472</v>
      </c>
      <c r="IX292" s="1" t="s">
        <v>472</v>
      </c>
      <c r="IY292" s="1" t="s">
        <v>472</v>
      </c>
      <c r="KA292" s="1" t="s">
        <v>464</v>
      </c>
      <c r="KB292" s="1">
        <v>1</v>
      </c>
      <c r="KC292" s="1">
        <v>0</v>
      </c>
      <c r="KD292" s="1">
        <v>0</v>
      </c>
      <c r="KE292" s="1">
        <v>1</v>
      </c>
      <c r="KF292" s="1">
        <v>0</v>
      </c>
      <c r="KG292" s="1">
        <v>0</v>
      </c>
      <c r="KH292" s="1">
        <v>0</v>
      </c>
      <c r="KJ292" s="1">
        <v>1</v>
      </c>
      <c r="KK292" s="1">
        <v>1</v>
      </c>
      <c r="KL292" s="1">
        <v>0</v>
      </c>
      <c r="KM292" s="1">
        <v>2</v>
      </c>
      <c r="KN292" s="1">
        <v>3</v>
      </c>
      <c r="KO292" s="1" t="s">
        <v>5185</v>
      </c>
      <c r="KP292" s="1">
        <v>0</v>
      </c>
      <c r="KQ292" s="1">
        <v>0</v>
      </c>
      <c r="KR292" s="1">
        <v>0</v>
      </c>
      <c r="KT292" s="1">
        <v>0</v>
      </c>
      <c r="KU292" s="1">
        <v>0</v>
      </c>
      <c r="KV292" s="1">
        <v>0</v>
      </c>
      <c r="KW292" s="1">
        <v>0</v>
      </c>
      <c r="KX292" s="1">
        <v>1</v>
      </c>
      <c r="KY292" s="1">
        <v>0</v>
      </c>
      <c r="KZ292" s="1" t="s">
        <v>786</v>
      </c>
      <c r="LA292" s="1" t="s">
        <v>472</v>
      </c>
      <c r="LC292" s="1">
        <v>1</v>
      </c>
      <c r="LD292" s="1">
        <v>0</v>
      </c>
      <c r="LE292" s="1">
        <v>0</v>
      </c>
      <c r="LF292" s="1">
        <v>0</v>
      </c>
      <c r="LH292" s="1">
        <v>0</v>
      </c>
      <c r="LI292" s="1">
        <v>0</v>
      </c>
      <c r="LJ292" s="1">
        <v>0</v>
      </c>
      <c r="LK292" s="1">
        <v>0</v>
      </c>
      <c r="LL292" s="1">
        <v>1</v>
      </c>
      <c r="LM292" s="1">
        <v>0</v>
      </c>
      <c r="LN292" s="1">
        <v>0</v>
      </c>
      <c r="LO292" s="1">
        <v>0</v>
      </c>
      <c r="LQ292" s="1" t="s">
        <v>472</v>
      </c>
      <c r="LZ292" s="1" t="s">
        <v>472</v>
      </c>
      <c r="MA292" s="1" t="s">
        <v>472</v>
      </c>
      <c r="MQ292" s="1">
        <v>0</v>
      </c>
      <c r="MT292" s="1">
        <v>3</v>
      </c>
      <c r="MU292" s="1" t="s">
        <v>5188</v>
      </c>
      <c r="MV292" s="1">
        <v>0</v>
      </c>
      <c r="MW292" s="1">
        <v>1</v>
      </c>
      <c r="MX292" s="1">
        <v>0</v>
      </c>
      <c r="MY292" s="1">
        <v>0</v>
      </c>
      <c r="MZ292" s="1">
        <v>0</v>
      </c>
      <c r="NA292" s="1">
        <v>1</v>
      </c>
      <c r="NB292" s="1">
        <v>1</v>
      </c>
      <c r="NC292" s="1" t="s">
        <v>5190</v>
      </c>
      <c r="ND292" s="1">
        <v>0</v>
      </c>
      <c r="NE292" s="1">
        <v>0</v>
      </c>
      <c r="NF292" s="1">
        <v>0</v>
      </c>
      <c r="NH292" s="1" t="s">
        <v>464</v>
      </c>
      <c r="NI292" s="1" t="s">
        <v>464</v>
      </c>
      <c r="NJ292" s="1" t="s">
        <v>741</v>
      </c>
      <c r="OD292" s="1" t="s">
        <v>3938</v>
      </c>
      <c r="OE292" s="1">
        <v>0</v>
      </c>
      <c r="OF292" s="1">
        <v>0</v>
      </c>
      <c r="OG292" s="1">
        <v>0</v>
      </c>
      <c r="OH292" s="1">
        <v>0</v>
      </c>
      <c r="OI292" s="1">
        <v>0</v>
      </c>
      <c r="OJ292" s="1">
        <v>0</v>
      </c>
      <c r="OK292" s="1">
        <v>0</v>
      </c>
      <c r="OL292" s="1">
        <v>0</v>
      </c>
      <c r="OM292" s="1">
        <v>1</v>
      </c>
      <c r="ON292" s="1">
        <v>0</v>
      </c>
      <c r="OO292" s="1" t="s">
        <v>3939</v>
      </c>
      <c r="OP292" s="1">
        <v>0</v>
      </c>
      <c r="OQ292" s="1">
        <v>0</v>
      </c>
      <c r="OR292" s="1">
        <v>0</v>
      </c>
      <c r="OS292" s="1">
        <v>0</v>
      </c>
      <c r="OT292" s="1">
        <v>1</v>
      </c>
      <c r="OU292" s="1">
        <v>0</v>
      </c>
      <c r="OV292" s="1" t="s">
        <v>760</v>
      </c>
      <c r="OW292" s="1" t="s">
        <v>702</v>
      </c>
      <c r="OY292" s="1" t="s">
        <v>776</v>
      </c>
      <c r="OZ292" s="1" t="s">
        <v>472</v>
      </c>
      <c r="PA292" s="1" t="s">
        <v>472</v>
      </c>
      <c r="PB292" s="1" t="s">
        <v>518</v>
      </c>
      <c r="PC292" s="1" t="s">
        <v>472</v>
      </c>
      <c r="PI292" s="1" t="s">
        <v>534</v>
      </c>
      <c r="PJ292" s="1" t="s">
        <v>487</v>
      </c>
      <c r="PK292" s="1">
        <v>0</v>
      </c>
      <c r="PL292" s="1">
        <v>0</v>
      </c>
      <c r="PM292" s="1">
        <v>1</v>
      </c>
      <c r="PN292" s="1">
        <v>0</v>
      </c>
      <c r="PO292" s="1">
        <v>0</v>
      </c>
      <c r="PP292" s="1">
        <v>0</v>
      </c>
      <c r="PQ292" s="1">
        <v>0</v>
      </c>
      <c r="PR292" s="1">
        <v>0</v>
      </c>
      <c r="PS292" s="1">
        <v>0</v>
      </c>
      <c r="PT292" s="1">
        <v>0</v>
      </c>
      <c r="PU292" s="1">
        <v>0</v>
      </c>
      <c r="PV292" s="1">
        <v>0</v>
      </c>
      <c r="PX292" s="1" t="s">
        <v>851</v>
      </c>
      <c r="PY292" s="1" t="s">
        <v>472</v>
      </c>
      <c r="QB292" s="1" t="s">
        <v>3940</v>
      </c>
      <c r="QC292" s="1" t="s">
        <v>3941</v>
      </c>
      <c r="QD292" s="1" t="s">
        <v>472</v>
      </c>
      <c r="QG292" s="1">
        <v>-2.1802055</v>
      </c>
      <c r="QH292" s="1">
        <v>28.858519099999999</v>
      </c>
      <c r="QI292" s="1">
        <v>1500</v>
      </c>
      <c r="QJ292" s="1">
        <v>3.28</v>
      </c>
      <c r="QK292" s="1">
        <v>6</v>
      </c>
      <c r="QL292" s="1">
        <v>44967.411886574067</v>
      </c>
      <c r="QM292" s="1">
        <v>44967.390439814822</v>
      </c>
      <c r="QN292" s="1" t="s">
        <v>1230</v>
      </c>
      <c r="QO292" s="1">
        <v>44967.595763888887</v>
      </c>
      <c r="QP292" s="7" t="s">
        <v>3942</v>
      </c>
      <c r="QQ292" s="1" t="s">
        <v>1230</v>
      </c>
      <c r="QR292" s="1" t="s">
        <v>4752</v>
      </c>
      <c r="QS292" s="1" t="s">
        <v>4752</v>
      </c>
      <c r="QT292" s="1" t="s">
        <v>4752</v>
      </c>
      <c r="QU292" s="1" t="s">
        <v>4752</v>
      </c>
      <c r="QV292" s="1" t="s">
        <v>4752</v>
      </c>
      <c r="QW292" s="1" t="s">
        <v>4752</v>
      </c>
      <c r="QX292" s="1" t="s">
        <v>4752</v>
      </c>
      <c r="QY292" s="9" t="s">
        <v>4752</v>
      </c>
      <c r="QZ292" s="1" t="s">
        <v>4752</v>
      </c>
      <c r="RA292" s="1" t="s">
        <v>4752</v>
      </c>
      <c r="RB292" s="1" t="s">
        <v>4752</v>
      </c>
      <c r="RC292" s="1" t="s">
        <v>4752</v>
      </c>
      <c r="RD292" s="1" t="s">
        <v>4752</v>
      </c>
      <c r="RE292" s="1" t="s">
        <v>4752</v>
      </c>
      <c r="RF292" s="1" t="s">
        <v>4752</v>
      </c>
      <c r="RG292" s="1" t="s">
        <v>4752</v>
      </c>
      <c r="RH292" s="1" t="s">
        <v>4752</v>
      </c>
      <c r="RI292" s="1" t="s">
        <v>4752</v>
      </c>
      <c r="RJ292" s="1" t="s">
        <v>4752</v>
      </c>
      <c r="RK292" s="1" t="s">
        <v>4752</v>
      </c>
      <c r="RL292" s="1" t="s">
        <v>4752</v>
      </c>
      <c r="RM292" s="1" t="s">
        <v>4752</v>
      </c>
      <c r="RN292" s="1" t="s">
        <v>4752</v>
      </c>
      <c r="RO292" s="1" t="s">
        <v>4752</v>
      </c>
      <c r="RP292" s="1" t="str">
        <f t="shared" si="29"/>
        <v/>
      </c>
      <c r="RQ292" s="1" t="str">
        <f t="shared" si="30"/>
        <v/>
      </c>
      <c r="RR292" s="1" t="str">
        <f t="shared" si="31"/>
        <v/>
      </c>
      <c r="RS292" s="1" t="str">
        <f t="shared" si="32"/>
        <v/>
      </c>
      <c r="RT292" s="1" t="str">
        <f t="shared" si="33"/>
        <v/>
      </c>
      <c r="RU292" s="1" t="str">
        <f t="shared" si="34"/>
        <v/>
      </c>
    </row>
    <row r="293" spans="1:489" ht="14.25" customHeight="1" x14ac:dyDescent="0.3">
      <c r="A293" s="1" t="s">
        <v>3943</v>
      </c>
      <c r="B293" s="1" t="s">
        <v>3944</v>
      </c>
      <c r="C293" s="1">
        <v>44967</v>
      </c>
      <c r="D293" s="1" t="s">
        <v>459</v>
      </c>
      <c r="E293" s="1" t="s">
        <v>460</v>
      </c>
      <c r="F293" s="1" t="s">
        <v>460</v>
      </c>
      <c r="G293" s="1" t="s">
        <v>461</v>
      </c>
      <c r="H293" s="1" t="s">
        <v>1380</v>
      </c>
      <c r="I293" s="1" t="s">
        <v>3572</v>
      </c>
      <c r="J293" s="1" t="s">
        <v>464</v>
      </c>
      <c r="K293" s="1" t="s">
        <v>3946</v>
      </c>
      <c r="L293" s="1" t="s">
        <v>3945</v>
      </c>
      <c r="M293" s="1" t="str" cm="1">
        <f t="array" ref="M293">SUBSTITUTE(L293,LEFT(L293,MIN(IFERROR(FIND({0;1;2;3;4;5;6;7;8;9},L293),""))-1),"")</f>
        <v>9</v>
      </c>
      <c r="N293" s="1" t="str">
        <f t="shared" si="28"/>
        <v>mabin_9</v>
      </c>
      <c r="O293" s="1" t="s">
        <v>467</v>
      </c>
      <c r="P293" s="1">
        <v>40</v>
      </c>
      <c r="Q293" s="1">
        <v>840174020</v>
      </c>
      <c r="R293" s="1" t="s">
        <v>693</v>
      </c>
      <c r="S293" s="1" t="s">
        <v>472</v>
      </c>
      <c r="T293" s="1" t="s">
        <v>1221</v>
      </c>
      <c r="V293" s="1" t="s">
        <v>510</v>
      </c>
      <c r="W293" s="1" t="s">
        <v>510</v>
      </c>
      <c r="X293" s="1" t="s">
        <v>3947</v>
      </c>
      <c r="Y293" s="1" t="s">
        <v>575</v>
      </c>
      <c r="AA293" s="1" t="s">
        <v>471</v>
      </c>
      <c r="AB293" s="1">
        <v>1</v>
      </c>
      <c r="AC293" s="1">
        <v>3</v>
      </c>
      <c r="AD293" s="1">
        <v>0</v>
      </c>
      <c r="AE293" s="1">
        <v>2</v>
      </c>
      <c r="AF293" s="1">
        <v>0</v>
      </c>
      <c r="AG293" s="1">
        <v>0</v>
      </c>
      <c r="AH293" s="1">
        <v>1</v>
      </c>
      <c r="AI293" s="1">
        <v>0</v>
      </c>
      <c r="AJ293" s="1">
        <v>1</v>
      </c>
      <c r="AK293" s="1">
        <v>0</v>
      </c>
      <c r="AL293" s="1">
        <v>0</v>
      </c>
      <c r="AM293" s="1">
        <v>1</v>
      </c>
      <c r="AN293" s="1">
        <v>0</v>
      </c>
      <c r="AO293" s="1">
        <v>0</v>
      </c>
      <c r="AP293" s="1">
        <v>0</v>
      </c>
      <c r="AQ293" s="1">
        <v>1</v>
      </c>
      <c r="AR293" s="1">
        <v>10</v>
      </c>
      <c r="AS293" s="1" t="s">
        <v>464</v>
      </c>
      <c r="AT293" s="1">
        <v>0</v>
      </c>
      <c r="AU293" s="1">
        <v>0</v>
      </c>
      <c r="AV293" s="1">
        <v>0</v>
      </c>
      <c r="AW293" s="1">
        <v>0</v>
      </c>
      <c r="AX293" s="1">
        <v>0</v>
      </c>
      <c r="AY293" s="1">
        <v>1</v>
      </c>
      <c r="AZ293" s="1">
        <v>0</v>
      </c>
      <c r="BA293" s="1">
        <v>0</v>
      </c>
      <c r="BB293" s="1">
        <v>0</v>
      </c>
      <c r="BC293" s="1">
        <v>0</v>
      </c>
      <c r="BD293" s="1">
        <v>0</v>
      </c>
      <c r="BE293" s="1">
        <v>0</v>
      </c>
      <c r="BF293" s="1" t="s">
        <v>472</v>
      </c>
      <c r="BS293" s="1" t="s">
        <v>464</v>
      </c>
      <c r="BT293" s="1">
        <v>0</v>
      </c>
      <c r="BU293" s="1">
        <v>0</v>
      </c>
      <c r="BV293" s="1">
        <v>0</v>
      </c>
      <c r="BW293" s="1">
        <v>0</v>
      </c>
      <c r="BX293" s="1">
        <v>0</v>
      </c>
      <c r="BY293" s="1">
        <v>0</v>
      </c>
      <c r="BZ293" s="1">
        <v>0</v>
      </c>
      <c r="CA293" s="1">
        <v>1</v>
      </c>
      <c r="CB293" s="1">
        <v>0</v>
      </c>
      <c r="CC293" s="1">
        <v>0</v>
      </c>
      <c r="CD293" s="1">
        <v>0</v>
      </c>
      <c r="CF293" s="1" t="s">
        <v>473</v>
      </c>
      <c r="CG293" s="1" t="s">
        <v>474</v>
      </c>
      <c r="CL293" s="1" t="s">
        <v>473</v>
      </c>
      <c r="CM293" s="1" t="s">
        <v>5133</v>
      </c>
      <c r="CO293" s="1" t="s">
        <v>472</v>
      </c>
      <c r="CP293" s="1" t="s">
        <v>1145</v>
      </c>
      <c r="CV293" s="1" t="s">
        <v>1146</v>
      </c>
      <c r="CW293" s="1" t="s">
        <v>475</v>
      </c>
      <c r="CX293" s="1">
        <v>8</v>
      </c>
      <c r="CY293" s="1">
        <v>30</v>
      </c>
      <c r="CZ293" s="1">
        <v>16</v>
      </c>
      <c r="DA293" s="9">
        <v>54</v>
      </c>
      <c r="DB293" s="1">
        <v>25</v>
      </c>
      <c r="DC293" s="1">
        <v>15</v>
      </c>
      <c r="DD293" s="1">
        <v>40</v>
      </c>
      <c r="DE293" s="1" t="s">
        <v>671</v>
      </c>
      <c r="DF293" s="1" t="s">
        <v>5102</v>
      </c>
      <c r="DT293" s="1" t="s">
        <v>464</v>
      </c>
      <c r="EH293" s="1">
        <v>7</v>
      </c>
      <c r="EI293" s="1">
        <v>6</v>
      </c>
      <c r="EJ293" s="1">
        <v>840</v>
      </c>
      <c r="EK293" s="1">
        <v>4</v>
      </c>
      <c r="EL293" s="1">
        <v>10</v>
      </c>
      <c r="EM293" s="1">
        <v>1400</v>
      </c>
      <c r="EN293" s="6">
        <v>32</v>
      </c>
      <c r="EO293" s="1" t="s">
        <v>464</v>
      </c>
      <c r="EP293" s="1">
        <v>1</v>
      </c>
      <c r="EQ293" s="1">
        <v>0</v>
      </c>
      <c r="ER293" s="1">
        <v>0</v>
      </c>
      <c r="ES293" s="1">
        <v>0</v>
      </c>
      <c r="ET293" s="1">
        <v>0</v>
      </c>
      <c r="EU293" s="1">
        <v>0</v>
      </c>
      <c r="EV293" s="1">
        <v>0</v>
      </c>
      <c r="EW293" s="1">
        <v>0</v>
      </c>
      <c r="EX293" s="1">
        <v>0</v>
      </c>
      <c r="EZ293" s="1" t="s">
        <v>529</v>
      </c>
      <c r="FA293" s="1">
        <v>0</v>
      </c>
      <c r="FB293" s="1">
        <v>0</v>
      </c>
      <c r="FC293" s="1">
        <v>0</v>
      </c>
      <c r="FD293" s="1">
        <v>0</v>
      </c>
      <c r="FE293" s="1">
        <v>1</v>
      </c>
      <c r="FF293" s="1">
        <v>0</v>
      </c>
      <c r="FG293" s="1">
        <v>0</v>
      </c>
      <c r="FI293" s="1" t="s">
        <v>464</v>
      </c>
      <c r="FJ293" s="1" t="s">
        <v>598</v>
      </c>
      <c r="FM293" s="1">
        <v>500</v>
      </c>
      <c r="FN293" s="1">
        <v>0</v>
      </c>
      <c r="FO293" s="1">
        <v>1</v>
      </c>
      <c r="FP293" s="1">
        <v>1</v>
      </c>
      <c r="FQ293" s="1">
        <v>0</v>
      </c>
      <c r="FR293" s="1">
        <v>0</v>
      </c>
      <c r="FS293" s="1">
        <v>0</v>
      </c>
      <c r="FT293" s="1">
        <v>0</v>
      </c>
      <c r="FV293" s="1" t="s">
        <v>472</v>
      </c>
      <c r="GD293" s="1" t="s">
        <v>464</v>
      </c>
      <c r="GE293" s="1" t="s">
        <v>472</v>
      </c>
      <c r="GF293" s="1" t="s">
        <v>786</v>
      </c>
      <c r="GG293" s="1" t="s">
        <v>464</v>
      </c>
      <c r="GH293" s="1">
        <v>0</v>
      </c>
      <c r="GI293" s="1">
        <v>1</v>
      </c>
      <c r="GJ293" s="1">
        <v>1</v>
      </c>
      <c r="GK293" s="1">
        <v>0</v>
      </c>
      <c r="GL293" s="1">
        <v>0</v>
      </c>
      <c r="GM293" s="1">
        <v>0</v>
      </c>
      <c r="GN293" s="1">
        <v>0</v>
      </c>
      <c r="GP293" s="1" t="s">
        <v>464</v>
      </c>
      <c r="GQ293" s="1">
        <v>0</v>
      </c>
      <c r="GR293" s="1">
        <v>1</v>
      </c>
      <c r="GS293" s="1">
        <v>0</v>
      </c>
      <c r="GT293" s="1">
        <v>1</v>
      </c>
      <c r="GU293" s="1">
        <v>0</v>
      </c>
      <c r="GV293" s="1">
        <v>0</v>
      </c>
      <c r="GW293" s="1">
        <v>0</v>
      </c>
      <c r="GY293" s="1">
        <v>1</v>
      </c>
      <c r="GZ293" s="1">
        <v>1</v>
      </c>
      <c r="HA293" s="1">
        <v>1</v>
      </c>
      <c r="HB293" s="1">
        <v>0</v>
      </c>
      <c r="HC293" s="1">
        <v>0</v>
      </c>
      <c r="HD293" s="1">
        <v>0</v>
      </c>
      <c r="HE293" s="1">
        <v>1</v>
      </c>
      <c r="HF293" s="1">
        <v>0</v>
      </c>
      <c r="HG293" s="1">
        <v>1</v>
      </c>
      <c r="HH293" s="1">
        <v>1</v>
      </c>
      <c r="HI293" s="1">
        <v>1</v>
      </c>
      <c r="HJ293" s="1">
        <v>0</v>
      </c>
      <c r="HK293" s="1">
        <v>0</v>
      </c>
      <c r="HL293" s="1">
        <v>0</v>
      </c>
      <c r="HM293" s="1">
        <v>0</v>
      </c>
      <c r="HN293" s="1">
        <v>0</v>
      </c>
      <c r="HO293" s="1">
        <v>0</v>
      </c>
      <c r="HP293" s="1" t="s">
        <v>464</v>
      </c>
      <c r="HQ293" s="1">
        <v>0</v>
      </c>
      <c r="HR293" s="1">
        <v>0</v>
      </c>
      <c r="HS293" s="1">
        <v>0</v>
      </c>
      <c r="HT293" s="1">
        <v>0</v>
      </c>
      <c r="HU293" s="1">
        <v>0</v>
      </c>
      <c r="HV293" s="1">
        <v>0</v>
      </c>
      <c r="HW293" s="1">
        <v>1</v>
      </c>
      <c r="HX293" s="1">
        <v>0</v>
      </c>
      <c r="HY293" s="1">
        <v>0</v>
      </c>
      <c r="HZ293" s="1">
        <v>0</v>
      </c>
      <c r="IF293" s="1">
        <v>1</v>
      </c>
      <c r="IG293" s="1">
        <v>0</v>
      </c>
      <c r="IH293" s="1">
        <v>0</v>
      </c>
      <c r="II293" s="1">
        <v>0</v>
      </c>
      <c r="IJ293" s="1">
        <v>0</v>
      </c>
      <c r="IK293" s="1">
        <v>2</v>
      </c>
      <c r="IS293" s="1" t="s">
        <v>5183</v>
      </c>
      <c r="IT293" s="1" t="s">
        <v>464</v>
      </c>
      <c r="IU293" s="1" t="s">
        <v>5102</v>
      </c>
      <c r="IV293" s="1" t="s">
        <v>472</v>
      </c>
      <c r="IX293" s="1" t="s">
        <v>472</v>
      </c>
      <c r="IY293" s="1" t="s">
        <v>472</v>
      </c>
      <c r="KA293" s="1" t="s">
        <v>472</v>
      </c>
      <c r="KE293" s="1">
        <v>0</v>
      </c>
      <c r="KM293" s="1">
        <v>0</v>
      </c>
      <c r="KN293" s="1">
        <v>0</v>
      </c>
      <c r="KO293" s="1" t="s">
        <v>5186</v>
      </c>
      <c r="KT293" s="1">
        <v>1</v>
      </c>
      <c r="KU293" s="1">
        <v>0</v>
      </c>
      <c r="KV293" s="1">
        <v>0</v>
      </c>
      <c r="KW293" s="1">
        <v>0</v>
      </c>
      <c r="KX293" s="1">
        <v>0</v>
      </c>
      <c r="KY293" s="1">
        <v>0</v>
      </c>
      <c r="LA293" s="1" t="s">
        <v>472</v>
      </c>
      <c r="LB293" s="1" t="s">
        <v>490</v>
      </c>
      <c r="LC293" s="1">
        <v>1</v>
      </c>
      <c r="LD293" s="1">
        <v>0</v>
      </c>
      <c r="LE293" s="1">
        <v>0</v>
      </c>
      <c r="LF293" s="1">
        <v>0</v>
      </c>
      <c r="LH293" s="1">
        <v>0</v>
      </c>
      <c r="LI293" s="1">
        <v>0</v>
      </c>
      <c r="LJ293" s="1">
        <v>0</v>
      </c>
      <c r="LK293" s="1">
        <v>0</v>
      </c>
      <c r="LL293" s="1">
        <v>1</v>
      </c>
      <c r="LM293" s="1">
        <v>0</v>
      </c>
      <c r="LN293" s="1">
        <v>0</v>
      </c>
      <c r="LO293" s="1">
        <v>0</v>
      </c>
      <c r="LQ293" s="1" t="s">
        <v>472</v>
      </c>
      <c r="LZ293" s="1" t="s">
        <v>472</v>
      </c>
      <c r="MA293" s="1" t="s">
        <v>472</v>
      </c>
      <c r="MQ293" s="1">
        <v>0</v>
      </c>
      <c r="MT293" s="1">
        <v>6</v>
      </c>
      <c r="MU293" s="1" t="s">
        <v>5187</v>
      </c>
      <c r="MV293" s="1">
        <v>0</v>
      </c>
      <c r="MW293" s="1">
        <v>0</v>
      </c>
      <c r="MX293" s="1">
        <v>0</v>
      </c>
      <c r="MY293" s="1">
        <v>0</v>
      </c>
      <c r="MZ293" s="1">
        <v>0</v>
      </c>
      <c r="NA293" s="1">
        <v>0</v>
      </c>
      <c r="NB293" s="1">
        <v>0</v>
      </c>
      <c r="NC293" s="1" t="s">
        <v>1580</v>
      </c>
      <c r="ND293" s="1">
        <v>1</v>
      </c>
      <c r="NE293" s="1">
        <v>0</v>
      </c>
      <c r="NF293" s="1">
        <v>0</v>
      </c>
      <c r="NH293" s="1" t="s">
        <v>464</v>
      </c>
      <c r="NI293" s="1" t="s">
        <v>464</v>
      </c>
      <c r="NJ293" s="1" t="s">
        <v>817</v>
      </c>
      <c r="NK293" s="1" t="s">
        <v>472</v>
      </c>
      <c r="OC293" s="1" t="s">
        <v>3948</v>
      </c>
      <c r="OD293" s="1" t="s">
        <v>2975</v>
      </c>
      <c r="OE293" s="1">
        <v>0</v>
      </c>
      <c r="OF293" s="1">
        <v>0</v>
      </c>
      <c r="OG293" s="1">
        <v>0</v>
      </c>
      <c r="OH293" s="1">
        <v>0</v>
      </c>
      <c r="OI293" s="1">
        <v>0</v>
      </c>
      <c r="OJ293" s="1">
        <v>0</v>
      </c>
      <c r="OK293" s="1">
        <v>1</v>
      </c>
      <c r="OL293" s="1">
        <v>0</v>
      </c>
      <c r="OM293" s="1">
        <v>0</v>
      </c>
      <c r="ON293" s="1">
        <v>0</v>
      </c>
      <c r="OP293" s="1">
        <v>0</v>
      </c>
      <c r="OQ293" s="1">
        <v>0</v>
      </c>
      <c r="OR293" s="1">
        <v>0</v>
      </c>
      <c r="OS293" s="1">
        <v>1</v>
      </c>
      <c r="OT293" s="1">
        <v>0</v>
      </c>
      <c r="OU293" s="1">
        <v>0</v>
      </c>
      <c r="OW293" s="1" t="s">
        <v>546</v>
      </c>
      <c r="OY293" s="1" t="s">
        <v>502</v>
      </c>
      <c r="OZ293" s="1" t="s">
        <v>464</v>
      </c>
      <c r="PA293" s="1" t="s">
        <v>464</v>
      </c>
      <c r="PB293" s="1" t="s">
        <v>483</v>
      </c>
      <c r="PC293" s="1" t="s">
        <v>464</v>
      </c>
      <c r="PD293" s="1" t="s">
        <v>472</v>
      </c>
      <c r="PF293" s="1" t="s">
        <v>484</v>
      </c>
      <c r="PH293" s="1" t="s">
        <v>485</v>
      </c>
      <c r="PI293" s="1" t="s">
        <v>534</v>
      </c>
      <c r="PJ293" s="1" t="s">
        <v>472</v>
      </c>
      <c r="PZ293" s="1" t="s">
        <v>786</v>
      </c>
      <c r="QA293" s="1" t="s">
        <v>472</v>
      </c>
      <c r="QB293" s="1" t="s">
        <v>3949</v>
      </c>
      <c r="QC293" s="1" t="s">
        <v>3950</v>
      </c>
      <c r="QD293" s="1" t="s">
        <v>464</v>
      </c>
      <c r="QE293" s="1" t="s">
        <v>3951</v>
      </c>
      <c r="QF293" s="1" t="s">
        <v>472</v>
      </c>
      <c r="QG293" s="1">
        <v>-2.1813623999999998</v>
      </c>
      <c r="QH293" s="1">
        <v>28.855763100000001</v>
      </c>
      <c r="QI293" s="1">
        <v>1521.7</v>
      </c>
      <c r="QJ293" s="1">
        <v>4.82</v>
      </c>
      <c r="QK293" s="1">
        <v>10</v>
      </c>
      <c r="QL293" s="1">
        <v>44967.4768287037</v>
      </c>
      <c r="QM293" s="1">
        <v>44967.463182870371</v>
      </c>
      <c r="QN293" s="1" t="s">
        <v>1230</v>
      </c>
      <c r="QO293" s="1">
        <v>44969.833761574067</v>
      </c>
      <c r="QP293" s="7" t="s">
        <v>3952</v>
      </c>
      <c r="QQ293" s="1" t="s">
        <v>1230</v>
      </c>
      <c r="QR293" s="1" t="s">
        <v>4707</v>
      </c>
      <c r="QS293" s="1" t="s">
        <v>4708</v>
      </c>
      <c r="QT293" s="1">
        <v>9</v>
      </c>
      <c r="QU293" s="1" t="s">
        <v>4725</v>
      </c>
      <c r="QV293" s="1">
        <v>15</v>
      </c>
      <c r="QW293" s="1">
        <v>10</v>
      </c>
      <c r="QX293" s="1">
        <v>25</v>
      </c>
      <c r="QY293" s="9">
        <v>50</v>
      </c>
      <c r="QZ293" s="1" t="s">
        <v>5101</v>
      </c>
      <c r="RA293" s="1">
        <v>17.777777777777779</v>
      </c>
      <c r="RB293" s="1" t="s">
        <v>4720</v>
      </c>
      <c r="RC293" s="1" t="s">
        <v>4711</v>
      </c>
      <c r="RD293" s="1" t="s">
        <v>4712</v>
      </c>
      <c r="RE293" s="1" t="s">
        <v>5102</v>
      </c>
      <c r="RF293" s="1" t="s">
        <v>4742</v>
      </c>
      <c r="RG293" s="1">
        <v>1</v>
      </c>
      <c r="RH293" s="1">
        <v>1</v>
      </c>
      <c r="RI293" s="1">
        <v>2</v>
      </c>
      <c r="RJ293" s="1" t="s">
        <v>4721</v>
      </c>
      <c r="RK293" s="1">
        <v>0</v>
      </c>
      <c r="RL293" s="1">
        <v>7</v>
      </c>
      <c r="RM293" s="1" t="s">
        <v>4718</v>
      </c>
      <c r="RN293" s="1">
        <v>0</v>
      </c>
      <c r="RO293" s="1">
        <v>0</v>
      </c>
      <c r="RP293" s="1" t="str">
        <f t="shared" si="29"/>
        <v>regression</v>
      </c>
      <c r="RQ293" s="1" t="str">
        <f t="shared" si="30"/>
        <v>croissance</v>
      </c>
      <c r="RR293" s="1" t="str">
        <f t="shared" si="31"/>
        <v>stagnation</v>
      </c>
      <c r="RS293" s="1" t="str">
        <f t="shared" si="32"/>
        <v>regression</v>
      </c>
      <c r="RT293" s="1" t="str">
        <f t="shared" si="33"/>
        <v>regression</v>
      </c>
      <c r="RU293" s="1" t="str">
        <f t="shared" si="34"/>
        <v>regression</v>
      </c>
    </row>
    <row r="294" spans="1:489" ht="14.25" customHeight="1" x14ac:dyDescent="0.3">
      <c r="A294" s="1" t="s">
        <v>3953</v>
      </c>
      <c r="B294" s="1" t="s">
        <v>3954</v>
      </c>
      <c r="C294" s="1">
        <v>44967</v>
      </c>
      <c r="D294" s="1" t="s">
        <v>459</v>
      </c>
      <c r="E294" s="1" t="s">
        <v>460</v>
      </c>
      <c r="F294" s="1" t="s">
        <v>460</v>
      </c>
      <c r="G294" s="1" t="s">
        <v>461</v>
      </c>
      <c r="H294" s="1" t="s">
        <v>1380</v>
      </c>
      <c r="I294" s="1" t="s">
        <v>3572</v>
      </c>
      <c r="J294" s="1" t="s">
        <v>472</v>
      </c>
      <c r="K294" s="1" t="s">
        <v>3956</v>
      </c>
      <c r="L294" s="1" t="s">
        <v>3955</v>
      </c>
      <c r="M294" s="1" t="str" cm="1">
        <f t="array" ref="M294">SUBSTITUTE(L294,LEFT(L294,MIN(IFERROR(FIND({0;1;2;3;4;5;6;7;8;9},L294),""))-1),"")</f>
        <v>16</v>
      </c>
      <c r="N294" s="1" t="str">
        <f t="shared" si="28"/>
        <v>mabin_16</v>
      </c>
      <c r="O294" s="1" t="s">
        <v>467</v>
      </c>
      <c r="P294" s="1">
        <v>30</v>
      </c>
      <c r="Q294" s="1">
        <v>0</v>
      </c>
      <c r="R294" s="1" t="s">
        <v>511</v>
      </c>
      <c r="S294" s="1" t="s">
        <v>464</v>
      </c>
      <c r="W294" s="1" t="s">
        <v>467</v>
      </c>
      <c r="X294" s="1" t="s">
        <v>3957</v>
      </c>
      <c r="Y294" s="1" t="s">
        <v>575</v>
      </c>
      <c r="AA294" s="1" t="s">
        <v>471</v>
      </c>
      <c r="AB294" s="1">
        <v>1</v>
      </c>
      <c r="AC294" s="1">
        <v>3</v>
      </c>
      <c r="AD294" s="1">
        <v>1</v>
      </c>
      <c r="AE294" s="1">
        <v>0</v>
      </c>
      <c r="AF294" s="1">
        <v>0</v>
      </c>
      <c r="AG294" s="1">
        <v>1</v>
      </c>
      <c r="AH294" s="1">
        <v>0</v>
      </c>
      <c r="AI294" s="1">
        <v>0</v>
      </c>
      <c r="AJ294" s="1">
        <v>2</v>
      </c>
      <c r="AK294" s="1">
        <v>0</v>
      </c>
      <c r="AL294" s="1">
        <v>0</v>
      </c>
      <c r="AM294" s="1">
        <v>0</v>
      </c>
      <c r="AN294" s="1">
        <v>0</v>
      </c>
      <c r="AO294" s="1">
        <v>0</v>
      </c>
      <c r="AP294" s="1">
        <v>0</v>
      </c>
      <c r="AQ294" s="1">
        <v>2</v>
      </c>
      <c r="AR294" s="1">
        <v>10</v>
      </c>
      <c r="AS294" s="1" t="s">
        <v>464</v>
      </c>
      <c r="AT294" s="1">
        <v>0</v>
      </c>
      <c r="AU294" s="1">
        <v>0</v>
      </c>
      <c r="AV294" s="1">
        <v>0</v>
      </c>
      <c r="AW294" s="1">
        <v>0</v>
      </c>
      <c r="AX294" s="1">
        <v>1</v>
      </c>
      <c r="AY294" s="1">
        <v>0</v>
      </c>
      <c r="AZ294" s="1">
        <v>0</v>
      </c>
      <c r="BA294" s="1">
        <v>0</v>
      </c>
      <c r="BB294" s="1">
        <v>0</v>
      </c>
      <c r="BC294" s="1">
        <v>0</v>
      </c>
      <c r="BD294" s="1">
        <v>0</v>
      </c>
      <c r="BE294" s="1">
        <v>0</v>
      </c>
      <c r="BF294" s="1" t="s">
        <v>464</v>
      </c>
      <c r="BG294" s="1">
        <v>1</v>
      </c>
      <c r="BH294" s="1">
        <v>0</v>
      </c>
      <c r="BI294" s="1">
        <v>0</v>
      </c>
      <c r="BJ294" s="1">
        <v>0</v>
      </c>
      <c r="BK294" s="1">
        <v>0</v>
      </c>
      <c r="BL294" s="1">
        <v>0</v>
      </c>
      <c r="BM294" s="1">
        <v>0</v>
      </c>
      <c r="BN294" s="1">
        <v>0</v>
      </c>
      <c r="BO294" s="1">
        <v>0</v>
      </c>
      <c r="BP294" s="1">
        <v>0</v>
      </c>
      <c r="BQ294" s="1">
        <v>0</v>
      </c>
      <c r="BS294" s="1" t="s">
        <v>464</v>
      </c>
      <c r="BT294" s="1">
        <v>0</v>
      </c>
      <c r="BU294" s="1">
        <v>0</v>
      </c>
      <c r="BV294" s="1">
        <v>0</v>
      </c>
      <c r="BW294" s="1">
        <v>0</v>
      </c>
      <c r="BX294" s="1">
        <v>1</v>
      </c>
      <c r="BY294" s="1">
        <v>0</v>
      </c>
      <c r="BZ294" s="1">
        <v>0</v>
      </c>
      <c r="CA294" s="1">
        <v>0</v>
      </c>
      <c r="CB294" s="1">
        <v>0</v>
      </c>
      <c r="CC294" s="1">
        <v>0</v>
      </c>
      <c r="CD294" s="1">
        <v>0</v>
      </c>
      <c r="CF294" s="1" t="s">
        <v>473</v>
      </c>
      <c r="CG294" s="1" t="s">
        <v>474</v>
      </c>
      <c r="CL294" s="1" t="s">
        <v>473</v>
      </c>
      <c r="CM294" s="1" t="s">
        <v>5133</v>
      </c>
      <c r="CO294" s="1" t="s">
        <v>472</v>
      </c>
      <c r="CP294" s="1" t="s">
        <v>650</v>
      </c>
      <c r="CS294" s="1" t="s">
        <v>714</v>
      </c>
      <c r="CW294" s="1" t="s">
        <v>475</v>
      </c>
      <c r="CX294" s="1">
        <v>8</v>
      </c>
      <c r="CY294" s="1">
        <v>25</v>
      </c>
      <c r="CZ294" s="1">
        <v>24</v>
      </c>
      <c r="DA294" s="9">
        <v>57</v>
      </c>
      <c r="DB294" s="1">
        <v>30</v>
      </c>
      <c r="DC294" s="1">
        <v>2</v>
      </c>
      <c r="DD294" s="1">
        <v>45</v>
      </c>
      <c r="DE294" s="1" t="s">
        <v>472</v>
      </c>
      <c r="DF294" s="1" t="s">
        <v>5102</v>
      </c>
      <c r="DG294" s="1">
        <v>0</v>
      </c>
      <c r="DH294" s="1">
        <v>0</v>
      </c>
      <c r="DI294" s="1">
        <v>0</v>
      </c>
      <c r="DJ294" s="1">
        <v>0</v>
      </c>
      <c r="DK294" s="1">
        <v>0</v>
      </c>
      <c r="DL294" s="1">
        <v>0</v>
      </c>
      <c r="DM294" s="1">
        <v>0</v>
      </c>
      <c r="DN294" s="1">
        <v>1</v>
      </c>
      <c r="DO294" s="1">
        <v>0</v>
      </c>
      <c r="DP294" s="1">
        <v>0</v>
      </c>
      <c r="DQ294" s="1">
        <v>0</v>
      </c>
      <c r="DR294" s="1">
        <v>0</v>
      </c>
      <c r="DS294" s="1">
        <v>0</v>
      </c>
      <c r="DT294" s="1" t="s">
        <v>472</v>
      </c>
      <c r="DU294" s="1">
        <v>0</v>
      </c>
      <c r="DV294" s="1">
        <v>0</v>
      </c>
      <c r="DW294" s="1">
        <v>0</v>
      </c>
      <c r="DX294" s="1">
        <v>0</v>
      </c>
      <c r="DY294" s="1">
        <v>0</v>
      </c>
      <c r="DZ294" s="1">
        <v>0</v>
      </c>
      <c r="EA294" s="1">
        <v>1</v>
      </c>
      <c r="EB294" s="1">
        <v>1</v>
      </c>
      <c r="EC294" s="1">
        <v>0</v>
      </c>
      <c r="ED294" s="1">
        <v>0</v>
      </c>
      <c r="EE294" s="1">
        <v>0</v>
      </c>
      <c r="EF294" s="1">
        <v>0</v>
      </c>
      <c r="EG294" s="1">
        <v>0</v>
      </c>
      <c r="EH294" s="1">
        <v>6</v>
      </c>
      <c r="EI294" s="1">
        <v>4</v>
      </c>
      <c r="EJ294" s="1">
        <v>480</v>
      </c>
      <c r="EK294" s="1">
        <v>3</v>
      </c>
      <c r="EL294" s="1">
        <v>3</v>
      </c>
      <c r="EM294" s="1">
        <v>360</v>
      </c>
      <c r="EN294" s="6">
        <v>12</v>
      </c>
      <c r="EO294" s="1" t="s">
        <v>464</v>
      </c>
      <c r="EP294" s="1">
        <v>1</v>
      </c>
      <c r="EQ294" s="1">
        <v>0</v>
      </c>
      <c r="ER294" s="1">
        <v>1</v>
      </c>
      <c r="ES294" s="1">
        <v>0</v>
      </c>
      <c r="ET294" s="1">
        <v>0</v>
      </c>
      <c r="EU294" s="1">
        <v>0</v>
      </c>
      <c r="EV294" s="1">
        <v>0</v>
      </c>
      <c r="EW294" s="1">
        <v>0</v>
      </c>
      <c r="EX294" s="1">
        <v>0</v>
      </c>
      <c r="EZ294" s="1" t="s">
        <v>1031</v>
      </c>
      <c r="FA294" s="1">
        <v>0</v>
      </c>
      <c r="FB294" s="1">
        <v>0</v>
      </c>
      <c r="FC294" s="1">
        <v>1</v>
      </c>
      <c r="FD294" s="1">
        <v>0</v>
      </c>
      <c r="FE294" s="1">
        <v>1</v>
      </c>
      <c r="FF294" s="1">
        <v>0</v>
      </c>
      <c r="FG294" s="1">
        <v>0</v>
      </c>
      <c r="FI294" s="1" t="s">
        <v>464</v>
      </c>
      <c r="FJ294" s="1" t="s">
        <v>598</v>
      </c>
      <c r="FM294" s="1">
        <v>500</v>
      </c>
      <c r="FN294" s="1">
        <v>0</v>
      </c>
      <c r="FO294" s="1">
        <v>0</v>
      </c>
      <c r="FP294" s="1">
        <v>1</v>
      </c>
      <c r="FQ294" s="1">
        <v>0</v>
      </c>
      <c r="FR294" s="1">
        <v>1</v>
      </c>
      <c r="FS294" s="1">
        <v>0</v>
      </c>
      <c r="FT294" s="1">
        <v>0</v>
      </c>
      <c r="FV294" s="1" t="s">
        <v>472</v>
      </c>
      <c r="GD294" s="1" t="s">
        <v>472</v>
      </c>
      <c r="GE294" s="1" t="s">
        <v>472</v>
      </c>
      <c r="GF294" s="1" t="s">
        <v>3958</v>
      </c>
      <c r="GG294" s="1" t="s">
        <v>464</v>
      </c>
      <c r="GH294" s="1">
        <v>0</v>
      </c>
      <c r="GI294" s="1">
        <v>1</v>
      </c>
      <c r="GJ294" s="1">
        <v>0</v>
      </c>
      <c r="GK294" s="1">
        <v>1</v>
      </c>
      <c r="GL294" s="1">
        <v>0</v>
      </c>
      <c r="GM294" s="1">
        <v>0</v>
      </c>
      <c r="GN294" s="1">
        <v>0</v>
      </c>
      <c r="GP294" s="1" t="s">
        <v>464</v>
      </c>
      <c r="GQ294" s="1">
        <v>0</v>
      </c>
      <c r="GR294" s="1">
        <v>1</v>
      </c>
      <c r="GS294" s="1">
        <v>1</v>
      </c>
      <c r="GT294" s="1">
        <v>1</v>
      </c>
      <c r="GU294" s="1">
        <v>0</v>
      </c>
      <c r="GV294" s="1">
        <v>0</v>
      </c>
      <c r="GW294" s="1">
        <v>0</v>
      </c>
      <c r="GY294" s="1">
        <v>1</v>
      </c>
      <c r="GZ294" s="1">
        <v>1</v>
      </c>
      <c r="HA294" s="1">
        <v>1</v>
      </c>
      <c r="HB294" s="1">
        <v>0</v>
      </c>
      <c r="HC294" s="1">
        <v>0</v>
      </c>
      <c r="HD294" s="1">
        <v>1</v>
      </c>
      <c r="HE294" s="1">
        <v>0</v>
      </c>
      <c r="HF294" s="1">
        <v>0</v>
      </c>
      <c r="HG294" s="1">
        <v>1</v>
      </c>
      <c r="HH294" s="1">
        <v>1</v>
      </c>
      <c r="HI294" s="1">
        <v>0</v>
      </c>
      <c r="HJ294" s="1">
        <v>0</v>
      </c>
      <c r="HK294" s="1">
        <v>0</v>
      </c>
      <c r="HL294" s="1">
        <v>0</v>
      </c>
      <c r="HM294" s="1">
        <v>0</v>
      </c>
      <c r="HN294" s="1">
        <v>0</v>
      </c>
      <c r="HO294" s="1">
        <v>0</v>
      </c>
      <c r="HP294" s="1" t="s">
        <v>464</v>
      </c>
      <c r="HQ294" s="1">
        <v>0</v>
      </c>
      <c r="HR294" s="1">
        <v>0</v>
      </c>
      <c r="HS294" s="1">
        <v>0</v>
      </c>
      <c r="HT294" s="1">
        <v>0</v>
      </c>
      <c r="HU294" s="1">
        <v>0</v>
      </c>
      <c r="HV294" s="1">
        <v>0</v>
      </c>
      <c r="HW294" s="1">
        <v>1</v>
      </c>
      <c r="HX294" s="1">
        <v>0</v>
      </c>
      <c r="HY294" s="1">
        <v>0</v>
      </c>
      <c r="HZ294" s="1">
        <v>0</v>
      </c>
      <c r="IF294" s="1">
        <v>0</v>
      </c>
      <c r="IG294" s="1">
        <v>0</v>
      </c>
      <c r="IH294" s="1">
        <v>0</v>
      </c>
      <c r="II294" s="1">
        <v>1</v>
      </c>
      <c r="IJ294" s="1">
        <v>0</v>
      </c>
      <c r="IS294" s="1" t="s">
        <v>5183</v>
      </c>
      <c r="IT294" s="1" t="s">
        <v>472</v>
      </c>
      <c r="IU294" s="1" t="s">
        <v>5102</v>
      </c>
      <c r="IV294" s="1" t="s">
        <v>472</v>
      </c>
      <c r="IX294" s="1" t="s">
        <v>472</v>
      </c>
      <c r="IY294" s="1" t="s">
        <v>472</v>
      </c>
      <c r="KA294" s="1" t="s">
        <v>464</v>
      </c>
      <c r="KB294" s="1">
        <v>0</v>
      </c>
      <c r="KC294" s="1">
        <v>0</v>
      </c>
      <c r="KD294" s="1">
        <v>1</v>
      </c>
      <c r="KE294" s="1">
        <v>1</v>
      </c>
      <c r="KF294" s="1">
        <v>0</v>
      </c>
      <c r="KG294" s="1">
        <v>0</v>
      </c>
      <c r="KH294" s="1">
        <v>0</v>
      </c>
      <c r="KJ294" s="1">
        <v>0</v>
      </c>
      <c r="KK294" s="1">
        <v>0</v>
      </c>
      <c r="KL294" s="1">
        <v>1</v>
      </c>
      <c r="KM294" s="1">
        <v>1</v>
      </c>
      <c r="KN294" s="1">
        <v>2</v>
      </c>
      <c r="KO294" s="1" t="s">
        <v>5186</v>
      </c>
      <c r="KP294" s="1">
        <v>0</v>
      </c>
      <c r="KQ294" s="1">
        <v>0</v>
      </c>
      <c r="KR294" s="1">
        <v>0</v>
      </c>
      <c r="KT294" s="1">
        <v>1</v>
      </c>
      <c r="KU294" s="1">
        <v>0</v>
      </c>
      <c r="KV294" s="1">
        <v>0</v>
      </c>
      <c r="KW294" s="1">
        <v>0</v>
      </c>
      <c r="KX294" s="1">
        <v>0</v>
      </c>
      <c r="KY294" s="1">
        <v>0</v>
      </c>
      <c r="LA294" s="1" t="s">
        <v>472</v>
      </c>
      <c r="LB294" s="1" t="s">
        <v>490</v>
      </c>
      <c r="LC294" s="1">
        <v>0</v>
      </c>
      <c r="LD294" s="1">
        <v>1</v>
      </c>
      <c r="LE294" s="1">
        <v>0</v>
      </c>
      <c r="LF294" s="1">
        <v>0</v>
      </c>
      <c r="LH294" s="1">
        <v>0</v>
      </c>
      <c r="LI294" s="1">
        <v>0</v>
      </c>
      <c r="LJ294" s="1">
        <v>0</v>
      </c>
      <c r="LK294" s="1">
        <v>0</v>
      </c>
      <c r="LL294" s="1">
        <v>1</v>
      </c>
      <c r="LM294" s="1">
        <v>0</v>
      </c>
      <c r="LN294" s="1">
        <v>0</v>
      </c>
      <c r="LO294" s="1">
        <v>0</v>
      </c>
      <c r="LQ294" s="1" t="s">
        <v>464</v>
      </c>
      <c r="LR294" s="1" t="s">
        <v>3959</v>
      </c>
      <c r="LS294" s="1">
        <v>0</v>
      </c>
      <c r="LT294" s="1">
        <v>0</v>
      </c>
      <c r="LU294" s="1">
        <v>0</v>
      </c>
      <c r="LV294" s="1">
        <v>1</v>
      </c>
      <c r="LW294" s="1">
        <v>0</v>
      </c>
      <c r="LX294" s="1">
        <v>0</v>
      </c>
      <c r="LY294" s="1" t="s">
        <v>786</v>
      </c>
      <c r="LZ294" s="1" t="s">
        <v>472</v>
      </c>
      <c r="MA294" s="1" t="s">
        <v>472</v>
      </c>
      <c r="MQ294" s="1">
        <v>0</v>
      </c>
      <c r="MT294" s="1">
        <v>5</v>
      </c>
      <c r="MU294" s="1" t="s">
        <v>5189</v>
      </c>
      <c r="MV294" s="1">
        <v>0</v>
      </c>
      <c r="MW294" s="1">
        <v>0</v>
      </c>
      <c r="MX294" s="1">
        <v>0</v>
      </c>
      <c r="MY294" s="1">
        <v>0</v>
      </c>
      <c r="MZ294" s="1">
        <v>0</v>
      </c>
      <c r="NA294" s="1">
        <v>0</v>
      </c>
      <c r="NB294" s="1">
        <v>0</v>
      </c>
      <c r="NC294" s="1" t="s">
        <v>1580</v>
      </c>
      <c r="ND294" s="1">
        <v>1</v>
      </c>
      <c r="NE294" s="1">
        <v>0</v>
      </c>
      <c r="NF294" s="1">
        <v>0</v>
      </c>
      <c r="NH294" s="1" t="s">
        <v>472</v>
      </c>
      <c r="NI294" s="1" t="s">
        <v>464</v>
      </c>
      <c r="NJ294" s="1" t="s">
        <v>741</v>
      </c>
      <c r="OD294" s="1" t="s">
        <v>1254</v>
      </c>
      <c r="OE294" s="1">
        <v>0</v>
      </c>
      <c r="OF294" s="1">
        <v>0</v>
      </c>
      <c r="OG294" s="1">
        <v>0</v>
      </c>
      <c r="OH294" s="1">
        <v>0</v>
      </c>
      <c r="OI294" s="1">
        <v>0</v>
      </c>
      <c r="OJ294" s="1">
        <v>0</v>
      </c>
      <c r="OK294" s="1">
        <v>0</v>
      </c>
      <c r="OL294" s="1">
        <v>0</v>
      </c>
      <c r="OM294" s="1">
        <v>1</v>
      </c>
      <c r="ON294" s="1">
        <v>0</v>
      </c>
      <c r="OO294" s="1" t="s">
        <v>3960</v>
      </c>
      <c r="OP294" s="1">
        <v>0</v>
      </c>
      <c r="OQ294" s="1">
        <v>0</v>
      </c>
      <c r="OR294" s="1">
        <v>0</v>
      </c>
      <c r="OS294" s="1">
        <v>1</v>
      </c>
      <c r="OT294" s="1">
        <v>0</v>
      </c>
      <c r="OU294" s="1">
        <v>0</v>
      </c>
      <c r="OW294" s="1" t="s">
        <v>482</v>
      </c>
      <c r="OY294" s="1" t="s">
        <v>518</v>
      </c>
      <c r="OZ294" s="1" t="s">
        <v>472</v>
      </c>
      <c r="PA294" s="1" t="s">
        <v>472</v>
      </c>
      <c r="PB294" s="1" t="s">
        <v>518</v>
      </c>
      <c r="PC294" s="1" t="s">
        <v>464</v>
      </c>
      <c r="PD294" s="1" t="s">
        <v>472</v>
      </c>
      <c r="PF294" s="1" t="s">
        <v>484</v>
      </c>
      <c r="PH294" s="1" t="s">
        <v>671</v>
      </c>
      <c r="PI294" s="1" t="s">
        <v>534</v>
      </c>
      <c r="PJ294" s="1" t="s">
        <v>472</v>
      </c>
      <c r="PZ294" s="1" t="s">
        <v>786</v>
      </c>
      <c r="QA294" s="1" t="s">
        <v>472</v>
      </c>
      <c r="QB294" s="1" t="s">
        <v>490</v>
      </c>
      <c r="QC294" s="1" t="s">
        <v>3961</v>
      </c>
      <c r="QD294" s="1" t="s">
        <v>472</v>
      </c>
      <c r="QG294" s="1">
        <v>-2.1811205999999999</v>
      </c>
      <c r="QH294" s="1">
        <v>28.855288399999999</v>
      </c>
      <c r="QI294" s="1">
        <v>1522.6</v>
      </c>
      <c r="QJ294" s="1">
        <v>4.7</v>
      </c>
      <c r="QK294" s="1">
        <v>10</v>
      </c>
      <c r="QL294" s="1">
        <v>44967.499791666669</v>
      </c>
      <c r="QM294" s="1">
        <v>44967.480868055558</v>
      </c>
      <c r="QN294" s="1" t="s">
        <v>1230</v>
      </c>
      <c r="QO294" s="1">
        <v>44969.833773148152</v>
      </c>
      <c r="QP294" s="7" t="s">
        <v>3962</v>
      </c>
      <c r="QQ294" s="1" t="s">
        <v>1230</v>
      </c>
      <c r="QR294" s="1" t="s">
        <v>4752</v>
      </c>
      <c r="QS294" s="1" t="s">
        <v>4752</v>
      </c>
      <c r="QT294" s="1" t="s">
        <v>4752</v>
      </c>
      <c r="QU294" s="1" t="s">
        <v>4752</v>
      </c>
      <c r="QV294" s="1" t="s">
        <v>4752</v>
      </c>
      <c r="QW294" s="1" t="s">
        <v>4752</v>
      </c>
      <c r="QX294" s="1" t="s">
        <v>4752</v>
      </c>
      <c r="QY294" s="9" t="s">
        <v>4752</v>
      </c>
      <c r="QZ294" s="1" t="s">
        <v>4752</v>
      </c>
      <c r="RA294" s="1" t="s">
        <v>4752</v>
      </c>
      <c r="RB294" s="1" t="s">
        <v>4752</v>
      </c>
      <c r="RC294" s="1" t="s">
        <v>4752</v>
      </c>
      <c r="RD294" s="1" t="s">
        <v>4752</v>
      </c>
      <c r="RE294" s="1" t="s">
        <v>4752</v>
      </c>
      <c r="RF294" s="1" t="s">
        <v>4752</v>
      </c>
      <c r="RG294" s="1" t="s">
        <v>4752</v>
      </c>
      <c r="RH294" s="1" t="s">
        <v>4752</v>
      </c>
      <c r="RI294" s="1" t="s">
        <v>4752</v>
      </c>
      <c r="RJ294" s="1" t="s">
        <v>4752</v>
      </c>
      <c r="RK294" s="1" t="s">
        <v>4752</v>
      </c>
      <c r="RL294" s="1" t="s">
        <v>4752</v>
      </c>
      <c r="RM294" s="1" t="s">
        <v>4752</v>
      </c>
      <c r="RN294" s="1" t="s">
        <v>4752</v>
      </c>
      <c r="RO294" s="1" t="s">
        <v>4752</v>
      </c>
      <c r="RP294" s="1" t="str">
        <f t="shared" si="29"/>
        <v/>
      </c>
      <c r="RQ294" s="1" t="str">
        <f t="shared" si="30"/>
        <v/>
      </c>
      <c r="RR294" s="1" t="str">
        <f t="shared" si="31"/>
        <v/>
      </c>
      <c r="RS294" s="1" t="str">
        <f t="shared" si="32"/>
        <v/>
      </c>
      <c r="RT294" s="1" t="str">
        <f t="shared" si="33"/>
        <v/>
      </c>
      <c r="RU294" s="1" t="str">
        <f t="shared" si="34"/>
        <v/>
      </c>
    </row>
    <row r="295" spans="1:489" ht="14.25" customHeight="1" x14ac:dyDescent="0.3">
      <c r="A295" s="1" t="s">
        <v>3963</v>
      </c>
      <c r="B295" s="1" t="s">
        <v>3964</v>
      </c>
      <c r="C295" s="1">
        <v>44967</v>
      </c>
      <c r="D295" s="1" t="s">
        <v>459</v>
      </c>
      <c r="E295" s="1" t="s">
        <v>460</v>
      </c>
      <c r="F295" s="1" t="s">
        <v>460</v>
      </c>
      <c r="G295" s="1" t="s">
        <v>461</v>
      </c>
      <c r="H295" s="1" t="s">
        <v>1380</v>
      </c>
      <c r="I295" s="1" t="s">
        <v>3572</v>
      </c>
      <c r="J295" s="1" t="s">
        <v>472</v>
      </c>
      <c r="K295" s="1" t="s">
        <v>3966</v>
      </c>
      <c r="L295" s="1" t="s">
        <v>3965</v>
      </c>
      <c r="M295" s="1" t="str" cm="1">
        <f t="array" ref="M295">SUBSTITUTE(L295,LEFT(L295,MIN(IFERROR(FIND({0;1;2;3;4;5;6;7;8;9},L295),""))-1),"")</f>
        <v>8</v>
      </c>
      <c r="N295" s="1" t="str">
        <f t="shared" si="28"/>
        <v>mabin_8</v>
      </c>
      <c r="O295" s="1" t="s">
        <v>467</v>
      </c>
      <c r="P295" s="1">
        <v>30</v>
      </c>
      <c r="Q295" s="1">
        <v>893846934</v>
      </c>
      <c r="R295" s="1" t="s">
        <v>693</v>
      </c>
      <c r="S295" s="1" t="s">
        <v>472</v>
      </c>
      <c r="T295" s="1" t="s">
        <v>1221</v>
      </c>
      <c r="V295" s="1" t="s">
        <v>510</v>
      </c>
      <c r="W295" s="1" t="s">
        <v>510</v>
      </c>
      <c r="X295" s="1" t="s">
        <v>3967</v>
      </c>
      <c r="Y295" s="1" t="s">
        <v>575</v>
      </c>
      <c r="AA295" s="1" t="s">
        <v>471</v>
      </c>
      <c r="AB295" s="1">
        <v>2</v>
      </c>
      <c r="AC295" s="1">
        <v>3</v>
      </c>
      <c r="AD295" s="1">
        <v>2</v>
      </c>
      <c r="AE295" s="1">
        <v>0</v>
      </c>
      <c r="AF295" s="1">
        <v>0</v>
      </c>
      <c r="AG295" s="1">
        <v>1</v>
      </c>
      <c r="AH295" s="1">
        <v>0</v>
      </c>
      <c r="AI295" s="1">
        <v>0</v>
      </c>
      <c r="AJ295" s="1">
        <v>1</v>
      </c>
      <c r="AK295" s="1">
        <v>0</v>
      </c>
      <c r="AL295" s="1">
        <v>0</v>
      </c>
      <c r="AM295" s="1">
        <v>0</v>
      </c>
      <c r="AN295" s="1">
        <v>0</v>
      </c>
      <c r="AO295" s="1">
        <v>0</v>
      </c>
      <c r="AP295" s="1">
        <v>1</v>
      </c>
      <c r="AQ295" s="1">
        <v>0</v>
      </c>
      <c r="AR295" s="1">
        <v>10</v>
      </c>
      <c r="AS295" s="1" t="s">
        <v>464</v>
      </c>
      <c r="AT295" s="1">
        <v>0</v>
      </c>
      <c r="AU295" s="1">
        <v>0</v>
      </c>
      <c r="AV295" s="1">
        <v>0</v>
      </c>
      <c r="AW295" s="1">
        <v>0</v>
      </c>
      <c r="AX295" s="1">
        <v>1</v>
      </c>
      <c r="AY295" s="1">
        <v>0</v>
      </c>
      <c r="AZ295" s="1">
        <v>0</v>
      </c>
      <c r="BA295" s="1">
        <v>0</v>
      </c>
      <c r="BB295" s="1">
        <v>0</v>
      </c>
      <c r="BC295" s="1">
        <v>0</v>
      </c>
      <c r="BD295" s="1">
        <v>0</v>
      </c>
      <c r="BE295" s="1">
        <v>0</v>
      </c>
      <c r="BF295" s="1" t="s">
        <v>464</v>
      </c>
      <c r="BG295" s="1">
        <v>0</v>
      </c>
      <c r="BH295" s="1">
        <v>0</v>
      </c>
      <c r="BI295" s="1">
        <v>0</v>
      </c>
      <c r="BJ295" s="1">
        <v>0</v>
      </c>
      <c r="BK295" s="1">
        <v>0</v>
      </c>
      <c r="BL295" s="1">
        <v>0</v>
      </c>
      <c r="BM295" s="1">
        <v>1</v>
      </c>
      <c r="BN295" s="1">
        <v>0</v>
      </c>
      <c r="BO295" s="1">
        <v>0</v>
      </c>
      <c r="BP295" s="1">
        <v>0</v>
      </c>
      <c r="BQ295" s="1">
        <v>0</v>
      </c>
      <c r="BS295" s="1" t="s">
        <v>464</v>
      </c>
      <c r="BT295" s="1">
        <v>0</v>
      </c>
      <c r="BU295" s="1">
        <v>0</v>
      </c>
      <c r="BV295" s="1">
        <v>0</v>
      </c>
      <c r="BW295" s="1">
        <v>1</v>
      </c>
      <c r="BX295" s="1">
        <v>0</v>
      </c>
      <c r="BY295" s="1">
        <v>0</v>
      </c>
      <c r="BZ295" s="1">
        <v>0</v>
      </c>
      <c r="CA295" s="1">
        <v>0</v>
      </c>
      <c r="CB295" s="1">
        <v>0</v>
      </c>
      <c r="CC295" s="1">
        <v>0</v>
      </c>
      <c r="CD295" s="1">
        <v>0</v>
      </c>
      <c r="CF295" s="1" t="s">
        <v>2294</v>
      </c>
      <c r="CH295" s="1" t="s">
        <v>2295</v>
      </c>
      <c r="CL295" s="1" t="s">
        <v>2295</v>
      </c>
      <c r="CM295" s="1" t="s">
        <v>5132</v>
      </c>
      <c r="CO295" s="1" t="s">
        <v>464</v>
      </c>
      <c r="CW295" s="1" t="s">
        <v>475</v>
      </c>
      <c r="CX295" s="1">
        <v>35</v>
      </c>
      <c r="CY295" s="1">
        <v>20</v>
      </c>
      <c r="CZ295" s="1">
        <v>45</v>
      </c>
      <c r="DA295" s="9">
        <v>100</v>
      </c>
      <c r="DE295" s="1" t="s">
        <v>464</v>
      </c>
      <c r="DF295" s="1" t="s">
        <v>5102</v>
      </c>
      <c r="EH295" s="1">
        <v>7</v>
      </c>
      <c r="EI295" s="1">
        <v>3</v>
      </c>
      <c r="EJ295" s="1">
        <v>420</v>
      </c>
      <c r="EM295" s="1">
        <v>0</v>
      </c>
      <c r="EN295" s="6">
        <v>6</v>
      </c>
      <c r="EO295" s="1" t="s">
        <v>472</v>
      </c>
      <c r="EZ295" s="1" t="s">
        <v>476</v>
      </c>
      <c r="FA295" s="1">
        <v>0</v>
      </c>
      <c r="FB295" s="1">
        <v>1</v>
      </c>
      <c r="FC295" s="1">
        <v>1</v>
      </c>
      <c r="FD295" s="1">
        <v>0</v>
      </c>
      <c r="FE295" s="1">
        <v>0</v>
      </c>
      <c r="FF295" s="1">
        <v>0</v>
      </c>
      <c r="FG295" s="1">
        <v>0</v>
      </c>
      <c r="FI295" s="1" t="s">
        <v>472</v>
      </c>
      <c r="GE295" s="1" t="s">
        <v>472</v>
      </c>
      <c r="GF295" s="1" t="s">
        <v>3968</v>
      </c>
      <c r="GG295" s="1" t="s">
        <v>464</v>
      </c>
      <c r="GH295" s="1">
        <v>1</v>
      </c>
      <c r="GI295" s="1">
        <v>1</v>
      </c>
      <c r="GJ295" s="1">
        <v>0</v>
      </c>
      <c r="GK295" s="1">
        <v>0</v>
      </c>
      <c r="GL295" s="1">
        <v>0</v>
      </c>
      <c r="GM295" s="1">
        <v>1</v>
      </c>
      <c r="GN295" s="1">
        <v>0</v>
      </c>
      <c r="GO295" s="1" t="s">
        <v>3858</v>
      </c>
      <c r="GY295" s="1">
        <v>1</v>
      </c>
      <c r="GZ295" s="1">
        <v>1</v>
      </c>
      <c r="HA295" s="1">
        <v>0</v>
      </c>
      <c r="HB295" s="1">
        <v>0</v>
      </c>
      <c r="HC295" s="1">
        <v>0</v>
      </c>
      <c r="HD295" s="1">
        <v>0</v>
      </c>
      <c r="HE295" s="1">
        <v>0</v>
      </c>
      <c r="HF295" s="1">
        <v>0</v>
      </c>
      <c r="HG295" s="1">
        <v>1</v>
      </c>
      <c r="HH295" s="1">
        <v>1</v>
      </c>
      <c r="HI295" s="1">
        <v>0</v>
      </c>
      <c r="HJ295" s="1">
        <v>0</v>
      </c>
      <c r="HK295" s="1">
        <v>0</v>
      </c>
      <c r="HL295" s="1">
        <v>0</v>
      </c>
      <c r="HM295" s="1">
        <v>0</v>
      </c>
      <c r="HN295" s="1">
        <v>0</v>
      </c>
      <c r="HO295" s="1">
        <v>0</v>
      </c>
      <c r="HP295" s="1" t="s">
        <v>464</v>
      </c>
      <c r="HQ295" s="1">
        <v>0</v>
      </c>
      <c r="HR295" s="1">
        <v>0</v>
      </c>
      <c r="HS295" s="1">
        <v>0</v>
      </c>
      <c r="HT295" s="1">
        <v>0</v>
      </c>
      <c r="HU295" s="1">
        <v>0</v>
      </c>
      <c r="HV295" s="1">
        <v>0</v>
      </c>
      <c r="HW295" s="1">
        <v>1</v>
      </c>
      <c r="HX295" s="1">
        <v>0</v>
      </c>
      <c r="HY295" s="1">
        <v>0</v>
      </c>
      <c r="HZ295" s="1">
        <v>0</v>
      </c>
      <c r="IF295" s="1">
        <v>0</v>
      </c>
      <c r="IG295" s="1">
        <v>0</v>
      </c>
      <c r="IH295" s="1">
        <v>0</v>
      </c>
      <c r="II295" s="1">
        <v>1</v>
      </c>
      <c r="IJ295" s="1">
        <v>0</v>
      </c>
      <c r="IS295" s="1" t="s">
        <v>5183</v>
      </c>
      <c r="IT295" s="1" t="s">
        <v>472</v>
      </c>
      <c r="IU295" s="1" t="s">
        <v>5102</v>
      </c>
      <c r="IV295" s="1" t="s">
        <v>472</v>
      </c>
      <c r="IX295" s="1" t="s">
        <v>472</v>
      </c>
      <c r="IY295" s="1" t="s">
        <v>472</v>
      </c>
      <c r="KA295" s="1" t="s">
        <v>472</v>
      </c>
      <c r="KE295" s="1">
        <v>0</v>
      </c>
      <c r="KM295" s="1">
        <v>0</v>
      </c>
      <c r="KN295" s="1">
        <v>0</v>
      </c>
      <c r="KO295" s="1" t="s">
        <v>5186</v>
      </c>
      <c r="KT295" s="1">
        <v>1</v>
      </c>
      <c r="KU295" s="1">
        <v>0</v>
      </c>
      <c r="KV295" s="1">
        <v>0</v>
      </c>
      <c r="KW295" s="1">
        <v>0</v>
      </c>
      <c r="KX295" s="1">
        <v>0</v>
      </c>
      <c r="KY295" s="1">
        <v>0</v>
      </c>
      <c r="LA295" s="1" t="s">
        <v>472</v>
      </c>
      <c r="LC295" s="1">
        <v>0</v>
      </c>
      <c r="LD295" s="1">
        <v>1</v>
      </c>
      <c r="LE295" s="1">
        <v>0</v>
      </c>
      <c r="LF295" s="1">
        <v>0</v>
      </c>
      <c r="LH295" s="1">
        <v>0</v>
      </c>
      <c r="LI295" s="1">
        <v>0</v>
      </c>
      <c r="LJ295" s="1">
        <v>0</v>
      </c>
      <c r="LK295" s="1">
        <v>0</v>
      </c>
      <c r="LL295" s="1">
        <v>1</v>
      </c>
      <c r="LM295" s="1">
        <v>0</v>
      </c>
      <c r="LN295" s="1">
        <v>0</v>
      </c>
      <c r="LO295" s="1">
        <v>0</v>
      </c>
      <c r="LQ295" s="1" t="s">
        <v>464</v>
      </c>
      <c r="LR295" s="1" t="s">
        <v>3969</v>
      </c>
      <c r="LS295" s="1">
        <v>0</v>
      </c>
      <c r="LT295" s="1">
        <v>0</v>
      </c>
      <c r="LU295" s="1">
        <v>0</v>
      </c>
      <c r="LV295" s="1">
        <v>1</v>
      </c>
      <c r="LW295" s="1">
        <v>0</v>
      </c>
      <c r="LX295" s="1">
        <v>0</v>
      </c>
      <c r="LY295" s="1" t="s">
        <v>490</v>
      </c>
      <c r="LZ295" s="1" t="s">
        <v>472</v>
      </c>
      <c r="MA295" s="1" t="s">
        <v>472</v>
      </c>
      <c r="MQ295" s="1">
        <v>0</v>
      </c>
      <c r="MT295" s="1">
        <v>4</v>
      </c>
      <c r="MU295" s="1" t="s">
        <v>5188</v>
      </c>
      <c r="MV295" s="1">
        <v>0</v>
      </c>
      <c r="MW295" s="1">
        <v>0</v>
      </c>
      <c r="MX295" s="1">
        <v>0</v>
      </c>
      <c r="MY295" s="1">
        <v>0</v>
      </c>
      <c r="MZ295" s="1">
        <v>0</v>
      </c>
      <c r="NA295" s="1">
        <v>0</v>
      </c>
      <c r="NB295" s="1">
        <v>0</v>
      </c>
      <c r="NC295" s="1" t="s">
        <v>1580</v>
      </c>
      <c r="ND295" s="1">
        <v>1</v>
      </c>
      <c r="NE295" s="1">
        <v>0</v>
      </c>
      <c r="NF295" s="1">
        <v>0</v>
      </c>
      <c r="NH295" s="1" t="s">
        <v>464</v>
      </c>
      <c r="NI295" s="1" t="s">
        <v>464</v>
      </c>
      <c r="NJ295" s="1" t="s">
        <v>741</v>
      </c>
      <c r="OD295" s="1" t="s">
        <v>1254</v>
      </c>
      <c r="OE295" s="1">
        <v>0</v>
      </c>
      <c r="OF295" s="1">
        <v>0</v>
      </c>
      <c r="OG295" s="1">
        <v>0</v>
      </c>
      <c r="OH295" s="1">
        <v>0</v>
      </c>
      <c r="OI295" s="1">
        <v>0</v>
      </c>
      <c r="OJ295" s="1">
        <v>0</v>
      </c>
      <c r="OK295" s="1">
        <v>0</v>
      </c>
      <c r="OL295" s="1">
        <v>0</v>
      </c>
      <c r="OM295" s="1">
        <v>1</v>
      </c>
      <c r="ON295" s="1">
        <v>0</v>
      </c>
      <c r="OO295" s="1" t="s">
        <v>490</v>
      </c>
      <c r="OP295" s="1">
        <v>0</v>
      </c>
      <c r="OQ295" s="1">
        <v>0</v>
      </c>
      <c r="OR295" s="1">
        <v>0</v>
      </c>
      <c r="OS295" s="1">
        <v>0</v>
      </c>
      <c r="OT295" s="1">
        <v>1</v>
      </c>
      <c r="OU295" s="1">
        <v>0</v>
      </c>
      <c r="OV295" s="1" t="s">
        <v>490</v>
      </c>
      <c r="OW295" s="1" t="s">
        <v>546</v>
      </c>
      <c r="OY295" s="1" t="s">
        <v>776</v>
      </c>
      <c r="OZ295" s="1" t="s">
        <v>472</v>
      </c>
      <c r="PA295" s="1" t="s">
        <v>472</v>
      </c>
      <c r="PB295" s="1" t="s">
        <v>518</v>
      </c>
      <c r="PC295" s="1" t="s">
        <v>472</v>
      </c>
      <c r="PI295" s="1" t="s">
        <v>534</v>
      </c>
      <c r="PJ295" s="1" t="s">
        <v>472</v>
      </c>
      <c r="PZ295" s="1" t="s">
        <v>786</v>
      </c>
      <c r="QA295" s="1" t="s">
        <v>472</v>
      </c>
      <c r="QB295" s="1" t="s">
        <v>3970</v>
      </c>
      <c r="QC295" s="1" t="s">
        <v>3971</v>
      </c>
      <c r="QD295" s="1" t="s">
        <v>472</v>
      </c>
      <c r="QG295" s="1">
        <v>-2.1831171999999999</v>
      </c>
      <c r="QH295" s="1">
        <v>28.855420599999999</v>
      </c>
      <c r="QI295" s="1">
        <v>1506.3</v>
      </c>
      <c r="QJ295" s="1">
        <v>5.91</v>
      </c>
      <c r="QK295" s="1">
        <v>10</v>
      </c>
      <c r="QL295" s="1">
        <v>44967.528668981482</v>
      </c>
      <c r="QM295" s="1">
        <v>44967.50922453704</v>
      </c>
      <c r="QN295" s="1" t="s">
        <v>1230</v>
      </c>
      <c r="QO295" s="1">
        <v>44969.833796296298</v>
      </c>
      <c r="QP295" s="7" t="s">
        <v>3972</v>
      </c>
      <c r="QQ295" s="1" t="s">
        <v>1230</v>
      </c>
      <c r="QR295" s="1" t="s">
        <v>4752</v>
      </c>
      <c r="QS295" s="1" t="s">
        <v>4752</v>
      </c>
      <c r="QT295" s="1" t="s">
        <v>4752</v>
      </c>
      <c r="QU295" s="1" t="s">
        <v>4752</v>
      </c>
      <c r="QV295" s="1" t="s">
        <v>4752</v>
      </c>
      <c r="QW295" s="1" t="s">
        <v>4752</v>
      </c>
      <c r="QX295" s="1" t="s">
        <v>4752</v>
      </c>
      <c r="QY295" s="9" t="s">
        <v>4752</v>
      </c>
      <c r="QZ295" s="1" t="s">
        <v>4752</v>
      </c>
      <c r="RA295" s="1" t="s">
        <v>4752</v>
      </c>
      <c r="RB295" s="1" t="s">
        <v>4752</v>
      </c>
      <c r="RC295" s="1" t="s">
        <v>4752</v>
      </c>
      <c r="RD295" s="1" t="s">
        <v>4752</v>
      </c>
      <c r="RE295" s="1" t="s">
        <v>4752</v>
      </c>
      <c r="RF295" s="1" t="s">
        <v>4752</v>
      </c>
      <c r="RG295" s="1" t="s">
        <v>4752</v>
      </c>
      <c r="RH295" s="1" t="s">
        <v>4752</v>
      </c>
      <c r="RI295" s="1" t="s">
        <v>4752</v>
      </c>
      <c r="RJ295" s="1" t="s">
        <v>4752</v>
      </c>
      <c r="RK295" s="1" t="s">
        <v>4752</v>
      </c>
      <c r="RL295" s="1" t="s">
        <v>4752</v>
      </c>
      <c r="RM295" s="1" t="s">
        <v>4752</v>
      </c>
      <c r="RN295" s="1" t="s">
        <v>4752</v>
      </c>
      <c r="RO295" s="1" t="s">
        <v>4752</v>
      </c>
      <c r="RP295" s="1" t="str">
        <f t="shared" si="29"/>
        <v/>
      </c>
      <c r="RQ295" s="1" t="str">
        <f t="shared" si="30"/>
        <v/>
      </c>
      <c r="RR295" s="1" t="str">
        <f t="shared" si="31"/>
        <v/>
      </c>
      <c r="RS295" s="1" t="str">
        <f t="shared" si="32"/>
        <v/>
      </c>
      <c r="RT295" s="1" t="str">
        <f t="shared" si="33"/>
        <v/>
      </c>
      <c r="RU295" s="1" t="str">
        <f t="shared" si="34"/>
        <v/>
      </c>
    </row>
    <row r="296" spans="1:489" ht="14.25" customHeight="1" x14ac:dyDescent="0.3">
      <c r="A296" s="1" t="s">
        <v>3973</v>
      </c>
      <c r="B296" s="1" t="s">
        <v>3974</v>
      </c>
      <c r="C296" s="1">
        <v>44967</v>
      </c>
      <c r="D296" s="1" t="s">
        <v>459</v>
      </c>
      <c r="E296" s="1" t="s">
        <v>460</v>
      </c>
      <c r="F296" s="1" t="s">
        <v>460</v>
      </c>
      <c r="G296" s="1" t="s">
        <v>461</v>
      </c>
      <c r="H296" s="1" t="s">
        <v>1380</v>
      </c>
      <c r="I296" s="1" t="s">
        <v>3572</v>
      </c>
      <c r="J296" s="1" t="s">
        <v>472</v>
      </c>
      <c r="K296" s="1" t="s">
        <v>3976</v>
      </c>
      <c r="L296" s="1" t="s">
        <v>3975</v>
      </c>
      <c r="M296" s="1" t="str" cm="1">
        <f t="array" ref="M296">SUBSTITUTE(L296,LEFT(L296,MIN(IFERROR(FIND({0;1;2;3;4;5;6;7;8;9},L296),""))-1),"")</f>
        <v>11</v>
      </c>
      <c r="N296" s="1" t="str">
        <f t="shared" si="28"/>
        <v>mabin_11</v>
      </c>
      <c r="O296" s="1" t="s">
        <v>510</v>
      </c>
      <c r="P296" s="1">
        <v>61</v>
      </c>
      <c r="Q296" s="1">
        <v>844286644</v>
      </c>
      <c r="R296" s="1" t="s">
        <v>511</v>
      </c>
      <c r="S296" s="1" t="s">
        <v>464</v>
      </c>
      <c r="W296" s="1" t="s">
        <v>510</v>
      </c>
      <c r="X296" s="1" t="s">
        <v>2214</v>
      </c>
      <c r="Y296" s="1" t="s">
        <v>575</v>
      </c>
      <c r="AA296" s="1" t="s">
        <v>596</v>
      </c>
      <c r="AB296" s="1">
        <v>0</v>
      </c>
      <c r="AC296" s="1">
        <v>0</v>
      </c>
      <c r="AD296" s="1">
        <v>0</v>
      </c>
      <c r="AE296" s="1">
        <v>0</v>
      </c>
      <c r="AF296" s="1">
        <v>0</v>
      </c>
      <c r="AG296" s="1">
        <v>0</v>
      </c>
      <c r="AH296" s="1">
        <v>0</v>
      </c>
      <c r="AI296" s="1">
        <v>2</v>
      </c>
      <c r="AJ296" s="1">
        <v>0</v>
      </c>
      <c r="AK296" s="1">
        <v>0</v>
      </c>
      <c r="AL296" s="1">
        <v>1</v>
      </c>
      <c r="AM296" s="1">
        <v>0</v>
      </c>
      <c r="AN296" s="1">
        <v>0</v>
      </c>
      <c r="AO296" s="1">
        <v>0</v>
      </c>
      <c r="AP296" s="1">
        <v>0</v>
      </c>
      <c r="AQ296" s="1">
        <v>1</v>
      </c>
      <c r="AR296" s="1">
        <v>4</v>
      </c>
      <c r="AS296" s="1" t="s">
        <v>464</v>
      </c>
      <c r="AT296" s="1">
        <v>1</v>
      </c>
      <c r="AU296" s="1">
        <v>0</v>
      </c>
      <c r="AV296" s="1">
        <v>0</v>
      </c>
      <c r="AW296" s="1">
        <v>0</v>
      </c>
      <c r="AX296" s="1">
        <v>0</v>
      </c>
      <c r="AY296" s="1">
        <v>0</v>
      </c>
      <c r="AZ296" s="1">
        <v>0</v>
      </c>
      <c r="BA296" s="1">
        <v>0</v>
      </c>
      <c r="BB296" s="1">
        <v>0</v>
      </c>
      <c r="BC296" s="1">
        <v>0</v>
      </c>
      <c r="BD296" s="1">
        <v>0</v>
      </c>
      <c r="BE296" s="1">
        <v>0</v>
      </c>
      <c r="BF296" s="1" t="s">
        <v>464</v>
      </c>
      <c r="BG296" s="1">
        <v>0</v>
      </c>
      <c r="BH296" s="1">
        <v>1</v>
      </c>
      <c r="BI296" s="1">
        <v>0</v>
      </c>
      <c r="BJ296" s="1">
        <v>0</v>
      </c>
      <c r="BK296" s="1">
        <v>0</v>
      </c>
      <c r="BL296" s="1">
        <v>0</v>
      </c>
      <c r="BM296" s="1">
        <v>0</v>
      </c>
      <c r="BN296" s="1">
        <v>0</v>
      </c>
      <c r="BO296" s="1">
        <v>0</v>
      </c>
      <c r="BP296" s="1">
        <v>0</v>
      </c>
      <c r="BQ296" s="1">
        <v>0</v>
      </c>
      <c r="BS296" s="1" t="s">
        <v>464</v>
      </c>
      <c r="BT296" s="1">
        <v>1</v>
      </c>
      <c r="BU296" s="1">
        <v>0</v>
      </c>
      <c r="BV296" s="1">
        <v>0</v>
      </c>
      <c r="BW296" s="1">
        <v>0</v>
      </c>
      <c r="BX296" s="1">
        <v>0</v>
      </c>
      <c r="BY296" s="1">
        <v>0</v>
      </c>
      <c r="BZ296" s="1">
        <v>1</v>
      </c>
      <c r="CA296" s="1">
        <v>0</v>
      </c>
      <c r="CB296" s="1">
        <v>0</v>
      </c>
      <c r="CC296" s="1">
        <v>0</v>
      </c>
      <c r="CD296" s="1">
        <v>0</v>
      </c>
      <c r="CF296" s="1" t="s">
        <v>473</v>
      </c>
      <c r="CG296" s="1" t="s">
        <v>896</v>
      </c>
      <c r="CL296" s="1" t="s">
        <v>473</v>
      </c>
      <c r="CM296" s="1" t="s">
        <v>5133</v>
      </c>
      <c r="CO296" s="1" t="s">
        <v>464</v>
      </c>
      <c r="CW296" s="1" t="s">
        <v>554</v>
      </c>
      <c r="CX296" s="1">
        <v>0</v>
      </c>
      <c r="CY296" s="1">
        <v>0</v>
      </c>
      <c r="CZ296" s="1">
        <v>0</v>
      </c>
      <c r="DA296" s="9">
        <v>0</v>
      </c>
      <c r="DE296" s="1" t="s">
        <v>464</v>
      </c>
      <c r="DF296" s="1" t="s">
        <v>5100</v>
      </c>
      <c r="EH296" s="1">
        <v>7</v>
      </c>
      <c r="EI296" s="1">
        <v>1</v>
      </c>
      <c r="EJ296" s="1">
        <v>140</v>
      </c>
      <c r="EM296" s="1">
        <v>0</v>
      </c>
      <c r="EN296" s="6">
        <v>5</v>
      </c>
      <c r="EO296" s="1" t="s">
        <v>464</v>
      </c>
      <c r="EP296" s="1">
        <v>0</v>
      </c>
      <c r="EQ296" s="1">
        <v>1</v>
      </c>
      <c r="ER296" s="1">
        <v>0</v>
      </c>
      <c r="ES296" s="1">
        <v>0</v>
      </c>
      <c r="ET296" s="1">
        <v>1</v>
      </c>
      <c r="EU296" s="1">
        <v>0</v>
      </c>
      <c r="EV296" s="1">
        <v>0</v>
      </c>
      <c r="EW296" s="1">
        <v>0</v>
      </c>
      <c r="EX296" s="1">
        <v>0</v>
      </c>
      <c r="EZ296" s="1" t="s">
        <v>576</v>
      </c>
      <c r="FA296" s="1">
        <v>0</v>
      </c>
      <c r="FB296" s="1">
        <v>0</v>
      </c>
      <c r="FC296" s="1">
        <v>0</v>
      </c>
      <c r="FD296" s="1">
        <v>0</v>
      </c>
      <c r="FE296" s="1">
        <v>1</v>
      </c>
      <c r="FF296" s="1">
        <v>0</v>
      </c>
      <c r="FG296" s="1">
        <v>0</v>
      </c>
      <c r="FI296" s="1" t="s">
        <v>464</v>
      </c>
      <c r="FJ296" s="1" t="s">
        <v>598</v>
      </c>
      <c r="FM296" s="1">
        <v>2000</v>
      </c>
      <c r="GE296" s="1" t="s">
        <v>464</v>
      </c>
      <c r="GF296" s="1" t="s">
        <v>3977</v>
      </c>
      <c r="GG296" s="1" t="s">
        <v>472</v>
      </c>
      <c r="HP296" s="1" t="s">
        <v>464</v>
      </c>
      <c r="HQ296" s="1">
        <v>0</v>
      </c>
      <c r="HR296" s="1">
        <v>0</v>
      </c>
      <c r="HS296" s="1">
        <v>0</v>
      </c>
      <c r="HT296" s="1">
        <v>0</v>
      </c>
      <c r="HU296" s="1">
        <v>0</v>
      </c>
      <c r="HV296" s="1">
        <v>0</v>
      </c>
      <c r="HW296" s="1">
        <v>0</v>
      </c>
      <c r="HX296" s="1">
        <v>1</v>
      </c>
      <c r="HY296" s="1">
        <v>0</v>
      </c>
      <c r="HZ296" s="1">
        <v>0</v>
      </c>
      <c r="IF296" s="1">
        <v>0</v>
      </c>
      <c r="IG296" s="1">
        <v>0</v>
      </c>
      <c r="IH296" s="1">
        <v>0</v>
      </c>
      <c r="II296" s="1">
        <v>1</v>
      </c>
      <c r="IJ296" s="1">
        <v>0</v>
      </c>
      <c r="IS296" s="1" t="s">
        <v>5184</v>
      </c>
      <c r="IT296" s="1" t="s">
        <v>472</v>
      </c>
      <c r="IU296" s="1" t="s">
        <v>5100</v>
      </c>
      <c r="IV296" s="1" t="s">
        <v>464</v>
      </c>
      <c r="IW296" s="1" t="s">
        <v>3978</v>
      </c>
      <c r="IX296" s="1" t="s">
        <v>472</v>
      </c>
      <c r="IY296" s="1" t="s">
        <v>464</v>
      </c>
      <c r="IZ296" s="1">
        <v>0</v>
      </c>
      <c r="JA296" s="1">
        <v>0</v>
      </c>
      <c r="JB296" s="1">
        <v>0</v>
      </c>
      <c r="JC296" s="1">
        <v>1</v>
      </c>
      <c r="JD296" s="1">
        <v>0</v>
      </c>
      <c r="JE296" s="1">
        <v>0</v>
      </c>
      <c r="JF296" s="1">
        <v>0</v>
      </c>
      <c r="JG296" s="1">
        <v>0</v>
      </c>
      <c r="JH296" s="1">
        <v>1</v>
      </c>
      <c r="JI296" s="1">
        <v>0</v>
      </c>
      <c r="JJ296" s="1" t="s">
        <v>3979</v>
      </c>
      <c r="JK296" s="1" t="s">
        <v>472</v>
      </c>
      <c r="KA296" s="1" t="s">
        <v>464</v>
      </c>
      <c r="KB296" s="1">
        <v>1</v>
      </c>
      <c r="KC296" s="1">
        <v>1</v>
      </c>
      <c r="KD296" s="1">
        <v>0</v>
      </c>
      <c r="KE296" s="1">
        <v>2</v>
      </c>
      <c r="KF296" s="1">
        <v>0</v>
      </c>
      <c r="KG296" s="1">
        <v>0</v>
      </c>
      <c r="KH296" s="1">
        <v>0</v>
      </c>
      <c r="KJ296" s="1">
        <v>1</v>
      </c>
      <c r="KK296" s="1">
        <v>1</v>
      </c>
      <c r="KL296" s="1">
        <v>0</v>
      </c>
      <c r="KM296" s="1">
        <v>2</v>
      </c>
      <c r="KN296" s="1">
        <v>4</v>
      </c>
      <c r="KO296" s="1" t="s">
        <v>5185</v>
      </c>
      <c r="KP296" s="1">
        <v>0</v>
      </c>
      <c r="KQ296" s="1">
        <v>0</v>
      </c>
      <c r="KR296" s="1">
        <v>0</v>
      </c>
      <c r="KT296" s="1">
        <v>1</v>
      </c>
      <c r="KU296" s="1">
        <v>0</v>
      </c>
      <c r="KV296" s="1">
        <v>0</v>
      </c>
      <c r="KW296" s="1">
        <v>0</v>
      </c>
      <c r="KX296" s="1">
        <v>0</v>
      </c>
      <c r="KY296" s="1">
        <v>0</v>
      </c>
      <c r="LA296" s="1" t="s">
        <v>464</v>
      </c>
      <c r="LB296" s="1" t="s">
        <v>3980</v>
      </c>
      <c r="LC296" s="1">
        <v>1</v>
      </c>
      <c r="LD296" s="1">
        <v>0</v>
      </c>
      <c r="LE296" s="1">
        <v>1</v>
      </c>
      <c r="LF296" s="1">
        <v>0</v>
      </c>
      <c r="LG296" s="1" t="s">
        <v>3981</v>
      </c>
      <c r="LH296" s="1">
        <v>0</v>
      </c>
      <c r="LI296" s="1">
        <v>0</v>
      </c>
      <c r="LJ296" s="1">
        <v>0</v>
      </c>
      <c r="LK296" s="1">
        <v>0</v>
      </c>
      <c r="LL296" s="1">
        <v>1</v>
      </c>
      <c r="LM296" s="1">
        <v>0</v>
      </c>
      <c r="LN296" s="1">
        <v>0</v>
      </c>
      <c r="LO296" s="1">
        <v>0</v>
      </c>
      <c r="LQ296" s="1" t="s">
        <v>472</v>
      </c>
      <c r="LZ296" s="1" t="s">
        <v>472</v>
      </c>
      <c r="MA296" s="1" t="s">
        <v>472</v>
      </c>
      <c r="MQ296" s="1">
        <v>0</v>
      </c>
      <c r="MT296" s="1">
        <v>7</v>
      </c>
      <c r="MU296" s="1" t="s">
        <v>5187</v>
      </c>
      <c r="MV296" s="1">
        <v>1</v>
      </c>
      <c r="MW296" s="1">
        <v>0</v>
      </c>
      <c r="MX296" s="1">
        <v>0</v>
      </c>
      <c r="MY296" s="1">
        <v>0</v>
      </c>
      <c r="MZ296" s="1">
        <v>0</v>
      </c>
      <c r="NA296" s="1">
        <v>1</v>
      </c>
      <c r="NB296" s="1">
        <v>1</v>
      </c>
      <c r="NC296" s="1" t="s">
        <v>5190</v>
      </c>
      <c r="ND296" s="1">
        <v>0</v>
      </c>
      <c r="NE296" s="1">
        <v>0</v>
      </c>
      <c r="NF296" s="1">
        <v>0</v>
      </c>
      <c r="NH296" s="1" t="s">
        <v>464</v>
      </c>
      <c r="NI296" s="1" t="s">
        <v>464</v>
      </c>
      <c r="NJ296" s="1" t="s">
        <v>741</v>
      </c>
      <c r="OD296" s="1" t="s">
        <v>2994</v>
      </c>
      <c r="OE296" s="1">
        <v>0</v>
      </c>
      <c r="OF296" s="1">
        <v>0</v>
      </c>
      <c r="OG296" s="1">
        <v>0</v>
      </c>
      <c r="OH296" s="1">
        <v>0</v>
      </c>
      <c r="OI296" s="1">
        <v>0</v>
      </c>
      <c r="OJ296" s="1">
        <v>0</v>
      </c>
      <c r="OK296" s="1">
        <v>1</v>
      </c>
      <c r="OL296" s="1">
        <v>0</v>
      </c>
      <c r="OM296" s="1">
        <v>0</v>
      </c>
      <c r="ON296" s="1">
        <v>0</v>
      </c>
      <c r="OP296" s="1">
        <v>0</v>
      </c>
      <c r="OQ296" s="1">
        <v>0</v>
      </c>
      <c r="OR296" s="1">
        <v>0</v>
      </c>
      <c r="OS296" s="1">
        <v>1</v>
      </c>
      <c r="OT296" s="1">
        <v>0</v>
      </c>
      <c r="OU296" s="1">
        <v>0</v>
      </c>
      <c r="OW296" s="1" t="s">
        <v>482</v>
      </c>
      <c r="OY296" s="1" t="s">
        <v>518</v>
      </c>
      <c r="OZ296" s="1" t="s">
        <v>472</v>
      </c>
      <c r="PA296" s="1" t="s">
        <v>464</v>
      </c>
      <c r="PB296" s="1" t="s">
        <v>518</v>
      </c>
      <c r="PC296" s="1" t="s">
        <v>472</v>
      </c>
      <c r="PI296" s="1" t="s">
        <v>605</v>
      </c>
      <c r="PJ296" s="1" t="s">
        <v>489</v>
      </c>
      <c r="PK296" s="1">
        <v>0</v>
      </c>
      <c r="PL296" s="1">
        <v>0</v>
      </c>
      <c r="PM296" s="1">
        <v>1</v>
      </c>
      <c r="PN296" s="1">
        <v>0</v>
      </c>
      <c r="PO296" s="1">
        <v>0</v>
      </c>
      <c r="PP296" s="1">
        <v>0</v>
      </c>
      <c r="PQ296" s="1">
        <v>0</v>
      </c>
      <c r="PR296" s="1">
        <v>0</v>
      </c>
      <c r="PS296" s="1">
        <v>0</v>
      </c>
      <c r="PT296" s="1">
        <v>0</v>
      </c>
      <c r="PU296" s="1">
        <v>0</v>
      </c>
      <c r="PV296" s="1">
        <v>0</v>
      </c>
      <c r="PX296" s="1" t="s">
        <v>3982</v>
      </c>
      <c r="PY296" s="1" t="s">
        <v>487</v>
      </c>
      <c r="PZ296" s="1" t="s">
        <v>851</v>
      </c>
      <c r="QA296" s="1" t="s">
        <v>489</v>
      </c>
      <c r="QB296" s="1" t="s">
        <v>3983</v>
      </c>
      <c r="QC296" s="1" t="s">
        <v>3984</v>
      </c>
      <c r="QD296" s="1" t="s">
        <v>472</v>
      </c>
      <c r="QG296" s="1">
        <v>-2.183389</v>
      </c>
      <c r="QH296" s="1">
        <v>28.8574518</v>
      </c>
      <c r="QI296" s="1">
        <v>1500.9</v>
      </c>
      <c r="QJ296" s="1">
        <v>7.36</v>
      </c>
      <c r="QK296" s="1">
        <v>4</v>
      </c>
      <c r="QL296" s="1">
        <v>44967.561365740738</v>
      </c>
      <c r="QM296" s="1">
        <v>44967.538472222222</v>
      </c>
      <c r="QN296" s="1" t="s">
        <v>1230</v>
      </c>
      <c r="QO296" s="1">
        <v>44969.833807870367</v>
      </c>
      <c r="QP296" s="7" t="s">
        <v>3985</v>
      </c>
      <c r="QQ296" s="1" t="s">
        <v>1230</v>
      </c>
      <c r="QR296" s="1" t="s">
        <v>4752</v>
      </c>
      <c r="QS296" s="1" t="s">
        <v>4752</v>
      </c>
      <c r="QT296" s="1" t="s">
        <v>4752</v>
      </c>
      <c r="QU296" s="1" t="s">
        <v>4752</v>
      </c>
      <c r="QV296" s="1" t="s">
        <v>4752</v>
      </c>
      <c r="QW296" s="1" t="s">
        <v>4752</v>
      </c>
      <c r="QX296" s="1" t="s">
        <v>4752</v>
      </c>
      <c r="QY296" s="9" t="s">
        <v>4752</v>
      </c>
      <c r="QZ296" s="1" t="s">
        <v>4752</v>
      </c>
      <c r="RA296" s="1" t="s">
        <v>4752</v>
      </c>
      <c r="RB296" s="1" t="s">
        <v>4752</v>
      </c>
      <c r="RC296" s="1" t="s">
        <v>4752</v>
      </c>
      <c r="RD296" s="1" t="s">
        <v>4752</v>
      </c>
      <c r="RE296" s="1" t="s">
        <v>4752</v>
      </c>
      <c r="RF296" s="1" t="s">
        <v>4752</v>
      </c>
      <c r="RG296" s="1" t="s">
        <v>4752</v>
      </c>
      <c r="RH296" s="1" t="s">
        <v>4752</v>
      </c>
      <c r="RI296" s="1" t="s">
        <v>4752</v>
      </c>
      <c r="RJ296" s="1" t="s">
        <v>4752</v>
      </c>
      <c r="RK296" s="1" t="s">
        <v>4752</v>
      </c>
      <c r="RL296" s="1" t="s">
        <v>4752</v>
      </c>
      <c r="RM296" s="1" t="s">
        <v>4752</v>
      </c>
      <c r="RN296" s="1" t="s">
        <v>4752</v>
      </c>
      <c r="RO296" s="1" t="s">
        <v>4752</v>
      </c>
      <c r="RP296" s="1" t="str">
        <f t="shared" si="29"/>
        <v/>
      </c>
      <c r="RQ296" s="1" t="str">
        <f t="shared" si="30"/>
        <v/>
      </c>
      <c r="RR296" s="1" t="str">
        <f t="shared" si="31"/>
        <v/>
      </c>
      <c r="RS296" s="1" t="str">
        <f t="shared" si="32"/>
        <v/>
      </c>
      <c r="RT296" s="1" t="str">
        <f t="shared" si="33"/>
        <v/>
      </c>
      <c r="RU296" s="1" t="str">
        <f t="shared" si="34"/>
        <v/>
      </c>
    </row>
    <row r="297" spans="1:489" ht="14.25" customHeight="1" x14ac:dyDescent="0.3">
      <c r="A297" s="1" t="s">
        <v>3986</v>
      </c>
      <c r="B297" s="1" t="s">
        <v>3987</v>
      </c>
      <c r="C297" s="1">
        <v>44970</v>
      </c>
      <c r="D297" s="1" t="s">
        <v>459</v>
      </c>
      <c r="E297" s="1" t="s">
        <v>460</v>
      </c>
      <c r="F297" s="1" t="s">
        <v>460</v>
      </c>
      <c r="G297" s="1" t="s">
        <v>461</v>
      </c>
      <c r="H297" s="1" t="s">
        <v>462</v>
      </c>
      <c r="I297" s="1" t="s">
        <v>1417</v>
      </c>
      <c r="J297" s="1" t="s">
        <v>464</v>
      </c>
      <c r="K297" s="1" t="s">
        <v>3989</v>
      </c>
      <c r="L297" s="1" t="s">
        <v>3988</v>
      </c>
      <c r="M297" s="1" t="str" cm="1">
        <f t="array" ref="M297">SUBSTITUTE(L297,LEFT(L297,MIN(IFERROR(FIND({0;1;2;3;4;5;6;7;8;9},L297),""))-1),"")</f>
        <v>1</v>
      </c>
      <c r="N297" s="1" t="str">
        <f t="shared" si="28"/>
        <v>chira_1</v>
      </c>
      <c r="O297" s="1" t="s">
        <v>510</v>
      </c>
      <c r="P297" s="1">
        <v>42</v>
      </c>
      <c r="Q297" s="1">
        <v>999596161</v>
      </c>
      <c r="R297" s="1" t="s">
        <v>511</v>
      </c>
      <c r="S297" s="1" t="s">
        <v>464</v>
      </c>
      <c r="W297" s="1" t="s">
        <v>510</v>
      </c>
      <c r="X297" s="1" t="s">
        <v>3990</v>
      </c>
      <c r="Y297" s="1" t="s">
        <v>831</v>
      </c>
      <c r="AA297" s="1" t="s">
        <v>596</v>
      </c>
      <c r="AB297" s="1">
        <v>3</v>
      </c>
      <c r="AC297" s="1">
        <v>0</v>
      </c>
      <c r="AD297" s="1">
        <v>2</v>
      </c>
      <c r="AE297" s="1">
        <v>0</v>
      </c>
      <c r="AF297" s="1">
        <v>0</v>
      </c>
      <c r="AG297" s="1">
        <v>0</v>
      </c>
      <c r="AH297" s="1">
        <v>1</v>
      </c>
      <c r="AI297" s="1">
        <v>0</v>
      </c>
      <c r="AJ297" s="1">
        <v>1</v>
      </c>
      <c r="AK297" s="1">
        <v>3</v>
      </c>
      <c r="AL297" s="1">
        <v>0</v>
      </c>
      <c r="AM297" s="1">
        <v>1</v>
      </c>
      <c r="AN297" s="1">
        <v>1</v>
      </c>
      <c r="AO297" s="1">
        <v>0</v>
      </c>
      <c r="AP297" s="1">
        <v>1</v>
      </c>
      <c r="AQ297" s="1">
        <v>0</v>
      </c>
      <c r="AR297" s="1">
        <v>13</v>
      </c>
      <c r="AS297" s="1" t="s">
        <v>464</v>
      </c>
      <c r="AT297" s="1">
        <v>0</v>
      </c>
      <c r="AU297" s="1">
        <v>0</v>
      </c>
      <c r="AV297" s="1">
        <v>0</v>
      </c>
      <c r="AW297" s="1">
        <v>0</v>
      </c>
      <c r="AX297" s="1">
        <v>1</v>
      </c>
      <c r="AY297" s="1">
        <v>0</v>
      </c>
      <c r="AZ297" s="1">
        <v>0</v>
      </c>
      <c r="BA297" s="1">
        <v>0</v>
      </c>
      <c r="BB297" s="1">
        <v>0</v>
      </c>
      <c r="BC297" s="1">
        <v>0</v>
      </c>
      <c r="BD297" s="1">
        <v>0</v>
      </c>
      <c r="BE297" s="1">
        <v>0</v>
      </c>
      <c r="BF297" s="1" t="s">
        <v>464</v>
      </c>
      <c r="BG297" s="1">
        <v>0</v>
      </c>
      <c r="BH297" s="1">
        <v>0</v>
      </c>
      <c r="BI297" s="1">
        <v>0</v>
      </c>
      <c r="BJ297" s="1">
        <v>0</v>
      </c>
      <c r="BK297" s="1">
        <v>0</v>
      </c>
      <c r="BL297" s="1">
        <v>0</v>
      </c>
      <c r="BM297" s="1">
        <v>0</v>
      </c>
      <c r="BN297" s="1">
        <v>0</v>
      </c>
      <c r="BO297" s="1">
        <v>0</v>
      </c>
      <c r="BP297" s="1">
        <v>1</v>
      </c>
      <c r="BQ297" s="1">
        <v>0</v>
      </c>
      <c r="BR297" s="1" t="s">
        <v>3991</v>
      </c>
      <c r="BS297" s="1" t="s">
        <v>464</v>
      </c>
      <c r="BT297" s="1">
        <v>0</v>
      </c>
      <c r="BU297" s="1">
        <v>1</v>
      </c>
      <c r="BV297" s="1">
        <v>1</v>
      </c>
      <c r="BW297" s="1">
        <v>1</v>
      </c>
      <c r="BX297" s="1">
        <v>1</v>
      </c>
      <c r="BY297" s="1">
        <v>1</v>
      </c>
      <c r="BZ297" s="1">
        <v>0</v>
      </c>
      <c r="CA297" s="1">
        <v>0</v>
      </c>
      <c r="CB297" s="1">
        <v>0</v>
      </c>
      <c r="CC297" s="1">
        <v>0</v>
      </c>
      <c r="CD297" s="1">
        <v>0</v>
      </c>
      <c r="CF297" s="1" t="s">
        <v>473</v>
      </c>
      <c r="CG297" s="1" t="s">
        <v>896</v>
      </c>
      <c r="CL297" s="1" t="s">
        <v>473</v>
      </c>
      <c r="CM297" s="1" t="s">
        <v>5133</v>
      </c>
      <c r="CO297" s="1" t="s">
        <v>464</v>
      </c>
      <c r="CW297" s="1" t="s">
        <v>475</v>
      </c>
      <c r="CX297" s="1">
        <v>1</v>
      </c>
      <c r="CY297" s="1">
        <v>2</v>
      </c>
      <c r="CZ297" s="1">
        <v>2</v>
      </c>
      <c r="DA297" s="9">
        <v>5</v>
      </c>
      <c r="DE297" s="1" t="s">
        <v>472</v>
      </c>
      <c r="DF297" s="1" t="s">
        <v>5102</v>
      </c>
      <c r="DG297" s="1">
        <v>0</v>
      </c>
      <c r="DH297" s="1">
        <v>0</v>
      </c>
      <c r="DI297" s="1">
        <v>0</v>
      </c>
      <c r="DJ297" s="1">
        <v>0</v>
      </c>
      <c r="DK297" s="1">
        <v>0</v>
      </c>
      <c r="DL297" s="1">
        <v>0</v>
      </c>
      <c r="DM297" s="1">
        <v>1</v>
      </c>
      <c r="DN297" s="1">
        <v>1</v>
      </c>
      <c r="DO297" s="1">
        <v>0</v>
      </c>
      <c r="DP297" s="1">
        <v>0</v>
      </c>
      <c r="DQ297" s="1">
        <v>0</v>
      </c>
      <c r="DR297" s="1">
        <v>0</v>
      </c>
      <c r="DS297" s="1">
        <v>0</v>
      </c>
      <c r="EH297" s="1">
        <v>7</v>
      </c>
      <c r="EI297" s="1">
        <v>5</v>
      </c>
      <c r="EJ297" s="1">
        <v>700</v>
      </c>
      <c r="EM297" s="1">
        <v>0</v>
      </c>
      <c r="EN297" s="6">
        <v>7.6923076923076925</v>
      </c>
      <c r="EO297" s="1" t="s">
        <v>472</v>
      </c>
      <c r="EZ297" s="1" t="s">
        <v>961</v>
      </c>
      <c r="FA297" s="1">
        <v>0</v>
      </c>
      <c r="FB297" s="1">
        <v>0</v>
      </c>
      <c r="FC297" s="1">
        <v>0</v>
      </c>
      <c r="FD297" s="1">
        <v>0</v>
      </c>
      <c r="FE297" s="1">
        <v>1</v>
      </c>
      <c r="FF297" s="1">
        <v>0</v>
      </c>
      <c r="FG297" s="1">
        <v>0</v>
      </c>
      <c r="FI297" s="1" t="s">
        <v>464</v>
      </c>
      <c r="FJ297" s="1" t="s">
        <v>598</v>
      </c>
      <c r="FM297" s="1">
        <v>3000</v>
      </c>
      <c r="GE297" s="1" t="s">
        <v>464</v>
      </c>
      <c r="GF297" s="1" t="s">
        <v>3992</v>
      </c>
      <c r="GG297" s="1" t="s">
        <v>472</v>
      </c>
      <c r="HP297" s="1" t="s">
        <v>464</v>
      </c>
      <c r="HQ297" s="1">
        <v>0</v>
      </c>
      <c r="HR297" s="1">
        <v>1</v>
      </c>
      <c r="HS297" s="1">
        <v>0</v>
      </c>
      <c r="HT297" s="1">
        <v>0</v>
      </c>
      <c r="HU297" s="1">
        <v>0</v>
      </c>
      <c r="HV297" s="1">
        <v>0</v>
      </c>
      <c r="HW297" s="1">
        <v>0</v>
      </c>
      <c r="HX297" s="1">
        <v>0</v>
      </c>
      <c r="HY297" s="1">
        <v>0</v>
      </c>
      <c r="HZ297" s="1">
        <v>0</v>
      </c>
      <c r="ID297" s="1" t="s">
        <v>867</v>
      </c>
      <c r="IF297" s="1">
        <v>0</v>
      </c>
      <c r="IG297" s="1">
        <v>0</v>
      </c>
      <c r="IH297" s="1">
        <v>0</v>
      </c>
      <c r="II297" s="1">
        <v>1</v>
      </c>
      <c r="IJ297" s="1">
        <v>0</v>
      </c>
      <c r="IS297" s="1" t="s">
        <v>5184</v>
      </c>
      <c r="IT297" s="1" t="s">
        <v>472</v>
      </c>
      <c r="IU297" s="1" t="s">
        <v>5100</v>
      </c>
      <c r="IV297" s="1" t="s">
        <v>472</v>
      </c>
      <c r="IX297" s="1" t="s">
        <v>472</v>
      </c>
      <c r="IY297" s="1" t="s">
        <v>472</v>
      </c>
      <c r="KA297" s="1" t="s">
        <v>464</v>
      </c>
      <c r="KB297" s="1">
        <v>1</v>
      </c>
      <c r="KC297" s="1">
        <v>1</v>
      </c>
      <c r="KD297" s="1">
        <v>1</v>
      </c>
      <c r="KE297" s="1">
        <v>3</v>
      </c>
      <c r="KF297" s="1">
        <v>0</v>
      </c>
      <c r="KG297" s="1">
        <v>0</v>
      </c>
      <c r="KH297" s="1">
        <v>0</v>
      </c>
      <c r="KJ297" s="1">
        <v>1</v>
      </c>
      <c r="KK297" s="1">
        <v>1</v>
      </c>
      <c r="KL297" s="1">
        <v>1</v>
      </c>
      <c r="KM297" s="1">
        <v>3</v>
      </c>
      <c r="KN297" s="1">
        <v>6</v>
      </c>
      <c r="KO297" s="1" t="s">
        <v>5185</v>
      </c>
      <c r="KP297" s="1">
        <v>0</v>
      </c>
      <c r="KQ297" s="1">
        <v>0</v>
      </c>
      <c r="KR297" s="1">
        <v>0</v>
      </c>
      <c r="KT297" s="1">
        <v>0</v>
      </c>
      <c r="KU297" s="1">
        <v>0</v>
      </c>
      <c r="KV297" s="1">
        <v>0</v>
      </c>
      <c r="KW297" s="1">
        <v>0</v>
      </c>
      <c r="KX297" s="1">
        <v>1</v>
      </c>
      <c r="KY297" s="1">
        <v>0</v>
      </c>
      <c r="KZ297" s="1" t="s">
        <v>3993</v>
      </c>
      <c r="LA297" s="1" t="s">
        <v>472</v>
      </c>
      <c r="LB297" s="1" t="s">
        <v>3994</v>
      </c>
      <c r="LC297" s="1">
        <v>1</v>
      </c>
      <c r="LD297" s="1">
        <v>1</v>
      </c>
      <c r="LE297" s="1">
        <v>0</v>
      </c>
      <c r="LF297" s="1">
        <v>0</v>
      </c>
      <c r="LH297" s="1">
        <v>0</v>
      </c>
      <c r="LI297" s="1">
        <v>0</v>
      </c>
      <c r="LJ297" s="1">
        <v>0</v>
      </c>
      <c r="LK297" s="1">
        <v>0</v>
      </c>
      <c r="LL297" s="1">
        <v>1</v>
      </c>
      <c r="LM297" s="1">
        <v>0</v>
      </c>
      <c r="LN297" s="1">
        <v>0</v>
      </c>
      <c r="LO297" s="1">
        <v>0</v>
      </c>
      <c r="LQ297" s="1" t="s">
        <v>472</v>
      </c>
      <c r="LZ297" s="1" t="s">
        <v>464</v>
      </c>
      <c r="MA297" s="1" t="s">
        <v>464</v>
      </c>
      <c r="MB297" s="1">
        <v>1</v>
      </c>
      <c r="MC297" s="1">
        <v>1</v>
      </c>
      <c r="MD297" s="1">
        <v>0</v>
      </c>
      <c r="ME297" s="1">
        <v>0</v>
      </c>
      <c r="MF297" s="1">
        <v>0</v>
      </c>
      <c r="MH297" s="1">
        <v>1</v>
      </c>
      <c r="MI297" s="1">
        <v>0</v>
      </c>
      <c r="MJ297" s="1">
        <v>0</v>
      </c>
      <c r="MK297" s="1">
        <v>0</v>
      </c>
      <c r="ML297" s="1">
        <v>0</v>
      </c>
      <c r="MM297" s="1">
        <v>0</v>
      </c>
      <c r="MN297" s="1">
        <v>0</v>
      </c>
      <c r="MO297" s="1">
        <v>0</v>
      </c>
      <c r="MQ297" s="1">
        <v>1</v>
      </c>
      <c r="MR297" s="1" t="s">
        <v>464</v>
      </c>
      <c r="MS297" s="1" t="s">
        <v>472</v>
      </c>
      <c r="MT297" s="1">
        <v>3</v>
      </c>
      <c r="MU297" s="1" t="s">
        <v>5188</v>
      </c>
      <c r="NA297" s="1">
        <v>0</v>
      </c>
      <c r="NB297" s="1">
        <v>1</v>
      </c>
      <c r="NC297" s="1" t="s">
        <v>5190</v>
      </c>
      <c r="NH297" s="1" t="s">
        <v>464</v>
      </c>
      <c r="NI297" s="1" t="s">
        <v>480</v>
      </c>
      <c r="OD297" s="1" t="s">
        <v>2485</v>
      </c>
      <c r="OE297" s="1">
        <v>1</v>
      </c>
      <c r="OF297" s="1">
        <v>0</v>
      </c>
      <c r="OG297" s="1">
        <v>0</v>
      </c>
      <c r="OH297" s="1">
        <v>0</v>
      </c>
      <c r="OI297" s="1">
        <v>0</v>
      </c>
      <c r="OJ297" s="1">
        <v>1</v>
      </c>
      <c r="OK297" s="1">
        <v>1</v>
      </c>
      <c r="OL297" s="1">
        <v>0</v>
      </c>
      <c r="OM297" s="1">
        <v>1</v>
      </c>
      <c r="ON297" s="1">
        <v>0</v>
      </c>
      <c r="OO297" s="1" t="s">
        <v>544</v>
      </c>
      <c r="OP297" s="1">
        <v>0</v>
      </c>
      <c r="OQ297" s="1">
        <v>0</v>
      </c>
      <c r="OR297" s="1">
        <v>1</v>
      </c>
      <c r="OS297" s="1">
        <v>0</v>
      </c>
      <c r="OT297" s="1">
        <v>0</v>
      </c>
      <c r="OU297" s="1">
        <v>0</v>
      </c>
      <c r="OW297" s="1" t="s">
        <v>702</v>
      </c>
      <c r="OY297" s="1" t="s">
        <v>518</v>
      </c>
      <c r="OZ297" s="1" t="s">
        <v>472</v>
      </c>
      <c r="PA297" s="1" t="s">
        <v>472</v>
      </c>
      <c r="PB297" s="1" t="s">
        <v>518</v>
      </c>
      <c r="PC297" s="1" t="s">
        <v>472</v>
      </c>
      <c r="PI297" s="1" t="s">
        <v>534</v>
      </c>
      <c r="PJ297" s="1" t="s">
        <v>472</v>
      </c>
      <c r="PZ297" s="1" t="s">
        <v>1184</v>
      </c>
      <c r="QA297" s="1" t="s">
        <v>472</v>
      </c>
      <c r="QB297" s="1" t="s">
        <v>3995</v>
      </c>
      <c r="QC297" s="1" t="s">
        <v>3996</v>
      </c>
      <c r="QD297" s="1" t="s">
        <v>472</v>
      </c>
      <c r="QG297" s="1">
        <v>-2.2339837999999999</v>
      </c>
      <c r="QH297" s="1">
        <v>28.852534299999999</v>
      </c>
      <c r="QI297" s="1">
        <v>1457.5</v>
      </c>
      <c r="QJ297" s="1">
        <v>4.6500000000000004</v>
      </c>
      <c r="QK297" s="1">
        <v>13</v>
      </c>
      <c r="QL297" s="1">
        <v>44970.375532407408</v>
      </c>
      <c r="QM297" s="1">
        <v>44970.347094907411</v>
      </c>
      <c r="QN297" s="1" t="s">
        <v>1159</v>
      </c>
      <c r="QO297" s="1">
        <v>44970.375891203701</v>
      </c>
      <c r="QP297" s="7" t="s">
        <v>3997</v>
      </c>
      <c r="QQ297" s="1" t="s">
        <v>1159</v>
      </c>
      <c r="QR297" s="1" t="s">
        <v>4752</v>
      </c>
      <c r="QS297" s="1" t="s">
        <v>4752</v>
      </c>
      <c r="QT297" s="1" t="s">
        <v>4752</v>
      </c>
      <c r="QU297" s="1" t="s">
        <v>4752</v>
      </c>
      <c r="QV297" s="1" t="s">
        <v>4752</v>
      </c>
      <c r="QW297" s="1" t="s">
        <v>4752</v>
      </c>
      <c r="QX297" s="1" t="s">
        <v>4752</v>
      </c>
      <c r="QY297" s="9" t="s">
        <v>4752</v>
      </c>
      <c r="QZ297" s="1" t="s">
        <v>4752</v>
      </c>
      <c r="RA297" s="1" t="s">
        <v>4752</v>
      </c>
      <c r="RB297" s="1" t="s">
        <v>4752</v>
      </c>
      <c r="RC297" s="1" t="s">
        <v>4752</v>
      </c>
      <c r="RD297" s="1" t="s">
        <v>4752</v>
      </c>
      <c r="RE297" s="1" t="s">
        <v>4752</v>
      </c>
      <c r="RF297" s="1" t="s">
        <v>4752</v>
      </c>
      <c r="RG297" s="1" t="s">
        <v>4752</v>
      </c>
      <c r="RH297" s="1" t="s">
        <v>4752</v>
      </c>
      <c r="RI297" s="1" t="s">
        <v>4752</v>
      </c>
      <c r="RJ297" s="1" t="s">
        <v>4752</v>
      </c>
      <c r="RK297" s="1" t="s">
        <v>4752</v>
      </c>
      <c r="RL297" s="1" t="s">
        <v>4752</v>
      </c>
      <c r="RM297" s="1" t="s">
        <v>4752</v>
      </c>
      <c r="RN297" s="1" t="s">
        <v>4752</v>
      </c>
      <c r="RO297" s="1" t="s">
        <v>4752</v>
      </c>
      <c r="RP297" s="1" t="str">
        <f t="shared" si="29"/>
        <v/>
      </c>
      <c r="RQ297" s="1" t="str">
        <f t="shared" si="30"/>
        <v/>
      </c>
      <c r="RR297" s="1" t="str">
        <f t="shared" si="31"/>
        <v/>
      </c>
      <c r="RS297" s="1" t="str">
        <f t="shared" si="32"/>
        <v/>
      </c>
      <c r="RT297" s="1" t="str">
        <f t="shared" si="33"/>
        <v/>
      </c>
      <c r="RU297" s="1" t="str">
        <f t="shared" si="34"/>
        <v/>
      </c>
    </row>
    <row r="298" spans="1:489" ht="14.25" customHeight="1" x14ac:dyDescent="0.3">
      <c r="A298" s="1" t="s">
        <v>3998</v>
      </c>
      <c r="B298" s="1" t="s">
        <v>3999</v>
      </c>
      <c r="C298" s="1">
        <v>44970</v>
      </c>
      <c r="D298" s="1" t="s">
        <v>459</v>
      </c>
      <c r="E298" s="1" t="s">
        <v>460</v>
      </c>
      <c r="F298" s="1" t="s">
        <v>460</v>
      </c>
      <c r="G298" s="1" t="s">
        <v>461</v>
      </c>
      <c r="H298" s="1" t="s">
        <v>462</v>
      </c>
      <c r="I298" s="1" t="s">
        <v>1417</v>
      </c>
      <c r="J298" s="1" t="s">
        <v>464</v>
      </c>
      <c r="K298" s="1" t="s">
        <v>4001</v>
      </c>
      <c r="L298" s="1" t="s">
        <v>4000</v>
      </c>
      <c r="M298" s="1" t="str" cm="1">
        <f t="array" ref="M298">SUBSTITUTE(L298,LEFT(L298,MIN(IFERROR(FIND({0;1;2;3;4;5;6;7;8;9},L298),""))-1),"")</f>
        <v>6</v>
      </c>
      <c r="N298" s="1" t="str">
        <f t="shared" si="28"/>
        <v>chira_6</v>
      </c>
      <c r="O298" s="1" t="s">
        <v>467</v>
      </c>
      <c r="P298" s="1">
        <v>38</v>
      </c>
      <c r="Q298" s="1">
        <v>0</v>
      </c>
      <c r="R298" s="1" t="s">
        <v>693</v>
      </c>
      <c r="S298" s="1" t="s">
        <v>472</v>
      </c>
      <c r="T298" s="1" t="s">
        <v>542</v>
      </c>
      <c r="V298" s="1" t="s">
        <v>510</v>
      </c>
      <c r="W298" s="1" t="s">
        <v>510</v>
      </c>
      <c r="Y298" s="1" t="s">
        <v>575</v>
      </c>
      <c r="AA298" s="1" t="s">
        <v>471</v>
      </c>
      <c r="AB298" s="1">
        <v>4</v>
      </c>
      <c r="AC298" s="1">
        <v>2</v>
      </c>
      <c r="AD298" s="1">
        <v>1</v>
      </c>
      <c r="AE298" s="1">
        <v>0</v>
      </c>
      <c r="AF298" s="1">
        <v>0</v>
      </c>
      <c r="AG298" s="1">
        <v>0</v>
      </c>
      <c r="AH298" s="1">
        <v>1</v>
      </c>
      <c r="AI298" s="1">
        <v>0</v>
      </c>
      <c r="AJ298" s="1">
        <v>1</v>
      </c>
      <c r="AK298" s="1">
        <v>0</v>
      </c>
      <c r="AL298" s="1">
        <v>0</v>
      </c>
      <c r="AM298" s="1">
        <v>2</v>
      </c>
      <c r="AN298" s="1">
        <v>0</v>
      </c>
      <c r="AO298" s="1">
        <v>0</v>
      </c>
      <c r="AP298" s="1">
        <v>1</v>
      </c>
      <c r="AQ298" s="1">
        <v>0</v>
      </c>
      <c r="AR298" s="1">
        <v>12</v>
      </c>
      <c r="AS298" s="1" t="s">
        <v>464</v>
      </c>
      <c r="AT298" s="1">
        <v>0</v>
      </c>
      <c r="AU298" s="1">
        <v>0</v>
      </c>
      <c r="AV298" s="1">
        <v>0</v>
      </c>
      <c r="AW298" s="1">
        <v>0</v>
      </c>
      <c r="AX298" s="1">
        <v>1</v>
      </c>
      <c r="AY298" s="1">
        <v>0</v>
      </c>
      <c r="AZ298" s="1">
        <v>0</v>
      </c>
      <c r="BA298" s="1">
        <v>0</v>
      </c>
      <c r="BB298" s="1">
        <v>0</v>
      </c>
      <c r="BC298" s="1">
        <v>0</v>
      </c>
      <c r="BD298" s="1">
        <v>0</v>
      </c>
      <c r="BE298" s="1">
        <v>0</v>
      </c>
      <c r="BF298" s="1" t="s">
        <v>472</v>
      </c>
      <c r="BS298" s="1" t="s">
        <v>464</v>
      </c>
      <c r="BT298" s="1">
        <v>0</v>
      </c>
      <c r="BU298" s="1">
        <v>0</v>
      </c>
      <c r="BV298" s="1">
        <v>1</v>
      </c>
      <c r="BW298" s="1">
        <v>1</v>
      </c>
      <c r="BX298" s="1">
        <v>1</v>
      </c>
      <c r="BY298" s="1">
        <v>1</v>
      </c>
      <c r="BZ298" s="1">
        <v>0</v>
      </c>
      <c r="CA298" s="1">
        <v>0</v>
      </c>
      <c r="CB298" s="1">
        <v>0</v>
      </c>
      <c r="CC298" s="1">
        <v>0</v>
      </c>
      <c r="CD298" s="1">
        <v>0</v>
      </c>
      <c r="CF298" s="1" t="s">
        <v>473</v>
      </c>
      <c r="CG298" s="1" t="s">
        <v>474</v>
      </c>
      <c r="CL298" s="1" t="s">
        <v>473</v>
      </c>
      <c r="CM298" s="1" t="s">
        <v>5133</v>
      </c>
      <c r="CO298" s="1" t="s">
        <v>464</v>
      </c>
      <c r="CW298" s="1" t="s">
        <v>475</v>
      </c>
      <c r="CX298" s="1">
        <v>3</v>
      </c>
      <c r="CY298" s="1">
        <v>2</v>
      </c>
      <c r="CZ298" s="1">
        <v>5</v>
      </c>
      <c r="DA298" s="9">
        <v>10</v>
      </c>
      <c r="DE298" s="1" t="s">
        <v>464</v>
      </c>
      <c r="DF298" s="1" t="s">
        <v>5100</v>
      </c>
      <c r="EH298" s="1">
        <v>7</v>
      </c>
      <c r="EI298" s="1">
        <v>3</v>
      </c>
      <c r="EJ298" s="1">
        <v>420</v>
      </c>
      <c r="EM298" s="1">
        <v>0</v>
      </c>
      <c r="EN298" s="6">
        <v>5</v>
      </c>
      <c r="EO298" s="1" t="s">
        <v>472</v>
      </c>
      <c r="EZ298" s="1" t="s">
        <v>476</v>
      </c>
      <c r="FA298" s="1">
        <v>0</v>
      </c>
      <c r="FB298" s="1">
        <v>0</v>
      </c>
      <c r="FC298" s="1">
        <v>0</v>
      </c>
      <c r="FD298" s="1">
        <v>0</v>
      </c>
      <c r="FE298" s="1">
        <v>1</v>
      </c>
      <c r="FF298" s="1">
        <v>0</v>
      </c>
      <c r="FG298" s="1">
        <v>0</v>
      </c>
      <c r="FI298" s="1" t="s">
        <v>472</v>
      </c>
      <c r="GE298" s="1" t="s">
        <v>472</v>
      </c>
      <c r="GF298" s="1" t="s">
        <v>4002</v>
      </c>
      <c r="GG298" s="1" t="s">
        <v>472</v>
      </c>
      <c r="HP298" s="1" t="s">
        <v>464</v>
      </c>
      <c r="HQ298" s="1">
        <v>0</v>
      </c>
      <c r="HR298" s="1">
        <v>1</v>
      </c>
      <c r="HS298" s="1">
        <v>0</v>
      </c>
      <c r="HT298" s="1">
        <v>0</v>
      </c>
      <c r="HU298" s="1">
        <v>0</v>
      </c>
      <c r="HV298" s="1">
        <v>0</v>
      </c>
      <c r="HW298" s="1">
        <v>0</v>
      </c>
      <c r="HX298" s="1">
        <v>0</v>
      </c>
      <c r="HY298" s="1">
        <v>0</v>
      </c>
      <c r="HZ298" s="1">
        <v>0</v>
      </c>
      <c r="ID298" s="1" t="s">
        <v>1148</v>
      </c>
      <c r="IF298" s="1">
        <v>0</v>
      </c>
      <c r="IG298" s="1">
        <v>0</v>
      </c>
      <c r="IH298" s="1">
        <v>0</v>
      </c>
      <c r="II298" s="1">
        <v>1</v>
      </c>
      <c r="IJ298" s="1">
        <v>0</v>
      </c>
      <c r="IS298" s="1" t="s">
        <v>5184</v>
      </c>
      <c r="IT298" s="1" t="s">
        <v>472</v>
      </c>
      <c r="IU298" s="1" t="s">
        <v>5100</v>
      </c>
      <c r="IV298" s="1" t="s">
        <v>472</v>
      </c>
      <c r="IX298" s="1" t="s">
        <v>472</v>
      </c>
      <c r="IY298" s="1" t="s">
        <v>472</v>
      </c>
      <c r="KA298" s="1" t="s">
        <v>464</v>
      </c>
      <c r="KB298" s="1">
        <v>1</v>
      </c>
      <c r="KC298" s="1">
        <v>0</v>
      </c>
      <c r="KD298" s="1">
        <v>1</v>
      </c>
      <c r="KE298" s="1">
        <v>2</v>
      </c>
      <c r="KF298" s="1">
        <v>0</v>
      </c>
      <c r="KG298" s="1">
        <v>0</v>
      </c>
      <c r="KH298" s="1">
        <v>0</v>
      </c>
      <c r="KJ298" s="1">
        <v>0</v>
      </c>
      <c r="KK298" s="1">
        <v>1</v>
      </c>
      <c r="KL298" s="1">
        <v>1</v>
      </c>
      <c r="KM298" s="1">
        <v>2</v>
      </c>
      <c r="KN298" s="1">
        <v>4</v>
      </c>
      <c r="KO298" s="1" t="s">
        <v>5185</v>
      </c>
      <c r="KP298" s="1">
        <v>0</v>
      </c>
      <c r="KQ298" s="1">
        <v>0</v>
      </c>
      <c r="KR298" s="1">
        <v>0</v>
      </c>
      <c r="KT298" s="1">
        <v>1</v>
      </c>
      <c r="KU298" s="1">
        <v>0</v>
      </c>
      <c r="KV298" s="1">
        <v>0</v>
      </c>
      <c r="KW298" s="1">
        <v>0</v>
      </c>
      <c r="KX298" s="1">
        <v>0</v>
      </c>
      <c r="KY298" s="1">
        <v>0</v>
      </c>
      <c r="LA298" s="1" t="s">
        <v>472</v>
      </c>
      <c r="LB298" s="1" t="s">
        <v>4003</v>
      </c>
      <c r="LC298" s="1">
        <v>0</v>
      </c>
      <c r="LD298" s="1">
        <v>1</v>
      </c>
      <c r="LE298" s="1">
        <v>0</v>
      </c>
      <c r="LF298" s="1">
        <v>0</v>
      </c>
      <c r="LH298" s="1">
        <v>0</v>
      </c>
      <c r="LI298" s="1">
        <v>0</v>
      </c>
      <c r="LJ298" s="1">
        <v>0</v>
      </c>
      <c r="LK298" s="1">
        <v>0</v>
      </c>
      <c r="LL298" s="1">
        <v>0</v>
      </c>
      <c r="LM298" s="1">
        <v>0</v>
      </c>
      <c r="LN298" s="1">
        <v>1</v>
      </c>
      <c r="LO298" s="1">
        <v>0</v>
      </c>
      <c r="LP298" s="1" t="s">
        <v>3187</v>
      </c>
      <c r="LQ298" s="1" t="s">
        <v>472</v>
      </c>
      <c r="LZ298" s="1" t="s">
        <v>472</v>
      </c>
      <c r="MA298" s="1" t="s">
        <v>472</v>
      </c>
      <c r="MQ298" s="1">
        <v>0</v>
      </c>
      <c r="MT298" s="1">
        <v>3</v>
      </c>
      <c r="MU298" s="1" t="s">
        <v>5188</v>
      </c>
      <c r="MV298" s="1">
        <v>0</v>
      </c>
      <c r="MW298" s="1">
        <v>0</v>
      </c>
      <c r="MX298" s="1">
        <v>0</v>
      </c>
      <c r="MY298" s="1">
        <v>0</v>
      </c>
      <c r="MZ298" s="1">
        <v>0</v>
      </c>
      <c r="NA298" s="1">
        <v>0</v>
      </c>
      <c r="NB298" s="1">
        <v>0</v>
      </c>
      <c r="NC298" s="1" t="s">
        <v>1580</v>
      </c>
      <c r="ND298" s="1">
        <v>1</v>
      </c>
      <c r="NE298" s="1">
        <v>0</v>
      </c>
      <c r="NF298" s="1">
        <v>0</v>
      </c>
      <c r="NH298" s="1" t="s">
        <v>472</v>
      </c>
      <c r="NI298" s="1" t="s">
        <v>480</v>
      </c>
      <c r="OD298" s="1" t="s">
        <v>4004</v>
      </c>
      <c r="OE298" s="1">
        <v>1</v>
      </c>
      <c r="OF298" s="1">
        <v>0</v>
      </c>
      <c r="OG298" s="1">
        <v>0</v>
      </c>
      <c r="OH298" s="1">
        <v>0</v>
      </c>
      <c r="OI298" s="1">
        <v>0</v>
      </c>
      <c r="OJ298" s="1">
        <v>1</v>
      </c>
      <c r="OK298" s="1">
        <v>1</v>
      </c>
      <c r="OL298" s="1">
        <v>1</v>
      </c>
      <c r="OM298" s="1">
        <v>0</v>
      </c>
      <c r="ON298" s="1">
        <v>0</v>
      </c>
      <c r="OP298" s="1">
        <v>0</v>
      </c>
      <c r="OQ298" s="1">
        <v>0</v>
      </c>
      <c r="OR298" s="1">
        <v>1</v>
      </c>
      <c r="OS298" s="1">
        <v>0</v>
      </c>
      <c r="OT298" s="1">
        <v>0</v>
      </c>
      <c r="OU298" s="1">
        <v>0</v>
      </c>
      <c r="OW298" s="1" t="s">
        <v>546</v>
      </c>
      <c r="OY298" s="1" t="s">
        <v>518</v>
      </c>
      <c r="OZ298" s="1" t="s">
        <v>472</v>
      </c>
      <c r="PA298" s="1" t="s">
        <v>472</v>
      </c>
      <c r="PB298" s="1" t="s">
        <v>518</v>
      </c>
      <c r="PC298" s="1" t="s">
        <v>464</v>
      </c>
      <c r="PD298" s="1" t="s">
        <v>472</v>
      </c>
      <c r="PF298" s="1" t="s">
        <v>484</v>
      </c>
      <c r="PH298" s="1" t="s">
        <v>586</v>
      </c>
      <c r="PI298" s="1" t="s">
        <v>605</v>
      </c>
      <c r="PJ298" s="1" t="s">
        <v>472</v>
      </c>
      <c r="PZ298" s="1" t="s">
        <v>1184</v>
      </c>
      <c r="QA298" s="1" t="s">
        <v>472</v>
      </c>
      <c r="QB298" s="1" t="s">
        <v>4005</v>
      </c>
      <c r="QC298" s="1" t="s">
        <v>4006</v>
      </c>
      <c r="QD298" s="1" t="s">
        <v>472</v>
      </c>
      <c r="QG298" s="1">
        <v>-2.2336767000000002</v>
      </c>
      <c r="QH298" s="1">
        <v>28.853359999999999</v>
      </c>
      <c r="QI298" s="1">
        <v>1553.1</v>
      </c>
      <c r="QJ298" s="1">
        <v>3.56</v>
      </c>
      <c r="QK298" s="1">
        <v>12</v>
      </c>
      <c r="QL298" s="1">
        <v>44970.402326388888</v>
      </c>
      <c r="QM298" s="1">
        <v>44970.386377314811</v>
      </c>
      <c r="QN298" s="1" t="s">
        <v>1159</v>
      </c>
      <c r="QO298" s="1">
        <v>44970.402685185189</v>
      </c>
      <c r="QP298" s="7" t="s">
        <v>4007</v>
      </c>
      <c r="QQ298" s="1" t="s">
        <v>1159</v>
      </c>
      <c r="QR298" s="1" t="s">
        <v>4752</v>
      </c>
      <c r="QS298" s="1" t="s">
        <v>4752</v>
      </c>
      <c r="QT298" s="1" t="s">
        <v>4752</v>
      </c>
      <c r="QU298" s="1" t="s">
        <v>4752</v>
      </c>
      <c r="QV298" s="1" t="s">
        <v>4752</v>
      </c>
      <c r="QW298" s="1" t="s">
        <v>4752</v>
      </c>
      <c r="QX298" s="1" t="s">
        <v>4752</v>
      </c>
      <c r="QY298" s="9" t="s">
        <v>4752</v>
      </c>
      <c r="QZ298" s="1" t="s">
        <v>4752</v>
      </c>
      <c r="RA298" s="1" t="s">
        <v>4752</v>
      </c>
      <c r="RB298" s="1" t="s">
        <v>4752</v>
      </c>
      <c r="RC298" s="1" t="s">
        <v>4752</v>
      </c>
      <c r="RD298" s="1" t="s">
        <v>4752</v>
      </c>
      <c r="RE298" s="1" t="s">
        <v>4752</v>
      </c>
      <c r="RF298" s="1" t="s">
        <v>4752</v>
      </c>
      <c r="RG298" s="1" t="s">
        <v>4752</v>
      </c>
      <c r="RH298" s="1" t="s">
        <v>4752</v>
      </c>
      <c r="RI298" s="1" t="s">
        <v>4752</v>
      </c>
      <c r="RJ298" s="1" t="s">
        <v>4752</v>
      </c>
      <c r="RK298" s="1" t="s">
        <v>4752</v>
      </c>
      <c r="RL298" s="1" t="s">
        <v>4752</v>
      </c>
      <c r="RM298" s="1" t="s">
        <v>4752</v>
      </c>
      <c r="RN298" s="1" t="s">
        <v>4752</v>
      </c>
      <c r="RO298" s="1" t="s">
        <v>4752</v>
      </c>
      <c r="RP298" s="1" t="str">
        <f t="shared" si="29"/>
        <v/>
      </c>
      <c r="RQ298" s="1" t="str">
        <f t="shared" si="30"/>
        <v/>
      </c>
      <c r="RR298" s="1" t="str">
        <f t="shared" si="31"/>
        <v/>
      </c>
      <c r="RS298" s="1" t="str">
        <f t="shared" si="32"/>
        <v/>
      </c>
      <c r="RT298" s="1" t="str">
        <f t="shared" si="33"/>
        <v/>
      </c>
      <c r="RU298" s="1" t="str">
        <f t="shared" si="34"/>
        <v/>
      </c>
    </row>
    <row r="299" spans="1:489" ht="14.25" customHeight="1" x14ac:dyDescent="0.3">
      <c r="A299" s="1" t="s">
        <v>4008</v>
      </c>
      <c r="B299" s="1" t="s">
        <v>4009</v>
      </c>
      <c r="C299" s="1">
        <v>44970</v>
      </c>
      <c r="D299" s="1" t="s">
        <v>459</v>
      </c>
      <c r="E299" s="1" t="s">
        <v>460</v>
      </c>
      <c r="F299" s="1" t="s">
        <v>460</v>
      </c>
      <c r="G299" s="1" t="s">
        <v>461</v>
      </c>
      <c r="H299" s="1" t="s">
        <v>1380</v>
      </c>
      <c r="I299" s="1" t="s">
        <v>2532</v>
      </c>
      <c r="J299" s="1" t="s">
        <v>464</v>
      </c>
      <c r="K299" s="1" t="s">
        <v>4011</v>
      </c>
      <c r="L299" s="1" t="s">
        <v>4010</v>
      </c>
      <c r="M299" s="1" t="str" cm="1">
        <f t="array" ref="M299">SUBSTITUTE(L299,LEFT(L299,MIN(IFERROR(FIND({0;1;2;3;4;5;6;7;8;9},L299),""))-1),"")</f>
        <v>9</v>
      </c>
      <c r="N299" s="1" t="str">
        <f t="shared" si="28"/>
        <v>kabam_9</v>
      </c>
      <c r="O299" s="1" t="s">
        <v>467</v>
      </c>
      <c r="P299" s="1">
        <v>18</v>
      </c>
      <c r="Q299" s="1">
        <v>0</v>
      </c>
      <c r="R299" s="1" t="s">
        <v>511</v>
      </c>
      <c r="S299" s="1" t="s">
        <v>472</v>
      </c>
      <c r="T299" s="1" t="s">
        <v>526</v>
      </c>
      <c r="V299" s="1" t="s">
        <v>510</v>
      </c>
      <c r="W299" s="1" t="s">
        <v>510</v>
      </c>
      <c r="X299" s="1" t="s">
        <v>4012</v>
      </c>
      <c r="Y299" s="1" t="s">
        <v>470</v>
      </c>
      <c r="AA299" s="1" t="s">
        <v>471</v>
      </c>
      <c r="AB299" s="1">
        <v>1</v>
      </c>
      <c r="AC299" s="1">
        <v>1</v>
      </c>
      <c r="AD299" s="1">
        <v>0</v>
      </c>
      <c r="AE299" s="1">
        <v>1</v>
      </c>
      <c r="AF299" s="1">
        <v>0</v>
      </c>
      <c r="AG299" s="1">
        <v>0</v>
      </c>
      <c r="AH299" s="1">
        <v>1</v>
      </c>
      <c r="AI299" s="1">
        <v>0</v>
      </c>
      <c r="AJ299" s="1">
        <v>0</v>
      </c>
      <c r="AK299" s="1">
        <v>1</v>
      </c>
      <c r="AL299" s="1">
        <v>1</v>
      </c>
      <c r="AM299" s="1">
        <v>0</v>
      </c>
      <c r="AN299" s="1">
        <v>1</v>
      </c>
      <c r="AO299" s="1">
        <v>0</v>
      </c>
      <c r="AP299" s="1">
        <v>0</v>
      </c>
      <c r="AQ299" s="1">
        <v>1</v>
      </c>
      <c r="AR299" s="1">
        <v>8</v>
      </c>
      <c r="AS299" s="1" t="s">
        <v>472</v>
      </c>
      <c r="AT299" s="1">
        <v>0</v>
      </c>
      <c r="AU299" s="1">
        <v>0</v>
      </c>
      <c r="AV299" s="1">
        <v>0</v>
      </c>
      <c r="AW299" s="1">
        <v>0</v>
      </c>
      <c r="AX299" s="1">
        <v>0</v>
      </c>
      <c r="AY299" s="1">
        <v>0</v>
      </c>
      <c r="AZ299" s="1">
        <v>0</v>
      </c>
      <c r="BA299" s="1">
        <v>0</v>
      </c>
      <c r="BB299" s="1">
        <v>0</v>
      </c>
      <c r="BC299" s="1">
        <v>0</v>
      </c>
      <c r="BD299" s="1">
        <v>0</v>
      </c>
      <c r="BE299" s="1">
        <v>0</v>
      </c>
      <c r="BF299" s="1" t="s">
        <v>472</v>
      </c>
      <c r="BS299" s="1" t="s">
        <v>464</v>
      </c>
      <c r="BT299" s="1">
        <v>0</v>
      </c>
      <c r="BU299" s="1">
        <v>0</v>
      </c>
      <c r="BV299" s="1">
        <v>1</v>
      </c>
      <c r="BW299" s="1">
        <v>0</v>
      </c>
      <c r="BX299" s="1">
        <v>1</v>
      </c>
      <c r="BY299" s="1">
        <v>0</v>
      </c>
      <c r="BZ299" s="1">
        <v>0</v>
      </c>
      <c r="CA299" s="1">
        <v>0</v>
      </c>
      <c r="CB299" s="1">
        <v>0</v>
      </c>
      <c r="CC299" s="1">
        <v>1</v>
      </c>
      <c r="CD299" s="1">
        <v>0</v>
      </c>
      <c r="CE299" s="1" t="s">
        <v>1306</v>
      </c>
      <c r="CF299" s="1" t="s">
        <v>473</v>
      </c>
      <c r="CG299" s="1" t="s">
        <v>896</v>
      </c>
      <c r="CL299" s="1" t="s">
        <v>473</v>
      </c>
      <c r="CM299" s="1" t="s">
        <v>5133</v>
      </c>
      <c r="CO299" s="1" t="s">
        <v>464</v>
      </c>
      <c r="CW299" s="1" t="s">
        <v>554</v>
      </c>
      <c r="CX299" s="1">
        <v>1</v>
      </c>
      <c r="CY299" s="1">
        <v>1</v>
      </c>
      <c r="CZ299" s="1">
        <v>1</v>
      </c>
      <c r="DA299" s="9">
        <v>3</v>
      </c>
      <c r="DE299" s="1" t="s">
        <v>464</v>
      </c>
      <c r="DF299" s="1" t="s">
        <v>5100</v>
      </c>
      <c r="EH299" s="1">
        <v>7</v>
      </c>
      <c r="EI299" s="1">
        <v>2</v>
      </c>
      <c r="EJ299" s="1">
        <v>280</v>
      </c>
      <c r="EM299" s="1">
        <v>0</v>
      </c>
      <c r="EN299" s="6">
        <v>5</v>
      </c>
      <c r="EO299" s="1" t="s">
        <v>472</v>
      </c>
      <c r="EZ299" s="1" t="s">
        <v>529</v>
      </c>
      <c r="FA299" s="1">
        <v>0</v>
      </c>
      <c r="FB299" s="1">
        <v>0</v>
      </c>
      <c r="FC299" s="1">
        <v>0</v>
      </c>
      <c r="FD299" s="1">
        <v>0</v>
      </c>
      <c r="FE299" s="1">
        <v>1</v>
      </c>
      <c r="FF299" s="1">
        <v>0</v>
      </c>
      <c r="FG299" s="1">
        <v>0</v>
      </c>
      <c r="FI299" s="1" t="s">
        <v>464</v>
      </c>
      <c r="FJ299" s="1" t="s">
        <v>598</v>
      </c>
      <c r="FM299" s="1">
        <v>1500</v>
      </c>
      <c r="GE299" s="1" t="s">
        <v>472</v>
      </c>
      <c r="GF299" s="1" t="s">
        <v>2103</v>
      </c>
      <c r="GG299" s="1" t="s">
        <v>472</v>
      </c>
      <c r="HP299" s="1" t="s">
        <v>464</v>
      </c>
      <c r="HQ299" s="1">
        <v>0</v>
      </c>
      <c r="HR299" s="1">
        <v>0</v>
      </c>
      <c r="HS299" s="1">
        <v>0</v>
      </c>
      <c r="HT299" s="1">
        <v>0</v>
      </c>
      <c r="HU299" s="1">
        <v>0</v>
      </c>
      <c r="HV299" s="1">
        <v>0</v>
      </c>
      <c r="HW299" s="1">
        <v>1</v>
      </c>
      <c r="HX299" s="1">
        <v>0</v>
      </c>
      <c r="HY299" s="1">
        <v>0</v>
      </c>
      <c r="HZ299" s="1">
        <v>0</v>
      </c>
      <c r="IF299" s="1">
        <v>0</v>
      </c>
      <c r="IG299" s="1">
        <v>0</v>
      </c>
      <c r="IH299" s="1">
        <v>0</v>
      </c>
      <c r="II299" s="1">
        <v>1</v>
      </c>
      <c r="IJ299" s="1">
        <v>0</v>
      </c>
      <c r="IS299" s="1" t="s">
        <v>5183</v>
      </c>
      <c r="IT299" s="1" t="s">
        <v>472</v>
      </c>
      <c r="IU299" s="1" t="s">
        <v>5102</v>
      </c>
      <c r="IV299" s="1" t="s">
        <v>472</v>
      </c>
      <c r="IX299" s="1" t="s">
        <v>472</v>
      </c>
      <c r="IY299" s="1" t="s">
        <v>472</v>
      </c>
      <c r="KA299" s="1" t="s">
        <v>464</v>
      </c>
      <c r="KB299" s="1">
        <v>1</v>
      </c>
      <c r="KC299" s="1">
        <v>0</v>
      </c>
      <c r="KD299" s="1">
        <v>0</v>
      </c>
      <c r="KE299" s="1">
        <v>1</v>
      </c>
      <c r="KF299" s="1">
        <v>0</v>
      </c>
      <c r="KG299" s="1">
        <v>0</v>
      </c>
      <c r="KH299" s="1">
        <v>0</v>
      </c>
      <c r="KJ299" s="1">
        <v>0</v>
      </c>
      <c r="KK299" s="1">
        <v>1</v>
      </c>
      <c r="KL299" s="1">
        <v>0</v>
      </c>
      <c r="KM299" s="1">
        <v>1</v>
      </c>
      <c r="KN299" s="1">
        <v>2</v>
      </c>
      <c r="KO299" s="1" t="s">
        <v>5186</v>
      </c>
      <c r="KP299" s="1">
        <v>0</v>
      </c>
      <c r="KQ299" s="1">
        <v>0</v>
      </c>
      <c r="KR299" s="1">
        <v>0</v>
      </c>
      <c r="KT299" s="1">
        <v>1</v>
      </c>
      <c r="KU299" s="1">
        <v>0</v>
      </c>
      <c r="KV299" s="1">
        <v>0</v>
      </c>
      <c r="KW299" s="1">
        <v>0</v>
      </c>
      <c r="KX299" s="1">
        <v>0</v>
      </c>
      <c r="KY299" s="1">
        <v>0</v>
      </c>
      <c r="LA299" s="1" t="s">
        <v>472</v>
      </c>
      <c r="LB299" s="1" t="s">
        <v>4013</v>
      </c>
      <c r="LC299" s="1">
        <v>1</v>
      </c>
      <c r="LD299" s="1">
        <v>1</v>
      </c>
      <c r="LE299" s="1">
        <v>0</v>
      </c>
      <c r="LF299" s="1">
        <v>0</v>
      </c>
      <c r="LH299" s="1">
        <v>0</v>
      </c>
      <c r="LI299" s="1">
        <v>1</v>
      </c>
      <c r="LJ299" s="1">
        <v>0</v>
      </c>
      <c r="LK299" s="1">
        <v>0</v>
      </c>
      <c r="LL299" s="1">
        <v>0</v>
      </c>
      <c r="LM299" s="1">
        <v>0</v>
      </c>
      <c r="LN299" s="1">
        <v>0</v>
      </c>
      <c r="LO299" s="1">
        <v>0</v>
      </c>
      <c r="LQ299" s="1" t="s">
        <v>472</v>
      </c>
      <c r="LZ299" s="1" t="s">
        <v>472</v>
      </c>
      <c r="MA299" s="1" t="s">
        <v>472</v>
      </c>
      <c r="MQ299" s="1">
        <v>0</v>
      </c>
      <c r="MT299" s="1">
        <v>8</v>
      </c>
      <c r="MU299" s="1" t="s">
        <v>5187</v>
      </c>
      <c r="MV299" s="1">
        <v>1</v>
      </c>
      <c r="MW299" s="1">
        <v>0</v>
      </c>
      <c r="MX299" s="1">
        <v>0</v>
      </c>
      <c r="MY299" s="1">
        <v>0</v>
      </c>
      <c r="MZ299" s="1">
        <v>0</v>
      </c>
      <c r="NA299" s="1">
        <v>1</v>
      </c>
      <c r="NB299" s="1">
        <v>1</v>
      </c>
      <c r="NC299" s="1" t="s">
        <v>5190</v>
      </c>
      <c r="ND299" s="1">
        <v>0</v>
      </c>
      <c r="NE299" s="1">
        <v>0</v>
      </c>
      <c r="NF299" s="1">
        <v>0</v>
      </c>
      <c r="NH299" s="1" t="s">
        <v>464</v>
      </c>
      <c r="NI299" s="1" t="s">
        <v>464</v>
      </c>
      <c r="NJ299" s="1" t="s">
        <v>741</v>
      </c>
      <c r="OD299" s="1" t="s">
        <v>4014</v>
      </c>
      <c r="OE299" s="1">
        <v>0</v>
      </c>
      <c r="OF299" s="1">
        <v>0</v>
      </c>
      <c r="OG299" s="1">
        <v>0</v>
      </c>
      <c r="OH299" s="1">
        <v>0</v>
      </c>
      <c r="OI299" s="1">
        <v>0</v>
      </c>
      <c r="OJ299" s="1">
        <v>0</v>
      </c>
      <c r="OK299" s="1">
        <v>0</v>
      </c>
      <c r="OL299" s="1">
        <v>0</v>
      </c>
      <c r="OM299" s="1">
        <v>1</v>
      </c>
      <c r="ON299" s="1">
        <v>0</v>
      </c>
      <c r="OO299" s="1" t="s">
        <v>544</v>
      </c>
      <c r="OP299" s="1">
        <v>0</v>
      </c>
      <c r="OQ299" s="1">
        <v>0</v>
      </c>
      <c r="OR299" s="1">
        <v>0</v>
      </c>
      <c r="OS299" s="1">
        <v>1</v>
      </c>
      <c r="OT299" s="1">
        <v>0</v>
      </c>
      <c r="OU299" s="1">
        <v>0</v>
      </c>
      <c r="OW299" s="1" t="s">
        <v>482</v>
      </c>
      <c r="OY299" s="1" t="s">
        <v>533</v>
      </c>
      <c r="OZ299" s="1" t="s">
        <v>464</v>
      </c>
      <c r="PA299" s="1" t="s">
        <v>464</v>
      </c>
      <c r="PB299" s="1" t="s">
        <v>518</v>
      </c>
      <c r="PC299" s="1" t="s">
        <v>472</v>
      </c>
      <c r="PI299" s="1" t="s">
        <v>534</v>
      </c>
      <c r="PJ299" s="1" t="s">
        <v>472</v>
      </c>
      <c r="PZ299" s="1" t="s">
        <v>488</v>
      </c>
      <c r="QA299" s="1" t="s">
        <v>472</v>
      </c>
      <c r="QB299" s="1" t="s">
        <v>4015</v>
      </c>
      <c r="QC299" s="1" t="s">
        <v>3296</v>
      </c>
      <c r="QD299" s="1" t="s">
        <v>472</v>
      </c>
      <c r="QG299" s="1">
        <v>-2.1918977000000002</v>
      </c>
      <c r="QH299" s="1">
        <v>28.856795200000001</v>
      </c>
      <c r="QI299" s="1">
        <v>1586.6</v>
      </c>
      <c r="QJ299" s="1">
        <v>3.98</v>
      </c>
      <c r="QK299" s="1">
        <v>8</v>
      </c>
      <c r="QL299" s="1">
        <v>44970.409004629633</v>
      </c>
      <c r="QM299" s="1">
        <v>44970.394849537042</v>
      </c>
      <c r="QN299" s="1" t="s">
        <v>492</v>
      </c>
      <c r="QO299" s="1">
        <v>44970.409050925933</v>
      </c>
      <c r="QP299" s="7" t="s">
        <v>4016</v>
      </c>
      <c r="QQ299" s="1" t="s">
        <v>492</v>
      </c>
      <c r="QR299" s="1" t="s">
        <v>4752</v>
      </c>
      <c r="QS299" s="1" t="s">
        <v>4752</v>
      </c>
      <c r="QT299" s="1" t="s">
        <v>4752</v>
      </c>
      <c r="QU299" s="1" t="s">
        <v>4752</v>
      </c>
      <c r="QV299" s="1" t="s">
        <v>4752</v>
      </c>
      <c r="QW299" s="1" t="s">
        <v>4752</v>
      </c>
      <c r="QX299" s="1" t="s">
        <v>4752</v>
      </c>
      <c r="QY299" s="9" t="s">
        <v>4752</v>
      </c>
      <c r="QZ299" s="1" t="s">
        <v>4752</v>
      </c>
      <c r="RA299" s="1" t="s">
        <v>4752</v>
      </c>
      <c r="RB299" s="1" t="s">
        <v>4752</v>
      </c>
      <c r="RC299" s="1" t="s">
        <v>4752</v>
      </c>
      <c r="RD299" s="1" t="s">
        <v>4752</v>
      </c>
      <c r="RE299" s="1" t="s">
        <v>4752</v>
      </c>
      <c r="RF299" s="1" t="s">
        <v>4752</v>
      </c>
      <c r="RG299" s="1" t="s">
        <v>4752</v>
      </c>
      <c r="RH299" s="1" t="s">
        <v>4752</v>
      </c>
      <c r="RI299" s="1" t="s">
        <v>4752</v>
      </c>
      <c r="RJ299" s="1" t="s">
        <v>4752</v>
      </c>
      <c r="RK299" s="1" t="s">
        <v>4752</v>
      </c>
      <c r="RL299" s="1" t="s">
        <v>4752</v>
      </c>
      <c r="RM299" s="1" t="s">
        <v>4752</v>
      </c>
      <c r="RN299" s="1" t="s">
        <v>4752</v>
      </c>
      <c r="RO299" s="1" t="s">
        <v>4752</v>
      </c>
      <c r="RP299" s="1" t="str">
        <f t="shared" si="29"/>
        <v/>
      </c>
      <c r="RQ299" s="1" t="str">
        <f t="shared" si="30"/>
        <v/>
      </c>
      <c r="RR299" s="1" t="str">
        <f t="shared" si="31"/>
        <v/>
      </c>
      <c r="RS299" s="1" t="str">
        <f t="shared" si="32"/>
        <v/>
      </c>
      <c r="RT299" s="1" t="str">
        <f t="shared" si="33"/>
        <v/>
      </c>
      <c r="RU299" s="1" t="str">
        <f t="shared" si="34"/>
        <v/>
      </c>
    </row>
    <row r="300" spans="1:489" ht="14.25" customHeight="1" x14ac:dyDescent="0.3">
      <c r="A300" s="1" t="s">
        <v>4017</v>
      </c>
      <c r="B300" s="1" t="s">
        <v>4018</v>
      </c>
      <c r="C300" s="1">
        <v>44970</v>
      </c>
      <c r="D300" s="1" t="s">
        <v>459</v>
      </c>
      <c r="E300" s="1" t="s">
        <v>460</v>
      </c>
      <c r="F300" s="1" t="s">
        <v>460</v>
      </c>
      <c r="G300" s="1" t="s">
        <v>461</v>
      </c>
      <c r="H300" s="1" t="s">
        <v>1380</v>
      </c>
      <c r="I300" s="1" t="s">
        <v>2532</v>
      </c>
      <c r="J300" s="1" t="s">
        <v>464</v>
      </c>
      <c r="K300" s="1" t="s">
        <v>4020</v>
      </c>
      <c r="L300" s="1" t="s">
        <v>4019</v>
      </c>
      <c r="M300" s="1" t="str" cm="1">
        <f t="array" ref="M300">SUBSTITUTE(L300,LEFT(L300,MIN(IFERROR(FIND({0;1;2;3;4;5;6;7;8;9},L300),""))-1),"")</f>
        <v>17</v>
      </c>
      <c r="N300" s="1" t="str">
        <f t="shared" si="28"/>
        <v>kabam_17</v>
      </c>
      <c r="O300" s="1" t="s">
        <v>467</v>
      </c>
      <c r="P300" s="1">
        <v>40</v>
      </c>
      <c r="Q300" s="1">
        <v>0</v>
      </c>
      <c r="R300" s="1" t="s">
        <v>468</v>
      </c>
      <c r="S300" s="1" t="s">
        <v>472</v>
      </c>
      <c r="T300" s="1" t="s">
        <v>542</v>
      </c>
      <c r="V300" s="1" t="s">
        <v>510</v>
      </c>
      <c r="W300" s="1" t="s">
        <v>510</v>
      </c>
      <c r="Y300" s="1" t="s">
        <v>575</v>
      </c>
      <c r="AA300" s="1" t="s">
        <v>471</v>
      </c>
      <c r="AB300" s="1">
        <v>2</v>
      </c>
      <c r="AC300" s="1">
        <v>0</v>
      </c>
      <c r="AD300" s="1">
        <v>0</v>
      </c>
      <c r="AE300" s="1">
        <v>0</v>
      </c>
      <c r="AF300" s="1">
        <v>0</v>
      </c>
      <c r="AG300" s="1">
        <v>0</v>
      </c>
      <c r="AH300" s="1">
        <v>1</v>
      </c>
      <c r="AI300" s="1">
        <v>0</v>
      </c>
      <c r="AJ300" s="1">
        <v>0</v>
      </c>
      <c r="AK300" s="1">
        <v>2</v>
      </c>
      <c r="AL300" s="1">
        <v>1</v>
      </c>
      <c r="AM300" s="1">
        <v>0</v>
      </c>
      <c r="AN300" s="1">
        <v>0</v>
      </c>
      <c r="AO300" s="1">
        <v>0</v>
      </c>
      <c r="AP300" s="1">
        <v>0</v>
      </c>
      <c r="AQ300" s="1">
        <v>1</v>
      </c>
      <c r="AR300" s="1">
        <v>7</v>
      </c>
      <c r="AS300" s="1" t="s">
        <v>472</v>
      </c>
      <c r="AT300" s="1">
        <v>0</v>
      </c>
      <c r="AU300" s="1">
        <v>0</v>
      </c>
      <c r="AV300" s="1">
        <v>0</v>
      </c>
      <c r="AW300" s="1">
        <v>0</v>
      </c>
      <c r="AX300" s="1">
        <v>0</v>
      </c>
      <c r="AY300" s="1">
        <v>0</v>
      </c>
      <c r="AZ300" s="1">
        <v>0</v>
      </c>
      <c r="BA300" s="1">
        <v>0</v>
      </c>
      <c r="BB300" s="1">
        <v>0</v>
      </c>
      <c r="BC300" s="1">
        <v>0</v>
      </c>
      <c r="BD300" s="1">
        <v>0</v>
      </c>
      <c r="BE300" s="1">
        <v>0</v>
      </c>
      <c r="BF300" s="1" t="s">
        <v>472</v>
      </c>
      <c r="BS300" s="1" t="s">
        <v>464</v>
      </c>
      <c r="BT300" s="1">
        <v>0</v>
      </c>
      <c r="BU300" s="1">
        <v>0</v>
      </c>
      <c r="BV300" s="1">
        <v>1</v>
      </c>
      <c r="BW300" s="1">
        <v>0</v>
      </c>
      <c r="BX300" s="1">
        <v>1</v>
      </c>
      <c r="BY300" s="1">
        <v>0</v>
      </c>
      <c r="BZ300" s="1">
        <v>0</v>
      </c>
      <c r="CA300" s="1">
        <v>0</v>
      </c>
      <c r="CB300" s="1">
        <v>0</v>
      </c>
      <c r="CC300" s="1">
        <v>0</v>
      </c>
      <c r="CD300" s="1">
        <v>0</v>
      </c>
      <c r="CF300" s="1" t="s">
        <v>473</v>
      </c>
      <c r="CG300" s="1" t="s">
        <v>896</v>
      </c>
      <c r="CL300" s="1" t="s">
        <v>473</v>
      </c>
      <c r="CM300" s="1" t="s">
        <v>5133</v>
      </c>
      <c r="CO300" s="1" t="s">
        <v>464</v>
      </c>
      <c r="CW300" s="1" t="s">
        <v>475</v>
      </c>
      <c r="CX300" s="1">
        <v>20</v>
      </c>
      <c r="CY300" s="1">
        <v>20</v>
      </c>
      <c r="CZ300" s="1">
        <v>30</v>
      </c>
      <c r="DA300" s="9">
        <v>70</v>
      </c>
      <c r="DE300" s="1" t="s">
        <v>464</v>
      </c>
      <c r="DF300" s="1" t="s">
        <v>5101</v>
      </c>
      <c r="EH300" s="1">
        <v>7</v>
      </c>
      <c r="EI300" s="1">
        <v>2</v>
      </c>
      <c r="EJ300" s="1">
        <v>280</v>
      </c>
      <c r="EM300" s="1">
        <v>0</v>
      </c>
      <c r="EN300" s="6">
        <v>5.7142857142857144</v>
      </c>
      <c r="EO300" s="1" t="s">
        <v>472</v>
      </c>
      <c r="EZ300" s="1" t="s">
        <v>961</v>
      </c>
      <c r="FA300" s="1">
        <v>0</v>
      </c>
      <c r="FB300" s="1">
        <v>0</v>
      </c>
      <c r="FC300" s="1">
        <v>0</v>
      </c>
      <c r="FD300" s="1">
        <v>0</v>
      </c>
      <c r="FE300" s="1">
        <v>1</v>
      </c>
      <c r="FF300" s="1">
        <v>0</v>
      </c>
      <c r="FG300" s="1">
        <v>0</v>
      </c>
      <c r="FI300" s="1" t="s">
        <v>472</v>
      </c>
      <c r="GE300" s="1" t="s">
        <v>464</v>
      </c>
      <c r="GF300" s="1" t="s">
        <v>4021</v>
      </c>
      <c r="GG300" s="1" t="s">
        <v>472</v>
      </c>
      <c r="HP300" s="1" t="s">
        <v>464</v>
      </c>
      <c r="HQ300" s="1">
        <v>0</v>
      </c>
      <c r="HR300" s="1">
        <v>0</v>
      </c>
      <c r="HS300" s="1">
        <v>0</v>
      </c>
      <c r="HT300" s="1">
        <v>0</v>
      </c>
      <c r="HU300" s="1">
        <v>0</v>
      </c>
      <c r="HV300" s="1">
        <v>0</v>
      </c>
      <c r="HW300" s="1">
        <v>1</v>
      </c>
      <c r="HX300" s="1">
        <v>0</v>
      </c>
      <c r="HY300" s="1">
        <v>0</v>
      </c>
      <c r="HZ300" s="1">
        <v>0</v>
      </c>
      <c r="IF300" s="1">
        <v>0</v>
      </c>
      <c r="IG300" s="1">
        <v>0</v>
      </c>
      <c r="IH300" s="1">
        <v>0</v>
      </c>
      <c r="II300" s="1">
        <v>1</v>
      </c>
      <c r="IJ300" s="1">
        <v>0</v>
      </c>
      <c r="IS300" s="1" t="s">
        <v>5183</v>
      </c>
      <c r="IT300" s="1" t="s">
        <v>472</v>
      </c>
      <c r="IU300" s="1" t="s">
        <v>5102</v>
      </c>
      <c r="IV300" s="1" t="s">
        <v>472</v>
      </c>
      <c r="IX300" s="1" t="s">
        <v>472</v>
      </c>
      <c r="IY300" s="1" t="s">
        <v>472</v>
      </c>
      <c r="KA300" s="1" t="s">
        <v>464</v>
      </c>
      <c r="KB300" s="1">
        <v>1</v>
      </c>
      <c r="KC300" s="1">
        <v>0</v>
      </c>
      <c r="KD300" s="1">
        <v>0</v>
      </c>
      <c r="KE300" s="1">
        <v>1</v>
      </c>
      <c r="KF300" s="1">
        <v>0</v>
      </c>
      <c r="KG300" s="1">
        <v>0</v>
      </c>
      <c r="KH300" s="1">
        <v>0</v>
      </c>
      <c r="KJ300" s="1">
        <v>0</v>
      </c>
      <c r="KK300" s="1">
        <v>1</v>
      </c>
      <c r="KL300" s="1">
        <v>0</v>
      </c>
      <c r="KM300" s="1">
        <v>1</v>
      </c>
      <c r="KN300" s="1">
        <v>2</v>
      </c>
      <c r="KO300" s="1" t="s">
        <v>5186</v>
      </c>
      <c r="KP300" s="1">
        <v>0</v>
      </c>
      <c r="KQ300" s="1">
        <v>0</v>
      </c>
      <c r="KR300" s="1">
        <v>0</v>
      </c>
      <c r="KT300" s="1">
        <v>0</v>
      </c>
      <c r="KU300" s="1">
        <v>0</v>
      </c>
      <c r="KV300" s="1">
        <v>0</v>
      </c>
      <c r="KW300" s="1">
        <v>0</v>
      </c>
      <c r="KX300" s="1">
        <v>1</v>
      </c>
      <c r="KY300" s="1">
        <v>0</v>
      </c>
      <c r="KZ300" s="1" t="s">
        <v>4022</v>
      </c>
      <c r="LA300" s="1" t="s">
        <v>472</v>
      </c>
      <c r="LB300" s="1" t="s">
        <v>490</v>
      </c>
      <c r="LC300" s="1">
        <v>1</v>
      </c>
      <c r="LD300" s="1">
        <v>1</v>
      </c>
      <c r="LE300" s="1">
        <v>0</v>
      </c>
      <c r="LF300" s="1">
        <v>0</v>
      </c>
      <c r="LH300" s="1">
        <v>0</v>
      </c>
      <c r="LI300" s="1">
        <v>1</v>
      </c>
      <c r="LJ300" s="1">
        <v>0</v>
      </c>
      <c r="LK300" s="1">
        <v>0</v>
      </c>
      <c r="LL300" s="1">
        <v>0</v>
      </c>
      <c r="LM300" s="1">
        <v>0</v>
      </c>
      <c r="LN300" s="1">
        <v>0</v>
      </c>
      <c r="LO300" s="1">
        <v>0</v>
      </c>
      <c r="LQ300" s="1" t="s">
        <v>472</v>
      </c>
      <c r="LZ300" s="1" t="s">
        <v>472</v>
      </c>
      <c r="MA300" s="1" t="s">
        <v>472</v>
      </c>
      <c r="MQ300" s="1">
        <v>0</v>
      </c>
      <c r="MT300" s="1">
        <v>4</v>
      </c>
      <c r="MU300" s="1" t="s">
        <v>5188</v>
      </c>
      <c r="MV300" s="1">
        <v>1</v>
      </c>
      <c r="MW300" s="1">
        <v>0</v>
      </c>
      <c r="MX300" s="1">
        <v>0</v>
      </c>
      <c r="MY300" s="1">
        <v>0</v>
      </c>
      <c r="MZ300" s="1">
        <v>0</v>
      </c>
      <c r="NA300" s="1">
        <v>1</v>
      </c>
      <c r="NB300" s="1">
        <v>1</v>
      </c>
      <c r="NC300" s="1" t="s">
        <v>5190</v>
      </c>
      <c r="ND300" s="1">
        <v>0</v>
      </c>
      <c r="NE300" s="1">
        <v>0</v>
      </c>
      <c r="NF300" s="1">
        <v>0</v>
      </c>
      <c r="NH300" s="1" t="s">
        <v>464</v>
      </c>
      <c r="NI300" s="1" t="s">
        <v>464</v>
      </c>
      <c r="NJ300" s="1" t="s">
        <v>741</v>
      </c>
      <c r="OD300" s="1" t="s">
        <v>951</v>
      </c>
      <c r="OE300" s="1">
        <v>0</v>
      </c>
      <c r="OF300" s="1">
        <v>0</v>
      </c>
      <c r="OG300" s="1">
        <v>1</v>
      </c>
      <c r="OH300" s="1">
        <v>0</v>
      </c>
      <c r="OI300" s="1">
        <v>0</v>
      </c>
      <c r="OJ300" s="1">
        <v>0</v>
      </c>
      <c r="OK300" s="1">
        <v>0</v>
      </c>
      <c r="OL300" s="1">
        <v>0</v>
      </c>
      <c r="OM300" s="1">
        <v>1</v>
      </c>
      <c r="ON300" s="1">
        <v>0</v>
      </c>
      <c r="OO300" s="1" t="s">
        <v>544</v>
      </c>
      <c r="OP300" s="1">
        <v>0</v>
      </c>
      <c r="OQ300" s="1">
        <v>0</v>
      </c>
      <c r="OR300" s="1">
        <v>0</v>
      </c>
      <c r="OS300" s="1">
        <v>1</v>
      </c>
      <c r="OT300" s="1">
        <v>0</v>
      </c>
      <c r="OU300" s="1">
        <v>0</v>
      </c>
      <c r="OW300" s="1" t="s">
        <v>702</v>
      </c>
      <c r="OY300" s="1" t="s">
        <v>502</v>
      </c>
      <c r="OZ300" s="1" t="s">
        <v>464</v>
      </c>
      <c r="PA300" s="1" t="s">
        <v>464</v>
      </c>
      <c r="PB300" s="1" t="s">
        <v>518</v>
      </c>
      <c r="PC300" s="1" t="s">
        <v>464</v>
      </c>
      <c r="PD300" s="1" t="s">
        <v>472</v>
      </c>
      <c r="PF300" s="1" t="s">
        <v>484</v>
      </c>
      <c r="PH300" s="1" t="s">
        <v>485</v>
      </c>
      <c r="PI300" s="1" t="s">
        <v>534</v>
      </c>
      <c r="PJ300" s="1" t="s">
        <v>472</v>
      </c>
      <c r="PZ300" s="1" t="s">
        <v>488</v>
      </c>
      <c r="QA300" s="1" t="s">
        <v>472</v>
      </c>
      <c r="QB300" s="1" t="s">
        <v>4023</v>
      </c>
      <c r="QC300" s="1" t="s">
        <v>4024</v>
      </c>
      <c r="QD300" s="1" t="s">
        <v>472</v>
      </c>
      <c r="QG300" s="1">
        <v>-2.1915930000000001</v>
      </c>
      <c r="QH300" s="1">
        <v>28.8597012</v>
      </c>
      <c r="QI300" s="1">
        <v>1595.3</v>
      </c>
      <c r="QJ300" s="1">
        <v>4.59</v>
      </c>
      <c r="QK300" s="1">
        <v>7</v>
      </c>
      <c r="QL300" s="1">
        <v>44970.43540509259</v>
      </c>
      <c r="QM300" s="1">
        <v>44970.411932870367</v>
      </c>
      <c r="QN300" s="1" t="s">
        <v>492</v>
      </c>
      <c r="QO300" s="1">
        <v>44970.435439814813</v>
      </c>
      <c r="QP300" s="7" t="s">
        <v>4025</v>
      </c>
      <c r="QQ300" s="1" t="s">
        <v>492</v>
      </c>
      <c r="QR300" s="1" t="s">
        <v>4752</v>
      </c>
      <c r="QS300" s="1" t="s">
        <v>4752</v>
      </c>
      <c r="QT300" s="1" t="s">
        <v>4752</v>
      </c>
      <c r="QU300" s="1" t="s">
        <v>4752</v>
      </c>
      <c r="QV300" s="1" t="s">
        <v>4752</v>
      </c>
      <c r="QW300" s="1" t="s">
        <v>4752</v>
      </c>
      <c r="QX300" s="1" t="s">
        <v>4752</v>
      </c>
      <c r="QY300" s="9" t="s">
        <v>4752</v>
      </c>
      <c r="QZ300" s="1" t="s">
        <v>4752</v>
      </c>
      <c r="RA300" s="1" t="s">
        <v>4752</v>
      </c>
      <c r="RB300" s="1" t="s">
        <v>4752</v>
      </c>
      <c r="RC300" s="1" t="s">
        <v>4752</v>
      </c>
      <c r="RD300" s="1" t="s">
        <v>4752</v>
      </c>
      <c r="RE300" s="1" t="s">
        <v>4752</v>
      </c>
      <c r="RF300" s="1" t="s">
        <v>4752</v>
      </c>
      <c r="RG300" s="1" t="s">
        <v>4752</v>
      </c>
      <c r="RH300" s="1" t="s">
        <v>4752</v>
      </c>
      <c r="RI300" s="1" t="s">
        <v>4752</v>
      </c>
      <c r="RJ300" s="1" t="s">
        <v>4752</v>
      </c>
      <c r="RK300" s="1" t="s">
        <v>4752</v>
      </c>
      <c r="RL300" s="1" t="s">
        <v>4752</v>
      </c>
      <c r="RM300" s="1" t="s">
        <v>4752</v>
      </c>
      <c r="RN300" s="1" t="s">
        <v>4752</v>
      </c>
      <c r="RO300" s="1" t="s">
        <v>4752</v>
      </c>
      <c r="RP300" s="1" t="str">
        <f t="shared" si="29"/>
        <v/>
      </c>
      <c r="RQ300" s="1" t="str">
        <f t="shared" si="30"/>
        <v/>
      </c>
      <c r="RR300" s="1" t="str">
        <f t="shared" si="31"/>
        <v/>
      </c>
      <c r="RS300" s="1" t="str">
        <f t="shared" si="32"/>
        <v/>
      </c>
      <c r="RT300" s="1" t="str">
        <f t="shared" si="33"/>
        <v/>
      </c>
      <c r="RU300" s="1" t="str">
        <f t="shared" si="34"/>
        <v/>
      </c>
    </row>
    <row r="301" spans="1:489" ht="14.25" customHeight="1" x14ac:dyDescent="0.3">
      <c r="A301" s="1" t="s">
        <v>4026</v>
      </c>
      <c r="B301" s="1" t="s">
        <v>4027</v>
      </c>
      <c r="C301" s="1">
        <v>44970</v>
      </c>
      <c r="D301" s="1" t="s">
        <v>459</v>
      </c>
      <c r="E301" s="1" t="s">
        <v>460</v>
      </c>
      <c r="F301" s="1" t="s">
        <v>460</v>
      </c>
      <c r="G301" s="1" t="s">
        <v>461</v>
      </c>
      <c r="H301" s="1" t="s">
        <v>462</v>
      </c>
      <c r="I301" s="1" t="s">
        <v>1417</v>
      </c>
      <c r="J301" s="1" t="s">
        <v>464</v>
      </c>
      <c r="K301" s="1" t="s">
        <v>4029</v>
      </c>
      <c r="L301" s="1" t="s">
        <v>4028</v>
      </c>
      <c r="M301" s="1" t="str" cm="1">
        <f t="array" ref="M301">SUBSTITUTE(L301,LEFT(L301,MIN(IFERROR(FIND({0;1;2;3;4;5;6;7;8;9},L301),""))-1),"")</f>
        <v>12</v>
      </c>
      <c r="N301" s="1" t="str">
        <f t="shared" si="28"/>
        <v>chira_12</v>
      </c>
      <c r="O301" s="1" t="s">
        <v>467</v>
      </c>
      <c r="P301" s="1">
        <v>19</v>
      </c>
      <c r="Q301" s="1">
        <v>978358735</v>
      </c>
      <c r="R301" s="1" t="s">
        <v>614</v>
      </c>
      <c r="S301" s="1" t="s">
        <v>472</v>
      </c>
      <c r="T301" s="1" t="s">
        <v>526</v>
      </c>
      <c r="V301" s="1" t="s">
        <v>510</v>
      </c>
      <c r="W301" s="1" t="s">
        <v>510</v>
      </c>
      <c r="X301" s="1" t="s">
        <v>4030</v>
      </c>
      <c r="Y301" s="1" t="s">
        <v>470</v>
      </c>
      <c r="AA301" s="1" t="s">
        <v>471</v>
      </c>
      <c r="AB301" s="1">
        <v>3</v>
      </c>
      <c r="AC301" s="1">
        <v>1</v>
      </c>
      <c r="AD301" s="1">
        <v>0</v>
      </c>
      <c r="AE301" s="1">
        <v>1</v>
      </c>
      <c r="AF301" s="1">
        <v>0</v>
      </c>
      <c r="AG301" s="1">
        <v>0</v>
      </c>
      <c r="AH301" s="1">
        <v>0</v>
      </c>
      <c r="AI301" s="1">
        <v>1</v>
      </c>
      <c r="AJ301" s="1">
        <v>0</v>
      </c>
      <c r="AK301" s="1">
        <v>0</v>
      </c>
      <c r="AL301" s="1">
        <v>0</v>
      </c>
      <c r="AM301" s="1">
        <v>1</v>
      </c>
      <c r="AN301" s="1">
        <v>0</v>
      </c>
      <c r="AO301" s="1">
        <v>1</v>
      </c>
      <c r="AP301" s="1">
        <v>0</v>
      </c>
      <c r="AQ301" s="1">
        <v>1</v>
      </c>
      <c r="AR301" s="1">
        <v>9</v>
      </c>
      <c r="AS301" s="1" t="s">
        <v>472</v>
      </c>
      <c r="AT301" s="1">
        <v>0</v>
      </c>
      <c r="AU301" s="1">
        <v>0</v>
      </c>
      <c r="AV301" s="1">
        <v>0</v>
      </c>
      <c r="AW301" s="1">
        <v>0</v>
      </c>
      <c r="AX301" s="1">
        <v>0</v>
      </c>
      <c r="AY301" s="1">
        <v>0</v>
      </c>
      <c r="AZ301" s="1">
        <v>0</v>
      </c>
      <c r="BA301" s="1">
        <v>0</v>
      </c>
      <c r="BB301" s="1">
        <v>0</v>
      </c>
      <c r="BC301" s="1">
        <v>0</v>
      </c>
      <c r="BD301" s="1">
        <v>0</v>
      </c>
      <c r="BE301" s="1">
        <v>0</v>
      </c>
      <c r="BF301" s="1" t="s">
        <v>464</v>
      </c>
      <c r="BG301" s="1">
        <v>1</v>
      </c>
      <c r="BH301" s="1">
        <v>0</v>
      </c>
      <c r="BI301" s="1">
        <v>1</v>
      </c>
      <c r="BJ301" s="1">
        <v>0</v>
      </c>
      <c r="BK301" s="1">
        <v>0</v>
      </c>
      <c r="BL301" s="1">
        <v>1</v>
      </c>
      <c r="BM301" s="1">
        <v>0</v>
      </c>
      <c r="BN301" s="1">
        <v>0</v>
      </c>
      <c r="BO301" s="1">
        <v>0</v>
      </c>
      <c r="BP301" s="1">
        <v>0</v>
      </c>
      <c r="BQ301" s="1">
        <v>0</v>
      </c>
      <c r="BS301" s="1" t="s">
        <v>464</v>
      </c>
      <c r="BT301" s="1">
        <v>0</v>
      </c>
      <c r="BU301" s="1">
        <v>0</v>
      </c>
      <c r="BV301" s="1">
        <v>1</v>
      </c>
      <c r="BW301" s="1">
        <v>1</v>
      </c>
      <c r="BX301" s="1">
        <v>1</v>
      </c>
      <c r="BY301" s="1">
        <v>1</v>
      </c>
      <c r="BZ301" s="1">
        <v>0</v>
      </c>
      <c r="CA301" s="1">
        <v>0</v>
      </c>
      <c r="CB301" s="1">
        <v>0</v>
      </c>
      <c r="CC301" s="1">
        <v>0</v>
      </c>
      <c r="CD301" s="1">
        <v>0</v>
      </c>
      <c r="CF301" s="1" t="s">
        <v>473</v>
      </c>
      <c r="CG301" s="1" t="s">
        <v>474</v>
      </c>
      <c r="CL301" s="1" t="s">
        <v>473</v>
      </c>
      <c r="CM301" s="1" t="s">
        <v>5133</v>
      </c>
      <c r="CO301" s="1" t="s">
        <v>464</v>
      </c>
      <c r="CW301" s="1" t="s">
        <v>475</v>
      </c>
      <c r="CX301" s="1">
        <v>5</v>
      </c>
      <c r="CY301" s="1">
        <v>2</v>
      </c>
      <c r="CZ301" s="1">
        <v>8</v>
      </c>
      <c r="DA301" s="9">
        <v>15</v>
      </c>
      <c r="DE301" s="1" t="s">
        <v>472</v>
      </c>
      <c r="DF301" s="1" t="s">
        <v>5102</v>
      </c>
      <c r="DG301" s="1">
        <v>0</v>
      </c>
      <c r="DH301" s="1">
        <v>0</v>
      </c>
      <c r="DI301" s="1">
        <v>0</v>
      </c>
      <c r="DJ301" s="1">
        <v>0</v>
      </c>
      <c r="DK301" s="1">
        <v>0</v>
      </c>
      <c r="DL301" s="1">
        <v>0</v>
      </c>
      <c r="DM301" s="1">
        <v>1</v>
      </c>
      <c r="DN301" s="1">
        <v>1</v>
      </c>
      <c r="DO301" s="1">
        <v>0</v>
      </c>
      <c r="DP301" s="1">
        <v>0</v>
      </c>
      <c r="DQ301" s="1">
        <v>0</v>
      </c>
      <c r="DR301" s="1">
        <v>0</v>
      </c>
      <c r="DS301" s="1">
        <v>0</v>
      </c>
      <c r="EH301" s="1">
        <v>7</v>
      </c>
      <c r="EI301" s="1">
        <v>4</v>
      </c>
      <c r="EJ301" s="1">
        <v>560</v>
      </c>
      <c r="EM301" s="1">
        <v>0</v>
      </c>
      <c r="EN301" s="6">
        <v>8.8888888888888893</v>
      </c>
      <c r="EO301" s="1" t="s">
        <v>472</v>
      </c>
      <c r="EZ301" s="1" t="s">
        <v>529</v>
      </c>
      <c r="FA301" s="1">
        <v>0</v>
      </c>
      <c r="FB301" s="1">
        <v>0</v>
      </c>
      <c r="FC301" s="1">
        <v>0</v>
      </c>
      <c r="FD301" s="1">
        <v>0</v>
      </c>
      <c r="FE301" s="1">
        <v>1</v>
      </c>
      <c r="FF301" s="1">
        <v>0</v>
      </c>
      <c r="FG301" s="1">
        <v>0</v>
      </c>
      <c r="FI301" s="1" t="s">
        <v>464</v>
      </c>
      <c r="FJ301" s="1" t="s">
        <v>598</v>
      </c>
      <c r="FM301" s="1">
        <v>500</v>
      </c>
      <c r="GE301" s="1" t="s">
        <v>464</v>
      </c>
      <c r="GF301" s="1" t="s">
        <v>4031</v>
      </c>
      <c r="GG301" s="1" t="s">
        <v>472</v>
      </c>
      <c r="HP301" s="1" t="s">
        <v>464</v>
      </c>
      <c r="HQ301" s="1">
        <v>0</v>
      </c>
      <c r="HR301" s="1">
        <v>1</v>
      </c>
      <c r="HS301" s="1">
        <v>0</v>
      </c>
      <c r="HT301" s="1">
        <v>0</v>
      </c>
      <c r="HU301" s="1">
        <v>0</v>
      </c>
      <c r="HV301" s="1">
        <v>0</v>
      </c>
      <c r="HW301" s="1">
        <v>0</v>
      </c>
      <c r="HX301" s="1">
        <v>0</v>
      </c>
      <c r="HY301" s="1">
        <v>0</v>
      </c>
      <c r="HZ301" s="1">
        <v>0</v>
      </c>
      <c r="ID301" s="1" t="s">
        <v>1148</v>
      </c>
      <c r="IF301" s="1">
        <v>0</v>
      </c>
      <c r="IG301" s="1">
        <v>0</v>
      </c>
      <c r="IH301" s="1">
        <v>0</v>
      </c>
      <c r="II301" s="1">
        <v>1</v>
      </c>
      <c r="IJ301" s="1">
        <v>0</v>
      </c>
      <c r="IS301" s="1" t="s">
        <v>5184</v>
      </c>
      <c r="IT301" s="1" t="s">
        <v>472</v>
      </c>
      <c r="IU301" s="1" t="s">
        <v>5100</v>
      </c>
      <c r="IV301" s="1" t="s">
        <v>472</v>
      </c>
      <c r="IX301" s="1" t="s">
        <v>472</v>
      </c>
      <c r="IY301" s="1" t="s">
        <v>472</v>
      </c>
      <c r="KA301" s="1" t="s">
        <v>472</v>
      </c>
      <c r="KE301" s="1">
        <v>0</v>
      </c>
      <c r="KM301" s="1">
        <v>0</v>
      </c>
      <c r="KN301" s="1">
        <v>0</v>
      </c>
      <c r="KO301" s="1" t="s">
        <v>5186</v>
      </c>
      <c r="KT301" s="1">
        <v>1</v>
      </c>
      <c r="KU301" s="1">
        <v>0</v>
      </c>
      <c r="KV301" s="1">
        <v>0</v>
      </c>
      <c r="KW301" s="1">
        <v>0</v>
      </c>
      <c r="KX301" s="1">
        <v>0</v>
      </c>
      <c r="KY301" s="1">
        <v>0</v>
      </c>
      <c r="LA301" s="1" t="s">
        <v>472</v>
      </c>
      <c r="LB301" s="1" t="s">
        <v>3187</v>
      </c>
      <c r="LC301" s="1">
        <v>0</v>
      </c>
      <c r="LD301" s="1">
        <v>1</v>
      </c>
      <c r="LE301" s="1">
        <v>0</v>
      </c>
      <c r="LF301" s="1">
        <v>0</v>
      </c>
      <c r="LH301" s="1">
        <v>0</v>
      </c>
      <c r="LI301" s="1">
        <v>0</v>
      </c>
      <c r="LJ301" s="1">
        <v>0</v>
      </c>
      <c r="LK301" s="1">
        <v>0</v>
      </c>
      <c r="LL301" s="1">
        <v>1</v>
      </c>
      <c r="LM301" s="1">
        <v>0</v>
      </c>
      <c r="LN301" s="1">
        <v>0</v>
      </c>
      <c r="LO301" s="1">
        <v>0</v>
      </c>
      <c r="LQ301" s="1" t="s">
        <v>472</v>
      </c>
      <c r="LZ301" s="1" t="s">
        <v>472</v>
      </c>
      <c r="MA301" s="1" t="s">
        <v>472</v>
      </c>
      <c r="MQ301" s="1">
        <v>0</v>
      </c>
      <c r="MT301" s="1">
        <v>4</v>
      </c>
      <c r="MU301" s="1" t="s">
        <v>5188</v>
      </c>
      <c r="MV301" s="1">
        <v>0</v>
      </c>
      <c r="MW301" s="1">
        <v>0</v>
      </c>
      <c r="MX301" s="1">
        <v>0</v>
      </c>
      <c r="MY301" s="1">
        <v>0</v>
      </c>
      <c r="MZ301" s="1">
        <v>0</v>
      </c>
      <c r="NA301" s="1">
        <v>0</v>
      </c>
      <c r="NB301" s="1">
        <v>0</v>
      </c>
      <c r="NC301" s="1" t="s">
        <v>1580</v>
      </c>
      <c r="ND301" s="1">
        <v>1</v>
      </c>
      <c r="NE301" s="1">
        <v>0</v>
      </c>
      <c r="NF301" s="1">
        <v>0</v>
      </c>
      <c r="NH301" s="1" t="s">
        <v>464</v>
      </c>
      <c r="NI301" s="1" t="s">
        <v>480</v>
      </c>
      <c r="OD301" s="1" t="s">
        <v>2133</v>
      </c>
      <c r="OE301" s="1">
        <v>1</v>
      </c>
      <c r="OF301" s="1">
        <v>1</v>
      </c>
      <c r="OG301" s="1">
        <v>1</v>
      </c>
      <c r="OH301" s="1">
        <v>0</v>
      </c>
      <c r="OI301" s="1">
        <v>0</v>
      </c>
      <c r="OJ301" s="1">
        <v>0</v>
      </c>
      <c r="OK301" s="1">
        <v>1</v>
      </c>
      <c r="OL301" s="1">
        <v>1</v>
      </c>
      <c r="OM301" s="1">
        <v>0</v>
      </c>
      <c r="ON301" s="1">
        <v>0</v>
      </c>
      <c r="OP301" s="1">
        <v>0</v>
      </c>
      <c r="OQ301" s="1">
        <v>0</v>
      </c>
      <c r="OR301" s="1">
        <v>1</v>
      </c>
      <c r="OS301" s="1">
        <v>0</v>
      </c>
      <c r="OT301" s="1">
        <v>0</v>
      </c>
      <c r="OU301" s="1">
        <v>0</v>
      </c>
      <c r="OW301" s="1" t="s">
        <v>546</v>
      </c>
      <c r="OY301" s="1" t="s">
        <v>518</v>
      </c>
      <c r="OZ301" s="1" t="s">
        <v>472</v>
      </c>
      <c r="PA301" s="1" t="s">
        <v>472</v>
      </c>
      <c r="PB301" s="1" t="s">
        <v>518</v>
      </c>
      <c r="PC301" s="1" t="s">
        <v>464</v>
      </c>
      <c r="PD301" s="1" t="s">
        <v>472</v>
      </c>
      <c r="PF301" s="1" t="s">
        <v>484</v>
      </c>
      <c r="PH301" s="1" t="s">
        <v>485</v>
      </c>
      <c r="PI301" s="1" t="s">
        <v>534</v>
      </c>
      <c r="PJ301" s="1" t="s">
        <v>472</v>
      </c>
      <c r="PZ301" s="1" t="s">
        <v>1184</v>
      </c>
      <c r="QA301" s="1" t="s">
        <v>472</v>
      </c>
      <c r="QB301" s="1" t="s">
        <v>4032</v>
      </c>
      <c r="QC301" s="1" t="s">
        <v>4033</v>
      </c>
      <c r="QD301" s="1" t="s">
        <v>472</v>
      </c>
      <c r="QG301" s="1">
        <v>-2.2333685999999999</v>
      </c>
      <c r="QH301" s="1">
        <v>28.852999799999999</v>
      </c>
      <c r="QI301" s="1">
        <v>1543.8</v>
      </c>
      <c r="QJ301" s="1">
        <v>3.44</v>
      </c>
      <c r="QK301" s="1">
        <v>9</v>
      </c>
      <c r="QL301" s="1">
        <v>44970.449363425927</v>
      </c>
      <c r="QM301" s="1">
        <v>44970.413680555554</v>
      </c>
      <c r="QN301" s="1" t="s">
        <v>1159</v>
      </c>
      <c r="QO301" s="1">
        <v>44970.44972222222</v>
      </c>
      <c r="QP301" s="7" t="s">
        <v>4034</v>
      </c>
      <c r="QQ301" s="1" t="s">
        <v>1159</v>
      </c>
      <c r="QR301" s="1" t="s">
        <v>4752</v>
      </c>
      <c r="QS301" s="1" t="s">
        <v>4752</v>
      </c>
      <c r="QT301" s="1" t="s">
        <v>4752</v>
      </c>
      <c r="QU301" s="1" t="s">
        <v>4752</v>
      </c>
      <c r="QV301" s="1" t="s">
        <v>4752</v>
      </c>
      <c r="QW301" s="1" t="s">
        <v>4752</v>
      </c>
      <c r="QX301" s="1" t="s">
        <v>4752</v>
      </c>
      <c r="QY301" s="9" t="s">
        <v>4752</v>
      </c>
      <c r="QZ301" s="1" t="s">
        <v>4752</v>
      </c>
      <c r="RA301" s="1" t="s">
        <v>4752</v>
      </c>
      <c r="RB301" s="1" t="s">
        <v>4752</v>
      </c>
      <c r="RC301" s="1" t="s">
        <v>4752</v>
      </c>
      <c r="RD301" s="1" t="s">
        <v>4752</v>
      </c>
      <c r="RE301" s="1" t="s">
        <v>4752</v>
      </c>
      <c r="RF301" s="1" t="s">
        <v>4752</v>
      </c>
      <c r="RG301" s="1" t="s">
        <v>4752</v>
      </c>
      <c r="RH301" s="1" t="s">
        <v>4752</v>
      </c>
      <c r="RI301" s="1" t="s">
        <v>4752</v>
      </c>
      <c r="RJ301" s="1" t="s">
        <v>4752</v>
      </c>
      <c r="RK301" s="1" t="s">
        <v>4752</v>
      </c>
      <c r="RL301" s="1" t="s">
        <v>4752</v>
      </c>
      <c r="RM301" s="1" t="s">
        <v>4752</v>
      </c>
      <c r="RN301" s="1" t="s">
        <v>4752</v>
      </c>
      <c r="RO301" s="1" t="s">
        <v>4752</v>
      </c>
      <c r="RP301" s="1" t="str">
        <f t="shared" si="29"/>
        <v/>
      </c>
      <c r="RQ301" s="1" t="str">
        <f t="shared" si="30"/>
        <v/>
      </c>
      <c r="RR301" s="1" t="str">
        <f t="shared" si="31"/>
        <v/>
      </c>
      <c r="RS301" s="1" t="str">
        <f t="shared" si="32"/>
        <v/>
      </c>
      <c r="RT301" s="1" t="str">
        <f t="shared" si="33"/>
        <v/>
      </c>
      <c r="RU301" s="1" t="str">
        <f t="shared" si="34"/>
        <v/>
      </c>
    </row>
    <row r="302" spans="1:489" ht="14.25" customHeight="1" x14ac:dyDescent="0.3">
      <c r="A302" s="1" t="s">
        <v>4035</v>
      </c>
      <c r="B302" s="1" t="s">
        <v>4036</v>
      </c>
      <c r="C302" s="1">
        <v>44970</v>
      </c>
      <c r="D302" s="1" t="s">
        <v>459</v>
      </c>
      <c r="E302" s="1" t="s">
        <v>460</v>
      </c>
      <c r="F302" s="1" t="s">
        <v>460</v>
      </c>
      <c r="G302" s="1" t="s">
        <v>461</v>
      </c>
      <c r="H302" s="1" t="s">
        <v>1380</v>
      </c>
      <c r="I302" s="1" t="s">
        <v>2532</v>
      </c>
      <c r="J302" s="1" t="s">
        <v>464</v>
      </c>
      <c r="K302" s="1" t="s">
        <v>4038</v>
      </c>
      <c r="L302" s="1" t="s">
        <v>4037</v>
      </c>
      <c r="M302" s="1" t="str" cm="1">
        <f t="array" ref="M302">SUBSTITUTE(L302,LEFT(L302,MIN(IFERROR(FIND({0;1;2;3;4;5;6;7;8;9},L302),""))-1),"")</f>
        <v>10</v>
      </c>
      <c r="N302" s="1" t="str">
        <f t="shared" si="28"/>
        <v>kabam_10</v>
      </c>
      <c r="O302" s="1" t="s">
        <v>467</v>
      </c>
      <c r="P302" s="1">
        <v>31</v>
      </c>
      <c r="Q302" s="1">
        <v>896665360</v>
      </c>
      <c r="R302" s="1" t="s">
        <v>614</v>
      </c>
      <c r="S302" s="1" t="s">
        <v>472</v>
      </c>
      <c r="T302" s="1" t="s">
        <v>542</v>
      </c>
      <c r="V302" s="1" t="s">
        <v>510</v>
      </c>
      <c r="W302" s="1" t="s">
        <v>510</v>
      </c>
      <c r="Y302" s="1" t="s">
        <v>831</v>
      </c>
      <c r="AA302" s="1" t="s">
        <v>471</v>
      </c>
      <c r="AB302" s="1">
        <v>0</v>
      </c>
      <c r="AC302" s="1">
        <v>2</v>
      </c>
      <c r="AD302" s="1">
        <v>0</v>
      </c>
      <c r="AE302" s="1">
        <v>0</v>
      </c>
      <c r="AF302" s="1">
        <v>0</v>
      </c>
      <c r="AG302" s="1">
        <v>1</v>
      </c>
      <c r="AH302" s="1">
        <v>0</v>
      </c>
      <c r="AI302" s="1">
        <v>0</v>
      </c>
      <c r="AJ302" s="1">
        <v>3</v>
      </c>
      <c r="AK302" s="1">
        <v>1</v>
      </c>
      <c r="AL302" s="1">
        <v>0</v>
      </c>
      <c r="AM302" s="1">
        <v>0</v>
      </c>
      <c r="AN302" s="1">
        <v>1</v>
      </c>
      <c r="AO302" s="1">
        <v>0</v>
      </c>
      <c r="AP302" s="1">
        <v>1</v>
      </c>
      <c r="AQ302" s="1">
        <v>0</v>
      </c>
      <c r="AR302" s="1">
        <v>9</v>
      </c>
      <c r="AS302" s="1" t="s">
        <v>464</v>
      </c>
      <c r="AT302" s="1">
        <v>0</v>
      </c>
      <c r="AU302" s="1">
        <v>0</v>
      </c>
      <c r="AV302" s="1">
        <v>0</v>
      </c>
      <c r="AW302" s="1">
        <v>0</v>
      </c>
      <c r="AX302" s="1">
        <v>1</v>
      </c>
      <c r="AY302" s="1">
        <v>0</v>
      </c>
      <c r="AZ302" s="1">
        <v>0</v>
      </c>
      <c r="BA302" s="1">
        <v>0</v>
      </c>
      <c r="BB302" s="1">
        <v>0</v>
      </c>
      <c r="BC302" s="1">
        <v>0</v>
      </c>
      <c r="BD302" s="1">
        <v>0</v>
      </c>
      <c r="BE302" s="1">
        <v>0</v>
      </c>
      <c r="BF302" s="1" t="s">
        <v>472</v>
      </c>
      <c r="BS302" s="1" t="s">
        <v>464</v>
      </c>
      <c r="BT302" s="1">
        <v>0</v>
      </c>
      <c r="BU302" s="1">
        <v>0</v>
      </c>
      <c r="BV302" s="1">
        <v>1</v>
      </c>
      <c r="BW302" s="1">
        <v>1</v>
      </c>
      <c r="BX302" s="1">
        <v>1</v>
      </c>
      <c r="BY302" s="1">
        <v>0</v>
      </c>
      <c r="BZ302" s="1">
        <v>0</v>
      </c>
      <c r="CA302" s="1">
        <v>0</v>
      </c>
      <c r="CB302" s="1">
        <v>0</v>
      </c>
      <c r="CC302" s="1">
        <v>0</v>
      </c>
      <c r="CD302" s="1">
        <v>0</v>
      </c>
      <c r="CF302" s="1" t="s">
        <v>650</v>
      </c>
      <c r="CI302" s="1" t="s">
        <v>714</v>
      </c>
      <c r="CL302" s="1" t="s">
        <v>714</v>
      </c>
      <c r="CM302" s="1" t="s">
        <v>5132</v>
      </c>
      <c r="CO302" s="1" t="s">
        <v>464</v>
      </c>
      <c r="CW302" s="1" t="s">
        <v>475</v>
      </c>
      <c r="CX302" s="1">
        <v>50</v>
      </c>
      <c r="CY302" s="1">
        <v>30</v>
      </c>
      <c r="CZ302" s="1">
        <v>60</v>
      </c>
      <c r="DA302" s="9">
        <v>140</v>
      </c>
      <c r="DE302" s="1" t="s">
        <v>464</v>
      </c>
      <c r="DF302" s="1" t="s">
        <v>5102</v>
      </c>
      <c r="EH302" s="1">
        <v>7</v>
      </c>
      <c r="EI302" s="1">
        <v>3</v>
      </c>
      <c r="EJ302" s="1">
        <v>420</v>
      </c>
      <c r="EM302" s="1">
        <v>0</v>
      </c>
      <c r="EN302" s="6">
        <v>6.6666666666666661</v>
      </c>
      <c r="EO302" s="1" t="s">
        <v>472</v>
      </c>
      <c r="EZ302" s="1" t="s">
        <v>2181</v>
      </c>
      <c r="FA302" s="1">
        <v>1</v>
      </c>
      <c r="FB302" s="1">
        <v>0</v>
      </c>
      <c r="FC302" s="1">
        <v>0</v>
      </c>
      <c r="FD302" s="1">
        <v>0</v>
      </c>
      <c r="FE302" s="1">
        <v>0</v>
      </c>
      <c r="FF302" s="1">
        <v>0</v>
      </c>
      <c r="FG302" s="1">
        <v>0</v>
      </c>
      <c r="FI302" s="1" t="s">
        <v>472</v>
      </c>
      <c r="GE302" s="1" t="s">
        <v>464</v>
      </c>
      <c r="GF302" s="1" t="s">
        <v>4039</v>
      </c>
      <c r="GG302" s="1" t="s">
        <v>472</v>
      </c>
      <c r="HP302" s="1" t="s">
        <v>464</v>
      </c>
      <c r="HQ302" s="1">
        <v>0</v>
      </c>
      <c r="HR302" s="1">
        <v>0</v>
      </c>
      <c r="HS302" s="1">
        <v>0</v>
      </c>
      <c r="HT302" s="1">
        <v>0</v>
      </c>
      <c r="HU302" s="1">
        <v>0</v>
      </c>
      <c r="HV302" s="1">
        <v>0</v>
      </c>
      <c r="HW302" s="1">
        <v>1</v>
      </c>
      <c r="HX302" s="1">
        <v>0</v>
      </c>
      <c r="HY302" s="1">
        <v>0</v>
      </c>
      <c r="HZ302" s="1">
        <v>0</v>
      </c>
      <c r="IF302" s="1">
        <v>0</v>
      </c>
      <c r="IG302" s="1">
        <v>0</v>
      </c>
      <c r="IH302" s="1">
        <v>0</v>
      </c>
      <c r="II302" s="1">
        <v>1</v>
      </c>
      <c r="IJ302" s="1">
        <v>0</v>
      </c>
      <c r="IS302" s="1" t="s">
        <v>5183</v>
      </c>
      <c r="IT302" s="1" t="s">
        <v>472</v>
      </c>
      <c r="IU302" s="1" t="s">
        <v>5102</v>
      </c>
      <c r="IV302" s="1" t="s">
        <v>472</v>
      </c>
      <c r="IX302" s="1" t="s">
        <v>472</v>
      </c>
      <c r="IY302" s="1" t="s">
        <v>472</v>
      </c>
      <c r="KA302" s="1" t="s">
        <v>472</v>
      </c>
      <c r="KE302" s="1">
        <v>0</v>
      </c>
      <c r="KM302" s="1">
        <v>0</v>
      </c>
      <c r="KN302" s="1">
        <v>0</v>
      </c>
      <c r="KO302" s="1" t="s">
        <v>5186</v>
      </c>
      <c r="KT302" s="1">
        <v>1</v>
      </c>
      <c r="KU302" s="1">
        <v>0</v>
      </c>
      <c r="KV302" s="1">
        <v>0</v>
      </c>
      <c r="KW302" s="1">
        <v>0</v>
      </c>
      <c r="KX302" s="1">
        <v>0</v>
      </c>
      <c r="KY302" s="1">
        <v>0</v>
      </c>
      <c r="LA302" s="1" t="s">
        <v>472</v>
      </c>
      <c r="LC302" s="1">
        <v>1</v>
      </c>
      <c r="LD302" s="1">
        <v>1</v>
      </c>
      <c r="LE302" s="1">
        <v>0</v>
      </c>
      <c r="LF302" s="1">
        <v>0</v>
      </c>
      <c r="LH302" s="1">
        <v>0</v>
      </c>
      <c r="LI302" s="1">
        <v>1</v>
      </c>
      <c r="LJ302" s="1">
        <v>0</v>
      </c>
      <c r="LK302" s="1">
        <v>0</v>
      </c>
      <c r="LL302" s="1">
        <v>0</v>
      </c>
      <c r="LM302" s="1">
        <v>0</v>
      </c>
      <c r="LN302" s="1">
        <v>0</v>
      </c>
      <c r="LO302" s="1">
        <v>0</v>
      </c>
      <c r="LQ302" s="1" t="s">
        <v>472</v>
      </c>
      <c r="LZ302" s="1" t="s">
        <v>472</v>
      </c>
      <c r="MA302" s="1" t="s">
        <v>472</v>
      </c>
      <c r="MQ302" s="1">
        <v>0</v>
      </c>
      <c r="MT302" s="1">
        <v>4</v>
      </c>
      <c r="MU302" s="1" t="s">
        <v>5188</v>
      </c>
      <c r="MV302" s="1">
        <v>1</v>
      </c>
      <c r="MW302" s="1">
        <v>0</v>
      </c>
      <c r="MX302" s="1">
        <v>0</v>
      </c>
      <c r="MY302" s="1">
        <v>0</v>
      </c>
      <c r="MZ302" s="1">
        <v>0</v>
      </c>
      <c r="NA302" s="1">
        <v>1</v>
      </c>
      <c r="NB302" s="1">
        <v>1</v>
      </c>
      <c r="NC302" s="1" t="s">
        <v>5190</v>
      </c>
      <c r="ND302" s="1">
        <v>0</v>
      </c>
      <c r="NE302" s="1">
        <v>0</v>
      </c>
      <c r="NF302" s="1">
        <v>0</v>
      </c>
      <c r="NH302" s="1" t="s">
        <v>464</v>
      </c>
      <c r="NI302" s="1" t="s">
        <v>464</v>
      </c>
      <c r="NJ302" s="1" t="s">
        <v>741</v>
      </c>
      <c r="OD302" s="1" t="s">
        <v>4014</v>
      </c>
      <c r="OE302" s="1">
        <v>0</v>
      </c>
      <c r="OF302" s="1">
        <v>0</v>
      </c>
      <c r="OG302" s="1">
        <v>0</v>
      </c>
      <c r="OH302" s="1">
        <v>0</v>
      </c>
      <c r="OI302" s="1">
        <v>0</v>
      </c>
      <c r="OJ302" s="1">
        <v>0</v>
      </c>
      <c r="OK302" s="1">
        <v>0</v>
      </c>
      <c r="OL302" s="1">
        <v>0</v>
      </c>
      <c r="OM302" s="1">
        <v>1</v>
      </c>
      <c r="ON302" s="1">
        <v>0</v>
      </c>
      <c r="OO302" s="1" t="s">
        <v>544</v>
      </c>
      <c r="OP302" s="1">
        <v>0</v>
      </c>
      <c r="OQ302" s="1">
        <v>0</v>
      </c>
      <c r="OR302" s="1">
        <v>0</v>
      </c>
      <c r="OS302" s="1">
        <v>1</v>
      </c>
      <c r="OT302" s="1">
        <v>0</v>
      </c>
      <c r="OU302" s="1">
        <v>0</v>
      </c>
      <c r="OW302" s="1" t="s">
        <v>702</v>
      </c>
      <c r="OY302" s="1" t="s">
        <v>483</v>
      </c>
      <c r="OZ302" s="1" t="s">
        <v>464</v>
      </c>
      <c r="PA302" s="1" t="s">
        <v>472</v>
      </c>
      <c r="PB302" s="1" t="s">
        <v>483</v>
      </c>
      <c r="PC302" s="1" t="s">
        <v>464</v>
      </c>
      <c r="PD302" s="1" t="s">
        <v>472</v>
      </c>
      <c r="PF302" s="1" t="s">
        <v>484</v>
      </c>
      <c r="PH302" s="1" t="s">
        <v>485</v>
      </c>
      <c r="PI302" s="1" t="s">
        <v>534</v>
      </c>
      <c r="PJ302" s="1" t="s">
        <v>472</v>
      </c>
      <c r="PZ302" s="1" t="s">
        <v>488</v>
      </c>
      <c r="QA302" s="1" t="s">
        <v>472</v>
      </c>
      <c r="QB302" s="1" t="s">
        <v>4040</v>
      </c>
      <c r="QC302" s="1" t="s">
        <v>4041</v>
      </c>
      <c r="QD302" s="1" t="s">
        <v>472</v>
      </c>
      <c r="QG302" s="1">
        <v>-2.1930070000000002</v>
      </c>
      <c r="QH302" s="1">
        <v>28.859884999999998</v>
      </c>
      <c r="QI302" s="1">
        <v>1587.6</v>
      </c>
      <c r="QJ302" s="1">
        <v>4.62</v>
      </c>
      <c r="QK302" s="1">
        <v>9</v>
      </c>
      <c r="QL302" s="1">
        <v>44970.460347222222</v>
      </c>
      <c r="QM302" s="1">
        <v>44970.441076388888</v>
      </c>
      <c r="QN302" s="1" t="s">
        <v>492</v>
      </c>
      <c r="QO302" s="1">
        <v>44970.500601851847</v>
      </c>
      <c r="QP302" s="7" t="s">
        <v>4042</v>
      </c>
      <c r="QQ302" s="1" t="s">
        <v>492</v>
      </c>
      <c r="QR302" s="1" t="s">
        <v>4752</v>
      </c>
      <c r="QS302" s="1" t="s">
        <v>4752</v>
      </c>
      <c r="QT302" s="1" t="s">
        <v>4752</v>
      </c>
      <c r="QU302" s="1" t="s">
        <v>4752</v>
      </c>
      <c r="QV302" s="1" t="s">
        <v>4752</v>
      </c>
      <c r="QW302" s="1" t="s">
        <v>4752</v>
      </c>
      <c r="QX302" s="1" t="s">
        <v>4752</v>
      </c>
      <c r="QY302" s="9" t="s">
        <v>4752</v>
      </c>
      <c r="QZ302" s="1" t="s">
        <v>4752</v>
      </c>
      <c r="RA302" s="1" t="s">
        <v>4752</v>
      </c>
      <c r="RB302" s="1" t="s">
        <v>4752</v>
      </c>
      <c r="RC302" s="1" t="s">
        <v>4752</v>
      </c>
      <c r="RD302" s="1" t="s">
        <v>4752</v>
      </c>
      <c r="RE302" s="1" t="s">
        <v>4752</v>
      </c>
      <c r="RF302" s="1" t="s">
        <v>4752</v>
      </c>
      <c r="RG302" s="1" t="s">
        <v>4752</v>
      </c>
      <c r="RH302" s="1" t="s">
        <v>4752</v>
      </c>
      <c r="RI302" s="1" t="s">
        <v>4752</v>
      </c>
      <c r="RJ302" s="1" t="s">
        <v>4752</v>
      </c>
      <c r="RK302" s="1" t="s">
        <v>4752</v>
      </c>
      <c r="RL302" s="1" t="s">
        <v>4752</v>
      </c>
      <c r="RM302" s="1" t="s">
        <v>4752</v>
      </c>
      <c r="RN302" s="1" t="s">
        <v>4752</v>
      </c>
      <c r="RO302" s="1" t="s">
        <v>4752</v>
      </c>
      <c r="RP302" s="1" t="str">
        <f t="shared" si="29"/>
        <v/>
      </c>
      <c r="RQ302" s="1" t="str">
        <f t="shared" si="30"/>
        <v/>
      </c>
      <c r="RR302" s="1" t="str">
        <f t="shared" si="31"/>
        <v/>
      </c>
      <c r="RS302" s="1" t="str">
        <f t="shared" si="32"/>
        <v/>
      </c>
      <c r="RT302" s="1" t="str">
        <f t="shared" si="33"/>
        <v/>
      </c>
      <c r="RU302" s="1" t="str">
        <f t="shared" si="34"/>
        <v/>
      </c>
    </row>
    <row r="303" spans="1:489" ht="14.25" customHeight="1" x14ac:dyDescent="0.3">
      <c r="A303" s="1" t="s">
        <v>4043</v>
      </c>
      <c r="B303" s="1" t="s">
        <v>4044</v>
      </c>
      <c r="C303" s="1">
        <v>44970</v>
      </c>
      <c r="D303" s="1" t="s">
        <v>459</v>
      </c>
      <c r="E303" s="1" t="s">
        <v>460</v>
      </c>
      <c r="F303" s="1" t="s">
        <v>460</v>
      </c>
      <c r="G303" s="1" t="s">
        <v>461</v>
      </c>
      <c r="H303" s="1" t="s">
        <v>1380</v>
      </c>
      <c r="I303" s="1" t="s">
        <v>2532</v>
      </c>
      <c r="J303" s="1" t="s">
        <v>464</v>
      </c>
      <c r="K303" s="1" t="s">
        <v>4046</v>
      </c>
      <c r="L303" s="1" t="s">
        <v>4045</v>
      </c>
      <c r="M303" s="1" t="str" cm="1">
        <f t="array" ref="M303">SUBSTITUTE(L303,LEFT(L303,MIN(IFERROR(FIND({0;1;2;3;4;5;6;7;8;9},L303),""))-1),"")</f>
        <v>18</v>
      </c>
      <c r="N303" s="1" t="str">
        <f t="shared" si="28"/>
        <v>kabam_18</v>
      </c>
      <c r="O303" s="1" t="s">
        <v>510</v>
      </c>
      <c r="P303" s="1">
        <v>35</v>
      </c>
      <c r="Q303" s="1">
        <v>990096809</v>
      </c>
      <c r="R303" s="1" t="s">
        <v>614</v>
      </c>
      <c r="S303" s="1" t="s">
        <v>464</v>
      </c>
      <c r="W303" s="1" t="s">
        <v>510</v>
      </c>
      <c r="X303" s="1" t="s">
        <v>4047</v>
      </c>
      <c r="Y303" s="1" t="s">
        <v>831</v>
      </c>
      <c r="AA303" s="1" t="s">
        <v>471</v>
      </c>
      <c r="AB303" s="1">
        <v>1</v>
      </c>
      <c r="AC303" s="1">
        <v>0</v>
      </c>
      <c r="AD303" s="1">
        <v>0</v>
      </c>
      <c r="AE303" s="1">
        <v>0</v>
      </c>
      <c r="AF303" s="1">
        <v>0</v>
      </c>
      <c r="AG303" s="1">
        <v>1</v>
      </c>
      <c r="AH303" s="1">
        <v>0</v>
      </c>
      <c r="AI303" s="1">
        <v>0</v>
      </c>
      <c r="AJ303" s="1">
        <v>0</v>
      </c>
      <c r="AK303" s="1">
        <v>2</v>
      </c>
      <c r="AL303" s="1">
        <v>0</v>
      </c>
      <c r="AM303" s="1">
        <v>0</v>
      </c>
      <c r="AN303" s="1">
        <v>0</v>
      </c>
      <c r="AO303" s="1">
        <v>0</v>
      </c>
      <c r="AP303" s="1">
        <v>1</v>
      </c>
      <c r="AQ303" s="1">
        <v>0</v>
      </c>
      <c r="AR303" s="1">
        <v>5</v>
      </c>
      <c r="AS303" s="1" t="s">
        <v>464</v>
      </c>
      <c r="AT303" s="1">
        <v>0</v>
      </c>
      <c r="AU303" s="1">
        <v>1</v>
      </c>
      <c r="AV303" s="1">
        <v>0</v>
      </c>
      <c r="AW303" s="1">
        <v>0</v>
      </c>
      <c r="AX303" s="1">
        <v>0</v>
      </c>
      <c r="AY303" s="1">
        <v>0</v>
      </c>
      <c r="AZ303" s="1">
        <v>0</v>
      </c>
      <c r="BA303" s="1">
        <v>0</v>
      </c>
      <c r="BB303" s="1">
        <v>0</v>
      </c>
      <c r="BC303" s="1">
        <v>0</v>
      </c>
      <c r="BD303" s="1">
        <v>0</v>
      </c>
      <c r="BE303" s="1">
        <v>0</v>
      </c>
      <c r="BF303" s="1" t="s">
        <v>472</v>
      </c>
      <c r="BS303" s="1" t="s">
        <v>464</v>
      </c>
      <c r="BT303" s="1">
        <v>0</v>
      </c>
      <c r="BU303" s="1">
        <v>0</v>
      </c>
      <c r="BV303" s="1">
        <v>1</v>
      </c>
      <c r="BW303" s="1">
        <v>1</v>
      </c>
      <c r="BX303" s="1">
        <v>1</v>
      </c>
      <c r="BY303" s="1">
        <v>0</v>
      </c>
      <c r="BZ303" s="1">
        <v>0</v>
      </c>
      <c r="CA303" s="1">
        <v>0</v>
      </c>
      <c r="CB303" s="1">
        <v>0</v>
      </c>
      <c r="CC303" s="1">
        <v>0</v>
      </c>
      <c r="CD303" s="1">
        <v>0</v>
      </c>
      <c r="CF303" s="1" t="s">
        <v>473</v>
      </c>
      <c r="CG303" s="1" t="s">
        <v>474</v>
      </c>
      <c r="CL303" s="1" t="s">
        <v>473</v>
      </c>
      <c r="CM303" s="1" t="s">
        <v>5133</v>
      </c>
      <c r="CO303" s="1" t="s">
        <v>464</v>
      </c>
      <c r="CW303" s="1" t="s">
        <v>475</v>
      </c>
      <c r="CX303" s="1">
        <v>10</v>
      </c>
      <c r="CY303" s="1">
        <v>30</v>
      </c>
      <c r="CZ303" s="1">
        <v>20</v>
      </c>
      <c r="DA303" s="9">
        <v>60</v>
      </c>
      <c r="DE303" s="1" t="s">
        <v>464</v>
      </c>
      <c r="DF303" s="1" t="s">
        <v>5101</v>
      </c>
      <c r="EH303" s="1">
        <v>7</v>
      </c>
      <c r="EI303" s="1">
        <v>2</v>
      </c>
      <c r="EJ303" s="1">
        <v>280</v>
      </c>
      <c r="EM303" s="1">
        <v>0</v>
      </c>
      <c r="EN303" s="6">
        <v>8</v>
      </c>
      <c r="EO303" s="1" t="s">
        <v>472</v>
      </c>
      <c r="EZ303" s="1" t="s">
        <v>514</v>
      </c>
      <c r="FA303" s="1">
        <v>0</v>
      </c>
      <c r="FB303" s="1">
        <v>0</v>
      </c>
      <c r="FC303" s="1">
        <v>0</v>
      </c>
      <c r="FD303" s="1">
        <v>0</v>
      </c>
      <c r="FE303" s="1">
        <v>1</v>
      </c>
      <c r="FF303" s="1">
        <v>0</v>
      </c>
      <c r="FG303" s="1">
        <v>0</v>
      </c>
      <c r="FI303" s="1" t="s">
        <v>464</v>
      </c>
      <c r="FJ303" s="1" t="s">
        <v>598</v>
      </c>
      <c r="FM303" s="1">
        <v>500</v>
      </c>
      <c r="GE303" s="1" t="s">
        <v>464</v>
      </c>
      <c r="GF303" s="1" t="s">
        <v>4048</v>
      </c>
      <c r="GG303" s="1" t="s">
        <v>472</v>
      </c>
      <c r="HP303" s="1" t="s">
        <v>464</v>
      </c>
      <c r="HQ303" s="1">
        <v>0</v>
      </c>
      <c r="HR303" s="1">
        <v>0</v>
      </c>
      <c r="HS303" s="1">
        <v>0</v>
      </c>
      <c r="HT303" s="1">
        <v>0</v>
      </c>
      <c r="HU303" s="1">
        <v>0</v>
      </c>
      <c r="HV303" s="1">
        <v>0</v>
      </c>
      <c r="HW303" s="1">
        <v>1</v>
      </c>
      <c r="HX303" s="1">
        <v>0</v>
      </c>
      <c r="HY303" s="1">
        <v>0</v>
      </c>
      <c r="HZ303" s="1">
        <v>0</v>
      </c>
      <c r="IF303" s="1">
        <v>1</v>
      </c>
      <c r="IG303" s="1">
        <v>0</v>
      </c>
      <c r="IH303" s="1">
        <v>0</v>
      </c>
      <c r="II303" s="1">
        <v>0</v>
      </c>
      <c r="IJ303" s="1">
        <v>0</v>
      </c>
      <c r="IK303" s="1">
        <v>1</v>
      </c>
      <c r="IS303" s="1" t="s">
        <v>5183</v>
      </c>
      <c r="IT303" s="1" t="s">
        <v>464</v>
      </c>
      <c r="IU303" s="1" t="s">
        <v>5102</v>
      </c>
      <c r="IV303" s="1" t="s">
        <v>472</v>
      </c>
      <c r="IX303" s="1" t="s">
        <v>472</v>
      </c>
      <c r="IY303" s="1" t="s">
        <v>472</v>
      </c>
      <c r="KA303" s="1" t="s">
        <v>464</v>
      </c>
      <c r="KB303" s="1">
        <v>1</v>
      </c>
      <c r="KC303" s="1">
        <v>0</v>
      </c>
      <c r="KD303" s="1">
        <v>1</v>
      </c>
      <c r="KE303" s="1">
        <v>2</v>
      </c>
      <c r="KF303" s="1">
        <v>0</v>
      </c>
      <c r="KG303" s="1">
        <v>0</v>
      </c>
      <c r="KH303" s="1">
        <v>0</v>
      </c>
      <c r="KJ303" s="1">
        <v>1</v>
      </c>
      <c r="KK303" s="1">
        <v>1</v>
      </c>
      <c r="KL303" s="1">
        <v>1</v>
      </c>
      <c r="KM303" s="1">
        <v>3</v>
      </c>
      <c r="KN303" s="1">
        <v>5</v>
      </c>
      <c r="KO303" s="1" t="s">
        <v>5185</v>
      </c>
      <c r="KP303" s="1">
        <v>0</v>
      </c>
      <c r="KQ303" s="1">
        <v>0</v>
      </c>
      <c r="KR303" s="1">
        <v>0</v>
      </c>
      <c r="KT303" s="1">
        <v>1</v>
      </c>
      <c r="KU303" s="1">
        <v>0</v>
      </c>
      <c r="KV303" s="1">
        <v>0</v>
      </c>
      <c r="KW303" s="1">
        <v>0</v>
      </c>
      <c r="KX303" s="1">
        <v>0</v>
      </c>
      <c r="KY303" s="1">
        <v>0</v>
      </c>
      <c r="LA303" s="1" t="s">
        <v>472</v>
      </c>
      <c r="LB303" s="1" t="s">
        <v>4049</v>
      </c>
      <c r="LC303" s="1">
        <v>1</v>
      </c>
      <c r="LD303" s="1">
        <v>1</v>
      </c>
      <c r="LE303" s="1">
        <v>0</v>
      </c>
      <c r="LF303" s="1">
        <v>0</v>
      </c>
      <c r="LH303" s="1">
        <v>0</v>
      </c>
      <c r="LI303" s="1">
        <v>1</v>
      </c>
      <c r="LJ303" s="1">
        <v>0</v>
      </c>
      <c r="LK303" s="1">
        <v>0</v>
      </c>
      <c r="LL303" s="1">
        <v>0</v>
      </c>
      <c r="LM303" s="1">
        <v>0</v>
      </c>
      <c r="LN303" s="1">
        <v>0</v>
      </c>
      <c r="LO303" s="1">
        <v>0</v>
      </c>
      <c r="LQ303" s="1" t="s">
        <v>472</v>
      </c>
      <c r="LZ303" s="1" t="s">
        <v>472</v>
      </c>
      <c r="MA303" s="1" t="s">
        <v>472</v>
      </c>
      <c r="MQ303" s="1">
        <v>0</v>
      </c>
      <c r="MT303" s="1">
        <v>5</v>
      </c>
      <c r="MU303" s="1" t="s">
        <v>5189</v>
      </c>
      <c r="MV303" s="1">
        <v>1</v>
      </c>
      <c r="MW303" s="1">
        <v>0</v>
      </c>
      <c r="MX303" s="1">
        <v>0</v>
      </c>
      <c r="MY303" s="1">
        <v>0</v>
      </c>
      <c r="MZ303" s="1">
        <v>0</v>
      </c>
      <c r="NA303" s="1">
        <v>1</v>
      </c>
      <c r="NB303" s="1">
        <v>1</v>
      </c>
      <c r="NC303" s="1" t="s">
        <v>5190</v>
      </c>
      <c r="ND303" s="1">
        <v>0</v>
      </c>
      <c r="NE303" s="1">
        <v>0</v>
      </c>
      <c r="NF303" s="1">
        <v>0</v>
      </c>
      <c r="NH303" s="1" t="s">
        <v>464</v>
      </c>
      <c r="NI303" s="1" t="s">
        <v>464</v>
      </c>
      <c r="NJ303" s="1" t="s">
        <v>741</v>
      </c>
      <c r="OD303" s="1" t="s">
        <v>4050</v>
      </c>
      <c r="OE303" s="1">
        <v>0</v>
      </c>
      <c r="OF303" s="1">
        <v>1</v>
      </c>
      <c r="OG303" s="1">
        <v>1</v>
      </c>
      <c r="OH303" s="1">
        <v>0</v>
      </c>
      <c r="OI303" s="1">
        <v>0</v>
      </c>
      <c r="OJ303" s="1">
        <v>0</v>
      </c>
      <c r="OK303" s="1">
        <v>0</v>
      </c>
      <c r="OL303" s="1">
        <v>0</v>
      </c>
      <c r="OM303" s="1">
        <v>1</v>
      </c>
      <c r="ON303" s="1">
        <v>0</v>
      </c>
      <c r="OO303" s="1" t="s">
        <v>2359</v>
      </c>
      <c r="OP303" s="1">
        <v>0</v>
      </c>
      <c r="OQ303" s="1">
        <v>0</v>
      </c>
      <c r="OR303" s="1">
        <v>0</v>
      </c>
      <c r="OS303" s="1">
        <v>1</v>
      </c>
      <c r="OT303" s="1">
        <v>0</v>
      </c>
      <c r="OU303" s="1">
        <v>0</v>
      </c>
      <c r="OW303" s="1" t="s">
        <v>546</v>
      </c>
      <c r="OY303" s="1" t="s">
        <v>502</v>
      </c>
      <c r="OZ303" s="1" t="s">
        <v>464</v>
      </c>
      <c r="PA303" s="1" t="s">
        <v>464</v>
      </c>
      <c r="PB303" s="1" t="s">
        <v>502</v>
      </c>
      <c r="PC303" s="1" t="s">
        <v>464</v>
      </c>
      <c r="PD303" s="1" t="s">
        <v>472</v>
      </c>
      <c r="PF303" s="1" t="s">
        <v>484</v>
      </c>
      <c r="PH303" s="1" t="s">
        <v>485</v>
      </c>
      <c r="PI303" s="1" t="s">
        <v>534</v>
      </c>
      <c r="PJ303" s="1" t="s">
        <v>472</v>
      </c>
      <c r="PZ303" s="1" t="s">
        <v>488</v>
      </c>
      <c r="QA303" s="1" t="s">
        <v>472</v>
      </c>
      <c r="QB303" s="1" t="s">
        <v>4051</v>
      </c>
      <c r="QC303" s="1" t="s">
        <v>4052</v>
      </c>
      <c r="QD303" s="1" t="s">
        <v>472</v>
      </c>
      <c r="QG303" s="1">
        <v>-2.1945415000000001</v>
      </c>
      <c r="QH303" s="1">
        <v>28.860176500000001</v>
      </c>
      <c r="QI303" s="1">
        <v>1597.2</v>
      </c>
      <c r="QJ303" s="1">
        <v>4.32</v>
      </c>
      <c r="QK303" s="1">
        <v>5</v>
      </c>
      <c r="QL303" s="1">
        <v>44970.475497685176</v>
      </c>
      <c r="QM303" s="1">
        <v>44970.463946759257</v>
      </c>
      <c r="QN303" s="1" t="s">
        <v>492</v>
      </c>
      <c r="QO303" s="1">
        <v>44970.500625000001</v>
      </c>
      <c r="QP303" s="7" t="s">
        <v>4053</v>
      </c>
      <c r="QQ303" s="1" t="s">
        <v>492</v>
      </c>
      <c r="QR303" s="1" t="s">
        <v>4752</v>
      </c>
      <c r="QS303" s="1" t="s">
        <v>4752</v>
      </c>
      <c r="QT303" s="1" t="s">
        <v>4752</v>
      </c>
      <c r="QU303" s="1" t="s">
        <v>4752</v>
      </c>
      <c r="QV303" s="1" t="s">
        <v>4752</v>
      </c>
      <c r="QW303" s="1" t="s">
        <v>4752</v>
      </c>
      <c r="QX303" s="1" t="s">
        <v>4752</v>
      </c>
      <c r="QY303" s="9" t="s">
        <v>4752</v>
      </c>
      <c r="QZ303" s="1" t="s">
        <v>4752</v>
      </c>
      <c r="RA303" s="1" t="s">
        <v>4752</v>
      </c>
      <c r="RB303" s="1" t="s">
        <v>4752</v>
      </c>
      <c r="RC303" s="1" t="s">
        <v>4752</v>
      </c>
      <c r="RD303" s="1" t="s">
        <v>4752</v>
      </c>
      <c r="RE303" s="1" t="s">
        <v>4752</v>
      </c>
      <c r="RF303" s="1" t="s">
        <v>4752</v>
      </c>
      <c r="RG303" s="1" t="s">
        <v>4752</v>
      </c>
      <c r="RH303" s="1" t="s">
        <v>4752</v>
      </c>
      <c r="RI303" s="1" t="s">
        <v>4752</v>
      </c>
      <c r="RJ303" s="1" t="s">
        <v>4752</v>
      </c>
      <c r="RK303" s="1" t="s">
        <v>4752</v>
      </c>
      <c r="RL303" s="1" t="s">
        <v>4752</v>
      </c>
      <c r="RM303" s="1" t="s">
        <v>4752</v>
      </c>
      <c r="RN303" s="1" t="s">
        <v>4752</v>
      </c>
      <c r="RO303" s="1" t="s">
        <v>4752</v>
      </c>
      <c r="RP303" s="1" t="str">
        <f t="shared" si="29"/>
        <v/>
      </c>
      <c r="RQ303" s="1" t="str">
        <f t="shared" si="30"/>
        <v/>
      </c>
      <c r="RR303" s="1" t="str">
        <f t="shared" si="31"/>
        <v/>
      </c>
      <c r="RS303" s="1" t="str">
        <f t="shared" si="32"/>
        <v/>
      </c>
      <c r="RT303" s="1" t="str">
        <f t="shared" si="33"/>
        <v/>
      </c>
      <c r="RU303" s="1" t="str">
        <f t="shared" si="34"/>
        <v/>
      </c>
    </row>
    <row r="304" spans="1:489" ht="14.25" customHeight="1" x14ac:dyDescent="0.3">
      <c r="A304" s="1" t="s">
        <v>4054</v>
      </c>
      <c r="B304" s="1" t="s">
        <v>4055</v>
      </c>
      <c r="C304" s="1">
        <v>44970</v>
      </c>
      <c r="D304" s="1" t="s">
        <v>459</v>
      </c>
      <c r="E304" s="1" t="s">
        <v>460</v>
      </c>
      <c r="F304" s="1" t="s">
        <v>460</v>
      </c>
      <c r="G304" s="1" t="s">
        <v>461</v>
      </c>
      <c r="H304" s="1" t="s">
        <v>1380</v>
      </c>
      <c r="I304" s="1" t="s">
        <v>2532</v>
      </c>
      <c r="J304" s="1" t="s">
        <v>464</v>
      </c>
      <c r="K304" s="1" t="s">
        <v>4057</v>
      </c>
      <c r="L304" s="1" t="s">
        <v>4056</v>
      </c>
      <c r="M304" s="1" t="str" cm="1">
        <f t="array" ref="M304">SUBSTITUTE(L304,LEFT(L304,MIN(IFERROR(FIND({0;1;2;3;4;5;6;7;8;9},L304),""))-1),"")</f>
        <v>6</v>
      </c>
      <c r="N304" s="1" t="str">
        <f t="shared" si="28"/>
        <v>kabam_6</v>
      </c>
      <c r="O304" s="1" t="s">
        <v>510</v>
      </c>
      <c r="P304" s="1">
        <v>47</v>
      </c>
      <c r="Q304" s="1">
        <v>995896174</v>
      </c>
      <c r="R304" s="1" t="s">
        <v>511</v>
      </c>
      <c r="S304" s="1" t="s">
        <v>464</v>
      </c>
      <c r="W304" s="1" t="s">
        <v>510</v>
      </c>
      <c r="X304" s="1" t="s">
        <v>4058</v>
      </c>
      <c r="Y304" s="1" t="s">
        <v>575</v>
      </c>
      <c r="AA304" s="1" t="s">
        <v>471</v>
      </c>
      <c r="AB304" s="1">
        <v>0</v>
      </c>
      <c r="AC304" s="1">
        <v>0</v>
      </c>
      <c r="AD304" s="1">
        <v>0</v>
      </c>
      <c r="AE304" s="1">
        <v>1</v>
      </c>
      <c r="AF304" s="1">
        <v>0</v>
      </c>
      <c r="AG304" s="1">
        <v>1</v>
      </c>
      <c r="AH304" s="1">
        <v>0</v>
      </c>
      <c r="AI304" s="1">
        <v>0</v>
      </c>
      <c r="AJ304" s="1">
        <v>1</v>
      </c>
      <c r="AK304" s="1">
        <v>0</v>
      </c>
      <c r="AL304" s="1">
        <v>0</v>
      </c>
      <c r="AM304" s="1">
        <v>1</v>
      </c>
      <c r="AN304" s="1">
        <v>0</v>
      </c>
      <c r="AO304" s="1">
        <v>0</v>
      </c>
      <c r="AP304" s="1">
        <v>1</v>
      </c>
      <c r="AQ304" s="1">
        <v>0</v>
      </c>
      <c r="AR304" s="1">
        <v>5</v>
      </c>
      <c r="AS304" s="1" t="s">
        <v>464</v>
      </c>
      <c r="AT304" s="1">
        <v>0</v>
      </c>
      <c r="AU304" s="1">
        <v>0</v>
      </c>
      <c r="AV304" s="1">
        <v>0</v>
      </c>
      <c r="AW304" s="1">
        <v>0</v>
      </c>
      <c r="AX304" s="1">
        <v>0</v>
      </c>
      <c r="AY304" s="1">
        <v>0</v>
      </c>
      <c r="AZ304" s="1">
        <v>0</v>
      </c>
      <c r="BA304" s="1">
        <v>0</v>
      </c>
      <c r="BB304" s="1">
        <v>0</v>
      </c>
      <c r="BC304" s="1">
        <v>1</v>
      </c>
      <c r="BD304" s="1">
        <v>0</v>
      </c>
      <c r="BE304" s="1" t="s">
        <v>4059</v>
      </c>
      <c r="BF304" s="1" t="s">
        <v>472</v>
      </c>
      <c r="BS304" s="1" t="s">
        <v>464</v>
      </c>
      <c r="BT304" s="1">
        <v>0</v>
      </c>
      <c r="BU304" s="1">
        <v>0</v>
      </c>
      <c r="BV304" s="1">
        <v>1</v>
      </c>
      <c r="BW304" s="1">
        <v>1</v>
      </c>
      <c r="BX304" s="1">
        <v>1</v>
      </c>
      <c r="BY304" s="1">
        <v>0</v>
      </c>
      <c r="BZ304" s="1">
        <v>0</v>
      </c>
      <c r="CA304" s="1">
        <v>0</v>
      </c>
      <c r="CB304" s="1">
        <v>0</v>
      </c>
      <c r="CC304" s="1">
        <v>0</v>
      </c>
      <c r="CD304" s="1">
        <v>0</v>
      </c>
      <c r="CF304" s="1" t="s">
        <v>473</v>
      </c>
      <c r="CG304" s="1" t="s">
        <v>474</v>
      </c>
      <c r="CL304" s="1" t="s">
        <v>473</v>
      </c>
      <c r="CM304" s="1" t="s">
        <v>5133</v>
      </c>
      <c r="CO304" s="1" t="s">
        <v>464</v>
      </c>
      <c r="CW304" s="1" t="s">
        <v>475</v>
      </c>
      <c r="CX304" s="1">
        <v>25</v>
      </c>
      <c r="CY304" s="1">
        <v>5</v>
      </c>
      <c r="CZ304" s="1">
        <v>25</v>
      </c>
      <c r="DA304" s="9">
        <v>55</v>
      </c>
      <c r="DE304" s="1" t="s">
        <v>464</v>
      </c>
      <c r="DF304" s="1" t="s">
        <v>5101</v>
      </c>
      <c r="EH304" s="1">
        <v>4</v>
      </c>
      <c r="EI304" s="1">
        <v>7</v>
      </c>
      <c r="EJ304" s="1">
        <v>560</v>
      </c>
      <c r="EM304" s="1">
        <v>0</v>
      </c>
      <c r="EN304" s="6">
        <v>16</v>
      </c>
      <c r="EO304" s="1" t="s">
        <v>472</v>
      </c>
      <c r="EZ304" s="1" t="s">
        <v>597</v>
      </c>
      <c r="FA304" s="1">
        <v>0</v>
      </c>
      <c r="FB304" s="1">
        <v>0</v>
      </c>
      <c r="FC304" s="1">
        <v>0</v>
      </c>
      <c r="FD304" s="1">
        <v>0</v>
      </c>
      <c r="FE304" s="1">
        <v>1</v>
      </c>
      <c r="FF304" s="1">
        <v>0</v>
      </c>
      <c r="FG304" s="1">
        <v>0</v>
      </c>
      <c r="FI304" s="1" t="s">
        <v>464</v>
      </c>
      <c r="FJ304" s="1" t="s">
        <v>598</v>
      </c>
      <c r="FM304" s="1">
        <v>500</v>
      </c>
      <c r="GE304" s="1" t="s">
        <v>464</v>
      </c>
      <c r="GF304" s="1" t="s">
        <v>2744</v>
      </c>
      <c r="GG304" s="1" t="s">
        <v>472</v>
      </c>
      <c r="HP304" s="1" t="s">
        <v>464</v>
      </c>
      <c r="HQ304" s="1">
        <v>0</v>
      </c>
      <c r="HR304" s="1">
        <v>0</v>
      </c>
      <c r="HS304" s="1">
        <v>0</v>
      </c>
      <c r="HT304" s="1">
        <v>0</v>
      </c>
      <c r="HU304" s="1">
        <v>0</v>
      </c>
      <c r="HV304" s="1">
        <v>0</v>
      </c>
      <c r="HW304" s="1">
        <v>1</v>
      </c>
      <c r="HX304" s="1">
        <v>0</v>
      </c>
      <c r="HY304" s="1">
        <v>0</v>
      </c>
      <c r="HZ304" s="1">
        <v>0</v>
      </c>
      <c r="IF304" s="1">
        <v>0</v>
      </c>
      <c r="IG304" s="1">
        <v>0</v>
      </c>
      <c r="IH304" s="1">
        <v>0</v>
      </c>
      <c r="II304" s="1">
        <v>1</v>
      </c>
      <c r="IJ304" s="1">
        <v>0</v>
      </c>
      <c r="IS304" s="1" t="s">
        <v>5183</v>
      </c>
      <c r="IT304" s="1" t="s">
        <v>472</v>
      </c>
      <c r="IU304" s="1" t="s">
        <v>5102</v>
      </c>
      <c r="IV304" s="1" t="s">
        <v>472</v>
      </c>
      <c r="IX304" s="1" t="s">
        <v>472</v>
      </c>
      <c r="IY304" s="1" t="s">
        <v>472</v>
      </c>
      <c r="KA304" s="1" t="s">
        <v>464</v>
      </c>
      <c r="KB304" s="1">
        <v>1</v>
      </c>
      <c r="KC304" s="1">
        <v>0</v>
      </c>
      <c r="KD304" s="1">
        <v>0</v>
      </c>
      <c r="KE304" s="1">
        <v>1</v>
      </c>
      <c r="KF304" s="1">
        <v>0</v>
      </c>
      <c r="KG304" s="1">
        <v>0</v>
      </c>
      <c r="KH304" s="1">
        <v>0</v>
      </c>
      <c r="KJ304" s="1">
        <v>0</v>
      </c>
      <c r="KK304" s="1">
        <v>1</v>
      </c>
      <c r="KL304" s="1">
        <v>0</v>
      </c>
      <c r="KM304" s="1">
        <v>1</v>
      </c>
      <c r="KN304" s="1">
        <v>2</v>
      </c>
      <c r="KO304" s="1" t="s">
        <v>5186</v>
      </c>
      <c r="KP304" s="1">
        <v>0</v>
      </c>
      <c r="KQ304" s="1">
        <v>0</v>
      </c>
      <c r="KR304" s="1">
        <v>0</v>
      </c>
      <c r="KT304" s="1">
        <v>1</v>
      </c>
      <c r="KU304" s="1">
        <v>0</v>
      </c>
      <c r="KV304" s="1">
        <v>0</v>
      </c>
      <c r="KW304" s="1">
        <v>0</v>
      </c>
      <c r="KX304" s="1">
        <v>0</v>
      </c>
      <c r="KY304" s="1">
        <v>0</v>
      </c>
      <c r="LA304" s="1" t="s">
        <v>472</v>
      </c>
      <c r="LB304" s="1" t="s">
        <v>4060</v>
      </c>
      <c r="LC304" s="1">
        <v>1</v>
      </c>
      <c r="LD304" s="1">
        <v>1</v>
      </c>
      <c r="LE304" s="1">
        <v>0</v>
      </c>
      <c r="LF304" s="1">
        <v>0</v>
      </c>
      <c r="LH304" s="1">
        <v>0</v>
      </c>
      <c r="LI304" s="1">
        <v>1</v>
      </c>
      <c r="LJ304" s="1">
        <v>0</v>
      </c>
      <c r="LK304" s="1">
        <v>0</v>
      </c>
      <c r="LL304" s="1">
        <v>0</v>
      </c>
      <c r="LM304" s="1">
        <v>0</v>
      </c>
      <c r="LN304" s="1">
        <v>0</v>
      </c>
      <c r="LO304" s="1">
        <v>0</v>
      </c>
      <c r="LQ304" s="1" t="s">
        <v>472</v>
      </c>
      <c r="LZ304" s="1" t="s">
        <v>464</v>
      </c>
      <c r="MA304" s="1" t="s">
        <v>472</v>
      </c>
      <c r="MB304" s="1">
        <v>1</v>
      </c>
      <c r="MC304" s="1">
        <v>0</v>
      </c>
      <c r="MD304" s="1">
        <v>0</v>
      </c>
      <c r="ME304" s="1">
        <v>0</v>
      </c>
      <c r="MF304" s="1">
        <v>0</v>
      </c>
      <c r="MH304" s="1">
        <v>1</v>
      </c>
      <c r="MI304" s="1">
        <v>0</v>
      </c>
      <c r="MJ304" s="1">
        <v>0</v>
      </c>
      <c r="MK304" s="1">
        <v>0</v>
      </c>
      <c r="ML304" s="1">
        <v>0</v>
      </c>
      <c r="MM304" s="1">
        <v>0</v>
      </c>
      <c r="MN304" s="1">
        <v>0</v>
      </c>
      <c r="MO304" s="1">
        <v>0</v>
      </c>
      <c r="MQ304" s="1">
        <v>1</v>
      </c>
      <c r="MT304" s="1">
        <v>6</v>
      </c>
      <c r="MU304" s="1" t="s">
        <v>5187</v>
      </c>
      <c r="MV304" s="1">
        <v>1</v>
      </c>
      <c r="MW304" s="1">
        <v>0</v>
      </c>
      <c r="MX304" s="1">
        <v>0</v>
      </c>
      <c r="MY304" s="1">
        <v>0</v>
      </c>
      <c r="MZ304" s="1">
        <v>0</v>
      </c>
      <c r="NA304" s="1">
        <v>1</v>
      </c>
      <c r="NB304" s="1">
        <v>2</v>
      </c>
      <c r="NC304" s="1" t="s">
        <v>5190</v>
      </c>
      <c r="ND304" s="1">
        <v>0</v>
      </c>
      <c r="NE304" s="1">
        <v>0</v>
      </c>
      <c r="NF304" s="1">
        <v>0</v>
      </c>
      <c r="NH304" s="1" t="s">
        <v>464</v>
      </c>
      <c r="NI304" s="1" t="s">
        <v>464</v>
      </c>
      <c r="NJ304" s="1" t="s">
        <v>741</v>
      </c>
      <c r="OD304" s="1" t="s">
        <v>2244</v>
      </c>
      <c r="OE304" s="1">
        <v>0</v>
      </c>
      <c r="OF304" s="1">
        <v>0</v>
      </c>
      <c r="OG304" s="1">
        <v>1</v>
      </c>
      <c r="OH304" s="1">
        <v>0</v>
      </c>
      <c r="OI304" s="1">
        <v>0</v>
      </c>
      <c r="OJ304" s="1">
        <v>0</v>
      </c>
      <c r="OK304" s="1">
        <v>0</v>
      </c>
      <c r="OL304" s="1">
        <v>0</v>
      </c>
      <c r="OM304" s="1">
        <v>1</v>
      </c>
      <c r="ON304" s="1">
        <v>0</v>
      </c>
      <c r="OO304" s="1" t="s">
        <v>3803</v>
      </c>
      <c r="OP304" s="1">
        <v>0</v>
      </c>
      <c r="OQ304" s="1">
        <v>0</v>
      </c>
      <c r="OR304" s="1">
        <v>0</v>
      </c>
      <c r="OS304" s="1">
        <v>1</v>
      </c>
      <c r="OT304" s="1">
        <v>0</v>
      </c>
      <c r="OU304" s="1">
        <v>0</v>
      </c>
      <c r="OW304" s="1" t="s">
        <v>546</v>
      </c>
      <c r="OY304" s="1" t="s">
        <v>533</v>
      </c>
      <c r="OZ304" s="1" t="s">
        <v>464</v>
      </c>
      <c r="PA304" s="1" t="s">
        <v>464</v>
      </c>
      <c r="PB304" s="1" t="s">
        <v>518</v>
      </c>
      <c r="PC304" s="1" t="s">
        <v>464</v>
      </c>
      <c r="PD304" s="1" t="s">
        <v>472</v>
      </c>
      <c r="PF304" s="1" t="s">
        <v>484</v>
      </c>
      <c r="PH304" s="1" t="s">
        <v>485</v>
      </c>
      <c r="PI304" s="1" t="s">
        <v>605</v>
      </c>
      <c r="PJ304" s="1" t="s">
        <v>489</v>
      </c>
      <c r="PK304" s="1">
        <v>0</v>
      </c>
      <c r="PL304" s="1">
        <v>1</v>
      </c>
      <c r="PM304" s="1">
        <v>0</v>
      </c>
      <c r="PN304" s="1">
        <v>0</v>
      </c>
      <c r="PO304" s="1">
        <v>0</v>
      </c>
      <c r="PP304" s="1">
        <v>1</v>
      </c>
      <c r="PQ304" s="1">
        <v>0</v>
      </c>
      <c r="PR304" s="1">
        <v>0</v>
      </c>
      <c r="PS304" s="1">
        <v>0</v>
      </c>
      <c r="PT304" s="1">
        <v>0</v>
      </c>
      <c r="PU304" s="1">
        <v>0</v>
      </c>
      <c r="PV304" s="1">
        <v>0</v>
      </c>
      <c r="PX304" s="1" t="s">
        <v>488</v>
      </c>
      <c r="PY304" s="1" t="s">
        <v>472</v>
      </c>
      <c r="QB304" s="1" t="s">
        <v>4061</v>
      </c>
      <c r="QC304" s="1" t="s">
        <v>4062</v>
      </c>
      <c r="QD304" s="1" t="s">
        <v>472</v>
      </c>
      <c r="QG304" s="1">
        <v>-2.1950867000000001</v>
      </c>
      <c r="QH304" s="1">
        <v>28.859925499999999</v>
      </c>
      <c r="QI304" s="1">
        <v>1560</v>
      </c>
      <c r="QJ304" s="1">
        <v>4.82</v>
      </c>
      <c r="QK304" s="1">
        <v>5</v>
      </c>
      <c r="QL304" s="1">
        <v>44970.505046296297</v>
      </c>
      <c r="QM304" s="1">
        <v>44970.476099537038</v>
      </c>
      <c r="QN304" s="1" t="s">
        <v>492</v>
      </c>
      <c r="QO304" s="1">
        <v>44970.50509259259</v>
      </c>
      <c r="QP304" s="7" t="s">
        <v>4063</v>
      </c>
      <c r="QQ304" s="1" t="s">
        <v>492</v>
      </c>
      <c r="QR304" s="1" t="s">
        <v>4752</v>
      </c>
      <c r="QS304" s="1" t="s">
        <v>4752</v>
      </c>
      <c r="QT304" s="1" t="s">
        <v>4752</v>
      </c>
      <c r="QU304" s="1" t="s">
        <v>4752</v>
      </c>
      <c r="QV304" s="1" t="s">
        <v>4752</v>
      </c>
      <c r="QW304" s="1" t="s">
        <v>4752</v>
      </c>
      <c r="QX304" s="1" t="s">
        <v>4752</v>
      </c>
      <c r="QY304" s="9" t="s">
        <v>4752</v>
      </c>
      <c r="QZ304" s="1" t="s">
        <v>4752</v>
      </c>
      <c r="RA304" s="1" t="s">
        <v>4752</v>
      </c>
      <c r="RB304" s="1" t="s">
        <v>4752</v>
      </c>
      <c r="RC304" s="1" t="s">
        <v>4752</v>
      </c>
      <c r="RD304" s="1" t="s">
        <v>4752</v>
      </c>
      <c r="RE304" s="1" t="s">
        <v>4752</v>
      </c>
      <c r="RF304" s="1" t="s">
        <v>4752</v>
      </c>
      <c r="RG304" s="1" t="s">
        <v>4752</v>
      </c>
      <c r="RH304" s="1" t="s">
        <v>4752</v>
      </c>
      <c r="RI304" s="1" t="s">
        <v>4752</v>
      </c>
      <c r="RJ304" s="1" t="s">
        <v>4752</v>
      </c>
      <c r="RK304" s="1" t="s">
        <v>4752</v>
      </c>
      <c r="RL304" s="1" t="s">
        <v>4752</v>
      </c>
      <c r="RM304" s="1" t="s">
        <v>4752</v>
      </c>
      <c r="RN304" s="1" t="s">
        <v>4752</v>
      </c>
      <c r="RO304" s="1" t="s">
        <v>4752</v>
      </c>
      <c r="RP304" s="1" t="str">
        <f t="shared" si="29"/>
        <v/>
      </c>
      <c r="RQ304" s="1" t="str">
        <f t="shared" si="30"/>
        <v/>
      </c>
      <c r="RR304" s="1" t="str">
        <f t="shared" si="31"/>
        <v/>
      </c>
      <c r="RS304" s="1" t="str">
        <f t="shared" si="32"/>
        <v/>
      </c>
      <c r="RT304" s="1" t="str">
        <f t="shared" si="33"/>
        <v/>
      </c>
      <c r="RU304" s="1" t="str">
        <f t="shared" si="34"/>
        <v/>
      </c>
    </row>
    <row r="305" spans="1:489" ht="14.25" customHeight="1" x14ac:dyDescent="0.3">
      <c r="A305" s="1" t="s">
        <v>4064</v>
      </c>
      <c r="B305" s="1" t="s">
        <v>4065</v>
      </c>
      <c r="C305" s="1">
        <v>44970</v>
      </c>
      <c r="D305" s="1" t="s">
        <v>459</v>
      </c>
      <c r="E305" s="1" t="s">
        <v>460</v>
      </c>
      <c r="F305" s="1" t="s">
        <v>460</v>
      </c>
      <c r="G305" s="1" t="s">
        <v>461</v>
      </c>
      <c r="H305" s="1" t="s">
        <v>1380</v>
      </c>
      <c r="I305" s="1" t="s">
        <v>2532</v>
      </c>
      <c r="J305" s="1" t="s">
        <v>464</v>
      </c>
      <c r="K305" s="1" t="s">
        <v>4067</v>
      </c>
      <c r="L305" s="1" t="s">
        <v>4066</v>
      </c>
      <c r="M305" s="1" t="str" cm="1">
        <f t="array" ref="M305">SUBSTITUTE(L305,LEFT(L305,MIN(IFERROR(FIND({0;1;2;3;4;5;6;7;8;9},L305),""))-1),"")</f>
        <v>1</v>
      </c>
      <c r="N305" s="1" t="str">
        <f t="shared" si="28"/>
        <v>kabam_1</v>
      </c>
      <c r="O305" s="1" t="s">
        <v>510</v>
      </c>
      <c r="P305" s="1">
        <v>19</v>
      </c>
      <c r="Q305" s="1">
        <v>0</v>
      </c>
      <c r="R305" s="1" t="s">
        <v>614</v>
      </c>
      <c r="S305" s="1" t="s">
        <v>472</v>
      </c>
      <c r="T305" s="1" t="s">
        <v>526</v>
      </c>
      <c r="V305" s="1" t="s">
        <v>510</v>
      </c>
      <c r="W305" s="1" t="s">
        <v>510</v>
      </c>
      <c r="X305" s="1" t="s">
        <v>4068</v>
      </c>
      <c r="Y305" s="1" t="s">
        <v>575</v>
      </c>
      <c r="AA305" s="1" t="s">
        <v>471</v>
      </c>
      <c r="AB305" s="1">
        <v>0</v>
      </c>
      <c r="AC305" s="1">
        <v>0</v>
      </c>
      <c r="AD305" s="1">
        <v>2</v>
      </c>
      <c r="AE305" s="1">
        <v>2</v>
      </c>
      <c r="AF305" s="1">
        <v>0</v>
      </c>
      <c r="AG305" s="1">
        <v>0</v>
      </c>
      <c r="AH305" s="1">
        <v>1</v>
      </c>
      <c r="AI305" s="1">
        <v>0</v>
      </c>
      <c r="AJ305" s="1">
        <v>0</v>
      </c>
      <c r="AK305" s="1">
        <v>2</v>
      </c>
      <c r="AL305" s="1">
        <v>1</v>
      </c>
      <c r="AM305" s="1">
        <v>1</v>
      </c>
      <c r="AN305" s="1">
        <v>0</v>
      </c>
      <c r="AO305" s="1">
        <v>0</v>
      </c>
      <c r="AP305" s="1">
        <v>0</v>
      </c>
      <c r="AQ305" s="1">
        <v>1</v>
      </c>
      <c r="AR305" s="1">
        <v>10</v>
      </c>
      <c r="AS305" s="1" t="s">
        <v>464</v>
      </c>
      <c r="AT305" s="1">
        <v>0</v>
      </c>
      <c r="AU305" s="1">
        <v>0</v>
      </c>
      <c r="AV305" s="1">
        <v>0</v>
      </c>
      <c r="AW305" s="1">
        <v>1</v>
      </c>
      <c r="AX305" s="1">
        <v>0</v>
      </c>
      <c r="AY305" s="1">
        <v>0</v>
      </c>
      <c r="AZ305" s="1">
        <v>0</v>
      </c>
      <c r="BA305" s="1">
        <v>0</v>
      </c>
      <c r="BB305" s="1">
        <v>0</v>
      </c>
      <c r="BC305" s="1">
        <v>0</v>
      </c>
      <c r="BD305" s="1">
        <v>0</v>
      </c>
      <c r="BE305" s="1">
        <v>0</v>
      </c>
      <c r="BF305" s="1" t="s">
        <v>472</v>
      </c>
      <c r="BS305" s="1" t="s">
        <v>464</v>
      </c>
      <c r="BT305" s="1">
        <v>0</v>
      </c>
      <c r="BU305" s="1">
        <v>0</v>
      </c>
      <c r="BV305" s="1">
        <v>1</v>
      </c>
      <c r="BW305" s="1">
        <v>1</v>
      </c>
      <c r="BX305" s="1">
        <v>0</v>
      </c>
      <c r="BY305" s="1">
        <v>0</v>
      </c>
      <c r="BZ305" s="1">
        <v>0</v>
      </c>
      <c r="CA305" s="1">
        <v>0</v>
      </c>
      <c r="CB305" s="1">
        <v>0</v>
      </c>
      <c r="CC305" s="1">
        <v>1</v>
      </c>
      <c r="CD305" s="1">
        <v>0</v>
      </c>
      <c r="CE305" s="1" t="s">
        <v>1306</v>
      </c>
      <c r="CF305" s="1" t="s">
        <v>473</v>
      </c>
      <c r="CG305" s="1" t="s">
        <v>474</v>
      </c>
      <c r="CL305" s="1" t="s">
        <v>473</v>
      </c>
      <c r="CM305" s="1" t="s">
        <v>5133</v>
      </c>
      <c r="CO305" s="1" t="s">
        <v>464</v>
      </c>
      <c r="CW305" s="1" t="s">
        <v>554</v>
      </c>
      <c r="CX305" s="1">
        <v>1</v>
      </c>
      <c r="CY305" s="1">
        <v>1</v>
      </c>
      <c r="CZ305" s="1">
        <v>1</v>
      </c>
      <c r="DA305" s="9">
        <v>3</v>
      </c>
      <c r="DE305" s="1" t="s">
        <v>464</v>
      </c>
      <c r="DF305" s="1" t="s">
        <v>5100</v>
      </c>
      <c r="EH305" s="1">
        <v>4</v>
      </c>
      <c r="EI305" s="1">
        <v>4</v>
      </c>
      <c r="EJ305" s="1">
        <v>320</v>
      </c>
      <c r="EM305" s="1">
        <v>0</v>
      </c>
      <c r="EN305" s="6">
        <v>4.5714285714285712</v>
      </c>
      <c r="EO305" s="1" t="s">
        <v>472</v>
      </c>
      <c r="EZ305" s="1" t="s">
        <v>529</v>
      </c>
      <c r="FA305" s="1">
        <v>0</v>
      </c>
      <c r="FB305" s="1">
        <v>0</v>
      </c>
      <c r="FC305" s="1">
        <v>0</v>
      </c>
      <c r="FD305" s="1">
        <v>0</v>
      </c>
      <c r="FE305" s="1">
        <v>1</v>
      </c>
      <c r="FF305" s="1">
        <v>0</v>
      </c>
      <c r="FG305" s="1">
        <v>0</v>
      </c>
      <c r="FI305" s="1" t="s">
        <v>464</v>
      </c>
      <c r="FJ305" s="1" t="s">
        <v>598</v>
      </c>
      <c r="FM305" s="1">
        <v>500</v>
      </c>
      <c r="GE305" s="1" t="s">
        <v>464</v>
      </c>
      <c r="GF305" s="1" t="s">
        <v>4069</v>
      </c>
      <c r="GG305" s="1" t="s">
        <v>472</v>
      </c>
      <c r="HP305" s="1" t="s">
        <v>464</v>
      </c>
      <c r="HQ305" s="1">
        <v>0</v>
      </c>
      <c r="HR305" s="1">
        <v>0</v>
      </c>
      <c r="HS305" s="1">
        <v>0</v>
      </c>
      <c r="HT305" s="1">
        <v>0</v>
      </c>
      <c r="HU305" s="1">
        <v>0</v>
      </c>
      <c r="HV305" s="1">
        <v>0</v>
      </c>
      <c r="HW305" s="1">
        <v>1</v>
      </c>
      <c r="HX305" s="1">
        <v>0</v>
      </c>
      <c r="HY305" s="1">
        <v>0</v>
      </c>
      <c r="HZ305" s="1">
        <v>0</v>
      </c>
      <c r="IF305" s="1">
        <v>0</v>
      </c>
      <c r="IG305" s="1">
        <v>0</v>
      </c>
      <c r="IH305" s="1">
        <v>0</v>
      </c>
      <c r="II305" s="1">
        <v>1</v>
      </c>
      <c r="IJ305" s="1">
        <v>0</v>
      </c>
      <c r="IS305" s="1" t="s">
        <v>5183</v>
      </c>
      <c r="IT305" s="1" t="s">
        <v>472</v>
      </c>
      <c r="IU305" s="1" t="s">
        <v>5102</v>
      </c>
      <c r="IV305" s="1" t="s">
        <v>472</v>
      </c>
      <c r="IX305" s="1" t="s">
        <v>472</v>
      </c>
      <c r="IY305" s="1" t="s">
        <v>472</v>
      </c>
      <c r="KA305" s="1" t="s">
        <v>464</v>
      </c>
      <c r="KB305" s="1">
        <v>1</v>
      </c>
      <c r="KC305" s="1">
        <v>0</v>
      </c>
      <c r="KD305" s="1">
        <v>0</v>
      </c>
      <c r="KE305" s="1">
        <v>1</v>
      </c>
      <c r="KF305" s="1">
        <v>0</v>
      </c>
      <c r="KG305" s="1">
        <v>0</v>
      </c>
      <c r="KH305" s="1">
        <v>0</v>
      </c>
      <c r="KJ305" s="1">
        <v>1</v>
      </c>
      <c r="KK305" s="1">
        <v>1</v>
      </c>
      <c r="KL305" s="1">
        <v>0</v>
      </c>
      <c r="KM305" s="1">
        <v>2</v>
      </c>
      <c r="KN305" s="1">
        <v>3</v>
      </c>
      <c r="KO305" s="1" t="s">
        <v>5185</v>
      </c>
      <c r="KP305" s="1">
        <v>0</v>
      </c>
      <c r="KQ305" s="1">
        <v>0</v>
      </c>
      <c r="KR305" s="1">
        <v>0</v>
      </c>
      <c r="KT305" s="1">
        <v>1</v>
      </c>
      <c r="KU305" s="1">
        <v>0</v>
      </c>
      <c r="KV305" s="1">
        <v>0</v>
      </c>
      <c r="KW305" s="1">
        <v>0</v>
      </c>
      <c r="KX305" s="1">
        <v>0</v>
      </c>
      <c r="KY305" s="1">
        <v>0</v>
      </c>
      <c r="LA305" s="1" t="s">
        <v>472</v>
      </c>
      <c r="LB305" s="1" t="s">
        <v>490</v>
      </c>
      <c r="LC305" s="1">
        <v>1</v>
      </c>
      <c r="LD305" s="1">
        <v>1</v>
      </c>
      <c r="LE305" s="1">
        <v>0</v>
      </c>
      <c r="LF305" s="1">
        <v>0</v>
      </c>
      <c r="LH305" s="1">
        <v>0</v>
      </c>
      <c r="LI305" s="1">
        <v>1</v>
      </c>
      <c r="LJ305" s="1">
        <v>0</v>
      </c>
      <c r="LK305" s="1">
        <v>0</v>
      </c>
      <c r="LL305" s="1">
        <v>0</v>
      </c>
      <c r="LM305" s="1">
        <v>0</v>
      </c>
      <c r="LN305" s="1">
        <v>0</v>
      </c>
      <c r="LO305" s="1">
        <v>0</v>
      </c>
      <c r="LQ305" s="1" t="s">
        <v>472</v>
      </c>
      <c r="LZ305" s="1" t="s">
        <v>472</v>
      </c>
      <c r="MA305" s="1" t="s">
        <v>472</v>
      </c>
      <c r="MQ305" s="1">
        <v>0</v>
      </c>
      <c r="MT305" s="1">
        <v>4</v>
      </c>
      <c r="MU305" s="1" t="s">
        <v>5188</v>
      </c>
      <c r="MV305" s="1">
        <v>1</v>
      </c>
      <c r="MW305" s="1">
        <v>0</v>
      </c>
      <c r="MX305" s="1">
        <v>0</v>
      </c>
      <c r="MY305" s="1">
        <v>0</v>
      </c>
      <c r="MZ305" s="1">
        <v>0</v>
      </c>
      <c r="NA305" s="1">
        <v>1</v>
      </c>
      <c r="NB305" s="1">
        <v>1</v>
      </c>
      <c r="NC305" s="1" t="s">
        <v>5190</v>
      </c>
      <c r="ND305" s="1">
        <v>0</v>
      </c>
      <c r="NE305" s="1">
        <v>0</v>
      </c>
      <c r="NF305" s="1">
        <v>0</v>
      </c>
      <c r="NH305" s="1" t="s">
        <v>464</v>
      </c>
      <c r="NI305" s="1" t="s">
        <v>464</v>
      </c>
      <c r="NJ305" s="1" t="s">
        <v>741</v>
      </c>
      <c r="OD305" s="1" t="s">
        <v>4050</v>
      </c>
      <c r="OE305" s="1">
        <v>0</v>
      </c>
      <c r="OF305" s="1">
        <v>0</v>
      </c>
      <c r="OG305" s="1">
        <v>0</v>
      </c>
      <c r="OH305" s="1">
        <v>0</v>
      </c>
      <c r="OI305" s="1">
        <v>0</v>
      </c>
      <c r="OJ305" s="1">
        <v>0</v>
      </c>
      <c r="OK305" s="1">
        <v>0</v>
      </c>
      <c r="OL305" s="1">
        <v>0</v>
      </c>
      <c r="OM305" s="1">
        <v>1</v>
      </c>
      <c r="ON305" s="1">
        <v>0</v>
      </c>
      <c r="OO305" s="1" t="s">
        <v>4070</v>
      </c>
      <c r="OP305" s="1">
        <v>0</v>
      </c>
      <c r="OQ305" s="1">
        <v>0</v>
      </c>
      <c r="OR305" s="1">
        <v>0</v>
      </c>
      <c r="OS305" s="1">
        <v>1</v>
      </c>
      <c r="OT305" s="1">
        <v>0</v>
      </c>
      <c r="OU305" s="1">
        <v>0</v>
      </c>
      <c r="OW305" s="1" t="s">
        <v>702</v>
      </c>
      <c r="OY305" s="1" t="s">
        <v>502</v>
      </c>
      <c r="OZ305" s="1" t="s">
        <v>464</v>
      </c>
      <c r="PA305" s="1" t="s">
        <v>464</v>
      </c>
      <c r="PB305" s="1" t="s">
        <v>502</v>
      </c>
      <c r="PC305" s="1" t="s">
        <v>464</v>
      </c>
      <c r="PD305" s="1" t="s">
        <v>472</v>
      </c>
      <c r="PF305" s="1" t="s">
        <v>484</v>
      </c>
      <c r="PH305" s="1" t="s">
        <v>485</v>
      </c>
      <c r="PI305" s="1" t="s">
        <v>534</v>
      </c>
      <c r="PJ305" s="1" t="s">
        <v>472</v>
      </c>
      <c r="PZ305" s="1" t="s">
        <v>488</v>
      </c>
      <c r="QA305" s="1" t="s">
        <v>472</v>
      </c>
      <c r="QB305" s="1" t="s">
        <v>2746</v>
      </c>
      <c r="QC305" s="1" t="s">
        <v>4071</v>
      </c>
      <c r="QD305" s="1" t="s">
        <v>472</v>
      </c>
      <c r="QG305" s="1">
        <v>-2.1961778000000001</v>
      </c>
      <c r="QH305" s="1">
        <v>28.858284399999999</v>
      </c>
      <c r="QI305" s="1">
        <v>1602.2</v>
      </c>
      <c r="QJ305" s="1">
        <v>4.7</v>
      </c>
      <c r="QK305" s="1">
        <v>10</v>
      </c>
      <c r="QL305" s="1">
        <v>44970.525914351849</v>
      </c>
      <c r="QM305" s="1">
        <v>44970.505162037043</v>
      </c>
      <c r="QN305" s="1" t="s">
        <v>492</v>
      </c>
      <c r="QO305" s="1">
        <v>44970.525949074072</v>
      </c>
      <c r="QP305" s="7" t="s">
        <v>4072</v>
      </c>
      <c r="QQ305" s="1" t="s">
        <v>492</v>
      </c>
      <c r="QR305" s="1" t="s">
        <v>4752</v>
      </c>
      <c r="QS305" s="1" t="s">
        <v>4752</v>
      </c>
      <c r="QT305" s="1" t="s">
        <v>4752</v>
      </c>
      <c r="QU305" s="1" t="s">
        <v>4752</v>
      </c>
      <c r="QV305" s="1" t="s">
        <v>4752</v>
      </c>
      <c r="QW305" s="1" t="s">
        <v>4752</v>
      </c>
      <c r="QX305" s="1" t="s">
        <v>4752</v>
      </c>
      <c r="QY305" s="9" t="s">
        <v>4752</v>
      </c>
      <c r="QZ305" s="1" t="s">
        <v>4752</v>
      </c>
      <c r="RA305" s="1" t="s">
        <v>4752</v>
      </c>
      <c r="RB305" s="1" t="s">
        <v>4752</v>
      </c>
      <c r="RC305" s="1" t="s">
        <v>4752</v>
      </c>
      <c r="RD305" s="1" t="s">
        <v>4752</v>
      </c>
      <c r="RE305" s="1" t="s">
        <v>4752</v>
      </c>
      <c r="RF305" s="1" t="s">
        <v>4752</v>
      </c>
      <c r="RG305" s="1" t="s">
        <v>4752</v>
      </c>
      <c r="RH305" s="1" t="s">
        <v>4752</v>
      </c>
      <c r="RI305" s="1" t="s">
        <v>4752</v>
      </c>
      <c r="RJ305" s="1" t="s">
        <v>4752</v>
      </c>
      <c r="RK305" s="1" t="s">
        <v>4752</v>
      </c>
      <c r="RL305" s="1" t="s">
        <v>4752</v>
      </c>
      <c r="RM305" s="1" t="s">
        <v>4752</v>
      </c>
      <c r="RN305" s="1" t="s">
        <v>4752</v>
      </c>
      <c r="RO305" s="1" t="s">
        <v>4752</v>
      </c>
      <c r="RP305" s="1" t="str">
        <f t="shared" si="29"/>
        <v/>
      </c>
      <c r="RQ305" s="1" t="str">
        <f t="shared" si="30"/>
        <v/>
      </c>
      <c r="RR305" s="1" t="str">
        <f t="shared" si="31"/>
        <v/>
      </c>
      <c r="RS305" s="1" t="str">
        <f t="shared" si="32"/>
        <v/>
      </c>
      <c r="RT305" s="1" t="str">
        <f t="shared" si="33"/>
        <v/>
      </c>
      <c r="RU305" s="1" t="str">
        <f t="shared" si="34"/>
        <v/>
      </c>
    </row>
    <row r="306" spans="1:489" ht="14.25" customHeight="1" x14ac:dyDescent="0.3">
      <c r="A306" s="1" t="s">
        <v>4073</v>
      </c>
      <c r="B306" s="1" t="s">
        <v>4074</v>
      </c>
      <c r="C306" s="1">
        <v>44970</v>
      </c>
      <c r="D306" s="1" t="s">
        <v>459</v>
      </c>
      <c r="E306" s="1" t="s">
        <v>460</v>
      </c>
      <c r="F306" s="1" t="s">
        <v>460</v>
      </c>
      <c r="G306" s="1" t="s">
        <v>461</v>
      </c>
      <c r="H306" s="1" t="s">
        <v>462</v>
      </c>
      <c r="I306" s="1" t="s">
        <v>844</v>
      </c>
      <c r="J306" s="1" t="s">
        <v>464</v>
      </c>
      <c r="K306" s="1" t="s">
        <v>4076</v>
      </c>
      <c r="L306" s="1" t="s">
        <v>4075</v>
      </c>
      <c r="M306" s="1" t="str" cm="1">
        <f t="array" ref="M306">SUBSTITUTE(L306,LEFT(L306,MIN(IFERROR(FIND({0;1;2;3;4;5;6;7;8;9},L306),""))-1),"")</f>
        <v>16</v>
      </c>
      <c r="N306" s="1" t="str">
        <f t="shared" si="28"/>
        <v>kashe_16</v>
      </c>
      <c r="O306" s="1" t="s">
        <v>510</v>
      </c>
      <c r="P306" s="1">
        <v>25</v>
      </c>
      <c r="Q306" s="1">
        <v>992238076</v>
      </c>
      <c r="R306" s="1" t="s">
        <v>614</v>
      </c>
      <c r="S306" s="1" t="s">
        <v>472</v>
      </c>
      <c r="T306" s="1" t="s">
        <v>1102</v>
      </c>
      <c r="V306" s="1" t="s">
        <v>510</v>
      </c>
      <c r="W306" s="1" t="s">
        <v>510</v>
      </c>
      <c r="X306" s="1" t="s">
        <v>4077</v>
      </c>
      <c r="Y306" s="1" t="s">
        <v>1144</v>
      </c>
      <c r="AA306" s="1" t="s">
        <v>596</v>
      </c>
      <c r="AB306" s="1">
        <v>1</v>
      </c>
      <c r="AC306" s="1">
        <v>1</v>
      </c>
      <c r="AD306" s="1">
        <v>2</v>
      </c>
      <c r="AE306" s="1">
        <v>0</v>
      </c>
      <c r="AF306" s="1">
        <v>1</v>
      </c>
      <c r="AG306" s="1">
        <v>0</v>
      </c>
      <c r="AH306" s="1">
        <v>1</v>
      </c>
      <c r="AI306" s="1">
        <v>0</v>
      </c>
      <c r="AJ306" s="1">
        <v>4</v>
      </c>
      <c r="AK306" s="1">
        <v>3</v>
      </c>
      <c r="AL306" s="1">
        <v>1</v>
      </c>
      <c r="AM306" s="1">
        <v>0</v>
      </c>
      <c r="AN306" s="1">
        <v>0</v>
      </c>
      <c r="AO306" s="1">
        <v>1</v>
      </c>
      <c r="AP306" s="1">
        <v>1</v>
      </c>
      <c r="AQ306" s="1">
        <v>0</v>
      </c>
      <c r="AR306" s="1">
        <v>16</v>
      </c>
      <c r="AS306" s="1" t="s">
        <v>472</v>
      </c>
      <c r="AT306" s="1">
        <v>0</v>
      </c>
      <c r="AU306" s="1">
        <v>0</v>
      </c>
      <c r="AV306" s="1">
        <v>0</v>
      </c>
      <c r="AW306" s="1">
        <v>0</v>
      </c>
      <c r="AX306" s="1">
        <v>0</v>
      </c>
      <c r="AY306" s="1">
        <v>0</v>
      </c>
      <c r="AZ306" s="1">
        <v>0</v>
      </c>
      <c r="BA306" s="1">
        <v>0</v>
      </c>
      <c r="BB306" s="1">
        <v>0</v>
      </c>
      <c r="BC306" s="1">
        <v>0</v>
      </c>
      <c r="BD306" s="1">
        <v>0</v>
      </c>
      <c r="BE306" s="1">
        <v>0</v>
      </c>
      <c r="BF306" s="1" t="s">
        <v>464</v>
      </c>
      <c r="BG306" s="1">
        <v>1</v>
      </c>
      <c r="BH306" s="1">
        <v>0</v>
      </c>
      <c r="BI306" s="1">
        <v>1</v>
      </c>
      <c r="BJ306" s="1">
        <v>0</v>
      </c>
      <c r="BK306" s="1">
        <v>0</v>
      </c>
      <c r="BL306" s="1">
        <v>1</v>
      </c>
      <c r="BM306" s="1">
        <v>1</v>
      </c>
      <c r="BN306" s="1">
        <v>0</v>
      </c>
      <c r="BO306" s="1">
        <v>0</v>
      </c>
      <c r="BP306" s="1">
        <v>0</v>
      </c>
      <c r="BQ306" s="1">
        <v>0</v>
      </c>
      <c r="BS306" s="1" t="s">
        <v>464</v>
      </c>
      <c r="BT306" s="1">
        <v>0</v>
      </c>
      <c r="BU306" s="1">
        <v>0</v>
      </c>
      <c r="BV306" s="1">
        <v>1</v>
      </c>
      <c r="BW306" s="1">
        <v>1</v>
      </c>
      <c r="BX306" s="1">
        <v>1</v>
      </c>
      <c r="BY306" s="1">
        <v>1</v>
      </c>
      <c r="BZ306" s="1">
        <v>0</v>
      </c>
      <c r="CA306" s="1">
        <v>0</v>
      </c>
      <c r="CB306" s="1">
        <v>0</v>
      </c>
      <c r="CC306" s="1">
        <v>0</v>
      </c>
      <c r="CD306" s="1">
        <v>0</v>
      </c>
      <c r="CF306" s="1" t="s">
        <v>473</v>
      </c>
      <c r="CG306" s="1" t="s">
        <v>474</v>
      </c>
      <c r="CL306" s="1" t="s">
        <v>473</v>
      </c>
      <c r="CM306" s="1" t="s">
        <v>5133</v>
      </c>
      <c r="CO306" s="1" t="s">
        <v>464</v>
      </c>
      <c r="CW306" s="1" t="s">
        <v>475</v>
      </c>
      <c r="CX306" s="1">
        <v>5</v>
      </c>
      <c r="CY306" s="1">
        <v>2</v>
      </c>
      <c r="CZ306" s="1">
        <v>8</v>
      </c>
      <c r="DA306" s="9">
        <v>15</v>
      </c>
      <c r="DE306" s="1" t="s">
        <v>472</v>
      </c>
      <c r="DF306" s="1" t="s">
        <v>5102</v>
      </c>
      <c r="DG306" s="1">
        <v>0</v>
      </c>
      <c r="DH306" s="1">
        <v>0</v>
      </c>
      <c r="DI306" s="1">
        <v>0</v>
      </c>
      <c r="DJ306" s="1">
        <v>0</v>
      </c>
      <c r="DK306" s="1">
        <v>0</v>
      </c>
      <c r="DL306" s="1">
        <v>1</v>
      </c>
      <c r="DM306" s="1">
        <v>1</v>
      </c>
      <c r="DN306" s="1">
        <v>0</v>
      </c>
      <c r="DO306" s="1">
        <v>0</v>
      </c>
      <c r="DP306" s="1">
        <v>0</v>
      </c>
      <c r="DQ306" s="1">
        <v>0</v>
      </c>
      <c r="DR306" s="1">
        <v>0</v>
      </c>
      <c r="DS306" s="1">
        <v>0</v>
      </c>
      <c r="EH306" s="1">
        <v>7</v>
      </c>
      <c r="EI306" s="1">
        <v>8</v>
      </c>
      <c r="EJ306" s="1">
        <v>1120</v>
      </c>
      <c r="EM306" s="1">
        <v>0</v>
      </c>
      <c r="EN306" s="6">
        <v>10</v>
      </c>
      <c r="EO306" s="1" t="s">
        <v>472</v>
      </c>
      <c r="EZ306" s="1" t="s">
        <v>476</v>
      </c>
      <c r="FA306" s="1">
        <v>0</v>
      </c>
      <c r="FB306" s="1">
        <v>0</v>
      </c>
      <c r="FC306" s="1">
        <v>0</v>
      </c>
      <c r="FD306" s="1">
        <v>0</v>
      </c>
      <c r="FE306" s="1">
        <v>1</v>
      </c>
      <c r="FF306" s="1">
        <v>0</v>
      </c>
      <c r="FG306" s="1">
        <v>0</v>
      </c>
      <c r="FI306" s="1" t="s">
        <v>464</v>
      </c>
      <c r="FJ306" s="1" t="s">
        <v>598</v>
      </c>
      <c r="FM306" s="1">
        <v>500</v>
      </c>
      <c r="GE306" s="1" t="s">
        <v>464</v>
      </c>
      <c r="GF306" s="1" t="s">
        <v>3903</v>
      </c>
      <c r="GG306" s="1" t="s">
        <v>472</v>
      </c>
      <c r="HP306" s="1" t="s">
        <v>464</v>
      </c>
      <c r="HQ306" s="1">
        <v>0</v>
      </c>
      <c r="HR306" s="1">
        <v>1</v>
      </c>
      <c r="HS306" s="1">
        <v>0</v>
      </c>
      <c r="HT306" s="1">
        <v>0</v>
      </c>
      <c r="HU306" s="1">
        <v>0</v>
      </c>
      <c r="HV306" s="1">
        <v>0</v>
      </c>
      <c r="HW306" s="1">
        <v>0</v>
      </c>
      <c r="HX306" s="1">
        <v>0</v>
      </c>
      <c r="HY306" s="1">
        <v>0</v>
      </c>
      <c r="HZ306" s="1">
        <v>0</v>
      </c>
      <c r="ID306" s="1" t="s">
        <v>1148</v>
      </c>
      <c r="IF306" s="1">
        <v>0</v>
      </c>
      <c r="IG306" s="1">
        <v>0</v>
      </c>
      <c r="IH306" s="1">
        <v>0</v>
      </c>
      <c r="II306" s="1">
        <v>1</v>
      </c>
      <c r="IJ306" s="1">
        <v>0</v>
      </c>
      <c r="IS306" s="1" t="s">
        <v>5184</v>
      </c>
      <c r="IT306" s="1" t="s">
        <v>472</v>
      </c>
      <c r="IU306" s="1" t="s">
        <v>5100</v>
      </c>
      <c r="IV306" s="1" t="s">
        <v>472</v>
      </c>
      <c r="IX306" s="1" t="s">
        <v>472</v>
      </c>
      <c r="IY306" s="1" t="s">
        <v>472</v>
      </c>
      <c r="KA306" s="1" t="s">
        <v>472</v>
      </c>
      <c r="KE306" s="1">
        <v>0</v>
      </c>
      <c r="KM306" s="1">
        <v>0</v>
      </c>
      <c r="KN306" s="1">
        <v>0</v>
      </c>
      <c r="KO306" s="1" t="s">
        <v>5186</v>
      </c>
      <c r="KT306" s="1">
        <v>0</v>
      </c>
      <c r="KU306" s="1">
        <v>1</v>
      </c>
      <c r="KV306" s="1">
        <v>0</v>
      </c>
      <c r="KW306" s="1">
        <v>0</v>
      </c>
      <c r="KX306" s="1">
        <v>0</v>
      </c>
      <c r="KY306" s="1">
        <v>0</v>
      </c>
      <c r="LA306" s="1" t="s">
        <v>472</v>
      </c>
      <c r="LB306" s="1" t="s">
        <v>3187</v>
      </c>
      <c r="LC306" s="1">
        <v>0</v>
      </c>
      <c r="LD306" s="1">
        <v>1</v>
      </c>
      <c r="LE306" s="1">
        <v>0</v>
      </c>
      <c r="LF306" s="1">
        <v>0</v>
      </c>
      <c r="LH306" s="1">
        <v>0</v>
      </c>
      <c r="LI306" s="1">
        <v>0</v>
      </c>
      <c r="LJ306" s="1">
        <v>0</v>
      </c>
      <c r="LK306" s="1">
        <v>0</v>
      </c>
      <c r="LL306" s="1">
        <v>0</v>
      </c>
      <c r="LM306" s="1">
        <v>0</v>
      </c>
      <c r="LN306" s="1">
        <v>1</v>
      </c>
      <c r="LO306" s="1">
        <v>0</v>
      </c>
      <c r="LP306" s="1" t="s">
        <v>4078</v>
      </c>
      <c r="LQ306" s="1" t="s">
        <v>472</v>
      </c>
      <c r="LZ306" s="1" t="s">
        <v>472</v>
      </c>
      <c r="MA306" s="1" t="s">
        <v>472</v>
      </c>
      <c r="MQ306" s="1">
        <v>0</v>
      </c>
      <c r="MT306" s="1">
        <v>3</v>
      </c>
      <c r="MU306" s="1" t="s">
        <v>5188</v>
      </c>
      <c r="MV306" s="1">
        <v>0</v>
      </c>
      <c r="MW306" s="1">
        <v>0</v>
      </c>
      <c r="MX306" s="1">
        <v>0</v>
      </c>
      <c r="MY306" s="1">
        <v>0</v>
      </c>
      <c r="MZ306" s="1">
        <v>0</v>
      </c>
      <c r="NA306" s="1">
        <v>0</v>
      </c>
      <c r="NB306" s="1">
        <v>0</v>
      </c>
      <c r="NC306" s="1" t="s">
        <v>1580</v>
      </c>
      <c r="ND306" s="1">
        <v>1</v>
      </c>
      <c r="NE306" s="1">
        <v>0</v>
      </c>
      <c r="NF306" s="1">
        <v>0</v>
      </c>
      <c r="NH306" s="1" t="s">
        <v>464</v>
      </c>
      <c r="NI306" s="1" t="s">
        <v>480</v>
      </c>
      <c r="OD306" s="1" t="s">
        <v>4079</v>
      </c>
      <c r="OE306" s="1">
        <v>1</v>
      </c>
      <c r="OF306" s="1">
        <v>1</v>
      </c>
      <c r="OG306" s="1">
        <v>0</v>
      </c>
      <c r="OH306" s="1">
        <v>0</v>
      </c>
      <c r="OI306" s="1">
        <v>0</v>
      </c>
      <c r="OJ306" s="1">
        <v>0</v>
      </c>
      <c r="OK306" s="1">
        <v>1</v>
      </c>
      <c r="OL306" s="1">
        <v>1</v>
      </c>
      <c r="OM306" s="1">
        <v>0</v>
      </c>
      <c r="ON306" s="1">
        <v>0</v>
      </c>
      <c r="OP306" s="1">
        <v>0</v>
      </c>
      <c r="OQ306" s="1">
        <v>0</v>
      </c>
      <c r="OR306" s="1">
        <v>0</v>
      </c>
      <c r="OS306" s="1">
        <v>1</v>
      </c>
      <c r="OT306" s="1">
        <v>0</v>
      </c>
      <c r="OU306" s="1">
        <v>0</v>
      </c>
      <c r="OW306" s="1" t="s">
        <v>702</v>
      </c>
      <c r="OY306" s="1" t="s">
        <v>518</v>
      </c>
      <c r="OZ306" s="1" t="s">
        <v>472</v>
      </c>
      <c r="PA306" s="1" t="s">
        <v>472</v>
      </c>
      <c r="PB306" s="1" t="s">
        <v>518</v>
      </c>
      <c r="PC306" s="1" t="s">
        <v>464</v>
      </c>
      <c r="PD306" s="1" t="s">
        <v>472</v>
      </c>
      <c r="PF306" s="1" t="s">
        <v>622</v>
      </c>
      <c r="PH306" s="1" t="s">
        <v>671</v>
      </c>
      <c r="PI306" s="1" t="s">
        <v>534</v>
      </c>
      <c r="PJ306" s="1" t="s">
        <v>472</v>
      </c>
      <c r="PZ306" s="1" t="s">
        <v>1184</v>
      </c>
      <c r="QA306" s="1" t="s">
        <v>472</v>
      </c>
      <c r="QB306" s="1" t="s">
        <v>4080</v>
      </c>
      <c r="QC306" s="1" t="s">
        <v>4081</v>
      </c>
      <c r="QD306" s="1" t="s">
        <v>472</v>
      </c>
      <c r="QG306" s="1">
        <v>-2.2821479</v>
      </c>
      <c r="QH306" s="1">
        <v>28.802124599999999</v>
      </c>
      <c r="QI306" s="1">
        <v>1757.5</v>
      </c>
      <c r="QJ306" s="1">
        <v>3.9</v>
      </c>
      <c r="QK306" s="1">
        <v>16</v>
      </c>
      <c r="QL306" s="1">
        <v>44970.53496527778</v>
      </c>
      <c r="QM306" s="1">
        <v>44970.513171296298</v>
      </c>
      <c r="QN306" s="1" t="s">
        <v>1159</v>
      </c>
      <c r="QO306" s="1">
        <v>44970.535312499997</v>
      </c>
      <c r="QP306" s="7" t="s">
        <v>4082</v>
      </c>
      <c r="QQ306" s="1" t="s">
        <v>1159</v>
      </c>
      <c r="QR306" s="1" t="s">
        <v>4707</v>
      </c>
      <c r="QS306" s="1" t="s">
        <v>4716</v>
      </c>
      <c r="QT306" s="1">
        <v>5</v>
      </c>
      <c r="QU306" s="1" t="s">
        <v>4709</v>
      </c>
      <c r="QV306" s="1">
        <v>0</v>
      </c>
      <c r="QW306" s="1">
        <v>0</v>
      </c>
      <c r="QX306" s="1">
        <v>0</v>
      </c>
      <c r="QY306" s="9">
        <v>0</v>
      </c>
      <c r="QZ306" s="1" t="s">
        <v>5102</v>
      </c>
      <c r="RA306" s="1">
        <v>13.714285714285714</v>
      </c>
      <c r="RB306" s="1" t="s">
        <v>4720</v>
      </c>
      <c r="RC306" s="1" t="s">
        <v>4711</v>
      </c>
      <c r="RD306" s="1" t="s">
        <v>4712</v>
      </c>
      <c r="RE306" s="1" t="s">
        <v>5102</v>
      </c>
      <c r="RF306" s="1">
        <v>0</v>
      </c>
      <c r="RG306" s="1">
        <v>3</v>
      </c>
      <c r="RH306" s="1">
        <v>3</v>
      </c>
      <c r="RI306" s="1">
        <v>6</v>
      </c>
      <c r="RJ306" s="1" t="s">
        <v>4748</v>
      </c>
      <c r="RK306" s="1">
        <v>1</v>
      </c>
      <c r="RL306" s="1">
        <v>2</v>
      </c>
      <c r="RM306" s="1" t="s">
        <v>4722</v>
      </c>
      <c r="RN306" s="1">
        <v>1</v>
      </c>
      <c r="RO306" s="1">
        <v>1</v>
      </c>
      <c r="RP306" s="1" t="str">
        <f t="shared" si="29"/>
        <v>regression</v>
      </c>
      <c r="RQ306" s="1" t="str">
        <f t="shared" si="30"/>
        <v>stagnation</v>
      </c>
      <c r="RR306" s="1" t="str">
        <f t="shared" si="31"/>
        <v>croissance</v>
      </c>
      <c r="RS306" s="1" t="str">
        <f t="shared" si="32"/>
        <v>croissance</v>
      </c>
      <c r="RT306" s="1" t="str">
        <f t="shared" si="33"/>
        <v>regression</v>
      </c>
      <c r="RU306" s="1" t="str">
        <f t="shared" si="34"/>
        <v>croissance</v>
      </c>
    </row>
    <row r="307" spans="1:489" ht="14.25" customHeight="1" x14ac:dyDescent="0.3">
      <c r="A307" s="1" t="s">
        <v>4083</v>
      </c>
      <c r="B307" s="1" t="s">
        <v>4084</v>
      </c>
      <c r="C307" s="1">
        <v>44970</v>
      </c>
      <c r="D307" s="1" t="s">
        <v>459</v>
      </c>
      <c r="E307" s="1" t="s">
        <v>460</v>
      </c>
      <c r="F307" s="1" t="s">
        <v>460</v>
      </c>
      <c r="G307" s="1" t="s">
        <v>461</v>
      </c>
      <c r="H307" s="1" t="s">
        <v>1380</v>
      </c>
      <c r="I307" s="1" t="s">
        <v>2532</v>
      </c>
      <c r="J307" s="1" t="s">
        <v>464</v>
      </c>
      <c r="K307" s="1" t="s">
        <v>4086</v>
      </c>
      <c r="L307" s="1" t="s">
        <v>4085</v>
      </c>
      <c r="M307" s="1" t="str" cm="1">
        <f t="array" ref="M307">SUBSTITUTE(L307,LEFT(L307,MIN(IFERROR(FIND({0;1;2;3;4;5;6;7;8;9},L307),""))-1),"")</f>
        <v>8</v>
      </c>
      <c r="N307" s="1" t="str">
        <f t="shared" si="28"/>
        <v>kabam_8</v>
      </c>
      <c r="O307" s="1" t="s">
        <v>510</v>
      </c>
      <c r="P307" s="1">
        <v>45</v>
      </c>
      <c r="Q307" s="1">
        <v>0</v>
      </c>
      <c r="R307" s="1" t="s">
        <v>511</v>
      </c>
      <c r="S307" s="1" t="s">
        <v>464</v>
      </c>
      <c r="W307" s="1" t="s">
        <v>510</v>
      </c>
      <c r="X307" s="1" t="s">
        <v>4087</v>
      </c>
      <c r="Y307" s="1" t="s">
        <v>513</v>
      </c>
      <c r="AA307" s="1" t="s">
        <v>471</v>
      </c>
      <c r="AB307" s="1">
        <v>2</v>
      </c>
      <c r="AC307" s="1">
        <v>1</v>
      </c>
      <c r="AD307" s="1">
        <v>0</v>
      </c>
      <c r="AE307" s="1">
        <v>0</v>
      </c>
      <c r="AF307" s="1">
        <v>0</v>
      </c>
      <c r="AG307" s="1">
        <v>0</v>
      </c>
      <c r="AH307" s="1">
        <v>1</v>
      </c>
      <c r="AI307" s="1">
        <v>0</v>
      </c>
      <c r="AJ307" s="1">
        <v>2</v>
      </c>
      <c r="AK307" s="1">
        <v>1</v>
      </c>
      <c r="AL307" s="1">
        <v>3</v>
      </c>
      <c r="AM307" s="1">
        <v>1</v>
      </c>
      <c r="AN307" s="1">
        <v>0</v>
      </c>
      <c r="AO307" s="1">
        <v>0</v>
      </c>
      <c r="AP307" s="1">
        <v>1</v>
      </c>
      <c r="AQ307" s="1">
        <v>0</v>
      </c>
      <c r="AR307" s="1">
        <v>12</v>
      </c>
      <c r="AS307" s="1" t="s">
        <v>472</v>
      </c>
      <c r="AT307" s="1">
        <v>0</v>
      </c>
      <c r="AU307" s="1">
        <v>0</v>
      </c>
      <c r="AV307" s="1">
        <v>0</v>
      </c>
      <c r="AW307" s="1">
        <v>0</v>
      </c>
      <c r="AX307" s="1">
        <v>0</v>
      </c>
      <c r="AY307" s="1">
        <v>0</v>
      </c>
      <c r="AZ307" s="1">
        <v>0</v>
      </c>
      <c r="BA307" s="1">
        <v>0</v>
      </c>
      <c r="BB307" s="1">
        <v>0</v>
      </c>
      <c r="BC307" s="1">
        <v>0</v>
      </c>
      <c r="BD307" s="1">
        <v>0</v>
      </c>
      <c r="BE307" s="1">
        <v>0</v>
      </c>
      <c r="BF307" s="1" t="s">
        <v>472</v>
      </c>
      <c r="BS307" s="1" t="s">
        <v>464</v>
      </c>
      <c r="BT307" s="1">
        <v>0</v>
      </c>
      <c r="BU307" s="1">
        <v>0</v>
      </c>
      <c r="BV307" s="1">
        <v>1</v>
      </c>
      <c r="BW307" s="1">
        <v>1</v>
      </c>
      <c r="BX307" s="1">
        <v>1</v>
      </c>
      <c r="BY307" s="1">
        <v>0</v>
      </c>
      <c r="BZ307" s="1">
        <v>0</v>
      </c>
      <c r="CA307" s="1">
        <v>0</v>
      </c>
      <c r="CB307" s="1">
        <v>0</v>
      </c>
      <c r="CC307" s="1">
        <v>0</v>
      </c>
      <c r="CD307" s="1">
        <v>0</v>
      </c>
      <c r="CF307" s="1" t="s">
        <v>650</v>
      </c>
      <c r="CI307" s="1" t="s">
        <v>651</v>
      </c>
      <c r="CL307" s="1" t="s">
        <v>651</v>
      </c>
      <c r="CM307" s="1" t="s">
        <v>5133</v>
      </c>
      <c r="CO307" s="1" t="s">
        <v>464</v>
      </c>
      <c r="CW307" s="1" t="s">
        <v>475</v>
      </c>
      <c r="CX307" s="1">
        <v>30</v>
      </c>
      <c r="CY307" s="1">
        <v>5</v>
      </c>
      <c r="CZ307" s="1">
        <v>35</v>
      </c>
      <c r="DA307" s="9">
        <v>70</v>
      </c>
      <c r="DE307" s="1" t="s">
        <v>464</v>
      </c>
      <c r="DF307" s="1" t="s">
        <v>5101</v>
      </c>
      <c r="EH307" s="1">
        <v>7</v>
      </c>
      <c r="EI307" s="1">
        <v>4</v>
      </c>
      <c r="EJ307" s="1">
        <v>560</v>
      </c>
      <c r="EM307" s="1">
        <v>0</v>
      </c>
      <c r="EN307" s="6">
        <v>6.6666666666666661</v>
      </c>
      <c r="EO307" s="1" t="s">
        <v>472</v>
      </c>
      <c r="EZ307" s="1" t="s">
        <v>597</v>
      </c>
      <c r="FA307" s="1">
        <v>0</v>
      </c>
      <c r="FB307" s="1">
        <v>0</v>
      </c>
      <c r="FC307" s="1">
        <v>0</v>
      </c>
      <c r="FD307" s="1">
        <v>0</v>
      </c>
      <c r="FE307" s="1">
        <v>1</v>
      </c>
      <c r="FF307" s="1">
        <v>0</v>
      </c>
      <c r="FG307" s="1">
        <v>0</v>
      </c>
      <c r="FI307" s="1" t="s">
        <v>472</v>
      </c>
      <c r="GE307" s="1" t="s">
        <v>464</v>
      </c>
      <c r="GF307" s="1" t="s">
        <v>530</v>
      </c>
      <c r="GG307" s="1" t="s">
        <v>472</v>
      </c>
      <c r="HP307" s="1" t="s">
        <v>464</v>
      </c>
      <c r="HQ307" s="1">
        <v>0</v>
      </c>
      <c r="HR307" s="1">
        <v>0</v>
      </c>
      <c r="HS307" s="1">
        <v>0</v>
      </c>
      <c r="HT307" s="1">
        <v>0</v>
      </c>
      <c r="HU307" s="1">
        <v>0</v>
      </c>
      <c r="HV307" s="1">
        <v>0</v>
      </c>
      <c r="HW307" s="1">
        <v>1</v>
      </c>
      <c r="HX307" s="1">
        <v>0</v>
      </c>
      <c r="HY307" s="1">
        <v>0</v>
      </c>
      <c r="HZ307" s="1">
        <v>0</v>
      </c>
      <c r="IF307" s="1">
        <v>1</v>
      </c>
      <c r="IG307" s="1">
        <v>0</v>
      </c>
      <c r="IH307" s="1">
        <v>0</v>
      </c>
      <c r="II307" s="1">
        <v>0</v>
      </c>
      <c r="IJ307" s="1">
        <v>0</v>
      </c>
      <c r="IK307" s="1">
        <v>1</v>
      </c>
      <c r="IS307" s="1" t="s">
        <v>5183</v>
      </c>
      <c r="IT307" s="1" t="s">
        <v>464</v>
      </c>
      <c r="IU307" s="1" t="s">
        <v>5102</v>
      </c>
      <c r="IV307" s="1" t="s">
        <v>472</v>
      </c>
      <c r="IX307" s="1" t="s">
        <v>472</v>
      </c>
      <c r="IY307" s="1" t="s">
        <v>472</v>
      </c>
      <c r="KA307" s="1" t="s">
        <v>472</v>
      </c>
      <c r="KE307" s="1">
        <v>0</v>
      </c>
      <c r="KM307" s="1">
        <v>0</v>
      </c>
      <c r="KN307" s="1">
        <v>0</v>
      </c>
      <c r="KO307" s="1" t="s">
        <v>5186</v>
      </c>
      <c r="KT307" s="1">
        <v>1</v>
      </c>
      <c r="KU307" s="1">
        <v>0</v>
      </c>
      <c r="KV307" s="1">
        <v>0</v>
      </c>
      <c r="KW307" s="1">
        <v>0</v>
      </c>
      <c r="KX307" s="1">
        <v>0</v>
      </c>
      <c r="KY307" s="1">
        <v>0</v>
      </c>
      <c r="LA307" s="1" t="s">
        <v>472</v>
      </c>
      <c r="LC307" s="1">
        <v>1</v>
      </c>
      <c r="LD307" s="1">
        <v>1</v>
      </c>
      <c r="LE307" s="1">
        <v>0</v>
      </c>
      <c r="LF307" s="1">
        <v>0</v>
      </c>
      <c r="LH307" s="1">
        <v>0</v>
      </c>
      <c r="LI307" s="1">
        <v>1</v>
      </c>
      <c r="LJ307" s="1">
        <v>0</v>
      </c>
      <c r="LK307" s="1">
        <v>0</v>
      </c>
      <c r="LL307" s="1">
        <v>0</v>
      </c>
      <c r="LM307" s="1">
        <v>0</v>
      </c>
      <c r="LN307" s="1">
        <v>0</v>
      </c>
      <c r="LO307" s="1">
        <v>0</v>
      </c>
      <c r="LQ307" s="1" t="s">
        <v>472</v>
      </c>
      <c r="LZ307" s="1" t="s">
        <v>472</v>
      </c>
      <c r="MA307" s="1" t="s">
        <v>472</v>
      </c>
      <c r="MQ307" s="1">
        <v>0</v>
      </c>
      <c r="MT307" s="1">
        <v>6</v>
      </c>
      <c r="MU307" s="1" t="s">
        <v>5187</v>
      </c>
      <c r="MV307" s="1">
        <v>1</v>
      </c>
      <c r="MW307" s="1">
        <v>0</v>
      </c>
      <c r="MX307" s="1">
        <v>0</v>
      </c>
      <c r="MY307" s="1">
        <v>0</v>
      </c>
      <c r="MZ307" s="1">
        <v>0</v>
      </c>
      <c r="NA307" s="1">
        <v>1</v>
      </c>
      <c r="NB307" s="1">
        <v>1</v>
      </c>
      <c r="NC307" s="1" t="s">
        <v>5190</v>
      </c>
      <c r="ND307" s="1">
        <v>0</v>
      </c>
      <c r="NE307" s="1">
        <v>0</v>
      </c>
      <c r="NF307" s="1">
        <v>0</v>
      </c>
      <c r="NH307" s="1" t="s">
        <v>472</v>
      </c>
      <c r="NI307" s="1" t="s">
        <v>480</v>
      </c>
      <c r="OD307" s="1" t="s">
        <v>4014</v>
      </c>
      <c r="OE307" s="1">
        <v>0</v>
      </c>
      <c r="OF307" s="1">
        <v>0</v>
      </c>
      <c r="OG307" s="1">
        <v>1</v>
      </c>
      <c r="OH307" s="1">
        <v>0</v>
      </c>
      <c r="OI307" s="1">
        <v>0</v>
      </c>
      <c r="OJ307" s="1">
        <v>0</v>
      </c>
      <c r="OK307" s="1">
        <v>0</v>
      </c>
      <c r="OL307" s="1">
        <v>0</v>
      </c>
      <c r="OM307" s="1">
        <v>1</v>
      </c>
      <c r="ON307" s="1">
        <v>0</v>
      </c>
      <c r="OO307" s="1" t="s">
        <v>544</v>
      </c>
      <c r="OP307" s="1">
        <v>0</v>
      </c>
      <c r="OQ307" s="1">
        <v>0</v>
      </c>
      <c r="OR307" s="1">
        <v>0</v>
      </c>
      <c r="OS307" s="1">
        <v>1</v>
      </c>
      <c r="OT307" s="1">
        <v>0</v>
      </c>
      <c r="OU307" s="1">
        <v>0</v>
      </c>
      <c r="OW307" s="1" t="s">
        <v>546</v>
      </c>
      <c r="OY307" s="1" t="s">
        <v>518</v>
      </c>
      <c r="OZ307" s="1" t="s">
        <v>464</v>
      </c>
      <c r="PA307" s="1" t="s">
        <v>464</v>
      </c>
      <c r="PB307" s="1" t="s">
        <v>518</v>
      </c>
      <c r="PC307" s="1" t="s">
        <v>464</v>
      </c>
      <c r="PD307" s="1" t="s">
        <v>472</v>
      </c>
      <c r="PF307" s="1" t="s">
        <v>484</v>
      </c>
      <c r="PH307" s="1" t="s">
        <v>485</v>
      </c>
      <c r="PI307" s="1" t="s">
        <v>534</v>
      </c>
      <c r="PJ307" s="1" t="s">
        <v>472</v>
      </c>
      <c r="PZ307" s="1" t="s">
        <v>488</v>
      </c>
      <c r="QA307" s="1" t="s">
        <v>472</v>
      </c>
      <c r="QB307" s="1" t="s">
        <v>4088</v>
      </c>
      <c r="QC307" s="1" t="s">
        <v>1520</v>
      </c>
      <c r="QD307" s="1" t="s">
        <v>472</v>
      </c>
      <c r="QG307" s="1">
        <v>-2.1952747000000001</v>
      </c>
      <c r="QH307" s="1">
        <v>28.860578799999999</v>
      </c>
      <c r="QI307" s="1">
        <v>1587.4</v>
      </c>
      <c r="QJ307" s="1">
        <v>4.43</v>
      </c>
      <c r="QK307" s="1">
        <v>12</v>
      </c>
      <c r="QL307" s="1">
        <v>44970.544999999998</v>
      </c>
      <c r="QM307" s="1">
        <v>44970.527986111112</v>
      </c>
      <c r="QN307" s="1" t="s">
        <v>492</v>
      </c>
      <c r="QO307" s="1">
        <v>44970.545023148137</v>
      </c>
      <c r="QP307" s="7" t="s">
        <v>4089</v>
      </c>
      <c r="QQ307" s="1" t="s">
        <v>492</v>
      </c>
      <c r="QR307" s="1" t="s">
        <v>4752</v>
      </c>
      <c r="QS307" s="1" t="s">
        <v>4752</v>
      </c>
      <c r="QT307" s="1" t="s">
        <v>4752</v>
      </c>
      <c r="QU307" s="1" t="s">
        <v>4752</v>
      </c>
      <c r="QV307" s="1" t="s">
        <v>4752</v>
      </c>
      <c r="QW307" s="1" t="s">
        <v>4752</v>
      </c>
      <c r="QX307" s="1" t="s">
        <v>4752</v>
      </c>
      <c r="QY307" s="9" t="s">
        <v>4752</v>
      </c>
      <c r="QZ307" s="1" t="s">
        <v>4752</v>
      </c>
      <c r="RA307" s="1" t="s">
        <v>4752</v>
      </c>
      <c r="RB307" s="1" t="s">
        <v>4752</v>
      </c>
      <c r="RC307" s="1" t="s">
        <v>4752</v>
      </c>
      <c r="RD307" s="1" t="s">
        <v>4752</v>
      </c>
      <c r="RE307" s="1" t="s">
        <v>4752</v>
      </c>
      <c r="RF307" s="1" t="s">
        <v>4752</v>
      </c>
      <c r="RG307" s="1" t="s">
        <v>4752</v>
      </c>
      <c r="RH307" s="1" t="s">
        <v>4752</v>
      </c>
      <c r="RI307" s="1" t="s">
        <v>4752</v>
      </c>
      <c r="RJ307" s="1" t="s">
        <v>4752</v>
      </c>
      <c r="RK307" s="1" t="s">
        <v>4752</v>
      </c>
      <c r="RL307" s="1" t="s">
        <v>4752</v>
      </c>
      <c r="RM307" s="1" t="s">
        <v>4752</v>
      </c>
      <c r="RN307" s="1" t="s">
        <v>4752</v>
      </c>
      <c r="RO307" s="1" t="s">
        <v>4752</v>
      </c>
      <c r="RP307" s="1" t="str">
        <f t="shared" si="29"/>
        <v/>
      </c>
      <c r="RQ307" s="1" t="str">
        <f t="shared" si="30"/>
        <v/>
      </c>
      <c r="RR307" s="1" t="str">
        <f t="shared" si="31"/>
        <v/>
      </c>
      <c r="RS307" s="1" t="str">
        <f t="shared" si="32"/>
        <v/>
      </c>
      <c r="RT307" s="1" t="str">
        <f t="shared" si="33"/>
        <v/>
      </c>
      <c r="RU307" s="1" t="str">
        <f t="shared" si="34"/>
        <v/>
      </c>
    </row>
    <row r="308" spans="1:489" ht="14.25" customHeight="1" x14ac:dyDescent="0.3">
      <c r="A308" s="1" t="s">
        <v>4090</v>
      </c>
      <c r="B308" s="1" t="s">
        <v>4091</v>
      </c>
      <c r="C308" s="1">
        <v>44970</v>
      </c>
      <c r="D308" s="1" t="s">
        <v>459</v>
      </c>
      <c r="E308" s="1" t="s">
        <v>460</v>
      </c>
      <c r="F308" s="1" t="s">
        <v>460</v>
      </c>
      <c r="G308" s="1" t="s">
        <v>461</v>
      </c>
      <c r="H308" s="1" t="s">
        <v>1380</v>
      </c>
      <c r="I308" s="1" t="s">
        <v>1381</v>
      </c>
      <c r="J308" s="1" t="s">
        <v>464</v>
      </c>
      <c r="K308" s="1" t="s">
        <v>4093</v>
      </c>
      <c r="L308" s="1" t="s">
        <v>4092</v>
      </c>
      <c r="M308" s="1" t="str" cm="1">
        <f t="array" ref="M308">SUBSTITUTE(L308,LEFT(L308,MIN(IFERROR(FIND({0;1;2;3;4;5;6;7;8;9},L308),""))-1),"")</f>
        <v>25</v>
      </c>
      <c r="N308" s="1" t="str">
        <f t="shared" si="28"/>
        <v>mwand_25</v>
      </c>
      <c r="O308" s="1" t="s">
        <v>510</v>
      </c>
      <c r="P308" s="1">
        <v>63</v>
      </c>
      <c r="Q308" s="1">
        <v>0</v>
      </c>
      <c r="R308" s="1" t="s">
        <v>553</v>
      </c>
      <c r="S308" s="1" t="s">
        <v>464</v>
      </c>
      <c r="W308" s="1" t="s">
        <v>510</v>
      </c>
      <c r="X308" s="1" t="s">
        <v>4094</v>
      </c>
      <c r="Y308" s="1" t="s">
        <v>499</v>
      </c>
      <c r="AA308" s="1" t="s">
        <v>471</v>
      </c>
      <c r="AB308" s="1">
        <v>0</v>
      </c>
      <c r="AC308" s="1">
        <v>0</v>
      </c>
      <c r="AD308" s="1">
        <v>0</v>
      </c>
      <c r="AE308" s="1">
        <v>0</v>
      </c>
      <c r="AF308" s="1">
        <v>1</v>
      </c>
      <c r="AG308" s="1">
        <v>0</v>
      </c>
      <c r="AH308" s="1">
        <v>0</v>
      </c>
      <c r="AI308" s="1">
        <v>1</v>
      </c>
      <c r="AJ308" s="1">
        <v>0</v>
      </c>
      <c r="AK308" s="1">
        <v>0</v>
      </c>
      <c r="AL308" s="1">
        <v>1</v>
      </c>
      <c r="AM308" s="1">
        <v>1</v>
      </c>
      <c r="AN308" s="1">
        <v>0</v>
      </c>
      <c r="AO308" s="1">
        <v>0</v>
      </c>
      <c r="AP308" s="1">
        <v>0</v>
      </c>
      <c r="AQ308" s="1">
        <v>1</v>
      </c>
      <c r="AR308" s="1">
        <v>5</v>
      </c>
      <c r="AS308" s="1" t="s">
        <v>464</v>
      </c>
      <c r="AT308" s="1">
        <v>0</v>
      </c>
      <c r="AU308" s="1">
        <v>0</v>
      </c>
      <c r="AV308" s="1">
        <v>0</v>
      </c>
      <c r="AW308" s="1">
        <v>0</v>
      </c>
      <c r="AX308" s="1">
        <v>1</v>
      </c>
      <c r="AY308" s="1">
        <v>0</v>
      </c>
      <c r="AZ308" s="1">
        <v>0</v>
      </c>
      <c r="BA308" s="1">
        <v>0</v>
      </c>
      <c r="BB308" s="1">
        <v>0</v>
      </c>
      <c r="BC308" s="1">
        <v>0</v>
      </c>
      <c r="BD308" s="1">
        <v>0</v>
      </c>
      <c r="BE308" s="1">
        <v>0</v>
      </c>
      <c r="BF308" s="1" t="s">
        <v>464</v>
      </c>
      <c r="BG308" s="1">
        <v>0</v>
      </c>
      <c r="BH308" s="1">
        <v>0</v>
      </c>
      <c r="BI308" s="1">
        <v>1</v>
      </c>
      <c r="BJ308" s="1">
        <v>0</v>
      </c>
      <c r="BK308" s="1">
        <v>0</v>
      </c>
      <c r="BL308" s="1">
        <v>0</v>
      </c>
      <c r="BM308" s="1">
        <v>1</v>
      </c>
      <c r="BN308" s="1">
        <v>0</v>
      </c>
      <c r="BO308" s="1">
        <v>0</v>
      </c>
      <c r="BP308" s="1">
        <v>0</v>
      </c>
      <c r="BQ308" s="1">
        <v>0</v>
      </c>
      <c r="BS308" s="1" t="s">
        <v>464</v>
      </c>
      <c r="BT308" s="1">
        <v>1</v>
      </c>
      <c r="BU308" s="1">
        <v>0</v>
      </c>
      <c r="BV308" s="1">
        <v>1</v>
      </c>
      <c r="BW308" s="1">
        <v>0</v>
      </c>
      <c r="BX308" s="1">
        <v>1</v>
      </c>
      <c r="BY308" s="1">
        <v>0</v>
      </c>
      <c r="BZ308" s="1">
        <v>0</v>
      </c>
      <c r="CA308" s="1">
        <v>0</v>
      </c>
      <c r="CB308" s="1">
        <v>0</v>
      </c>
      <c r="CC308" s="1">
        <v>0</v>
      </c>
      <c r="CD308" s="1">
        <v>0</v>
      </c>
      <c r="CF308" s="1" t="s">
        <v>473</v>
      </c>
      <c r="CG308" s="1" t="s">
        <v>474</v>
      </c>
      <c r="CL308" s="1" t="s">
        <v>473</v>
      </c>
      <c r="CM308" s="1" t="s">
        <v>5133</v>
      </c>
      <c r="CO308" s="1" t="s">
        <v>464</v>
      </c>
      <c r="CW308" s="1" t="s">
        <v>475</v>
      </c>
      <c r="CX308" s="1">
        <v>2</v>
      </c>
      <c r="CY308" s="1">
        <v>5</v>
      </c>
      <c r="CZ308" s="1">
        <v>3</v>
      </c>
      <c r="DA308" s="9">
        <v>10</v>
      </c>
      <c r="DE308" s="1" t="s">
        <v>464</v>
      </c>
      <c r="DF308" s="1" t="s">
        <v>5100</v>
      </c>
      <c r="EH308" s="1">
        <v>7</v>
      </c>
      <c r="EI308" s="1">
        <v>3</v>
      </c>
      <c r="EJ308" s="1">
        <v>420</v>
      </c>
      <c r="EM308" s="1">
        <v>0</v>
      </c>
      <c r="EN308" s="6">
        <v>12</v>
      </c>
      <c r="EO308" s="1" t="s">
        <v>472</v>
      </c>
      <c r="EZ308" s="1" t="s">
        <v>555</v>
      </c>
      <c r="FA308" s="1">
        <v>0</v>
      </c>
      <c r="FB308" s="1">
        <v>0</v>
      </c>
      <c r="FC308" s="1">
        <v>0</v>
      </c>
      <c r="FD308" s="1">
        <v>0</v>
      </c>
      <c r="FE308" s="1">
        <v>1</v>
      </c>
      <c r="FF308" s="1">
        <v>0</v>
      </c>
      <c r="FG308" s="1">
        <v>0</v>
      </c>
      <c r="FI308" s="1" t="s">
        <v>472</v>
      </c>
      <c r="GE308" s="1" t="s">
        <v>464</v>
      </c>
      <c r="GF308" s="1" t="s">
        <v>4095</v>
      </c>
      <c r="GG308" s="1" t="s">
        <v>472</v>
      </c>
      <c r="HP308" s="1" t="s">
        <v>464</v>
      </c>
      <c r="HQ308" s="1">
        <v>0</v>
      </c>
      <c r="HR308" s="1">
        <v>0</v>
      </c>
      <c r="HS308" s="1">
        <v>0</v>
      </c>
      <c r="HT308" s="1">
        <v>0</v>
      </c>
      <c r="HU308" s="1">
        <v>0</v>
      </c>
      <c r="HV308" s="1">
        <v>0</v>
      </c>
      <c r="HW308" s="1">
        <v>1</v>
      </c>
      <c r="HX308" s="1">
        <v>0</v>
      </c>
      <c r="HY308" s="1">
        <v>0</v>
      </c>
      <c r="HZ308" s="1">
        <v>0</v>
      </c>
      <c r="IF308" s="1">
        <v>0</v>
      </c>
      <c r="IG308" s="1">
        <v>0</v>
      </c>
      <c r="IH308" s="1">
        <v>0</v>
      </c>
      <c r="II308" s="1">
        <v>1</v>
      </c>
      <c r="IJ308" s="1">
        <v>0</v>
      </c>
      <c r="IS308" s="1" t="s">
        <v>5183</v>
      </c>
      <c r="IT308" s="1" t="s">
        <v>472</v>
      </c>
      <c r="IU308" s="1" t="s">
        <v>5102</v>
      </c>
      <c r="IV308" s="1" t="s">
        <v>472</v>
      </c>
      <c r="IX308" s="1" t="s">
        <v>472</v>
      </c>
      <c r="IY308" s="1" t="s">
        <v>472</v>
      </c>
      <c r="KA308" s="1" t="s">
        <v>464</v>
      </c>
      <c r="KB308" s="1">
        <v>1</v>
      </c>
      <c r="KC308" s="1">
        <v>0</v>
      </c>
      <c r="KD308" s="1">
        <v>1</v>
      </c>
      <c r="KE308" s="1">
        <v>2</v>
      </c>
      <c r="KF308" s="1">
        <v>0</v>
      </c>
      <c r="KG308" s="1">
        <v>0</v>
      </c>
      <c r="KH308" s="1">
        <v>0</v>
      </c>
      <c r="KJ308" s="1">
        <v>1</v>
      </c>
      <c r="KK308" s="1">
        <v>1</v>
      </c>
      <c r="KL308" s="1">
        <v>1</v>
      </c>
      <c r="KM308" s="1">
        <v>3</v>
      </c>
      <c r="KN308" s="1">
        <v>5</v>
      </c>
      <c r="KO308" s="1" t="s">
        <v>5185</v>
      </c>
      <c r="KP308" s="1">
        <v>0</v>
      </c>
      <c r="KQ308" s="1">
        <v>0</v>
      </c>
      <c r="KR308" s="1">
        <v>0</v>
      </c>
      <c r="KT308" s="1">
        <v>1</v>
      </c>
      <c r="KU308" s="1">
        <v>0</v>
      </c>
      <c r="KV308" s="1">
        <v>0</v>
      </c>
      <c r="KW308" s="1">
        <v>0</v>
      </c>
      <c r="KX308" s="1">
        <v>0</v>
      </c>
      <c r="KY308" s="1">
        <v>0</v>
      </c>
      <c r="LA308" s="1" t="s">
        <v>464</v>
      </c>
      <c r="LB308" s="1" t="s">
        <v>4096</v>
      </c>
      <c r="LC308" s="1">
        <v>0</v>
      </c>
      <c r="LD308" s="1">
        <v>1</v>
      </c>
      <c r="LE308" s="1">
        <v>0</v>
      </c>
      <c r="LF308" s="1">
        <v>0</v>
      </c>
      <c r="LH308" s="1">
        <v>0</v>
      </c>
      <c r="LI308" s="1">
        <v>0</v>
      </c>
      <c r="LJ308" s="1">
        <v>0</v>
      </c>
      <c r="LK308" s="1">
        <v>0</v>
      </c>
      <c r="LL308" s="1">
        <v>0</v>
      </c>
      <c r="LM308" s="1">
        <v>0</v>
      </c>
      <c r="LN308" s="1">
        <v>1</v>
      </c>
      <c r="LO308" s="1">
        <v>0</v>
      </c>
      <c r="LP308" s="1" t="s">
        <v>4097</v>
      </c>
      <c r="LQ308" s="1" t="s">
        <v>464</v>
      </c>
      <c r="LR308" s="1" t="s">
        <v>4098</v>
      </c>
      <c r="LS308" s="1">
        <v>0</v>
      </c>
      <c r="LT308" s="1">
        <v>1</v>
      </c>
      <c r="LU308" s="1">
        <v>0</v>
      </c>
      <c r="LV308" s="1">
        <v>1</v>
      </c>
      <c r="LW308" s="1">
        <v>0</v>
      </c>
      <c r="LX308" s="1">
        <v>0</v>
      </c>
      <c r="LY308" s="1" t="s">
        <v>1580</v>
      </c>
      <c r="LZ308" s="1" t="s">
        <v>464</v>
      </c>
      <c r="MA308" s="1" t="s">
        <v>472</v>
      </c>
      <c r="MB308" s="1">
        <v>0</v>
      </c>
      <c r="MC308" s="1">
        <v>1</v>
      </c>
      <c r="MD308" s="1">
        <v>0</v>
      </c>
      <c r="ME308" s="1">
        <v>0</v>
      </c>
      <c r="MF308" s="1">
        <v>0</v>
      </c>
      <c r="MH308" s="1">
        <v>1</v>
      </c>
      <c r="MI308" s="1">
        <v>0</v>
      </c>
      <c r="MJ308" s="1">
        <v>0</v>
      </c>
      <c r="MK308" s="1">
        <v>0</v>
      </c>
      <c r="ML308" s="1">
        <v>0</v>
      </c>
      <c r="MM308" s="1">
        <v>0</v>
      </c>
      <c r="MN308" s="1">
        <v>0</v>
      </c>
      <c r="MO308" s="1">
        <v>0</v>
      </c>
      <c r="MQ308" s="1">
        <v>1</v>
      </c>
      <c r="MT308" s="1">
        <v>4</v>
      </c>
      <c r="MU308" s="1" t="s">
        <v>5188</v>
      </c>
      <c r="MV308" s="1">
        <v>1</v>
      </c>
      <c r="MW308" s="1">
        <v>0</v>
      </c>
      <c r="MX308" s="1">
        <v>0</v>
      </c>
      <c r="MY308" s="1">
        <v>0</v>
      </c>
      <c r="MZ308" s="1">
        <v>0</v>
      </c>
      <c r="NA308" s="1">
        <v>1</v>
      </c>
      <c r="NB308" s="1">
        <v>2</v>
      </c>
      <c r="NC308" s="1" t="s">
        <v>5190</v>
      </c>
      <c r="ND308" s="1">
        <v>0</v>
      </c>
      <c r="NE308" s="1">
        <v>0</v>
      </c>
      <c r="NF308" s="1">
        <v>0</v>
      </c>
      <c r="NH308" s="1" t="s">
        <v>464</v>
      </c>
      <c r="NI308" s="1" t="s">
        <v>480</v>
      </c>
      <c r="OD308" s="1" t="s">
        <v>1678</v>
      </c>
      <c r="OE308" s="1">
        <v>1</v>
      </c>
      <c r="OF308" s="1">
        <v>0</v>
      </c>
      <c r="OG308" s="1">
        <v>0</v>
      </c>
      <c r="OH308" s="1">
        <v>0</v>
      </c>
      <c r="OI308" s="1">
        <v>0</v>
      </c>
      <c r="OJ308" s="1">
        <v>0</v>
      </c>
      <c r="OK308" s="1">
        <v>0</v>
      </c>
      <c r="OL308" s="1">
        <v>0</v>
      </c>
      <c r="OM308" s="1">
        <v>1</v>
      </c>
      <c r="ON308" s="1">
        <v>0</v>
      </c>
      <c r="OO308" s="1" t="s">
        <v>562</v>
      </c>
      <c r="OP308" s="1">
        <v>0</v>
      </c>
      <c r="OQ308" s="1">
        <v>0</v>
      </c>
      <c r="OR308" s="1">
        <v>1</v>
      </c>
      <c r="OS308" s="1">
        <v>0</v>
      </c>
      <c r="OT308" s="1">
        <v>0</v>
      </c>
      <c r="OU308" s="1">
        <v>0</v>
      </c>
      <c r="OW308" s="1" t="s">
        <v>546</v>
      </c>
      <c r="OY308" s="1" t="s">
        <v>518</v>
      </c>
      <c r="OZ308" s="1" t="s">
        <v>464</v>
      </c>
      <c r="PA308" s="1" t="s">
        <v>464</v>
      </c>
      <c r="PB308" s="1" t="s">
        <v>518</v>
      </c>
      <c r="PC308" s="1" t="s">
        <v>472</v>
      </c>
      <c r="PI308" s="1" t="s">
        <v>486</v>
      </c>
      <c r="PJ308" s="1" t="s">
        <v>489</v>
      </c>
      <c r="PK308" s="1">
        <v>0</v>
      </c>
      <c r="PL308" s="1">
        <v>0</v>
      </c>
      <c r="PM308" s="1">
        <v>0</v>
      </c>
      <c r="PN308" s="1">
        <v>0</v>
      </c>
      <c r="PO308" s="1">
        <v>0</v>
      </c>
      <c r="PP308" s="1">
        <v>1</v>
      </c>
      <c r="PQ308" s="1">
        <v>0</v>
      </c>
      <c r="PR308" s="1">
        <v>0</v>
      </c>
      <c r="PS308" s="1">
        <v>0</v>
      </c>
      <c r="PT308" s="1">
        <v>0</v>
      </c>
      <c r="PU308" s="1">
        <v>0</v>
      </c>
      <c r="PV308" s="1">
        <v>0</v>
      </c>
      <c r="PX308" s="1" t="s">
        <v>4099</v>
      </c>
      <c r="PY308" s="1" t="s">
        <v>487</v>
      </c>
      <c r="PZ308" s="1" t="s">
        <v>4100</v>
      </c>
      <c r="QA308" s="1" t="s">
        <v>472</v>
      </c>
      <c r="QB308" s="1" t="s">
        <v>4101</v>
      </c>
      <c r="QC308" s="1" t="s">
        <v>4102</v>
      </c>
      <c r="QD308" s="1" t="s">
        <v>472</v>
      </c>
      <c r="QG308" s="1">
        <v>-2.2177259999999999</v>
      </c>
      <c r="QH308" s="1">
        <v>28.845102700000002</v>
      </c>
      <c r="QI308" s="1">
        <v>1525.2</v>
      </c>
      <c r="QJ308" s="1">
        <v>4.9800000000000004</v>
      </c>
      <c r="QK308" s="1">
        <v>5</v>
      </c>
      <c r="QL308" s="1">
        <v>44970.359965277778</v>
      </c>
      <c r="QM308" s="1">
        <v>44970.344930555562</v>
      </c>
      <c r="QN308" s="1" t="s">
        <v>568</v>
      </c>
      <c r="QO308" s="1">
        <v>44970.556631944448</v>
      </c>
      <c r="QP308" s="7" t="s">
        <v>4103</v>
      </c>
      <c r="QQ308" s="1" t="s">
        <v>568</v>
      </c>
      <c r="QR308" s="1" t="s">
        <v>4707</v>
      </c>
      <c r="QS308" s="1" t="s">
        <v>4716</v>
      </c>
      <c r="QT308" s="1">
        <v>4</v>
      </c>
      <c r="QU308" s="1" t="s">
        <v>4725</v>
      </c>
      <c r="QV308" s="1">
        <v>20</v>
      </c>
      <c r="QW308" s="1">
        <v>3</v>
      </c>
      <c r="QX308" s="1">
        <v>20</v>
      </c>
      <c r="QY308" s="9">
        <v>43</v>
      </c>
      <c r="QZ308" s="1" t="s">
        <v>5101</v>
      </c>
      <c r="RA308" s="1">
        <v>20</v>
      </c>
      <c r="RB308" s="1" t="s">
        <v>4710</v>
      </c>
      <c r="RC308" s="1" t="s">
        <v>4711</v>
      </c>
      <c r="RD308" s="1" t="s">
        <v>4712</v>
      </c>
      <c r="RE308" s="1" t="s">
        <v>5102</v>
      </c>
      <c r="RF308" s="1">
        <v>0</v>
      </c>
      <c r="RG308" s="1">
        <v>2</v>
      </c>
      <c r="RH308" s="1">
        <v>2</v>
      </c>
      <c r="RI308" s="1">
        <v>4</v>
      </c>
      <c r="RJ308" s="1" t="s">
        <v>4713</v>
      </c>
      <c r="RK308" s="1">
        <v>1</v>
      </c>
      <c r="RL308" s="1">
        <v>0</v>
      </c>
      <c r="RM308" s="1" t="s">
        <v>4722</v>
      </c>
      <c r="RN308" s="1">
        <v>1</v>
      </c>
      <c r="RO308" s="1">
        <v>1</v>
      </c>
      <c r="RP308" s="1" t="str">
        <f t="shared" si="29"/>
        <v>croissance</v>
      </c>
      <c r="RQ308" s="1" t="str">
        <f t="shared" si="30"/>
        <v>croissance</v>
      </c>
      <c r="RR308" s="1" t="str">
        <f t="shared" si="31"/>
        <v>stagnation</v>
      </c>
      <c r="RS308" s="1" t="str">
        <f t="shared" si="32"/>
        <v>croissance</v>
      </c>
      <c r="RT308" s="1" t="str">
        <f t="shared" si="33"/>
        <v>regression</v>
      </c>
      <c r="RU308" s="1" t="str">
        <f t="shared" si="34"/>
        <v>croissance</v>
      </c>
    </row>
    <row r="309" spans="1:489" ht="14.25" customHeight="1" x14ac:dyDescent="0.3">
      <c r="A309" s="1" t="s">
        <v>4104</v>
      </c>
      <c r="B309" s="1" t="s">
        <v>4105</v>
      </c>
      <c r="C309" s="1">
        <v>44970</v>
      </c>
      <c r="D309" s="1" t="s">
        <v>459</v>
      </c>
      <c r="E309" s="1" t="s">
        <v>460</v>
      </c>
      <c r="F309" s="1" t="s">
        <v>460</v>
      </c>
      <c r="G309" s="1" t="s">
        <v>461</v>
      </c>
      <c r="H309" s="1" t="s">
        <v>1380</v>
      </c>
      <c r="I309" s="1" t="s">
        <v>1381</v>
      </c>
      <c r="J309" s="1" t="s">
        <v>472</v>
      </c>
      <c r="K309" s="1" t="s">
        <v>4107</v>
      </c>
      <c r="L309" s="1" t="s">
        <v>4106</v>
      </c>
      <c r="M309" s="1" t="str" cm="1">
        <f t="array" ref="M309">SUBSTITUTE(L309,LEFT(L309,MIN(IFERROR(FIND({0;1;2;3;4;5;6;7;8;9},L309),""))-1),"")</f>
        <v>28</v>
      </c>
      <c r="N309" s="1" t="str">
        <f t="shared" si="28"/>
        <v>mwand_28</v>
      </c>
      <c r="O309" s="1" t="s">
        <v>510</v>
      </c>
      <c r="P309" s="1">
        <v>20</v>
      </c>
      <c r="Q309" s="1">
        <v>995383917</v>
      </c>
      <c r="R309" s="1" t="s">
        <v>614</v>
      </c>
      <c r="S309" s="1" t="s">
        <v>464</v>
      </c>
      <c r="W309" s="1" t="s">
        <v>510</v>
      </c>
      <c r="X309" s="1" t="s">
        <v>4108</v>
      </c>
      <c r="Y309" s="1" t="s">
        <v>499</v>
      </c>
      <c r="AA309" s="1" t="s">
        <v>471</v>
      </c>
      <c r="AB309" s="1">
        <v>0</v>
      </c>
      <c r="AC309" s="1">
        <v>0</v>
      </c>
      <c r="AD309" s="1">
        <v>1</v>
      </c>
      <c r="AE309" s="1">
        <v>0</v>
      </c>
      <c r="AF309" s="1">
        <v>0</v>
      </c>
      <c r="AG309" s="1">
        <v>0</v>
      </c>
      <c r="AH309" s="1">
        <v>0</v>
      </c>
      <c r="AI309" s="1">
        <v>0</v>
      </c>
      <c r="AJ309" s="1">
        <v>0</v>
      </c>
      <c r="AK309" s="1">
        <v>0</v>
      </c>
      <c r="AL309" s="1">
        <v>0</v>
      </c>
      <c r="AM309" s="1">
        <v>0</v>
      </c>
      <c r="AN309" s="1">
        <v>2</v>
      </c>
      <c r="AO309" s="1">
        <v>0</v>
      </c>
      <c r="AP309" s="1">
        <v>0</v>
      </c>
      <c r="AQ309" s="1">
        <v>0</v>
      </c>
      <c r="AR309" s="1">
        <v>3</v>
      </c>
      <c r="AS309" s="1" t="s">
        <v>464</v>
      </c>
      <c r="AT309" s="1">
        <v>0</v>
      </c>
      <c r="AU309" s="1">
        <v>1</v>
      </c>
      <c r="AV309" s="1">
        <v>0</v>
      </c>
      <c r="AW309" s="1">
        <v>0</v>
      </c>
      <c r="AX309" s="1">
        <v>0</v>
      </c>
      <c r="AY309" s="1">
        <v>0</v>
      </c>
      <c r="AZ309" s="1">
        <v>0</v>
      </c>
      <c r="BA309" s="1">
        <v>0</v>
      </c>
      <c r="BB309" s="1">
        <v>0</v>
      </c>
      <c r="BC309" s="1">
        <v>0</v>
      </c>
      <c r="BD309" s="1">
        <v>0</v>
      </c>
      <c r="BE309" s="1">
        <v>0</v>
      </c>
      <c r="BF309" s="1" t="s">
        <v>472</v>
      </c>
      <c r="BS309" s="1" t="s">
        <v>464</v>
      </c>
      <c r="BT309" s="1">
        <v>1</v>
      </c>
      <c r="BU309" s="1">
        <v>1</v>
      </c>
      <c r="BV309" s="1">
        <v>0</v>
      </c>
      <c r="BW309" s="1">
        <v>0</v>
      </c>
      <c r="BX309" s="1">
        <v>0</v>
      </c>
      <c r="BY309" s="1">
        <v>0</v>
      </c>
      <c r="BZ309" s="1">
        <v>0</v>
      </c>
      <c r="CA309" s="1">
        <v>0</v>
      </c>
      <c r="CB309" s="1">
        <v>0</v>
      </c>
      <c r="CC309" s="1">
        <v>0</v>
      </c>
      <c r="CD309" s="1">
        <v>0</v>
      </c>
      <c r="CF309" s="1" t="s">
        <v>473</v>
      </c>
      <c r="CG309" s="1" t="s">
        <v>896</v>
      </c>
      <c r="CL309" s="1" t="s">
        <v>473</v>
      </c>
      <c r="CM309" s="1" t="s">
        <v>5133</v>
      </c>
      <c r="CO309" s="1" t="s">
        <v>464</v>
      </c>
      <c r="CW309" s="1" t="s">
        <v>554</v>
      </c>
      <c r="CX309" s="1">
        <v>0</v>
      </c>
      <c r="CY309" s="1">
        <v>2</v>
      </c>
      <c r="CZ309" s="1">
        <v>0</v>
      </c>
      <c r="DA309" s="9">
        <v>2</v>
      </c>
      <c r="DE309" s="1" t="s">
        <v>464</v>
      </c>
      <c r="DF309" s="1" t="s">
        <v>5100</v>
      </c>
      <c r="EH309" s="1">
        <v>7</v>
      </c>
      <c r="EI309" s="1">
        <v>4</v>
      </c>
      <c r="EJ309" s="1">
        <v>560</v>
      </c>
      <c r="EM309" s="1">
        <v>0</v>
      </c>
      <c r="EN309" s="6">
        <v>26.666666666666664</v>
      </c>
      <c r="EO309" s="1" t="s">
        <v>472</v>
      </c>
      <c r="EZ309" s="1" t="s">
        <v>476</v>
      </c>
      <c r="FA309" s="1">
        <v>0</v>
      </c>
      <c r="FB309" s="1">
        <v>0</v>
      </c>
      <c r="FC309" s="1">
        <v>0</v>
      </c>
      <c r="FD309" s="1">
        <v>0</v>
      </c>
      <c r="FE309" s="1">
        <v>1</v>
      </c>
      <c r="FF309" s="1">
        <v>0</v>
      </c>
      <c r="FG309" s="1">
        <v>0</v>
      </c>
      <c r="FI309" s="1" t="s">
        <v>464</v>
      </c>
      <c r="FJ309" s="1" t="s">
        <v>598</v>
      </c>
      <c r="FM309" s="1">
        <v>17000</v>
      </c>
      <c r="GE309" s="1" t="s">
        <v>464</v>
      </c>
      <c r="GF309" s="1" t="s">
        <v>4109</v>
      </c>
      <c r="GG309" s="1" t="s">
        <v>472</v>
      </c>
      <c r="HP309" s="1" t="s">
        <v>464</v>
      </c>
      <c r="HQ309" s="1">
        <v>0</v>
      </c>
      <c r="HR309" s="1">
        <v>0</v>
      </c>
      <c r="HS309" s="1">
        <v>0</v>
      </c>
      <c r="HT309" s="1">
        <v>0</v>
      </c>
      <c r="HU309" s="1">
        <v>0</v>
      </c>
      <c r="HV309" s="1">
        <v>0</v>
      </c>
      <c r="HW309" s="1">
        <v>0</v>
      </c>
      <c r="HX309" s="1">
        <v>1</v>
      </c>
      <c r="HY309" s="1">
        <v>0</v>
      </c>
      <c r="HZ309" s="1">
        <v>0</v>
      </c>
      <c r="IF309" s="1">
        <v>1</v>
      </c>
      <c r="IG309" s="1">
        <v>0</v>
      </c>
      <c r="IH309" s="1">
        <v>0</v>
      </c>
      <c r="II309" s="1">
        <v>0</v>
      </c>
      <c r="IJ309" s="1">
        <v>0</v>
      </c>
      <c r="IK309" s="1">
        <v>1</v>
      </c>
      <c r="IS309" s="1" t="s">
        <v>5184</v>
      </c>
      <c r="IT309" s="1" t="s">
        <v>464</v>
      </c>
      <c r="IU309" s="1" t="s">
        <v>5101</v>
      </c>
      <c r="IV309" s="1" t="s">
        <v>472</v>
      </c>
      <c r="IX309" s="1" t="s">
        <v>472</v>
      </c>
      <c r="IY309" s="1" t="s">
        <v>472</v>
      </c>
      <c r="KA309" s="1" t="s">
        <v>464</v>
      </c>
      <c r="KB309" s="1">
        <v>1</v>
      </c>
      <c r="KC309" s="1">
        <v>0</v>
      </c>
      <c r="KD309" s="1">
        <v>0</v>
      </c>
      <c r="KE309" s="1">
        <v>1</v>
      </c>
      <c r="KF309" s="1">
        <v>0</v>
      </c>
      <c r="KG309" s="1">
        <v>0</v>
      </c>
      <c r="KH309" s="1">
        <v>0</v>
      </c>
      <c r="KJ309" s="1">
        <v>1</v>
      </c>
      <c r="KK309" s="1">
        <v>1</v>
      </c>
      <c r="KL309" s="1">
        <v>0</v>
      </c>
      <c r="KM309" s="1">
        <v>2</v>
      </c>
      <c r="KN309" s="1">
        <v>3</v>
      </c>
      <c r="KO309" s="1" t="s">
        <v>5185</v>
      </c>
      <c r="KP309" s="1">
        <v>0</v>
      </c>
      <c r="KQ309" s="1">
        <v>0</v>
      </c>
      <c r="KR309" s="1">
        <v>0</v>
      </c>
      <c r="KT309" s="1">
        <v>1</v>
      </c>
      <c r="KU309" s="1">
        <v>0</v>
      </c>
      <c r="KV309" s="1">
        <v>0</v>
      </c>
      <c r="KW309" s="1">
        <v>0</v>
      </c>
      <c r="KX309" s="1">
        <v>0</v>
      </c>
      <c r="KY309" s="1">
        <v>0</v>
      </c>
      <c r="LA309" s="1" t="s">
        <v>472</v>
      </c>
      <c r="LB309" s="1" t="s">
        <v>4110</v>
      </c>
      <c r="LC309" s="1">
        <v>0</v>
      </c>
      <c r="LD309" s="1">
        <v>1</v>
      </c>
      <c r="LE309" s="1">
        <v>0</v>
      </c>
      <c r="LF309" s="1">
        <v>0</v>
      </c>
      <c r="LH309" s="1">
        <v>1</v>
      </c>
      <c r="LI309" s="1">
        <v>0</v>
      </c>
      <c r="LJ309" s="1">
        <v>0</v>
      </c>
      <c r="LK309" s="1">
        <v>0</v>
      </c>
      <c r="LL309" s="1">
        <v>0</v>
      </c>
      <c r="LM309" s="1">
        <v>0</v>
      </c>
      <c r="LN309" s="1">
        <v>0</v>
      </c>
      <c r="LO309" s="1">
        <v>0</v>
      </c>
      <c r="LQ309" s="1" t="s">
        <v>464</v>
      </c>
      <c r="LR309" s="1" t="s">
        <v>4111</v>
      </c>
      <c r="LS309" s="1">
        <v>0</v>
      </c>
      <c r="LT309" s="1">
        <v>1</v>
      </c>
      <c r="LU309" s="1">
        <v>0</v>
      </c>
      <c r="LV309" s="1">
        <v>1</v>
      </c>
      <c r="LW309" s="1">
        <v>0</v>
      </c>
      <c r="LX309" s="1">
        <v>0</v>
      </c>
      <c r="LY309" s="1" t="s">
        <v>1580</v>
      </c>
      <c r="LZ309" s="1" t="s">
        <v>464</v>
      </c>
      <c r="MA309" s="1" t="s">
        <v>472</v>
      </c>
      <c r="MB309" s="1">
        <v>0</v>
      </c>
      <c r="MC309" s="1">
        <v>1</v>
      </c>
      <c r="MD309" s="1">
        <v>0</v>
      </c>
      <c r="ME309" s="1">
        <v>0</v>
      </c>
      <c r="MF309" s="1">
        <v>0</v>
      </c>
      <c r="MH309" s="1">
        <v>1</v>
      </c>
      <c r="MI309" s="1">
        <v>0</v>
      </c>
      <c r="MJ309" s="1">
        <v>0</v>
      </c>
      <c r="MK309" s="1">
        <v>0</v>
      </c>
      <c r="ML309" s="1">
        <v>0</v>
      </c>
      <c r="MM309" s="1">
        <v>0</v>
      </c>
      <c r="MN309" s="1">
        <v>0</v>
      </c>
      <c r="MO309" s="1">
        <v>0</v>
      </c>
      <c r="MQ309" s="1">
        <v>1</v>
      </c>
      <c r="MT309" s="1">
        <v>6</v>
      </c>
      <c r="MU309" s="1" t="s">
        <v>5187</v>
      </c>
      <c r="MV309" s="1">
        <v>1</v>
      </c>
      <c r="MW309" s="1">
        <v>0</v>
      </c>
      <c r="MX309" s="1">
        <v>0</v>
      </c>
      <c r="MY309" s="1">
        <v>0</v>
      </c>
      <c r="MZ309" s="1">
        <v>0</v>
      </c>
      <c r="NA309" s="1">
        <v>1</v>
      </c>
      <c r="NB309" s="1">
        <v>2</v>
      </c>
      <c r="NC309" s="1" t="s">
        <v>5190</v>
      </c>
      <c r="ND309" s="1">
        <v>0</v>
      </c>
      <c r="NE309" s="1">
        <v>0</v>
      </c>
      <c r="NF309" s="1">
        <v>0</v>
      </c>
      <c r="NH309" s="1" t="s">
        <v>464</v>
      </c>
      <c r="NI309" s="1" t="s">
        <v>480</v>
      </c>
      <c r="OD309" s="1" t="s">
        <v>4112</v>
      </c>
      <c r="OE309" s="1">
        <v>0</v>
      </c>
      <c r="OF309" s="1">
        <v>0</v>
      </c>
      <c r="OG309" s="1">
        <v>0</v>
      </c>
      <c r="OH309" s="1">
        <v>0</v>
      </c>
      <c r="OI309" s="1">
        <v>0</v>
      </c>
      <c r="OJ309" s="1">
        <v>0</v>
      </c>
      <c r="OK309" s="1">
        <v>0</v>
      </c>
      <c r="OL309" s="1">
        <v>0</v>
      </c>
      <c r="OM309" s="1">
        <v>1</v>
      </c>
      <c r="ON309" s="1">
        <v>0</v>
      </c>
      <c r="OO309" s="1" t="s">
        <v>4113</v>
      </c>
      <c r="OP309" s="1">
        <v>0</v>
      </c>
      <c r="OQ309" s="1">
        <v>0</v>
      </c>
      <c r="OR309" s="1">
        <v>1</v>
      </c>
      <c r="OS309" s="1">
        <v>0</v>
      </c>
      <c r="OT309" s="1">
        <v>0</v>
      </c>
      <c r="OU309" s="1">
        <v>0</v>
      </c>
      <c r="OW309" s="1" t="s">
        <v>482</v>
      </c>
      <c r="OY309" s="1" t="s">
        <v>533</v>
      </c>
      <c r="OZ309" s="1" t="s">
        <v>464</v>
      </c>
      <c r="PA309" s="1" t="s">
        <v>464</v>
      </c>
      <c r="PB309" s="1" t="s">
        <v>533</v>
      </c>
      <c r="PC309" s="1" t="s">
        <v>472</v>
      </c>
      <c r="PI309" s="1" t="s">
        <v>534</v>
      </c>
      <c r="PJ309" s="1" t="s">
        <v>472</v>
      </c>
      <c r="PZ309" s="1" t="s">
        <v>1580</v>
      </c>
      <c r="QA309" s="1" t="s">
        <v>472</v>
      </c>
      <c r="QB309" s="1" t="s">
        <v>4114</v>
      </c>
      <c r="QC309" s="1" t="s">
        <v>4115</v>
      </c>
      <c r="QD309" s="1" t="s">
        <v>472</v>
      </c>
      <c r="QG309" s="1">
        <v>-2.2192957</v>
      </c>
      <c r="QH309" s="1">
        <v>28.844890899999999</v>
      </c>
      <c r="QI309" s="1">
        <v>1478.3</v>
      </c>
      <c r="QJ309" s="1">
        <v>4.84</v>
      </c>
      <c r="QK309" s="1">
        <v>3</v>
      </c>
      <c r="QL309" s="1">
        <v>44970.415682870371</v>
      </c>
      <c r="QM309" s="1">
        <v>44970.400127314817</v>
      </c>
      <c r="QN309" s="1" t="s">
        <v>568</v>
      </c>
      <c r="QO309" s="1">
        <v>44970.556643518517</v>
      </c>
      <c r="QP309" s="7" t="s">
        <v>4116</v>
      </c>
      <c r="QQ309" s="1" t="s">
        <v>568</v>
      </c>
      <c r="QR309" s="1" t="s">
        <v>4752</v>
      </c>
      <c r="QS309" s="1" t="s">
        <v>4752</v>
      </c>
      <c r="QT309" s="1" t="s">
        <v>4752</v>
      </c>
      <c r="QU309" s="1" t="s">
        <v>4752</v>
      </c>
      <c r="QV309" s="1" t="s">
        <v>4752</v>
      </c>
      <c r="QW309" s="1" t="s">
        <v>4752</v>
      </c>
      <c r="QX309" s="1" t="s">
        <v>4752</v>
      </c>
      <c r="QY309" s="9" t="s">
        <v>4752</v>
      </c>
      <c r="QZ309" s="1" t="s">
        <v>4752</v>
      </c>
      <c r="RA309" s="1" t="s">
        <v>4752</v>
      </c>
      <c r="RB309" s="1" t="s">
        <v>4752</v>
      </c>
      <c r="RC309" s="1" t="s">
        <v>4752</v>
      </c>
      <c r="RD309" s="1" t="s">
        <v>4752</v>
      </c>
      <c r="RE309" s="1" t="s">
        <v>4752</v>
      </c>
      <c r="RF309" s="1" t="s">
        <v>4752</v>
      </c>
      <c r="RG309" s="1" t="s">
        <v>4752</v>
      </c>
      <c r="RH309" s="1" t="s">
        <v>4752</v>
      </c>
      <c r="RI309" s="1" t="s">
        <v>4752</v>
      </c>
      <c r="RJ309" s="1" t="s">
        <v>4752</v>
      </c>
      <c r="RK309" s="1" t="s">
        <v>4752</v>
      </c>
      <c r="RL309" s="1" t="s">
        <v>4752</v>
      </c>
      <c r="RM309" s="1" t="s">
        <v>4752</v>
      </c>
      <c r="RN309" s="1" t="s">
        <v>4752</v>
      </c>
      <c r="RO309" s="1" t="s">
        <v>4752</v>
      </c>
      <c r="RP309" s="1" t="str">
        <f t="shared" si="29"/>
        <v/>
      </c>
      <c r="RQ309" s="1" t="str">
        <f t="shared" si="30"/>
        <v/>
      </c>
      <c r="RR309" s="1" t="str">
        <f t="shared" si="31"/>
        <v/>
      </c>
      <c r="RS309" s="1" t="str">
        <f t="shared" si="32"/>
        <v/>
      </c>
      <c r="RT309" s="1" t="str">
        <f t="shared" si="33"/>
        <v/>
      </c>
      <c r="RU309" s="1" t="str">
        <f t="shared" si="34"/>
        <v/>
      </c>
    </row>
    <row r="310" spans="1:489" ht="14.25" customHeight="1" x14ac:dyDescent="0.3">
      <c r="A310" s="1" t="s">
        <v>4117</v>
      </c>
      <c r="B310" s="1" t="s">
        <v>4118</v>
      </c>
      <c r="C310" s="1">
        <v>44970</v>
      </c>
      <c r="D310" s="1" t="s">
        <v>459</v>
      </c>
      <c r="E310" s="1" t="s">
        <v>460</v>
      </c>
      <c r="F310" s="1" t="s">
        <v>460</v>
      </c>
      <c r="G310" s="1" t="s">
        <v>461</v>
      </c>
      <c r="H310" s="1" t="s">
        <v>1380</v>
      </c>
      <c r="I310" s="1" t="s">
        <v>1381</v>
      </c>
      <c r="J310" s="1" t="s">
        <v>464</v>
      </c>
      <c r="K310" s="1" t="s">
        <v>4120</v>
      </c>
      <c r="L310" s="1" t="s">
        <v>4119</v>
      </c>
      <c r="M310" s="1" t="str" cm="1">
        <f t="array" ref="M310">SUBSTITUTE(L310,LEFT(L310,MIN(IFERROR(FIND({0;1;2;3;4;5;6;7;8;9},L310),""))-1),"")</f>
        <v>58</v>
      </c>
      <c r="N310" s="1" t="str">
        <f t="shared" si="28"/>
        <v>mwand_58</v>
      </c>
      <c r="O310" s="1" t="s">
        <v>467</v>
      </c>
      <c r="P310" s="1">
        <v>19</v>
      </c>
      <c r="Q310" s="1">
        <v>0</v>
      </c>
      <c r="R310" s="1" t="s">
        <v>614</v>
      </c>
      <c r="S310" s="1" t="s">
        <v>472</v>
      </c>
      <c r="T310" s="1" t="s">
        <v>526</v>
      </c>
      <c r="V310" s="1" t="s">
        <v>510</v>
      </c>
      <c r="W310" s="1" t="s">
        <v>510</v>
      </c>
      <c r="X310" s="1" t="s">
        <v>4121</v>
      </c>
      <c r="Y310" s="1" t="s">
        <v>1503</v>
      </c>
      <c r="AA310" s="1" t="s">
        <v>471</v>
      </c>
      <c r="AB310" s="1">
        <v>0</v>
      </c>
      <c r="AC310" s="1">
        <v>1</v>
      </c>
      <c r="AD310" s="1">
        <v>0</v>
      </c>
      <c r="AE310" s="1">
        <v>2</v>
      </c>
      <c r="AF310" s="1">
        <v>0</v>
      </c>
      <c r="AG310" s="1">
        <v>0</v>
      </c>
      <c r="AH310" s="1">
        <v>1</v>
      </c>
      <c r="AI310" s="1">
        <v>0</v>
      </c>
      <c r="AJ310" s="1">
        <v>1</v>
      </c>
      <c r="AK310" s="1">
        <v>1</v>
      </c>
      <c r="AL310" s="1">
        <v>1</v>
      </c>
      <c r="AM310" s="1">
        <v>1</v>
      </c>
      <c r="AN310" s="1">
        <v>0</v>
      </c>
      <c r="AO310" s="1">
        <v>0</v>
      </c>
      <c r="AP310" s="1">
        <v>0</v>
      </c>
      <c r="AQ310" s="1">
        <v>1</v>
      </c>
      <c r="AR310" s="1">
        <v>9</v>
      </c>
      <c r="AS310" s="1" t="s">
        <v>472</v>
      </c>
      <c r="AT310" s="1">
        <v>0</v>
      </c>
      <c r="AU310" s="1">
        <v>0</v>
      </c>
      <c r="AV310" s="1">
        <v>0</v>
      </c>
      <c r="AW310" s="1">
        <v>0</v>
      </c>
      <c r="AX310" s="1">
        <v>0</v>
      </c>
      <c r="AY310" s="1">
        <v>0</v>
      </c>
      <c r="AZ310" s="1">
        <v>0</v>
      </c>
      <c r="BA310" s="1">
        <v>0</v>
      </c>
      <c r="BB310" s="1">
        <v>0</v>
      </c>
      <c r="BC310" s="1">
        <v>0</v>
      </c>
      <c r="BD310" s="1">
        <v>0</v>
      </c>
      <c r="BE310" s="1">
        <v>0</v>
      </c>
      <c r="BF310" s="1" t="s">
        <v>464</v>
      </c>
      <c r="BG310" s="1">
        <v>0</v>
      </c>
      <c r="BH310" s="1">
        <v>0</v>
      </c>
      <c r="BI310" s="1">
        <v>0</v>
      </c>
      <c r="BJ310" s="1">
        <v>0</v>
      </c>
      <c r="BK310" s="1">
        <v>0</v>
      </c>
      <c r="BL310" s="1">
        <v>0</v>
      </c>
      <c r="BM310" s="1">
        <v>1</v>
      </c>
      <c r="BN310" s="1">
        <v>0</v>
      </c>
      <c r="BO310" s="1">
        <v>0</v>
      </c>
      <c r="BP310" s="1">
        <v>0</v>
      </c>
      <c r="BQ310" s="1">
        <v>0</v>
      </c>
      <c r="BS310" s="1" t="s">
        <v>464</v>
      </c>
      <c r="BT310" s="1">
        <v>1</v>
      </c>
      <c r="BU310" s="1">
        <v>1</v>
      </c>
      <c r="BV310" s="1">
        <v>0</v>
      </c>
      <c r="BW310" s="1">
        <v>0</v>
      </c>
      <c r="BX310" s="1">
        <v>1</v>
      </c>
      <c r="BY310" s="1">
        <v>0</v>
      </c>
      <c r="BZ310" s="1">
        <v>0</v>
      </c>
      <c r="CA310" s="1">
        <v>0</v>
      </c>
      <c r="CB310" s="1">
        <v>0</v>
      </c>
      <c r="CC310" s="1">
        <v>0</v>
      </c>
      <c r="CD310" s="1">
        <v>0</v>
      </c>
      <c r="CF310" s="1" t="s">
        <v>473</v>
      </c>
      <c r="CG310" s="1" t="s">
        <v>474</v>
      </c>
      <c r="CL310" s="1" t="s">
        <v>473</v>
      </c>
      <c r="CM310" s="1" t="s">
        <v>5133</v>
      </c>
      <c r="CO310" s="1" t="s">
        <v>464</v>
      </c>
      <c r="CW310" s="1" t="s">
        <v>475</v>
      </c>
      <c r="CX310" s="1">
        <v>2</v>
      </c>
      <c r="CY310" s="1">
        <v>5</v>
      </c>
      <c r="CZ310" s="1">
        <v>2</v>
      </c>
      <c r="DA310" s="9">
        <v>9</v>
      </c>
      <c r="DE310" s="1" t="s">
        <v>464</v>
      </c>
      <c r="DF310" s="1" t="s">
        <v>5100</v>
      </c>
      <c r="EH310" s="1">
        <v>7</v>
      </c>
      <c r="EI310" s="1">
        <v>4</v>
      </c>
      <c r="EJ310" s="1">
        <v>560</v>
      </c>
      <c r="EM310" s="1">
        <v>0</v>
      </c>
      <c r="EN310" s="6">
        <v>8.8888888888888893</v>
      </c>
      <c r="EO310" s="1" t="s">
        <v>472</v>
      </c>
      <c r="EZ310" s="1" t="s">
        <v>529</v>
      </c>
      <c r="FA310" s="1">
        <v>0</v>
      </c>
      <c r="FB310" s="1">
        <v>0</v>
      </c>
      <c r="FC310" s="1">
        <v>0</v>
      </c>
      <c r="FD310" s="1">
        <v>0</v>
      </c>
      <c r="FE310" s="1">
        <v>1</v>
      </c>
      <c r="FF310" s="1">
        <v>0</v>
      </c>
      <c r="FG310" s="1">
        <v>0</v>
      </c>
      <c r="FI310" s="1" t="s">
        <v>464</v>
      </c>
      <c r="FJ310" s="1" t="s">
        <v>598</v>
      </c>
      <c r="FM310" s="1">
        <v>500</v>
      </c>
      <c r="GE310" s="1" t="s">
        <v>464</v>
      </c>
      <c r="GF310" s="1" t="s">
        <v>4122</v>
      </c>
      <c r="GG310" s="1" t="s">
        <v>472</v>
      </c>
      <c r="HP310" s="1" t="s">
        <v>464</v>
      </c>
      <c r="HQ310" s="1">
        <v>0</v>
      </c>
      <c r="HR310" s="1">
        <v>0</v>
      </c>
      <c r="HS310" s="1">
        <v>0</v>
      </c>
      <c r="HT310" s="1">
        <v>0</v>
      </c>
      <c r="HU310" s="1">
        <v>0</v>
      </c>
      <c r="HV310" s="1">
        <v>0</v>
      </c>
      <c r="HW310" s="1">
        <v>1</v>
      </c>
      <c r="HX310" s="1">
        <v>0</v>
      </c>
      <c r="HY310" s="1">
        <v>0</v>
      </c>
      <c r="HZ310" s="1">
        <v>0</v>
      </c>
      <c r="IF310" s="1">
        <v>0</v>
      </c>
      <c r="IG310" s="1">
        <v>0</v>
      </c>
      <c r="IH310" s="1">
        <v>0</v>
      </c>
      <c r="II310" s="1">
        <v>1</v>
      </c>
      <c r="IJ310" s="1">
        <v>0</v>
      </c>
      <c r="IS310" s="1" t="s">
        <v>5183</v>
      </c>
      <c r="IT310" s="1" t="s">
        <v>472</v>
      </c>
      <c r="IU310" s="1" t="s">
        <v>5102</v>
      </c>
      <c r="IV310" s="1" t="s">
        <v>472</v>
      </c>
      <c r="IX310" s="1" t="s">
        <v>472</v>
      </c>
      <c r="IY310" s="1" t="s">
        <v>472</v>
      </c>
      <c r="KA310" s="1" t="s">
        <v>464</v>
      </c>
      <c r="KB310" s="1">
        <v>1</v>
      </c>
      <c r="KC310" s="1">
        <v>0</v>
      </c>
      <c r="KD310" s="1">
        <v>0</v>
      </c>
      <c r="KE310" s="1">
        <v>1</v>
      </c>
      <c r="KF310" s="1">
        <v>0</v>
      </c>
      <c r="KG310" s="1">
        <v>0</v>
      </c>
      <c r="KH310" s="1">
        <v>0</v>
      </c>
      <c r="KJ310" s="1">
        <v>1</v>
      </c>
      <c r="KK310" s="1">
        <v>1</v>
      </c>
      <c r="KL310" s="1">
        <v>1</v>
      </c>
      <c r="KM310" s="1">
        <v>3</v>
      </c>
      <c r="KN310" s="1">
        <v>4</v>
      </c>
      <c r="KO310" s="1" t="s">
        <v>5185</v>
      </c>
      <c r="KP310" s="1">
        <v>0</v>
      </c>
      <c r="KQ310" s="1">
        <v>0</v>
      </c>
      <c r="KR310" s="1">
        <v>0</v>
      </c>
      <c r="KT310" s="1">
        <v>1</v>
      </c>
      <c r="KU310" s="1">
        <v>0</v>
      </c>
      <c r="KV310" s="1">
        <v>0</v>
      </c>
      <c r="KW310" s="1">
        <v>0</v>
      </c>
      <c r="KX310" s="1">
        <v>0</v>
      </c>
      <c r="KY310" s="1">
        <v>0</v>
      </c>
      <c r="LA310" s="1" t="s">
        <v>472</v>
      </c>
      <c r="LB310" s="1" t="s">
        <v>4123</v>
      </c>
      <c r="LC310" s="1">
        <v>0</v>
      </c>
      <c r="LD310" s="1">
        <v>1</v>
      </c>
      <c r="LE310" s="1">
        <v>0</v>
      </c>
      <c r="LF310" s="1">
        <v>0</v>
      </c>
      <c r="LH310" s="1">
        <v>1</v>
      </c>
      <c r="LI310" s="1">
        <v>0</v>
      </c>
      <c r="LJ310" s="1">
        <v>0</v>
      </c>
      <c r="LK310" s="1">
        <v>0</v>
      </c>
      <c r="LL310" s="1">
        <v>0</v>
      </c>
      <c r="LM310" s="1">
        <v>0</v>
      </c>
      <c r="LN310" s="1">
        <v>0</v>
      </c>
      <c r="LO310" s="1">
        <v>0</v>
      </c>
      <c r="LQ310" s="1" t="s">
        <v>464</v>
      </c>
      <c r="LR310" s="1" t="s">
        <v>4124</v>
      </c>
      <c r="LS310" s="1">
        <v>0</v>
      </c>
      <c r="LT310" s="1">
        <v>0</v>
      </c>
      <c r="LU310" s="1">
        <v>0</v>
      </c>
      <c r="LV310" s="1">
        <v>1</v>
      </c>
      <c r="LW310" s="1">
        <v>0</v>
      </c>
      <c r="LX310" s="1">
        <v>0</v>
      </c>
      <c r="LY310" s="1" t="s">
        <v>4125</v>
      </c>
      <c r="LZ310" s="1" t="s">
        <v>472</v>
      </c>
      <c r="MA310" s="1" t="s">
        <v>472</v>
      </c>
      <c r="MQ310" s="1">
        <v>0</v>
      </c>
      <c r="MT310" s="1">
        <v>7</v>
      </c>
      <c r="MU310" s="1" t="s">
        <v>5187</v>
      </c>
      <c r="MV310" s="1">
        <v>1</v>
      </c>
      <c r="MW310" s="1">
        <v>0</v>
      </c>
      <c r="MX310" s="1">
        <v>0</v>
      </c>
      <c r="MY310" s="1">
        <v>0</v>
      </c>
      <c r="MZ310" s="1">
        <v>0</v>
      </c>
      <c r="NA310" s="1">
        <v>1</v>
      </c>
      <c r="NB310" s="1">
        <v>1</v>
      </c>
      <c r="NC310" s="1" t="s">
        <v>5190</v>
      </c>
      <c r="ND310" s="1">
        <v>0</v>
      </c>
      <c r="NE310" s="1">
        <v>0</v>
      </c>
      <c r="NF310" s="1">
        <v>0</v>
      </c>
      <c r="NH310" s="1" t="s">
        <v>464</v>
      </c>
      <c r="NI310" s="1" t="s">
        <v>464</v>
      </c>
      <c r="NJ310" s="1" t="s">
        <v>741</v>
      </c>
      <c r="OD310" s="1" t="s">
        <v>4126</v>
      </c>
      <c r="OE310" s="1">
        <v>0</v>
      </c>
      <c r="OF310" s="1">
        <v>0</v>
      </c>
      <c r="OG310" s="1">
        <v>0</v>
      </c>
      <c r="OH310" s="1">
        <v>0</v>
      </c>
      <c r="OI310" s="1">
        <v>0</v>
      </c>
      <c r="OJ310" s="1">
        <v>0</v>
      </c>
      <c r="OK310" s="1">
        <v>0</v>
      </c>
      <c r="OL310" s="1">
        <v>0</v>
      </c>
      <c r="OM310" s="1">
        <v>1</v>
      </c>
      <c r="ON310" s="1">
        <v>0</v>
      </c>
      <c r="OO310" s="1" t="s">
        <v>562</v>
      </c>
      <c r="OP310" s="1">
        <v>0</v>
      </c>
      <c r="OQ310" s="1">
        <v>0</v>
      </c>
      <c r="OR310" s="1">
        <v>1</v>
      </c>
      <c r="OS310" s="1">
        <v>0</v>
      </c>
      <c r="OT310" s="1">
        <v>0</v>
      </c>
      <c r="OU310" s="1">
        <v>0</v>
      </c>
      <c r="OW310" s="1" t="s">
        <v>482</v>
      </c>
      <c r="OY310" s="1" t="s">
        <v>518</v>
      </c>
      <c r="OZ310" s="1" t="s">
        <v>464</v>
      </c>
      <c r="PA310" s="1" t="s">
        <v>464</v>
      </c>
      <c r="PB310" s="1" t="s">
        <v>533</v>
      </c>
      <c r="PC310" s="1" t="s">
        <v>464</v>
      </c>
      <c r="PD310" s="1" t="s">
        <v>472</v>
      </c>
      <c r="PF310" s="1" t="s">
        <v>484</v>
      </c>
      <c r="PH310" s="1" t="s">
        <v>586</v>
      </c>
      <c r="PI310" s="1" t="s">
        <v>534</v>
      </c>
      <c r="PJ310" s="1" t="s">
        <v>472</v>
      </c>
      <c r="PZ310" s="1" t="s">
        <v>4127</v>
      </c>
      <c r="QA310" s="1" t="s">
        <v>472</v>
      </c>
      <c r="QB310" s="1" t="s">
        <v>4128</v>
      </c>
      <c r="QC310" s="1" t="s">
        <v>4129</v>
      </c>
      <c r="QD310" s="1" t="s">
        <v>472</v>
      </c>
      <c r="QG310" s="1">
        <v>-2.2225033000000001</v>
      </c>
      <c r="QH310" s="1">
        <v>28.847828799999998</v>
      </c>
      <c r="QI310" s="1">
        <v>1464.5</v>
      </c>
      <c r="QJ310" s="1">
        <v>4.9800000000000004</v>
      </c>
      <c r="QK310" s="1">
        <v>9</v>
      </c>
      <c r="QL310" s="1">
        <v>44970.461030092592</v>
      </c>
      <c r="QM310" s="1">
        <v>44970.446469907409</v>
      </c>
      <c r="QN310" s="1" t="s">
        <v>568</v>
      </c>
      <c r="QO310" s="1">
        <v>44970.556655092587</v>
      </c>
      <c r="QP310" s="7" t="s">
        <v>4130</v>
      </c>
      <c r="QQ310" s="1" t="s">
        <v>568</v>
      </c>
      <c r="QR310" s="1" t="s">
        <v>4707</v>
      </c>
      <c r="QS310" s="1" t="s">
        <v>4716</v>
      </c>
      <c r="QT310" s="1">
        <v>11</v>
      </c>
      <c r="QU310" s="1" t="s">
        <v>4725</v>
      </c>
      <c r="QV310" s="1">
        <v>3</v>
      </c>
      <c r="QW310" s="1">
        <v>1</v>
      </c>
      <c r="QX310" s="1">
        <v>3</v>
      </c>
      <c r="QY310" s="9">
        <v>7</v>
      </c>
      <c r="QZ310" s="1" t="s">
        <v>5100</v>
      </c>
      <c r="RA310" s="1">
        <v>18.181818181818183</v>
      </c>
      <c r="RB310" s="1" t="s">
        <v>4710</v>
      </c>
      <c r="RC310" s="1" t="s">
        <v>4711</v>
      </c>
      <c r="RD310" s="1" t="s">
        <v>4712</v>
      </c>
      <c r="RE310" s="1" t="s">
        <v>5102</v>
      </c>
      <c r="RF310" s="1">
        <v>0</v>
      </c>
      <c r="RG310" s="1">
        <v>2</v>
      </c>
      <c r="RH310" s="1">
        <v>2</v>
      </c>
      <c r="RI310" s="1">
        <v>4</v>
      </c>
      <c r="RJ310" s="1" t="s">
        <v>4713</v>
      </c>
      <c r="RK310" s="1">
        <v>0</v>
      </c>
      <c r="RL310" s="1">
        <v>8</v>
      </c>
      <c r="RM310" s="1" t="s">
        <v>4718</v>
      </c>
      <c r="RN310" s="1">
        <v>0</v>
      </c>
      <c r="RO310" s="1">
        <v>0</v>
      </c>
      <c r="RP310" s="1" t="str">
        <f t="shared" si="29"/>
        <v>regression</v>
      </c>
      <c r="RQ310" s="1" t="str">
        <f t="shared" si="30"/>
        <v>stagnation</v>
      </c>
      <c r="RR310" s="1" t="str">
        <f t="shared" si="31"/>
        <v>stagnation</v>
      </c>
      <c r="RS310" s="1" t="str">
        <f t="shared" si="32"/>
        <v>croissance</v>
      </c>
      <c r="RT310" s="1" t="str">
        <f t="shared" si="33"/>
        <v>stagnation</v>
      </c>
      <c r="RU310" s="1" t="str">
        <f t="shared" si="34"/>
        <v>regression</v>
      </c>
    </row>
    <row r="311" spans="1:489" ht="14.25" customHeight="1" x14ac:dyDescent="0.3">
      <c r="A311" s="1" t="s">
        <v>4131</v>
      </c>
      <c r="B311" s="1" t="s">
        <v>4132</v>
      </c>
      <c r="C311" s="1">
        <v>44970</v>
      </c>
      <c r="D311" s="1" t="s">
        <v>459</v>
      </c>
      <c r="E311" s="1" t="s">
        <v>460</v>
      </c>
      <c r="F311" s="1" t="s">
        <v>460</v>
      </c>
      <c r="G311" s="1" t="s">
        <v>461</v>
      </c>
      <c r="H311" s="1" t="s">
        <v>1380</v>
      </c>
      <c r="I311" s="1" t="s">
        <v>1381</v>
      </c>
      <c r="J311" s="1" t="s">
        <v>464</v>
      </c>
      <c r="K311" s="1" t="s">
        <v>4134</v>
      </c>
      <c r="L311" s="1" t="s">
        <v>4133</v>
      </c>
      <c r="M311" s="1" t="str" cm="1">
        <f t="array" ref="M311">SUBSTITUTE(L311,LEFT(L311,MIN(IFERROR(FIND({0;1;2;3;4;5;6;7;8;9},L311),""))-1),"")</f>
        <v>4</v>
      </c>
      <c r="N311" s="1" t="str">
        <f t="shared" si="28"/>
        <v>mwand_4</v>
      </c>
      <c r="O311" s="1" t="s">
        <v>467</v>
      </c>
      <c r="P311" s="1">
        <v>32</v>
      </c>
      <c r="Q311" s="1">
        <v>0</v>
      </c>
      <c r="R311" s="1" t="s">
        <v>553</v>
      </c>
      <c r="S311" s="1" t="s">
        <v>472</v>
      </c>
      <c r="T311" s="1" t="s">
        <v>542</v>
      </c>
      <c r="V311" s="1" t="s">
        <v>510</v>
      </c>
      <c r="W311" s="1" t="s">
        <v>510</v>
      </c>
      <c r="Y311" s="1" t="s">
        <v>575</v>
      </c>
      <c r="AA311" s="1" t="s">
        <v>471</v>
      </c>
      <c r="AB311" s="1">
        <v>0</v>
      </c>
      <c r="AC311" s="1">
        <v>2</v>
      </c>
      <c r="AD311" s="1">
        <v>1</v>
      </c>
      <c r="AE311" s="1">
        <v>1</v>
      </c>
      <c r="AF311" s="1">
        <v>0</v>
      </c>
      <c r="AG311" s="1">
        <v>1</v>
      </c>
      <c r="AH311" s="1">
        <v>0</v>
      </c>
      <c r="AI311" s="1">
        <v>0</v>
      </c>
      <c r="AJ311" s="1">
        <v>1</v>
      </c>
      <c r="AK311" s="1">
        <v>0</v>
      </c>
      <c r="AL311" s="1">
        <v>0</v>
      </c>
      <c r="AM311" s="1">
        <v>0</v>
      </c>
      <c r="AN311" s="1">
        <v>0</v>
      </c>
      <c r="AO311" s="1">
        <v>0</v>
      </c>
      <c r="AP311" s="1">
        <v>1</v>
      </c>
      <c r="AQ311" s="1">
        <v>0</v>
      </c>
      <c r="AR311" s="1">
        <v>7</v>
      </c>
      <c r="AS311" s="1" t="s">
        <v>472</v>
      </c>
      <c r="AT311" s="1">
        <v>0</v>
      </c>
      <c r="AU311" s="1">
        <v>0</v>
      </c>
      <c r="AV311" s="1">
        <v>0</v>
      </c>
      <c r="AW311" s="1">
        <v>0</v>
      </c>
      <c r="AX311" s="1">
        <v>0</v>
      </c>
      <c r="AY311" s="1">
        <v>0</v>
      </c>
      <c r="AZ311" s="1">
        <v>0</v>
      </c>
      <c r="BA311" s="1">
        <v>0</v>
      </c>
      <c r="BB311" s="1">
        <v>0</v>
      </c>
      <c r="BC311" s="1">
        <v>0</v>
      </c>
      <c r="BD311" s="1">
        <v>0</v>
      </c>
      <c r="BE311" s="1">
        <v>0</v>
      </c>
      <c r="BF311" s="1" t="s">
        <v>464</v>
      </c>
      <c r="BG311" s="1">
        <v>0</v>
      </c>
      <c r="BH311" s="1">
        <v>0</v>
      </c>
      <c r="BI311" s="1">
        <v>0</v>
      </c>
      <c r="BJ311" s="1">
        <v>0</v>
      </c>
      <c r="BK311" s="1">
        <v>0</v>
      </c>
      <c r="BL311" s="1">
        <v>0</v>
      </c>
      <c r="BM311" s="1">
        <v>1</v>
      </c>
      <c r="BN311" s="1">
        <v>0</v>
      </c>
      <c r="BO311" s="1">
        <v>0</v>
      </c>
      <c r="BP311" s="1">
        <v>0</v>
      </c>
      <c r="BQ311" s="1">
        <v>0</v>
      </c>
      <c r="BS311" s="1" t="s">
        <v>464</v>
      </c>
      <c r="BT311" s="1">
        <v>0</v>
      </c>
      <c r="BU311" s="1">
        <v>0</v>
      </c>
      <c r="BV311" s="1">
        <v>0</v>
      </c>
      <c r="BW311" s="1">
        <v>0</v>
      </c>
      <c r="BX311" s="1">
        <v>1</v>
      </c>
      <c r="BY311" s="1">
        <v>1</v>
      </c>
      <c r="BZ311" s="1">
        <v>0</v>
      </c>
      <c r="CA311" s="1">
        <v>0</v>
      </c>
      <c r="CB311" s="1">
        <v>0</v>
      </c>
      <c r="CC311" s="1">
        <v>0</v>
      </c>
      <c r="CD311" s="1">
        <v>0</v>
      </c>
      <c r="CF311" s="1" t="s">
        <v>473</v>
      </c>
      <c r="CG311" s="1" t="s">
        <v>474</v>
      </c>
      <c r="CL311" s="1" t="s">
        <v>473</v>
      </c>
      <c r="CM311" s="1" t="s">
        <v>5133</v>
      </c>
      <c r="CO311" s="1" t="s">
        <v>464</v>
      </c>
      <c r="CW311" s="1" t="s">
        <v>475</v>
      </c>
      <c r="CX311" s="1">
        <v>2</v>
      </c>
      <c r="CY311" s="1">
        <v>5</v>
      </c>
      <c r="CZ311" s="1">
        <v>2</v>
      </c>
      <c r="DA311" s="9">
        <v>9</v>
      </c>
      <c r="DE311" s="1" t="s">
        <v>464</v>
      </c>
      <c r="DF311" s="1" t="s">
        <v>5100</v>
      </c>
      <c r="EH311" s="1">
        <v>7</v>
      </c>
      <c r="EI311" s="1">
        <v>2</v>
      </c>
      <c r="EJ311" s="1">
        <v>280</v>
      </c>
      <c r="EM311" s="1">
        <v>0</v>
      </c>
      <c r="EN311" s="6">
        <v>5.7142857142857144</v>
      </c>
      <c r="EO311" s="1" t="s">
        <v>472</v>
      </c>
      <c r="EZ311" s="1" t="s">
        <v>514</v>
      </c>
      <c r="FA311" s="1">
        <v>0</v>
      </c>
      <c r="FB311" s="1">
        <v>0</v>
      </c>
      <c r="FC311" s="1">
        <v>0</v>
      </c>
      <c r="FD311" s="1">
        <v>0</v>
      </c>
      <c r="FE311" s="1">
        <v>1</v>
      </c>
      <c r="FF311" s="1">
        <v>0</v>
      </c>
      <c r="FG311" s="1">
        <v>0</v>
      </c>
      <c r="FI311" s="1" t="s">
        <v>464</v>
      </c>
      <c r="FJ311" s="1" t="s">
        <v>598</v>
      </c>
      <c r="FM311" s="1">
        <v>500</v>
      </c>
      <c r="GE311" s="1" t="s">
        <v>464</v>
      </c>
      <c r="GF311" s="1" t="s">
        <v>4135</v>
      </c>
      <c r="GG311" s="1" t="s">
        <v>472</v>
      </c>
      <c r="HP311" s="1" t="s">
        <v>464</v>
      </c>
      <c r="HQ311" s="1">
        <v>0</v>
      </c>
      <c r="HR311" s="1">
        <v>0</v>
      </c>
      <c r="HS311" s="1">
        <v>0</v>
      </c>
      <c r="HT311" s="1">
        <v>0</v>
      </c>
      <c r="HU311" s="1">
        <v>0</v>
      </c>
      <c r="HV311" s="1">
        <v>0</v>
      </c>
      <c r="HW311" s="1">
        <v>1</v>
      </c>
      <c r="HX311" s="1">
        <v>0</v>
      </c>
      <c r="HY311" s="1">
        <v>0</v>
      </c>
      <c r="HZ311" s="1">
        <v>0</v>
      </c>
      <c r="IF311" s="1">
        <v>0</v>
      </c>
      <c r="IG311" s="1">
        <v>0</v>
      </c>
      <c r="IH311" s="1">
        <v>0</v>
      </c>
      <c r="II311" s="1">
        <v>1</v>
      </c>
      <c r="IJ311" s="1">
        <v>0</v>
      </c>
      <c r="IS311" s="1" t="s">
        <v>5183</v>
      </c>
      <c r="IT311" s="1" t="s">
        <v>472</v>
      </c>
      <c r="IU311" s="1" t="s">
        <v>5102</v>
      </c>
      <c r="IV311" s="1" t="s">
        <v>472</v>
      </c>
      <c r="IX311" s="1" t="s">
        <v>472</v>
      </c>
      <c r="IY311" s="1" t="s">
        <v>472</v>
      </c>
      <c r="KA311" s="1" t="s">
        <v>472</v>
      </c>
      <c r="KE311" s="1">
        <v>0</v>
      </c>
      <c r="KM311" s="1">
        <v>0</v>
      </c>
      <c r="KN311" s="1">
        <v>0</v>
      </c>
      <c r="KO311" s="1" t="s">
        <v>5186</v>
      </c>
      <c r="KT311" s="1">
        <v>1</v>
      </c>
      <c r="KU311" s="1">
        <v>0</v>
      </c>
      <c r="KV311" s="1">
        <v>0</v>
      </c>
      <c r="KW311" s="1">
        <v>0</v>
      </c>
      <c r="KX311" s="1">
        <v>0</v>
      </c>
      <c r="KY311" s="1">
        <v>0</v>
      </c>
      <c r="LA311" s="1" t="s">
        <v>472</v>
      </c>
      <c r="LB311" s="1" t="s">
        <v>636</v>
      </c>
      <c r="LC311" s="1">
        <v>0</v>
      </c>
      <c r="LD311" s="1">
        <v>1</v>
      </c>
      <c r="LE311" s="1">
        <v>0</v>
      </c>
      <c r="LF311" s="1">
        <v>0</v>
      </c>
      <c r="LH311" s="1">
        <v>0</v>
      </c>
      <c r="LI311" s="1">
        <v>0</v>
      </c>
      <c r="LJ311" s="1">
        <v>0</v>
      </c>
      <c r="LK311" s="1">
        <v>0</v>
      </c>
      <c r="LL311" s="1">
        <v>0</v>
      </c>
      <c r="LM311" s="1">
        <v>0</v>
      </c>
      <c r="LN311" s="1">
        <v>1</v>
      </c>
      <c r="LO311" s="1">
        <v>0</v>
      </c>
      <c r="LP311" s="1" t="s">
        <v>4136</v>
      </c>
      <c r="LQ311" s="1" t="s">
        <v>464</v>
      </c>
      <c r="LR311" s="1" t="s">
        <v>4137</v>
      </c>
      <c r="LS311" s="1">
        <v>0</v>
      </c>
      <c r="LT311" s="1">
        <v>1</v>
      </c>
      <c r="LU311" s="1">
        <v>0</v>
      </c>
      <c r="LV311" s="1">
        <v>1</v>
      </c>
      <c r="LW311" s="1">
        <v>0</v>
      </c>
      <c r="LX311" s="1">
        <v>0</v>
      </c>
      <c r="LY311" s="1" t="s">
        <v>4138</v>
      </c>
      <c r="LZ311" s="1" t="s">
        <v>472</v>
      </c>
      <c r="MA311" s="1" t="s">
        <v>472</v>
      </c>
      <c r="MQ311" s="1">
        <v>0</v>
      </c>
      <c r="MT311" s="1">
        <v>6</v>
      </c>
      <c r="MU311" s="1" t="s">
        <v>5187</v>
      </c>
      <c r="MV311" s="1">
        <v>1</v>
      </c>
      <c r="MW311" s="1">
        <v>0</v>
      </c>
      <c r="MX311" s="1">
        <v>0</v>
      </c>
      <c r="MY311" s="1">
        <v>0</v>
      </c>
      <c r="MZ311" s="1">
        <v>0</v>
      </c>
      <c r="NA311" s="1">
        <v>1</v>
      </c>
      <c r="NB311" s="1">
        <v>1</v>
      </c>
      <c r="NC311" s="1" t="s">
        <v>5190</v>
      </c>
      <c r="ND311" s="1">
        <v>0</v>
      </c>
      <c r="NE311" s="1">
        <v>0</v>
      </c>
      <c r="NF311" s="1">
        <v>0</v>
      </c>
      <c r="NH311" s="1" t="s">
        <v>464</v>
      </c>
      <c r="NI311" s="1" t="s">
        <v>480</v>
      </c>
      <c r="OD311" s="1" t="s">
        <v>4139</v>
      </c>
      <c r="OE311" s="1">
        <v>0</v>
      </c>
      <c r="OF311" s="1">
        <v>0</v>
      </c>
      <c r="OG311" s="1">
        <v>0</v>
      </c>
      <c r="OH311" s="1">
        <v>0</v>
      </c>
      <c r="OI311" s="1">
        <v>0</v>
      </c>
      <c r="OJ311" s="1">
        <v>0</v>
      </c>
      <c r="OK311" s="1">
        <v>0</v>
      </c>
      <c r="OL311" s="1">
        <v>0</v>
      </c>
      <c r="OM311" s="1">
        <v>1</v>
      </c>
      <c r="ON311" s="1">
        <v>0</v>
      </c>
      <c r="OO311" s="1" t="s">
        <v>1731</v>
      </c>
      <c r="OP311" s="1">
        <v>0</v>
      </c>
      <c r="OQ311" s="1">
        <v>0</v>
      </c>
      <c r="OR311" s="1">
        <v>1</v>
      </c>
      <c r="OS311" s="1">
        <v>0</v>
      </c>
      <c r="OT311" s="1">
        <v>0</v>
      </c>
      <c r="OU311" s="1">
        <v>0</v>
      </c>
      <c r="OW311" s="1" t="s">
        <v>482</v>
      </c>
      <c r="OY311" s="1" t="s">
        <v>533</v>
      </c>
      <c r="OZ311" s="1" t="s">
        <v>464</v>
      </c>
      <c r="PA311" s="1" t="s">
        <v>464</v>
      </c>
      <c r="PB311" s="1" t="s">
        <v>533</v>
      </c>
      <c r="PC311" s="1" t="s">
        <v>464</v>
      </c>
      <c r="PD311" s="1" t="s">
        <v>472</v>
      </c>
      <c r="PF311" s="1" t="s">
        <v>484</v>
      </c>
      <c r="PH311" s="1" t="s">
        <v>586</v>
      </c>
      <c r="PI311" s="1" t="s">
        <v>534</v>
      </c>
      <c r="PJ311" s="1" t="s">
        <v>472</v>
      </c>
      <c r="PZ311" s="1" t="s">
        <v>4140</v>
      </c>
      <c r="QA311" s="1" t="s">
        <v>472</v>
      </c>
      <c r="QB311" s="1" t="s">
        <v>4141</v>
      </c>
      <c r="QC311" s="1" t="s">
        <v>4142</v>
      </c>
      <c r="QD311" s="1" t="s">
        <v>472</v>
      </c>
      <c r="QG311" s="1">
        <v>-2.2216936</v>
      </c>
      <c r="QH311" s="1">
        <v>28.8479688</v>
      </c>
      <c r="QI311" s="1">
        <v>1478.3</v>
      </c>
      <c r="QJ311" s="1">
        <v>4.92</v>
      </c>
      <c r="QK311" s="1">
        <v>7</v>
      </c>
      <c r="QL311" s="1">
        <v>44970.4768287037</v>
      </c>
      <c r="QM311" s="1">
        <v>44970.464930555558</v>
      </c>
      <c r="QN311" s="1" t="s">
        <v>568</v>
      </c>
      <c r="QO311" s="1">
        <v>44970.556666666656</v>
      </c>
      <c r="QP311" s="7" t="s">
        <v>4143</v>
      </c>
      <c r="QQ311" s="1" t="s">
        <v>568</v>
      </c>
      <c r="QR311" s="1" t="s">
        <v>4707</v>
      </c>
      <c r="QS311" s="1" t="s">
        <v>4708</v>
      </c>
      <c r="QT311" s="1">
        <v>11</v>
      </c>
      <c r="QU311" s="1" t="s">
        <v>4725</v>
      </c>
      <c r="QV311" s="1">
        <v>5</v>
      </c>
      <c r="QW311" s="1">
        <v>1</v>
      </c>
      <c r="QX311" s="1">
        <v>5</v>
      </c>
      <c r="QY311" s="9">
        <v>11</v>
      </c>
      <c r="QZ311" s="1" t="s">
        <v>5100</v>
      </c>
      <c r="RA311" s="1">
        <v>9.0909090909090917</v>
      </c>
      <c r="RB311" s="1" t="s">
        <v>4710</v>
      </c>
      <c r="RC311" s="1" t="s">
        <v>4711</v>
      </c>
      <c r="RD311" s="1" t="s">
        <v>4712</v>
      </c>
      <c r="RE311" s="1" t="s">
        <v>5102</v>
      </c>
      <c r="RF311" s="1">
        <v>0</v>
      </c>
      <c r="RG311" s="1">
        <v>2</v>
      </c>
      <c r="RH311" s="1">
        <v>2</v>
      </c>
      <c r="RI311" s="1">
        <v>4</v>
      </c>
      <c r="RJ311" s="1" t="s">
        <v>4713</v>
      </c>
      <c r="RK311" s="1">
        <v>0</v>
      </c>
      <c r="RL311" s="1">
        <v>7</v>
      </c>
      <c r="RM311" s="1" t="s">
        <v>4718</v>
      </c>
      <c r="RN311" s="1">
        <v>0</v>
      </c>
      <c r="RO311" s="1">
        <v>0</v>
      </c>
      <c r="RP311" s="1" t="str">
        <f t="shared" si="29"/>
        <v>croissance</v>
      </c>
      <c r="RQ311" s="1" t="str">
        <f t="shared" si="30"/>
        <v>stagnation</v>
      </c>
      <c r="RR311" s="1" t="str">
        <f t="shared" si="31"/>
        <v>stagnation</v>
      </c>
      <c r="RS311" s="1" t="str">
        <f t="shared" si="32"/>
        <v>croissance</v>
      </c>
      <c r="RT311" s="1" t="str">
        <f t="shared" si="33"/>
        <v>regression</v>
      </c>
      <c r="RU311" s="1" t="str">
        <f t="shared" si="34"/>
        <v>regression</v>
      </c>
    </row>
    <row r="312" spans="1:489" ht="14.25" customHeight="1" x14ac:dyDescent="0.3">
      <c r="A312" s="1" t="s">
        <v>4144</v>
      </c>
      <c r="B312" s="1" t="s">
        <v>4145</v>
      </c>
      <c r="C312" s="1">
        <v>44970</v>
      </c>
      <c r="D312" s="1" t="s">
        <v>459</v>
      </c>
      <c r="E312" s="1" t="s">
        <v>460</v>
      </c>
      <c r="F312" s="1" t="s">
        <v>460</v>
      </c>
      <c r="G312" s="1" t="s">
        <v>461</v>
      </c>
      <c r="H312" s="1" t="s">
        <v>1380</v>
      </c>
      <c r="I312" s="1" t="s">
        <v>1381</v>
      </c>
      <c r="J312" s="1" t="s">
        <v>472</v>
      </c>
      <c r="K312" s="1" t="s">
        <v>4147</v>
      </c>
      <c r="L312" s="1" t="s">
        <v>4146</v>
      </c>
      <c r="M312" s="1" t="str" cm="1">
        <f t="array" ref="M312">SUBSTITUTE(L312,LEFT(L312,MIN(IFERROR(FIND({0;1;2;3;4;5;6;7;8;9},L312),""))-1),"")</f>
        <v>18</v>
      </c>
      <c r="N312" s="1" t="str">
        <f t="shared" si="28"/>
        <v>mwand_18</v>
      </c>
      <c r="O312" s="1" t="s">
        <v>467</v>
      </c>
      <c r="P312" s="1">
        <v>58</v>
      </c>
      <c r="Q312" s="1">
        <v>0</v>
      </c>
      <c r="R312" s="1" t="s">
        <v>511</v>
      </c>
      <c r="S312" s="1" t="s">
        <v>464</v>
      </c>
      <c r="W312" s="1" t="s">
        <v>467</v>
      </c>
      <c r="X312" s="1" t="s">
        <v>4148</v>
      </c>
      <c r="Y312" s="1" t="s">
        <v>575</v>
      </c>
      <c r="AA312" s="1" t="s">
        <v>596</v>
      </c>
      <c r="AB312" s="1">
        <v>0</v>
      </c>
      <c r="AC312" s="1">
        <v>0</v>
      </c>
      <c r="AD312" s="1">
        <v>1</v>
      </c>
      <c r="AE312" s="1">
        <v>1</v>
      </c>
      <c r="AF312" s="1">
        <v>0</v>
      </c>
      <c r="AG312" s="1">
        <v>0</v>
      </c>
      <c r="AH312" s="1">
        <v>0</v>
      </c>
      <c r="AI312" s="1">
        <v>1</v>
      </c>
      <c r="AJ312" s="1">
        <v>0</v>
      </c>
      <c r="AK312" s="1">
        <v>0</v>
      </c>
      <c r="AL312" s="1">
        <v>0</v>
      </c>
      <c r="AM312" s="1">
        <v>0</v>
      </c>
      <c r="AN312" s="1">
        <v>0</v>
      </c>
      <c r="AO312" s="1">
        <v>0</v>
      </c>
      <c r="AP312" s="1">
        <v>0</v>
      </c>
      <c r="AQ312" s="1">
        <v>0</v>
      </c>
      <c r="AR312" s="1">
        <v>3</v>
      </c>
      <c r="AS312" s="1" t="s">
        <v>464</v>
      </c>
      <c r="AT312" s="1">
        <v>0</v>
      </c>
      <c r="AU312" s="1">
        <v>1</v>
      </c>
      <c r="AV312" s="1">
        <v>0</v>
      </c>
      <c r="AW312" s="1">
        <v>0</v>
      </c>
      <c r="AX312" s="1">
        <v>1</v>
      </c>
      <c r="AY312" s="1">
        <v>0</v>
      </c>
      <c r="AZ312" s="1">
        <v>0</v>
      </c>
      <c r="BA312" s="1">
        <v>0</v>
      </c>
      <c r="BB312" s="1">
        <v>0</v>
      </c>
      <c r="BC312" s="1">
        <v>0</v>
      </c>
      <c r="BD312" s="1">
        <v>0</v>
      </c>
      <c r="BE312" s="1">
        <v>0</v>
      </c>
      <c r="BF312" s="1" t="s">
        <v>464</v>
      </c>
      <c r="BG312" s="1">
        <v>0</v>
      </c>
      <c r="BH312" s="1">
        <v>0</v>
      </c>
      <c r="BI312" s="1">
        <v>0</v>
      </c>
      <c r="BJ312" s="1">
        <v>0</v>
      </c>
      <c r="BK312" s="1">
        <v>0</v>
      </c>
      <c r="BL312" s="1">
        <v>0</v>
      </c>
      <c r="BM312" s="1">
        <v>1</v>
      </c>
      <c r="BN312" s="1">
        <v>1</v>
      </c>
      <c r="BO312" s="1">
        <v>0</v>
      </c>
      <c r="BP312" s="1">
        <v>0</v>
      </c>
      <c r="BQ312" s="1">
        <v>0</v>
      </c>
      <c r="BS312" s="1" t="s">
        <v>464</v>
      </c>
      <c r="BT312" s="1">
        <v>0</v>
      </c>
      <c r="BU312" s="1">
        <v>0</v>
      </c>
      <c r="BV312" s="1">
        <v>0</v>
      </c>
      <c r="BW312" s="1">
        <v>0</v>
      </c>
      <c r="BX312" s="1">
        <v>1</v>
      </c>
      <c r="BY312" s="1">
        <v>1</v>
      </c>
      <c r="BZ312" s="1">
        <v>0</v>
      </c>
      <c r="CA312" s="1">
        <v>0</v>
      </c>
      <c r="CB312" s="1">
        <v>1</v>
      </c>
      <c r="CC312" s="1">
        <v>0</v>
      </c>
      <c r="CD312" s="1">
        <v>0</v>
      </c>
      <c r="CF312" s="1" t="s">
        <v>473</v>
      </c>
      <c r="CG312" s="1" t="s">
        <v>474</v>
      </c>
      <c r="CL312" s="1" t="s">
        <v>473</v>
      </c>
      <c r="CM312" s="1" t="s">
        <v>5133</v>
      </c>
      <c r="CO312" s="1" t="s">
        <v>464</v>
      </c>
      <c r="CW312" s="1" t="s">
        <v>475</v>
      </c>
      <c r="CX312" s="1">
        <v>1</v>
      </c>
      <c r="CY312" s="1">
        <v>2</v>
      </c>
      <c r="CZ312" s="1">
        <v>1</v>
      </c>
      <c r="DA312" s="9">
        <v>4</v>
      </c>
      <c r="DE312" s="1" t="s">
        <v>464</v>
      </c>
      <c r="DF312" s="1" t="s">
        <v>5100</v>
      </c>
      <c r="EH312" s="1">
        <v>7</v>
      </c>
      <c r="EI312" s="1">
        <v>6</v>
      </c>
      <c r="EJ312" s="1">
        <v>840</v>
      </c>
      <c r="EM312" s="1">
        <v>0</v>
      </c>
      <c r="EN312" s="6">
        <v>40</v>
      </c>
      <c r="EO312" s="1" t="s">
        <v>472</v>
      </c>
      <c r="EZ312" s="1" t="s">
        <v>529</v>
      </c>
      <c r="FA312" s="1">
        <v>0</v>
      </c>
      <c r="FB312" s="1">
        <v>0</v>
      </c>
      <c r="FC312" s="1">
        <v>0</v>
      </c>
      <c r="FD312" s="1">
        <v>0</v>
      </c>
      <c r="FE312" s="1">
        <v>1</v>
      </c>
      <c r="FF312" s="1">
        <v>0</v>
      </c>
      <c r="FG312" s="1">
        <v>0</v>
      </c>
      <c r="FI312" s="1" t="s">
        <v>464</v>
      </c>
      <c r="FJ312" s="1" t="s">
        <v>598</v>
      </c>
      <c r="FM312" s="1">
        <v>500</v>
      </c>
      <c r="GE312" s="1" t="s">
        <v>464</v>
      </c>
      <c r="GF312" s="1" t="s">
        <v>4149</v>
      </c>
      <c r="GG312" s="1" t="s">
        <v>472</v>
      </c>
      <c r="HP312" s="1" t="s">
        <v>464</v>
      </c>
      <c r="HQ312" s="1">
        <v>0</v>
      </c>
      <c r="HR312" s="1">
        <v>0</v>
      </c>
      <c r="HS312" s="1">
        <v>0</v>
      </c>
      <c r="HT312" s="1">
        <v>0</v>
      </c>
      <c r="HU312" s="1">
        <v>0</v>
      </c>
      <c r="HV312" s="1">
        <v>0</v>
      </c>
      <c r="HW312" s="1">
        <v>1</v>
      </c>
      <c r="HX312" s="1">
        <v>0</v>
      </c>
      <c r="HY312" s="1">
        <v>0</v>
      </c>
      <c r="HZ312" s="1">
        <v>0</v>
      </c>
      <c r="IF312" s="1">
        <v>0</v>
      </c>
      <c r="IG312" s="1">
        <v>0</v>
      </c>
      <c r="IH312" s="1">
        <v>0</v>
      </c>
      <c r="II312" s="1">
        <v>1</v>
      </c>
      <c r="IJ312" s="1">
        <v>0</v>
      </c>
      <c r="IS312" s="1" t="s">
        <v>5183</v>
      </c>
      <c r="IT312" s="1" t="s">
        <v>472</v>
      </c>
      <c r="IU312" s="1" t="s">
        <v>5102</v>
      </c>
      <c r="IV312" s="1" t="s">
        <v>472</v>
      </c>
      <c r="IX312" s="1" t="s">
        <v>472</v>
      </c>
      <c r="IY312" s="1" t="s">
        <v>464</v>
      </c>
      <c r="IZ312" s="1">
        <v>1</v>
      </c>
      <c r="JA312" s="1">
        <v>1</v>
      </c>
      <c r="JB312" s="1">
        <v>0</v>
      </c>
      <c r="JC312" s="1">
        <v>0</v>
      </c>
      <c r="JD312" s="1">
        <v>0</v>
      </c>
      <c r="JE312" s="1">
        <v>1</v>
      </c>
      <c r="JF312" s="1">
        <v>0</v>
      </c>
      <c r="JG312" s="1">
        <v>1</v>
      </c>
      <c r="JH312" s="1">
        <v>0</v>
      </c>
      <c r="JI312" s="1">
        <v>0</v>
      </c>
      <c r="JK312" s="1" t="s">
        <v>464</v>
      </c>
      <c r="JL312" s="1">
        <v>0</v>
      </c>
      <c r="JM312" s="1">
        <v>0</v>
      </c>
      <c r="JN312" s="1">
        <v>0</v>
      </c>
      <c r="JO312" s="1">
        <v>0</v>
      </c>
      <c r="JP312" s="1">
        <v>0</v>
      </c>
      <c r="JQ312" s="1">
        <v>1</v>
      </c>
      <c r="JR312" s="1">
        <v>0</v>
      </c>
      <c r="JS312" s="1" t="s">
        <v>1093</v>
      </c>
      <c r="JT312" s="1" t="s">
        <v>464</v>
      </c>
      <c r="KA312" s="1" t="s">
        <v>464</v>
      </c>
      <c r="KB312" s="1">
        <v>1</v>
      </c>
      <c r="KC312" s="1">
        <v>1</v>
      </c>
      <c r="KD312" s="1">
        <v>1</v>
      </c>
      <c r="KE312" s="1">
        <v>3</v>
      </c>
      <c r="KF312" s="1">
        <v>0</v>
      </c>
      <c r="KG312" s="1">
        <v>0</v>
      </c>
      <c r="KH312" s="1">
        <v>0</v>
      </c>
      <c r="KJ312" s="1">
        <v>1</v>
      </c>
      <c r="KK312" s="1">
        <v>1</v>
      </c>
      <c r="KL312" s="1">
        <v>1</v>
      </c>
      <c r="KM312" s="1">
        <v>3</v>
      </c>
      <c r="KN312" s="1">
        <v>6</v>
      </c>
      <c r="KO312" s="1" t="s">
        <v>5185</v>
      </c>
      <c r="KP312" s="1">
        <v>0</v>
      </c>
      <c r="KQ312" s="1">
        <v>0</v>
      </c>
      <c r="KR312" s="1">
        <v>0</v>
      </c>
      <c r="KT312" s="1">
        <v>1</v>
      </c>
      <c r="KU312" s="1">
        <v>0</v>
      </c>
      <c r="KV312" s="1">
        <v>0</v>
      </c>
      <c r="KW312" s="1">
        <v>0</v>
      </c>
      <c r="KX312" s="1">
        <v>0</v>
      </c>
      <c r="KY312" s="1">
        <v>0</v>
      </c>
      <c r="LA312" s="1" t="s">
        <v>464</v>
      </c>
      <c r="LB312" s="1" t="s">
        <v>4150</v>
      </c>
      <c r="LC312" s="1">
        <v>1</v>
      </c>
      <c r="LD312" s="1">
        <v>1</v>
      </c>
      <c r="LE312" s="1">
        <v>0</v>
      </c>
      <c r="LF312" s="1">
        <v>0</v>
      </c>
      <c r="LH312" s="1">
        <v>0</v>
      </c>
      <c r="LI312" s="1">
        <v>0</v>
      </c>
      <c r="LJ312" s="1">
        <v>0</v>
      </c>
      <c r="LK312" s="1">
        <v>0</v>
      </c>
      <c r="LL312" s="1">
        <v>0</v>
      </c>
      <c r="LM312" s="1">
        <v>0</v>
      </c>
      <c r="LN312" s="1">
        <v>1</v>
      </c>
      <c r="LO312" s="1">
        <v>0</v>
      </c>
      <c r="LP312" s="1" t="s">
        <v>4151</v>
      </c>
      <c r="LQ312" s="1" t="s">
        <v>464</v>
      </c>
      <c r="LR312" s="1" t="s">
        <v>4152</v>
      </c>
      <c r="LS312" s="1">
        <v>0</v>
      </c>
      <c r="LT312" s="1">
        <v>0</v>
      </c>
      <c r="LU312" s="1">
        <v>0</v>
      </c>
      <c r="LV312" s="1">
        <v>1</v>
      </c>
      <c r="LW312" s="1">
        <v>0</v>
      </c>
      <c r="LX312" s="1">
        <v>0</v>
      </c>
      <c r="LY312" s="1" t="s">
        <v>4153</v>
      </c>
      <c r="LZ312" s="1" t="s">
        <v>464</v>
      </c>
      <c r="MA312" s="1" t="s">
        <v>464</v>
      </c>
      <c r="MB312" s="1">
        <v>1</v>
      </c>
      <c r="MC312" s="1">
        <v>1</v>
      </c>
      <c r="MD312" s="1">
        <v>0</v>
      </c>
      <c r="ME312" s="1">
        <v>0</v>
      </c>
      <c r="MF312" s="1">
        <v>0</v>
      </c>
      <c r="MH312" s="1">
        <v>1</v>
      </c>
      <c r="MI312" s="1">
        <v>1</v>
      </c>
      <c r="MJ312" s="1">
        <v>1</v>
      </c>
      <c r="MK312" s="1">
        <v>0</v>
      </c>
      <c r="ML312" s="1">
        <v>0</v>
      </c>
      <c r="MM312" s="1">
        <v>0</v>
      </c>
      <c r="MN312" s="1">
        <v>0</v>
      </c>
      <c r="MO312" s="1">
        <v>0</v>
      </c>
      <c r="MQ312" s="1">
        <v>3</v>
      </c>
      <c r="MR312" s="1" t="s">
        <v>464</v>
      </c>
      <c r="MS312" s="1" t="s">
        <v>479</v>
      </c>
      <c r="MT312" s="1">
        <v>8</v>
      </c>
      <c r="MU312" s="1" t="s">
        <v>5187</v>
      </c>
      <c r="NA312" s="1">
        <v>0</v>
      </c>
      <c r="NB312" s="1">
        <v>3</v>
      </c>
      <c r="NC312" s="1" t="s">
        <v>5190</v>
      </c>
      <c r="NH312" s="1" t="s">
        <v>464</v>
      </c>
      <c r="NI312" s="1" t="s">
        <v>464</v>
      </c>
      <c r="NJ312" s="1" t="s">
        <v>741</v>
      </c>
      <c r="OD312" s="1" t="s">
        <v>4154</v>
      </c>
      <c r="OE312" s="1">
        <v>0</v>
      </c>
      <c r="OF312" s="1">
        <v>0</v>
      </c>
      <c r="OG312" s="1">
        <v>0</v>
      </c>
      <c r="OH312" s="1">
        <v>0</v>
      </c>
      <c r="OI312" s="1">
        <v>0</v>
      </c>
      <c r="OJ312" s="1">
        <v>0</v>
      </c>
      <c r="OK312" s="1">
        <v>0</v>
      </c>
      <c r="OL312" s="1">
        <v>0</v>
      </c>
      <c r="OM312" s="1">
        <v>1</v>
      </c>
      <c r="ON312" s="1">
        <v>0</v>
      </c>
      <c r="OO312" s="1" t="s">
        <v>562</v>
      </c>
      <c r="OP312" s="1">
        <v>0</v>
      </c>
      <c r="OQ312" s="1">
        <v>0</v>
      </c>
      <c r="OR312" s="1">
        <v>1</v>
      </c>
      <c r="OS312" s="1">
        <v>0</v>
      </c>
      <c r="OT312" s="1">
        <v>0</v>
      </c>
      <c r="OU312" s="1">
        <v>0</v>
      </c>
      <c r="OW312" s="1" t="s">
        <v>482</v>
      </c>
      <c r="OY312" s="1" t="s">
        <v>743</v>
      </c>
      <c r="OZ312" s="1" t="s">
        <v>464</v>
      </c>
      <c r="PA312" s="1" t="s">
        <v>464</v>
      </c>
      <c r="PB312" s="1" t="s">
        <v>533</v>
      </c>
      <c r="PC312" s="1" t="s">
        <v>464</v>
      </c>
      <c r="PD312" s="1" t="s">
        <v>464</v>
      </c>
      <c r="PF312" s="1" t="s">
        <v>484</v>
      </c>
      <c r="PH312" s="1" t="s">
        <v>586</v>
      </c>
      <c r="PI312" s="1" t="s">
        <v>1242</v>
      </c>
      <c r="PJ312" s="1" t="s">
        <v>565</v>
      </c>
      <c r="PK312" s="1">
        <v>0</v>
      </c>
      <c r="PL312" s="1">
        <v>1</v>
      </c>
      <c r="PM312" s="1">
        <v>0</v>
      </c>
      <c r="PN312" s="1">
        <v>0</v>
      </c>
      <c r="PO312" s="1">
        <v>0</v>
      </c>
      <c r="PP312" s="1">
        <v>0</v>
      </c>
      <c r="PQ312" s="1">
        <v>0</v>
      </c>
      <c r="PR312" s="1">
        <v>0</v>
      </c>
      <c r="PS312" s="1">
        <v>1</v>
      </c>
      <c r="PT312" s="1">
        <v>1</v>
      </c>
      <c r="PU312" s="1">
        <v>0</v>
      </c>
      <c r="PV312" s="1">
        <v>0</v>
      </c>
      <c r="PX312" s="1" t="s">
        <v>1093</v>
      </c>
      <c r="PY312" s="1" t="s">
        <v>565</v>
      </c>
      <c r="PZ312" s="1" t="s">
        <v>4155</v>
      </c>
      <c r="QA312" s="1" t="s">
        <v>489</v>
      </c>
      <c r="QB312" s="1" t="s">
        <v>4156</v>
      </c>
      <c r="QC312" s="1" t="s">
        <v>4157</v>
      </c>
      <c r="QD312" s="1" t="s">
        <v>472</v>
      </c>
      <c r="QG312" s="1">
        <v>-2.2207737000000001</v>
      </c>
      <c r="QH312" s="1">
        <v>28.847033799999998</v>
      </c>
      <c r="QI312" s="1">
        <v>1423.1</v>
      </c>
      <c r="QJ312" s="1">
        <v>4.93</v>
      </c>
      <c r="QK312" s="1">
        <v>3</v>
      </c>
      <c r="QL312" s="1">
        <v>44970.500960648147</v>
      </c>
      <c r="QM312" s="1">
        <v>44970.48605324074</v>
      </c>
      <c r="QN312" s="1" t="s">
        <v>568</v>
      </c>
      <c r="QO312" s="1">
        <v>44970.55667824074</v>
      </c>
      <c r="QP312" s="7" t="s">
        <v>4158</v>
      </c>
      <c r="QQ312" s="1" t="s">
        <v>568</v>
      </c>
      <c r="QR312" s="1" t="s">
        <v>4752</v>
      </c>
      <c r="QS312" s="1" t="s">
        <v>4752</v>
      </c>
      <c r="QT312" s="1" t="s">
        <v>4752</v>
      </c>
      <c r="QU312" s="1" t="s">
        <v>4752</v>
      </c>
      <c r="QV312" s="1" t="s">
        <v>4752</v>
      </c>
      <c r="QW312" s="1" t="s">
        <v>4752</v>
      </c>
      <c r="QX312" s="1" t="s">
        <v>4752</v>
      </c>
      <c r="QY312" s="9" t="s">
        <v>4752</v>
      </c>
      <c r="QZ312" s="1" t="s">
        <v>4752</v>
      </c>
      <c r="RA312" s="1" t="s">
        <v>4752</v>
      </c>
      <c r="RB312" s="1" t="s">
        <v>4752</v>
      </c>
      <c r="RC312" s="1" t="s">
        <v>4752</v>
      </c>
      <c r="RD312" s="1" t="s">
        <v>4752</v>
      </c>
      <c r="RE312" s="1" t="s">
        <v>4752</v>
      </c>
      <c r="RF312" s="1" t="s">
        <v>4752</v>
      </c>
      <c r="RG312" s="1" t="s">
        <v>4752</v>
      </c>
      <c r="RH312" s="1" t="s">
        <v>4752</v>
      </c>
      <c r="RI312" s="1" t="s">
        <v>4752</v>
      </c>
      <c r="RJ312" s="1" t="s">
        <v>4752</v>
      </c>
      <c r="RK312" s="1" t="s">
        <v>4752</v>
      </c>
      <c r="RL312" s="1" t="s">
        <v>4752</v>
      </c>
      <c r="RM312" s="1" t="s">
        <v>4752</v>
      </c>
      <c r="RN312" s="1" t="s">
        <v>4752</v>
      </c>
      <c r="RO312" s="1" t="s">
        <v>4752</v>
      </c>
      <c r="RP312" s="1" t="str">
        <f t="shared" si="29"/>
        <v/>
      </c>
      <c r="RQ312" s="1" t="str">
        <f t="shared" si="30"/>
        <v/>
      </c>
      <c r="RR312" s="1" t="str">
        <f t="shared" si="31"/>
        <v/>
      </c>
      <c r="RS312" s="1" t="str">
        <f t="shared" si="32"/>
        <v/>
      </c>
      <c r="RT312" s="1" t="str">
        <f t="shared" si="33"/>
        <v/>
      </c>
      <c r="RU312" s="1" t="str">
        <f t="shared" si="34"/>
        <v/>
      </c>
    </row>
    <row r="313" spans="1:489" ht="14.25" customHeight="1" x14ac:dyDescent="0.3">
      <c r="A313" s="1" t="s">
        <v>4159</v>
      </c>
      <c r="B313" s="1" t="s">
        <v>4160</v>
      </c>
      <c r="C313" s="1">
        <v>44970</v>
      </c>
      <c r="D313" s="1" t="s">
        <v>459</v>
      </c>
      <c r="E313" s="1" t="s">
        <v>460</v>
      </c>
      <c r="F313" s="1" t="s">
        <v>460</v>
      </c>
      <c r="G313" s="1" t="s">
        <v>461</v>
      </c>
      <c r="H313" s="1" t="s">
        <v>462</v>
      </c>
      <c r="I313" s="1" t="s">
        <v>732</v>
      </c>
      <c r="J313" s="1" t="s">
        <v>464</v>
      </c>
      <c r="K313" s="1" t="s">
        <v>4162</v>
      </c>
      <c r="L313" s="1" t="s">
        <v>4161</v>
      </c>
      <c r="M313" s="1" t="str" cm="1">
        <f t="array" ref="M313">SUBSTITUTE(L313,LEFT(L313,MIN(IFERROR(FIND({0;1;2;3;4;5;6;7;8;9},L313),""))-1),"")</f>
        <v>58</v>
      </c>
      <c r="N313" s="1" t="str">
        <f t="shared" si="28"/>
        <v>nyama_58</v>
      </c>
      <c r="O313" s="1" t="s">
        <v>510</v>
      </c>
      <c r="P313" s="1">
        <v>61</v>
      </c>
      <c r="Q313" s="1">
        <v>0</v>
      </c>
      <c r="R313" s="1" t="s">
        <v>693</v>
      </c>
      <c r="S313" s="1" t="s">
        <v>464</v>
      </c>
      <c r="W313" s="1" t="s">
        <v>510</v>
      </c>
      <c r="X313" s="1" t="s">
        <v>4163</v>
      </c>
      <c r="Y313" s="1" t="s">
        <v>575</v>
      </c>
      <c r="AA313" s="1" t="s">
        <v>471</v>
      </c>
      <c r="AB313" s="1">
        <v>0</v>
      </c>
      <c r="AC313" s="1">
        <v>2</v>
      </c>
      <c r="AD313" s="1">
        <v>2</v>
      </c>
      <c r="AE313" s="1">
        <v>1</v>
      </c>
      <c r="AF313" s="1">
        <v>0</v>
      </c>
      <c r="AG313" s="1">
        <v>0</v>
      </c>
      <c r="AH313" s="1">
        <v>1</v>
      </c>
      <c r="AI313" s="1">
        <v>0</v>
      </c>
      <c r="AJ313" s="1">
        <v>0</v>
      </c>
      <c r="AK313" s="1">
        <v>0</v>
      </c>
      <c r="AL313" s="1">
        <v>0</v>
      </c>
      <c r="AM313" s="1">
        <v>0</v>
      </c>
      <c r="AN313" s="1">
        <v>1</v>
      </c>
      <c r="AO313" s="1">
        <v>2</v>
      </c>
      <c r="AP313" s="1">
        <v>0</v>
      </c>
      <c r="AQ313" s="1">
        <v>1</v>
      </c>
      <c r="AR313" s="1">
        <v>10</v>
      </c>
      <c r="AS313" s="1" t="s">
        <v>464</v>
      </c>
      <c r="AT313" s="1">
        <v>0</v>
      </c>
      <c r="AU313" s="1">
        <v>0</v>
      </c>
      <c r="AV313" s="1">
        <v>0</v>
      </c>
      <c r="AW313" s="1">
        <v>0</v>
      </c>
      <c r="AX313" s="1">
        <v>1</v>
      </c>
      <c r="AY313" s="1">
        <v>1</v>
      </c>
      <c r="AZ313" s="1">
        <v>0</v>
      </c>
      <c r="BA313" s="1">
        <v>0</v>
      </c>
      <c r="BB313" s="1">
        <v>0</v>
      </c>
      <c r="BC313" s="1">
        <v>0</v>
      </c>
      <c r="BD313" s="1">
        <v>0</v>
      </c>
      <c r="BE313" s="1">
        <v>0</v>
      </c>
      <c r="BF313" s="1" t="s">
        <v>472</v>
      </c>
      <c r="BS313" s="1" t="s">
        <v>472</v>
      </c>
      <c r="CF313" s="1" t="s">
        <v>473</v>
      </c>
      <c r="CG313" s="1" t="s">
        <v>474</v>
      </c>
      <c r="CL313" s="1" t="s">
        <v>473</v>
      </c>
      <c r="CM313" s="1" t="s">
        <v>5133</v>
      </c>
      <c r="CO313" s="1" t="s">
        <v>464</v>
      </c>
      <c r="CW313" s="1" t="s">
        <v>475</v>
      </c>
      <c r="CX313" s="1">
        <v>5</v>
      </c>
      <c r="CY313" s="1">
        <v>3</v>
      </c>
      <c r="CZ313" s="1">
        <v>8</v>
      </c>
      <c r="DA313" s="9">
        <v>16</v>
      </c>
      <c r="DE313" s="1" t="s">
        <v>472</v>
      </c>
      <c r="DF313" s="1" t="s">
        <v>5102</v>
      </c>
      <c r="DG313" s="1">
        <v>0</v>
      </c>
      <c r="DH313" s="1">
        <v>0</v>
      </c>
      <c r="DI313" s="1">
        <v>0</v>
      </c>
      <c r="DJ313" s="1">
        <v>0</v>
      </c>
      <c r="DK313" s="1">
        <v>0</v>
      </c>
      <c r="DL313" s="1">
        <v>0</v>
      </c>
      <c r="DM313" s="1">
        <v>1</v>
      </c>
      <c r="DN313" s="1">
        <v>1</v>
      </c>
      <c r="DO313" s="1">
        <v>0</v>
      </c>
      <c r="DP313" s="1">
        <v>0</v>
      </c>
      <c r="DQ313" s="1">
        <v>0</v>
      </c>
      <c r="DR313" s="1">
        <v>0</v>
      </c>
      <c r="DS313" s="1">
        <v>0</v>
      </c>
      <c r="EH313" s="1">
        <v>7</v>
      </c>
      <c r="EI313" s="1">
        <v>5</v>
      </c>
      <c r="EJ313" s="1">
        <v>700</v>
      </c>
      <c r="EM313" s="1">
        <v>0</v>
      </c>
      <c r="EN313" s="6">
        <v>10</v>
      </c>
      <c r="EO313" s="1" t="s">
        <v>472</v>
      </c>
      <c r="EZ313" s="1" t="s">
        <v>476</v>
      </c>
      <c r="FA313" s="1">
        <v>0</v>
      </c>
      <c r="FB313" s="1">
        <v>0</v>
      </c>
      <c r="FC313" s="1">
        <v>0</v>
      </c>
      <c r="FD313" s="1">
        <v>0</v>
      </c>
      <c r="FE313" s="1">
        <v>1</v>
      </c>
      <c r="FF313" s="1">
        <v>0</v>
      </c>
      <c r="FG313" s="1">
        <v>0</v>
      </c>
      <c r="FI313" s="1" t="s">
        <v>472</v>
      </c>
      <c r="GE313" s="1" t="s">
        <v>472</v>
      </c>
      <c r="GF313" s="1" t="s">
        <v>4164</v>
      </c>
      <c r="GG313" s="1" t="s">
        <v>472</v>
      </c>
      <c r="HP313" s="1" t="s">
        <v>472</v>
      </c>
      <c r="IS313" s="1" t="s">
        <v>5183</v>
      </c>
      <c r="IT313" s="1" t="s">
        <v>472</v>
      </c>
      <c r="IU313" s="1" t="s">
        <v>5102</v>
      </c>
      <c r="IV313" s="1" t="s">
        <v>472</v>
      </c>
      <c r="IX313" s="1" t="s">
        <v>472</v>
      </c>
      <c r="IY313" s="1" t="s">
        <v>472</v>
      </c>
      <c r="KA313" s="1" t="s">
        <v>472</v>
      </c>
      <c r="KE313" s="1">
        <v>0</v>
      </c>
      <c r="KM313" s="1">
        <v>0</v>
      </c>
      <c r="KN313" s="1">
        <v>0</v>
      </c>
      <c r="KO313" s="1" t="s">
        <v>5186</v>
      </c>
      <c r="KT313" s="1">
        <v>0</v>
      </c>
      <c r="KU313" s="1">
        <v>0</v>
      </c>
      <c r="KV313" s="1">
        <v>0</v>
      </c>
      <c r="KW313" s="1">
        <v>1</v>
      </c>
      <c r="KX313" s="1">
        <v>0</v>
      </c>
      <c r="KY313" s="1">
        <v>0</v>
      </c>
      <c r="LA313" s="1" t="s">
        <v>472</v>
      </c>
      <c r="LB313" s="1" t="s">
        <v>4165</v>
      </c>
      <c r="LC313" s="1">
        <v>0</v>
      </c>
      <c r="LD313" s="1">
        <v>1</v>
      </c>
      <c r="LE313" s="1">
        <v>0</v>
      </c>
      <c r="LF313" s="1">
        <v>0</v>
      </c>
      <c r="LH313" s="1">
        <v>0</v>
      </c>
      <c r="LI313" s="1">
        <v>0</v>
      </c>
      <c r="LJ313" s="1">
        <v>0</v>
      </c>
      <c r="LK313" s="1">
        <v>0</v>
      </c>
      <c r="LL313" s="1">
        <v>1</v>
      </c>
      <c r="LM313" s="1">
        <v>0</v>
      </c>
      <c r="LN313" s="1">
        <v>0</v>
      </c>
      <c r="LO313" s="1">
        <v>0</v>
      </c>
      <c r="LQ313" s="1" t="s">
        <v>472</v>
      </c>
      <c r="LZ313" s="1" t="s">
        <v>472</v>
      </c>
      <c r="MA313" s="1" t="s">
        <v>472</v>
      </c>
      <c r="MQ313" s="1">
        <v>0</v>
      </c>
      <c r="MT313" s="1">
        <v>3</v>
      </c>
      <c r="MU313" s="1" t="s">
        <v>5188</v>
      </c>
      <c r="MV313" s="1">
        <v>0</v>
      </c>
      <c r="MW313" s="1">
        <v>0</v>
      </c>
      <c r="MX313" s="1">
        <v>0</v>
      </c>
      <c r="MY313" s="1">
        <v>0</v>
      </c>
      <c r="MZ313" s="1">
        <v>0</v>
      </c>
      <c r="NA313" s="1">
        <v>0</v>
      </c>
      <c r="NB313" s="1">
        <v>0</v>
      </c>
      <c r="NC313" s="1" t="s">
        <v>1580</v>
      </c>
      <c r="ND313" s="1">
        <v>1</v>
      </c>
      <c r="NE313" s="1">
        <v>0</v>
      </c>
      <c r="NF313" s="1">
        <v>0</v>
      </c>
      <c r="NH313" s="1" t="s">
        <v>472</v>
      </c>
      <c r="NI313" s="1" t="s">
        <v>480</v>
      </c>
      <c r="OD313" s="1" t="s">
        <v>1936</v>
      </c>
      <c r="OE313" s="1">
        <v>1</v>
      </c>
      <c r="OF313" s="1">
        <v>1</v>
      </c>
      <c r="OG313" s="1">
        <v>0</v>
      </c>
      <c r="OH313" s="1">
        <v>0</v>
      </c>
      <c r="OI313" s="1">
        <v>0</v>
      </c>
      <c r="OJ313" s="1">
        <v>0</v>
      </c>
      <c r="OK313" s="1">
        <v>0</v>
      </c>
      <c r="OL313" s="1">
        <v>1</v>
      </c>
      <c r="OM313" s="1">
        <v>0</v>
      </c>
      <c r="ON313" s="1">
        <v>0</v>
      </c>
      <c r="OP313" s="1">
        <v>0</v>
      </c>
      <c r="OQ313" s="1">
        <v>1</v>
      </c>
      <c r="OR313" s="1">
        <v>0</v>
      </c>
      <c r="OS313" s="1">
        <v>0</v>
      </c>
      <c r="OT313" s="1">
        <v>0</v>
      </c>
      <c r="OU313" s="1">
        <v>0</v>
      </c>
      <c r="OW313" s="1" t="s">
        <v>702</v>
      </c>
      <c r="OY313" s="1" t="s">
        <v>518</v>
      </c>
      <c r="OZ313" s="1" t="s">
        <v>472</v>
      </c>
      <c r="PA313" s="1" t="s">
        <v>472</v>
      </c>
      <c r="PB313" s="1" t="s">
        <v>518</v>
      </c>
      <c r="PC313" s="1" t="s">
        <v>464</v>
      </c>
      <c r="PD313" s="1" t="s">
        <v>472</v>
      </c>
      <c r="PF313" s="1" t="s">
        <v>484</v>
      </c>
      <c r="PH313" s="1" t="s">
        <v>485</v>
      </c>
      <c r="PI313" s="1" t="s">
        <v>534</v>
      </c>
      <c r="PJ313" s="1" t="s">
        <v>472</v>
      </c>
      <c r="PZ313" s="1" t="s">
        <v>1184</v>
      </c>
      <c r="QA313" s="1" t="s">
        <v>472</v>
      </c>
      <c r="QB313" s="1" t="s">
        <v>4166</v>
      </c>
      <c r="QC313" s="1" t="s">
        <v>4167</v>
      </c>
      <c r="QD313" s="1" t="s">
        <v>472</v>
      </c>
      <c r="QG313" s="1">
        <v>-2.2737685000000001</v>
      </c>
      <c r="QH313" s="1">
        <v>28.8170249</v>
      </c>
      <c r="QI313" s="1">
        <v>1679.4</v>
      </c>
      <c r="QJ313" s="1">
        <v>4.4800000000000004</v>
      </c>
      <c r="QK313" s="1">
        <v>10</v>
      </c>
      <c r="QL313" s="1">
        <v>44970.572835648149</v>
      </c>
      <c r="QM313" s="1">
        <v>44970.55741898148</v>
      </c>
      <c r="QN313" s="1" t="s">
        <v>1159</v>
      </c>
      <c r="QO313" s="1">
        <v>44970.573194444441</v>
      </c>
      <c r="QP313" s="7" t="s">
        <v>4168</v>
      </c>
      <c r="QQ313" s="1" t="s">
        <v>1159</v>
      </c>
      <c r="QR313" s="1" t="s">
        <v>4707</v>
      </c>
      <c r="QS313" s="1" t="s">
        <v>4716</v>
      </c>
      <c r="QT313" s="1">
        <v>3</v>
      </c>
      <c r="QU313" s="1" t="s">
        <v>4725</v>
      </c>
      <c r="QV313" s="1">
        <v>5</v>
      </c>
      <c r="QW313" s="1">
        <v>1</v>
      </c>
      <c r="QX313" s="1">
        <v>7</v>
      </c>
      <c r="QY313" s="9">
        <v>13</v>
      </c>
      <c r="QZ313" s="1" t="s">
        <v>5100</v>
      </c>
      <c r="RA313" s="1">
        <v>20</v>
      </c>
      <c r="RB313" s="1" t="s">
        <v>4710</v>
      </c>
      <c r="RC313" s="1" t="s">
        <v>4711</v>
      </c>
      <c r="RD313" s="1" t="s">
        <v>4712</v>
      </c>
      <c r="RE313" s="1" t="s">
        <v>5102</v>
      </c>
      <c r="RF313" s="1">
        <v>0</v>
      </c>
      <c r="RG313" s="1">
        <v>1</v>
      </c>
      <c r="RH313" s="1">
        <v>2</v>
      </c>
      <c r="RI313" s="1">
        <v>3</v>
      </c>
      <c r="RJ313" s="1" t="s">
        <v>4713</v>
      </c>
      <c r="RK313" s="1">
        <v>0</v>
      </c>
      <c r="RL313" s="1">
        <v>2</v>
      </c>
      <c r="RM313" s="1" t="s">
        <v>4722</v>
      </c>
      <c r="RN313" s="1">
        <v>0</v>
      </c>
      <c r="RO313" s="1">
        <v>0</v>
      </c>
      <c r="RP313" s="1" t="str">
        <f t="shared" si="29"/>
        <v>regression</v>
      </c>
      <c r="RQ313" s="1" t="str">
        <f t="shared" si="30"/>
        <v>regression</v>
      </c>
      <c r="RR313" s="1" t="str">
        <f t="shared" si="31"/>
        <v>stagnation</v>
      </c>
      <c r="RS313" s="1" t="str">
        <f t="shared" si="32"/>
        <v>croissance</v>
      </c>
      <c r="RT313" s="1" t="str">
        <f t="shared" si="33"/>
        <v>regression</v>
      </c>
      <c r="RU313" s="1" t="str">
        <f t="shared" si="34"/>
        <v>croissance</v>
      </c>
    </row>
    <row r="314" spans="1:489" ht="14.25" customHeight="1" x14ac:dyDescent="0.3">
      <c r="A314" s="1" t="s">
        <v>4169</v>
      </c>
      <c r="B314" s="1" t="s">
        <v>4170</v>
      </c>
      <c r="C314" s="1">
        <v>44970</v>
      </c>
      <c r="D314" s="1" t="s">
        <v>459</v>
      </c>
      <c r="E314" s="1" t="s">
        <v>460</v>
      </c>
      <c r="F314" s="1" t="s">
        <v>460</v>
      </c>
      <c r="G314" s="1" t="s">
        <v>461</v>
      </c>
      <c r="H314" s="1" t="s">
        <v>1380</v>
      </c>
      <c r="I314" s="1" t="s">
        <v>1381</v>
      </c>
      <c r="J314" s="1" t="s">
        <v>464</v>
      </c>
      <c r="K314" s="1" t="s">
        <v>4172</v>
      </c>
      <c r="L314" s="1" t="s">
        <v>4171</v>
      </c>
      <c r="M314" s="1" t="str" cm="1">
        <f t="array" ref="M314">SUBSTITUTE(L314,LEFT(L314,MIN(IFERROR(FIND({0;1;2;3;4;5;6;7;8;9},L314),""))-1),"")</f>
        <v>57</v>
      </c>
      <c r="N314" s="1" t="str">
        <f t="shared" si="28"/>
        <v>mwand_57</v>
      </c>
      <c r="O314" s="1" t="s">
        <v>510</v>
      </c>
      <c r="P314" s="1">
        <v>46</v>
      </c>
      <c r="Q314" s="1">
        <v>993050669</v>
      </c>
      <c r="R314" s="1" t="s">
        <v>511</v>
      </c>
      <c r="S314" s="1" t="s">
        <v>472</v>
      </c>
      <c r="T314" s="1" t="s">
        <v>526</v>
      </c>
      <c r="V314" s="1" t="s">
        <v>510</v>
      </c>
      <c r="W314" s="1" t="s">
        <v>510</v>
      </c>
      <c r="X314" s="1" t="s">
        <v>4173</v>
      </c>
      <c r="Y314" s="1" t="s">
        <v>470</v>
      </c>
      <c r="AA314" s="1" t="s">
        <v>596</v>
      </c>
      <c r="AB314" s="1">
        <v>0</v>
      </c>
      <c r="AC314" s="1">
        <v>0</v>
      </c>
      <c r="AD314" s="1">
        <v>2</v>
      </c>
      <c r="AE314" s="1">
        <v>2</v>
      </c>
      <c r="AF314" s="1">
        <v>0</v>
      </c>
      <c r="AG314" s="1">
        <v>0</v>
      </c>
      <c r="AH314" s="1">
        <v>1</v>
      </c>
      <c r="AI314" s="1">
        <v>0</v>
      </c>
      <c r="AJ314" s="1">
        <v>1</v>
      </c>
      <c r="AK314" s="1">
        <v>0</v>
      </c>
      <c r="AL314" s="1">
        <v>0</v>
      </c>
      <c r="AM314" s="1">
        <v>0</v>
      </c>
      <c r="AN314" s="1">
        <v>1</v>
      </c>
      <c r="AO314" s="1">
        <v>0</v>
      </c>
      <c r="AP314" s="1">
        <v>1</v>
      </c>
      <c r="AQ314" s="1">
        <v>0</v>
      </c>
      <c r="AR314" s="1">
        <v>8</v>
      </c>
      <c r="AS314" s="1" t="s">
        <v>464</v>
      </c>
      <c r="AT314" s="1">
        <v>0</v>
      </c>
      <c r="AU314" s="1">
        <v>0</v>
      </c>
      <c r="AV314" s="1">
        <v>0</v>
      </c>
      <c r="AW314" s="1">
        <v>0</v>
      </c>
      <c r="AX314" s="1">
        <v>1</v>
      </c>
      <c r="AY314" s="1">
        <v>0</v>
      </c>
      <c r="AZ314" s="1">
        <v>0</v>
      </c>
      <c r="BA314" s="1">
        <v>0</v>
      </c>
      <c r="BB314" s="1">
        <v>0</v>
      </c>
      <c r="BC314" s="1">
        <v>0</v>
      </c>
      <c r="BD314" s="1">
        <v>0</v>
      </c>
      <c r="BE314" s="1">
        <v>0</v>
      </c>
      <c r="BF314" s="1" t="s">
        <v>464</v>
      </c>
      <c r="BG314" s="1">
        <v>1</v>
      </c>
      <c r="BH314" s="1">
        <v>0</v>
      </c>
      <c r="BI314" s="1">
        <v>1</v>
      </c>
      <c r="BJ314" s="1">
        <v>0</v>
      </c>
      <c r="BK314" s="1">
        <v>0</v>
      </c>
      <c r="BL314" s="1">
        <v>0</v>
      </c>
      <c r="BM314" s="1">
        <v>0</v>
      </c>
      <c r="BN314" s="1">
        <v>0</v>
      </c>
      <c r="BO314" s="1">
        <v>0</v>
      </c>
      <c r="BP314" s="1">
        <v>0</v>
      </c>
      <c r="BQ314" s="1">
        <v>0</v>
      </c>
      <c r="BS314" s="1" t="s">
        <v>464</v>
      </c>
      <c r="BT314" s="1">
        <v>0</v>
      </c>
      <c r="BU314" s="1">
        <v>0</v>
      </c>
      <c r="BV314" s="1">
        <v>0</v>
      </c>
      <c r="BW314" s="1">
        <v>1</v>
      </c>
      <c r="BX314" s="1">
        <v>1</v>
      </c>
      <c r="BY314" s="1">
        <v>0</v>
      </c>
      <c r="BZ314" s="1">
        <v>0</v>
      </c>
      <c r="CA314" s="1">
        <v>0</v>
      </c>
      <c r="CB314" s="1">
        <v>0</v>
      </c>
      <c r="CC314" s="1">
        <v>0</v>
      </c>
      <c r="CD314" s="1">
        <v>0</v>
      </c>
      <c r="CF314" s="1" t="s">
        <v>473</v>
      </c>
      <c r="CG314" s="1" t="s">
        <v>474</v>
      </c>
      <c r="CL314" s="1" t="s">
        <v>473</v>
      </c>
      <c r="CM314" s="1" t="s">
        <v>5133</v>
      </c>
      <c r="CO314" s="1" t="s">
        <v>464</v>
      </c>
      <c r="CW314" s="1" t="s">
        <v>475</v>
      </c>
      <c r="CX314" s="1">
        <v>5</v>
      </c>
      <c r="CY314" s="1">
        <v>60</v>
      </c>
      <c r="CZ314" s="1">
        <v>10</v>
      </c>
      <c r="DA314" s="9">
        <v>75</v>
      </c>
      <c r="DE314" s="1" t="s">
        <v>464</v>
      </c>
      <c r="DF314" s="1" t="s">
        <v>5101</v>
      </c>
      <c r="EH314" s="1">
        <v>7</v>
      </c>
      <c r="EI314" s="1">
        <v>5</v>
      </c>
      <c r="EJ314" s="1">
        <v>700</v>
      </c>
      <c r="EM314" s="1">
        <v>0</v>
      </c>
      <c r="EN314" s="6">
        <v>12.5</v>
      </c>
      <c r="EO314" s="1" t="s">
        <v>472</v>
      </c>
      <c r="EZ314" s="1" t="s">
        <v>2181</v>
      </c>
      <c r="FA314" s="1">
        <v>0</v>
      </c>
      <c r="FB314" s="1">
        <v>0</v>
      </c>
      <c r="FC314" s="1">
        <v>0</v>
      </c>
      <c r="FD314" s="1">
        <v>1</v>
      </c>
      <c r="FE314" s="1">
        <v>0</v>
      </c>
      <c r="FF314" s="1">
        <v>0</v>
      </c>
      <c r="FG314" s="1">
        <v>0</v>
      </c>
      <c r="FI314" s="1" t="s">
        <v>464</v>
      </c>
      <c r="FJ314" s="1" t="s">
        <v>598</v>
      </c>
      <c r="FM314" s="1">
        <v>500</v>
      </c>
      <c r="GE314" s="1" t="s">
        <v>464</v>
      </c>
      <c r="GF314" s="1" t="s">
        <v>3789</v>
      </c>
      <c r="GG314" s="1" t="s">
        <v>472</v>
      </c>
      <c r="HP314" s="1" t="s">
        <v>464</v>
      </c>
      <c r="HQ314" s="1">
        <v>0</v>
      </c>
      <c r="HR314" s="1">
        <v>0</v>
      </c>
      <c r="HS314" s="1">
        <v>1</v>
      </c>
      <c r="HT314" s="1">
        <v>0</v>
      </c>
      <c r="HU314" s="1">
        <v>0</v>
      </c>
      <c r="HV314" s="1">
        <v>0</v>
      </c>
      <c r="HW314" s="1">
        <v>0</v>
      </c>
      <c r="HX314" s="1">
        <v>0</v>
      </c>
      <c r="HY314" s="1">
        <v>0</v>
      </c>
      <c r="HZ314" s="1">
        <v>0</v>
      </c>
      <c r="IC314" s="1" t="s">
        <v>737</v>
      </c>
      <c r="IF314" s="1">
        <v>0</v>
      </c>
      <c r="IG314" s="1">
        <v>0</v>
      </c>
      <c r="IH314" s="1">
        <v>0</v>
      </c>
      <c r="II314" s="1">
        <v>1</v>
      </c>
      <c r="IJ314" s="1">
        <v>0</v>
      </c>
      <c r="IL314" s="1">
        <v>0</v>
      </c>
      <c r="IM314" s="1">
        <v>1</v>
      </c>
      <c r="IN314" s="1">
        <v>0</v>
      </c>
      <c r="IS314" s="1" t="s">
        <v>5183</v>
      </c>
      <c r="IT314" s="1" t="s">
        <v>472</v>
      </c>
      <c r="IU314" s="1" t="s">
        <v>5102</v>
      </c>
      <c r="IV314" s="1" t="s">
        <v>472</v>
      </c>
      <c r="IX314" s="1" t="s">
        <v>472</v>
      </c>
      <c r="IY314" s="1" t="s">
        <v>472</v>
      </c>
      <c r="KA314" s="1" t="s">
        <v>464</v>
      </c>
      <c r="KB314" s="1">
        <v>1</v>
      </c>
      <c r="KC314" s="1">
        <v>1</v>
      </c>
      <c r="KD314" s="1">
        <v>1</v>
      </c>
      <c r="KE314" s="1">
        <v>3</v>
      </c>
      <c r="KF314" s="1">
        <v>0</v>
      </c>
      <c r="KG314" s="1">
        <v>0</v>
      </c>
      <c r="KH314" s="1">
        <v>0</v>
      </c>
      <c r="KJ314" s="1">
        <v>1</v>
      </c>
      <c r="KK314" s="1">
        <v>1</v>
      </c>
      <c r="KL314" s="1">
        <v>0</v>
      </c>
      <c r="KM314" s="1">
        <v>2</v>
      </c>
      <c r="KN314" s="1">
        <v>5</v>
      </c>
      <c r="KO314" s="1" t="s">
        <v>5185</v>
      </c>
      <c r="KP314" s="1">
        <v>0</v>
      </c>
      <c r="KQ314" s="1">
        <v>0</v>
      </c>
      <c r="KR314" s="1">
        <v>0</v>
      </c>
      <c r="KT314" s="1">
        <v>0</v>
      </c>
      <c r="KU314" s="1">
        <v>1</v>
      </c>
      <c r="KV314" s="1">
        <v>0</v>
      </c>
      <c r="KW314" s="1">
        <v>0</v>
      </c>
      <c r="KX314" s="1">
        <v>0</v>
      </c>
      <c r="KY314" s="1">
        <v>0</v>
      </c>
      <c r="LA314" s="1" t="s">
        <v>464</v>
      </c>
      <c r="LB314" s="1" t="s">
        <v>490</v>
      </c>
      <c r="LC314" s="1">
        <v>1</v>
      </c>
      <c r="LD314" s="1">
        <v>1</v>
      </c>
      <c r="LE314" s="1">
        <v>0</v>
      </c>
      <c r="LF314" s="1">
        <v>0</v>
      </c>
      <c r="LH314" s="1">
        <v>0</v>
      </c>
      <c r="LI314" s="1">
        <v>0</v>
      </c>
      <c r="LJ314" s="1">
        <v>0</v>
      </c>
      <c r="LK314" s="1">
        <v>0</v>
      </c>
      <c r="LL314" s="1">
        <v>1</v>
      </c>
      <c r="LM314" s="1">
        <v>0</v>
      </c>
      <c r="LN314" s="1">
        <v>0</v>
      </c>
      <c r="LO314" s="1">
        <v>0</v>
      </c>
      <c r="LQ314" s="1" t="s">
        <v>472</v>
      </c>
      <c r="LZ314" s="1" t="s">
        <v>472</v>
      </c>
      <c r="MA314" s="1" t="s">
        <v>464</v>
      </c>
      <c r="MB314" s="1">
        <v>1</v>
      </c>
      <c r="MC314" s="1">
        <v>0</v>
      </c>
      <c r="MD314" s="1">
        <v>0</v>
      </c>
      <c r="ME314" s="1">
        <v>0</v>
      </c>
      <c r="MF314" s="1">
        <v>0</v>
      </c>
      <c r="MH314" s="1">
        <v>1</v>
      </c>
      <c r="MI314" s="1">
        <v>0</v>
      </c>
      <c r="MJ314" s="1">
        <v>0</v>
      </c>
      <c r="MK314" s="1">
        <v>0</v>
      </c>
      <c r="ML314" s="1">
        <v>0</v>
      </c>
      <c r="MM314" s="1">
        <v>0</v>
      </c>
      <c r="MN314" s="1">
        <v>0</v>
      </c>
      <c r="MO314" s="1">
        <v>0</v>
      </c>
      <c r="MQ314" s="1">
        <v>1</v>
      </c>
      <c r="MR314" s="1" t="s">
        <v>464</v>
      </c>
      <c r="MS314" s="1" t="s">
        <v>472</v>
      </c>
      <c r="MT314" s="1">
        <v>2</v>
      </c>
      <c r="MU314" s="1" t="s">
        <v>5188</v>
      </c>
      <c r="MV314" s="1">
        <v>1</v>
      </c>
      <c r="MW314" s="1">
        <v>0</v>
      </c>
      <c r="MX314" s="1">
        <v>0</v>
      </c>
      <c r="MY314" s="1">
        <v>0</v>
      </c>
      <c r="MZ314" s="1">
        <v>0</v>
      </c>
      <c r="NA314" s="1">
        <v>1</v>
      </c>
      <c r="NB314" s="1">
        <v>2</v>
      </c>
      <c r="NC314" s="1" t="s">
        <v>5190</v>
      </c>
      <c r="ND314" s="1">
        <v>0</v>
      </c>
      <c r="NE314" s="1">
        <v>0</v>
      </c>
      <c r="NF314" s="1">
        <v>0</v>
      </c>
      <c r="NH314" s="1" t="s">
        <v>464</v>
      </c>
      <c r="NI314" s="1" t="s">
        <v>480</v>
      </c>
      <c r="OD314" s="1" t="s">
        <v>742</v>
      </c>
      <c r="OE314" s="1">
        <v>0</v>
      </c>
      <c r="OF314" s="1">
        <v>0</v>
      </c>
      <c r="OG314" s="1">
        <v>1</v>
      </c>
      <c r="OH314" s="1">
        <v>0</v>
      </c>
      <c r="OI314" s="1">
        <v>0</v>
      </c>
      <c r="OJ314" s="1">
        <v>1</v>
      </c>
      <c r="OK314" s="1">
        <v>1</v>
      </c>
      <c r="OL314" s="1">
        <v>0</v>
      </c>
      <c r="OM314" s="1">
        <v>0</v>
      </c>
      <c r="ON314" s="1">
        <v>0</v>
      </c>
      <c r="OP314" s="1">
        <v>0</v>
      </c>
      <c r="OQ314" s="1">
        <v>0</v>
      </c>
      <c r="OR314" s="1">
        <v>0</v>
      </c>
      <c r="OS314" s="1">
        <v>0</v>
      </c>
      <c r="OT314" s="1">
        <v>1</v>
      </c>
      <c r="OU314" s="1">
        <v>0</v>
      </c>
      <c r="OV314" s="1" t="s">
        <v>742</v>
      </c>
      <c r="OW314" s="1" t="s">
        <v>702</v>
      </c>
      <c r="OY314" s="1" t="s">
        <v>502</v>
      </c>
      <c r="OZ314" s="1" t="s">
        <v>472</v>
      </c>
      <c r="PA314" s="1" t="s">
        <v>472</v>
      </c>
      <c r="PB314" s="1" t="s">
        <v>502</v>
      </c>
      <c r="PC314" s="1" t="s">
        <v>472</v>
      </c>
      <c r="PI314" s="1" t="s">
        <v>534</v>
      </c>
      <c r="PJ314" s="1" t="s">
        <v>472</v>
      </c>
      <c r="PZ314" s="1" t="s">
        <v>762</v>
      </c>
      <c r="QA314" s="1" t="s">
        <v>472</v>
      </c>
      <c r="QB314" s="1" t="s">
        <v>4174</v>
      </c>
      <c r="QC314" s="1" t="s">
        <v>4175</v>
      </c>
      <c r="QD314" s="1" t="s">
        <v>464</v>
      </c>
      <c r="QE314" s="1" t="s">
        <v>4176</v>
      </c>
      <c r="QF314" s="1" t="s">
        <v>472</v>
      </c>
      <c r="QG314" s="1">
        <v>-2.2272850000000002</v>
      </c>
      <c r="QH314" s="1">
        <v>28.833884999999999</v>
      </c>
      <c r="QI314" s="1">
        <v>1593.1</v>
      </c>
      <c r="QJ314" s="1">
        <v>10.4</v>
      </c>
      <c r="QK314" s="1">
        <v>8</v>
      </c>
      <c r="QL314" s="1">
        <v>44970.379293981481</v>
      </c>
      <c r="QM314" s="1">
        <v>44970.353587962964</v>
      </c>
      <c r="QN314" s="1" t="s">
        <v>747</v>
      </c>
      <c r="QO314" s="1">
        <v>44970.584930555553</v>
      </c>
      <c r="QP314" s="7" t="s">
        <v>4177</v>
      </c>
      <c r="QQ314" s="1" t="s">
        <v>747</v>
      </c>
      <c r="QR314" s="1" t="s">
        <v>4707</v>
      </c>
      <c r="QS314" s="1" t="s">
        <v>4716</v>
      </c>
      <c r="QT314" s="1">
        <v>3</v>
      </c>
      <c r="QU314" s="1" t="s">
        <v>4725</v>
      </c>
      <c r="QV314" s="1">
        <v>2</v>
      </c>
      <c r="QW314" s="1">
        <v>1</v>
      </c>
      <c r="QX314" s="1">
        <v>2</v>
      </c>
      <c r="QY314" s="9">
        <v>5</v>
      </c>
      <c r="QZ314" s="1" t="s">
        <v>5100</v>
      </c>
      <c r="RA314" s="1">
        <v>13.333333333333334</v>
      </c>
      <c r="RB314" s="1" t="s">
        <v>4710</v>
      </c>
      <c r="RC314" s="1" t="s">
        <v>4711</v>
      </c>
      <c r="RD314" s="1" t="s">
        <v>4712</v>
      </c>
      <c r="RE314" s="1" t="s">
        <v>5102</v>
      </c>
      <c r="RF314" s="1">
        <v>0</v>
      </c>
      <c r="RG314" s="1">
        <v>1</v>
      </c>
      <c r="RH314" s="1">
        <v>1</v>
      </c>
      <c r="RI314" s="1">
        <v>2</v>
      </c>
      <c r="RJ314" s="1" t="s">
        <v>4721</v>
      </c>
      <c r="RK314" s="1">
        <v>1</v>
      </c>
      <c r="RL314" s="1">
        <v>8</v>
      </c>
      <c r="RM314" s="1" t="s">
        <v>4718</v>
      </c>
      <c r="RN314" s="1">
        <v>1</v>
      </c>
      <c r="RO314" s="1">
        <v>1</v>
      </c>
      <c r="RP314" s="1" t="str">
        <f t="shared" si="29"/>
        <v>regression</v>
      </c>
      <c r="RQ314" s="1" t="str">
        <f t="shared" si="30"/>
        <v>regression</v>
      </c>
      <c r="RR314" s="1" t="str">
        <f t="shared" si="31"/>
        <v>stagnation</v>
      </c>
      <c r="RS314" s="1" t="str">
        <f t="shared" si="32"/>
        <v>croissance</v>
      </c>
      <c r="RT314" s="1" t="str">
        <f t="shared" si="33"/>
        <v>regression</v>
      </c>
      <c r="RU314" s="1" t="str">
        <f t="shared" si="34"/>
        <v>regression</v>
      </c>
    </row>
    <row r="315" spans="1:489" ht="14.25" customHeight="1" x14ac:dyDescent="0.3">
      <c r="A315" s="1" t="s">
        <v>4178</v>
      </c>
      <c r="B315" s="1" t="s">
        <v>4179</v>
      </c>
      <c r="C315" s="1">
        <v>44970</v>
      </c>
      <c r="D315" s="1" t="s">
        <v>459</v>
      </c>
      <c r="E315" s="1" t="s">
        <v>460</v>
      </c>
      <c r="F315" s="1" t="s">
        <v>460</v>
      </c>
      <c r="G315" s="1" t="s">
        <v>461</v>
      </c>
      <c r="H315" s="1" t="s">
        <v>1380</v>
      </c>
      <c r="I315" s="1" t="s">
        <v>1381</v>
      </c>
      <c r="J315" s="1" t="s">
        <v>464</v>
      </c>
      <c r="K315" s="1" t="s">
        <v>4181</v>
      </c>
      <c r="L315" s="1" t="s">
        <v>4180</v>
      </c>
      <c r="M315" s="1" t="str" cm="1">
        <f t="array" ref="M315">SUBSTITUTE(L315,LEFT(L315,MIN(IFERROR(FIND({0;1;2;3;4;5;6;7;8;9},L315),""))-1),"")</f>
        <v>62</v>
      </c>
      <c r="N315" s="1" t="str">
        <f t="shared" si="28"/>
        <v>mwand_62</v>
      </c>
      <c r="O315" s="1" t="s">
        <v>510</v>
      </c>
      <c r="P315" s="1">
        <v>50</v>
      </c>
      <c r="Q315" s="1">
        <v>0</v>
      </c>
      <c r="R315" s="1" t="s">
        <v>553</v>
      </c>
      <c r="S315" s="1" t="s">
        <v>472</v>
      </c>
      <c r="T315" s="1" t="s">
        <v>4182</v>
      </c>
      <c r="V315" s="1" t="s">
        <v>510</v>
      </c>
      <c r="W315" s="1" t="s">
        <v>510</v>
      </c>
      <c r="X315" s="1" t="s">
        <v>4183</v>
      </c>
      <c r="Y315" s="1" t="s">
        <v>575</v>
      </c>
      <c r="AA315" s="1" t="s">
        <v>471</v>
      </c>
      <c r="AB315" s="1">
        <v>2</v>
      </c>
      <c r="AC315" s="1">
        <v>0</v>
      </c>
      <c r="AD315" s="1">
        <v>1</v>
      </c>
      <c r="AE315" s="1">
        <v>2</v>
      </c>
      <c r="AF315" s="1">
        <v>1</v>
      </c>
      <c r="AG315" s="1">
        <v>0</v>
      </c>
      <c r="AH315" s="1">
        <v>1</v>
      </c>
      <c r="AI315" s="1">
        <v>0</v>
      </c>
      <c r="AJ315" s="1">
        <v>0</v>
      </c>
      <c r="AK315" s="1">
        <v>0</v>
      </c>
      <c r="AL315" s="1">
        <v>2</v>
      </c>
      <c r="AM315" s="1">
        <v>0</v>
      </c>
      <c r="AN315" s="1">
        <v>0</v>
      </c>
      <c r="AO315" s="1">
        <v>0</v>
      </c>
      <c r="AP315" s="1">
        <v>0</v>
      </c>
      <c r="AQ315" s="1">
        <v>1</v>
      </c>
      <c r="AR315" s="1">
        <v>10</v>
      </c>
      <c r="AS315" s="1" t="s">
        <v>472</v>
      </c>
      <c r="AT315" s="1">
        <v>0</v>
      </c>
      <c r="AU315" s="1">
        <v>0</v>
      </c>
      <c r="AV315" s="1">
        <v>0</v>
      </c>
      <c r="AW315" s="1">
        <v>0</v>
      </c>
      <c r="AX315" s="1">
        <v>0</v>
      </c>
      <c r="AY315" s="1">
        <v>0</v>
      </c>
      <c r="AZ315" s="1">
        <v>0</v>
      </c>
      <c r="BA315" s="1">
        <v>0</v>
      </c>
      <c r="BB315" s="1">
        <v>0</v>
      </c>
      <c r="BC315" s="1">
        <v>0</v>
      </c>
      <c r="BD315" s="1">
        <v>0</v>
      </c>
      <c r="BE315" s="1">
        <v>0</v>
      </c>
      <c r="BF315" s="1" t="s">
        <v>464</v>
      </c>
      <c r="BG315" s="1">
        <v>0</v>
      </c>
      <c r="BH315" s="1">
        <v>0</v>
      </c>
      <c r="BI315" s="1">
        <v>1</v>
      </c>
      <c r="BJ315" s="1">
        <v>0</v>
      </c>
      <c r="BK315" s="1">
        <v>0</v>
      </c>
      <c r="BL315" s="1">
        <v>0</v>
      </c>
      <c r="BM315" s="1">
        <v>0</v>
      </c>
      <c r="BN315" s="1">
        <v>0</v>
      </c>
      <c r="BO315" s="1">
        <v>0</v>
      </c>
      <c r="BP315" s="1">
        <v>0</v>
      </c>
      <c r="BQ315" s="1">
        <v>0</v>
      </c>
      <c r="BS315" s="1" t="s">
        <v>464</v>
      </c>
      <c r="BT315" s="1">
        <v>0</v>
      </c>
      <c r="BU315" s="1">
        <v>0</v>
      </c>
      <c r="BV315" s="1">
        <v>0</v>
      </c>
      <c r="BW315" s="1">
        <v>1</v>
      </c>
      <c r="BX315" s="1">
        <v>0</v>
      </c>
      <c r="BY315" s="1">
        <v>0</v>
      </c>
      <c r="BZ315" s="1">
        <v>0</v>
      </c>
      <c r="CA315" s="1">
        <v>0</v>
      </c>
      <c r="CB315" s="1">
        <v>0</v>
      </c>
      <c r="CC315" s="1">
        <v>0</v>
      </c>
      <c r="CD315" s="1">
        <v>0</v>
      </c>
      <c r="CF315" s="1" t="s">
        <v>473</v>
      </c>
      <c r="CG315" s="1" t="s">
        <v>474</v>
      </c>
      <c r="CL315" s="1" t="s">
        <v>473</v>
      </c>
      <c r="CM315" s="1" t="s">
        <v>5133</v>
      </c>
      <c r="CO315" s="1" t="s">
        <v>464</v>
      </c>
      <c r="CW315" s="1" t="s">
        <v>475</v>
      </c>
      <c r="CX315" s="1">
        <v>5</v>
      </c>
      <c r="CY315" s="1">
        <v>30</v>
      </c>
      <c r="CZ315" s="1">
        <v>50</v>
      </c>
      <c r="DA315" s="9">
        <v>85</v>
      </c>
      <c r="DE315" s="1" t="s">
        <v>464</v>
      </c>
      <c r="DF315" s="1" t="s">
        <v>5101</v>
      </c>
      <c r="EH315" s="1">
        <v>7</v>
      </c>
      <c r="EI315" s="1">
        <v>5</v>
      </c>
      <c r="EJ315" s="1">
        <v>700</v>
      </c>
      <c r="EM315" s="1">
        <v>0</v>
      </c>
      <c r="EN315" s="6">
        <v>10</v>
      </c>
      <c r="EO315" s="1" t="s">
        <v>472</v>
      </c>
      <c r="EZ315" s="1" t="s">
        <v>555</v>
      </c>
      <c r="FA315" s="1">
        <v>0</v>
      </c>
      <c r="FB315" s="1">
        <v>0</v>
      </c>
      <c r="FC315" s="1">
        <v>0</v>
      </c>
      <c r="FD315" s="1">
        <v>1</v>
      </c>
      <c r="FE315" s="1">
        <v>0</v>
      </c>
      <c r="FF315" s="1">
        <v>0</v>
      </c>
      <c r="FG315" s="1">
        <v>0</v>
      </c>
      <c r="FI315" s="1" t="s">
        <v>464</v>
      </c>
      <c r="FJ315" s="1" t="s">
        <v>598</v>
      </c>
      <c r="FM315" s="1">
        <v>500</v>
      </c>
      <c r="GE315" s="1" t="s">
        <v>464</v>
      </c>
      <c r="GF315" s="1" t="s">
        <v>4184</v>
      </c>
      <c r="GG315" s="1" t="s">
        <v>472</v>
      </c>
      <c r="HP315" s="1" t="s">
        <v>464</v>
      </c>
      <c r="HQ315" s="1">
        <v>0</v>
      </c>
      <c r="HR315" s="1">
        <v>0</v>
      </c>
      <c r="HS315" s="1">
        <v>1</v>
      </c>
      <c r="HT315" s="1">
        <v>0</v>
      </c>
      <c r="HU315" s="1">
        <v>0</v>
      </c>
      <c r="HV315" s="1">
        <v>0</v>
      </c>
      <c r="HW315" s="1">
        <v>0</v>
      </c>
      <c r="HX315" s="1">
        <v>0</v>
      </c>
      <c r="HY315" s="1">
        <v>0</v>
      </c>
      <c r="HZ315" s="1">
        <v>0</v>
      </c>
      <c r="IC315" s="1" t="s">
        <v>737</v>
      </c>
      <c r="IF315" s="1">
        <v>0</v>
      </c>
      <c r="IG315" s="1">
        <v>0</v>
      </c>
      <c r="IH315" s="1">
        <v>0</v>
      </c>
      <c r="II315" s="1">
        <v>1</v>
      </c>
      <c r="IJ315" s="1">
        <v>0</v>
      </c>
      <c r="IL315" s="1">
        <v>0</v>
      </c>
      <c r="IM315" s="1">
        <v>1</v>
      </c>
      <c r="IN315" s="1">
        <v>0</v>
      </c>
      <c r="IS315" s="1" t="s">
        <v>5183</v>
      </c>
      <c r="IT315" s="1" t="s">
        <v>472</v>
      </c>
      <c r="IU315" s="1" t="s">
        <v>5102</v>
      </c>
      <c r="IV315" s="1" t="s">
        <v>472</v>
      </c>
      <c r="IX315" s="1" t="s">
        <v>472</v>
      </c>
      <c r="IY315" s="1" t="s">
        <v>472</v>
      </c>
      <c r="KA315" s="1" t="s">
        <v>464</v>
      </c>
      <c r="KB315" s="1">
        <v>1</v>
      </c>
      <c r="KC315" s="1">
        <v>1</v>
      </c>
      <c r="KD315" s="1">
        <v>0</v>
      </c>
      <c r="KE315" s="1">
        <v>2</v>
      </c>
      <c r="KF315" s="1">
        <v>0</v>
      </c>
      <c r="KG315" s="1">
        <v>0</v>
      </c>
      <c r="KH315" s="1">
        <v>0</v>
      </c>
      <c r="KJ315" s="1">
        <v>1</v>
      </c>
      <c r="KK315" s="1">
        <v>1</v>
      </c>
      <c r="KL315" s="1">
        <v>1</v>
      </c>
      <c r="KM315" s="1">
        <v>3</v>
      </c>
      <c r="KN315" s="1">
        <v>5</v>
      </c>
      <c r="KO315" s="1" t="s">
        <v>5185</v>
      </c>
      <c r="KP315" s="1">
        <v>0</v>
      </c>
      <c r="KQ315" s="1">
        <v>0</v>
      </c>
      <c r="KR315" s="1">
        <v>0</v>
      </c>
      <c r="KT315" s="1">
        <v>0</v>
      </c>
      <c r="KU315" s="1">
        <v>1</v>
      </c>
      <c r="KV315" s="1">
        <v>0</v>
      </c>
      <c r="KW315" s="1">
        <v>0</v>
      </c>
      <c r="KX315" s="1">
        <v>0</v>
      </c>
      <c r="KY315" s="1">
        <v>0</v>
      </c>
      <c r="LA315" s="1" t="s">
        <v>464</v>
      </c>
      <c r="LB315" s="1" t="s">
        <v>762</v>
      </c>
      <c r="LC315" s="1">
        <v>1</v>
      </c>
      <c r="LD315" s="1">
        <v>1</v>
      </c>
      <c r="LE315" s="1">
        <v>0</v>
      </c>
      <c r="LF315" s="1">
        <v>0</v>
      </c>
      <c r="LH315" s="1">
        <v>0</v>
      </c>
      <c r="LI315" s="1">
        <v>0</v>
      </c>
      <c r="LJ315" s="1">
        <v>0</v>
      </c>
      <c r="LK315" s="1">
        <v>0</v>
      </c>
      <c r="LL315" s="1">
        <v>1</v>
      </c>
      <c r="LM315" s="1">
        <v>0</v>
      </c>
      <c r="LN315" s="1">
        <v>0</v>
      </c>
      <c r="LO315" s="1">
        <v>0</v>
      </c>
      <c r="LQ315" s="1" t="s">
        <v>472</v>
      </c>
      <c r="LZ315" s="1" t="s">
        <v>472</v>
      </c>
      <c r="MA315" s="1" t="s">
        <v>472</v>
      </c>
      <c r="MQ315" s="1">
        <v>0</v>
      </c>
      <c r="MT315" s="1">
        <v>1</v>
      </c>
      <c r="MU315" s="1" t="s">
        <v>5188</v>
      </c>
      <c r="MV315" s="1">
        <v>1</v>
      </c>
      <c r="MW315" s="1">
        <v>0</v>
      </c>
      <c r="MX315" s="1">
        <v>0</v>
      </c>
      <c r="MY315" s="1">
        <v>0</v>
      </c>
      <c r="MZ315" s="1">
        <v>0</v>
      </c>
      <c r="NA315" s="1">
        <v>1</v>
      </c>
      <c r="NB315" s="1">
        <v>1</v>
      </c>
      <c r="NC315" s="1" t="s">
        <v>5190</v>
      </c>
      <c r="ND315" s="1">
        <v>0</v>
      </c>
      <c r="NE315" s="1">
        <v>0</v>
      </c>
      <c r="NF315" s="1">
        <v>0</v>
      </c>
      <c r="NH315" s="1" t="s">
        <v>472</v>
      </c>
      <c r="NI315" s="1" t="s">
        <v>480</v>
      </c>
      <c r="OD315" s="1" t="s">
        <v>742</v>
      </c>
      <c r="OE315" s="1">
        <v>0</v>
      </c>
      <c r="OF315" s="1">
        <v>0</v>
      </c>
      <c r="OG315" s="1">
        <v>0</v>
      </c>
      <c r="OH315" s="1">
        <v>0</v>
      </c>
      <c r="OI315" s="1">
        <v>0</v>
      </c>
      <c r="OJ315" s="1">
        <v>1</v>
      </c>
      <c r="OK315" s="1">
        <v>1</v>
      </c>
      <c r="OL315" s="1">
        <v>0</v>
      </c>
      <c r="OM315" s="1">
        <v>0</v>
      </c>
      <c r="ON315" s="1">
        <v>0</v>
      </c>
      <c r="OP315" s="1">
        <v>0</v>
      </c>
      <c r="OQ315" s="1">
        <v>0</v>
      </c>
      <c r="OR315" s="1">
        <v>0</v>
      </c>
      <c r="OS315" s="1">
        <v>0</v>
      </c>
      <c r="OT315" s="1">
        <v>1</v>
      </c>
      <c r="OU315" s="1">
        <v>0</v>
      </c>
      <c r="OV315" s="1" t="s">
        <v>742</v>
      </c>
      <c r="OW315" s="1" t="s">
        <v>702</v>
      </c>
      <c r="OY315" s="1" t="s">
        <v>502</v>
      </c>
      <c r="OZ315" s="1" t="s">
        <v>472</v>
      </c>
      <c r="PA315" s="1" t="s">
        <v>472</v>
      </c>
      <c r="PB315" s="1" t="s">
        <v>502</v>
      </c>
      <c r="PC315" s="1" t="s">
        <v>472</v>
      </c>
      <c r="PI315" s="1" t="s">
        <v>534</v>
      </c>
      <c r="PJ315" s="1" t="s">
        <v>472</v>
      </c>
      <c r="PZ315" s="1" t="s">
        <v>762</v>
      </c>
      <c r="QA315" s="1" t="s">
        <v>472</v>
      </c>
      <c r="QB315" s="1" t="s">
        <v>4185</v>
      </c>
      <c r="QC315" s="1" t="s">
        <v>4186</v>
      </c>
      <c r="QD315" s="1" t="s">
        <v>472</v>
      </c>
      <c r="QG315" s="1">
        <v>-2.2277282</v>
      </c>
      <c r="QH315" s="1">
        <v>28.8341253</v>
      </c>
      <c r="QI315" s="1">
        <v>1601.5</v>
      </c>
      <c r="QJ315" s="1">
        <v>7.53</v>
      </c>
      <c r="QK315" s="1">
        <v>10</v>
      </c>
      <c r="QL315" s="1">
        <v>44970.390972222223</v>
      </c>
      <c r="QM315" s="1">
        <v>44970.380358796298</v>
      </c>
      <c r="QN315" s="1" t="s">
        <v>747</v>
      </c>
      <c r="QO315" s="1">
        <v>44970.58494212963</v>
      </c>
      <c r="QP315" s="7" t="s">
        <v>4187</v>
      </c>
      <c r="QQ315" s="1" t="s">
        <v>747</v>
      </c>
      <c r="QR315" s="1" t="s">
        <v>4707</v>
      </c>
      <c r="QS315" s="1" t="s">
        <v>4716</v>
      </c>
      <c r="QT315" s="1">
        <v>7</v>
      </c>
      <c r="QU315" s="1" t="s">
        <v>4725</v>
      </c>
      <c r="QV315" s="1">
        <v>2</v>
      </c>
      <c r="QW315" s="1">
        <v>8</v>
      </c>
      <c r="QX315" s="1">
        <v>2</v>
      </c>
      <c r="QY315" s="9">
        <v>12</v>
      </c>
      <c r="QZ315" s="1" t="s">
        <v>5100</v>
      </c>
      <c r="RA315" s="1">
        <v>6.5306122448979593</v>
      </c>
      <c r="RB315" s="1" t="s">
        <v>4710</v>
      </c>
      <c r="RC315" s="1" t="s">
        <v>4711</v>
      </c>
      <c r="RD315" s="1" t="s">
        <v>4712</v>
      </c>
      <c r="RE315" s="1" t="s">
        <v>5102</v>
      </c>
      <c r="RF315" s="1">
        <v>0</v>
      </c>
      <c r="RG315" s="1">
        <v>1</v>
      </c>
      <c r="RH315" s="1">
        <v>1</v>
      </c>
      <c r="RI315" s="1">
        <v>2</v>
      </c>
      <c r="RJ315" s="1" t="s">
        <v>4721</v>
      </c>
      <c r="RK315" s="1">
        <v>0</v>
      </c>
      <c r="RL315" s="1">
        <v>6</v>
      </c>
      <c r="RM315" s="1" t="s">
        <v>4718</v>
      </c>
      <c r="RN315" s="1">
        <v>0</v>
      </c>
      <c r="RO315" s="1">
        <v>0</v>
      </c>
      <c r="RP315" s="1" t="str">
        <f t="shared" si="29"/>
        <v>regression</v>
      </c>
      <c r="RQ315" s="1" t="str">
        <f t="shared" si="30"/>
        <v>regression</v>
      </c>
      <c r="RR315" s="1" t="str">
        <f t="shared" si="31"/>
        <v>stagnation</v>
      </c>
      <c r="RS315" s="1" t="str">
        <f t="shared" si="32"/>
        <v>regression</v>
      </c>
      <c r="RT315" s="1" t="str">
        <f t="shared" si="33"/>
        <v>regression</v>
      </c>
      <c r="RU315" s="1" t="str">
        <f t="shared" si="34"/>
        <v>regression</v>
      </c>
    </row>
    <row r="316" spans="1:489" ht="14.25" customHeight="1" x14ac:dyDescent="0.3">
      <c r="A316" s="1" t="s">
        <v>4188</v>
      </c>
      <c r="B316" s="1" t="s">
        <v>4189</v>
      </c>
      <c r="C316" s="1">
        <v>44970</v>
      </c>
      <c r="D316" s="1" t="s">
        <v>459</v>
      </c>
      <c r="E316" s="1" t="s">
        <v>460</v>
      </c>
      <c r="F316" s="1" t="s">
        <v>460</v>
      </c>
      <c r="G316" s="1" t="s">
        <v>461</v>
      </c>
      <c r="H316" s="1" t="s">
        <v>1380</v>
      </c>
      <c r="I316" s="1" t="s">
        <v>1381</v>
      </c>
      <c r="J316" s="1" t="s">
        <v>472</v>
      </c>
      <c r="K316" s="1" t="s">
        <v>4191</v>
      </c>
      <c r="L316" s="1" t="s">
        <v>4190</v>
      </c>
      <c r="M316" s="1" t="str" cm="1">
        <f t="array" ref="M316">SUBSTITUTE(L316,LEFT(L316,MIN(IFERROR(FIND({0;1;2;3;4;5;6;7;8;9},L316),""))-1),"")</f>
        <v>22</v>
      </c>
      <c r="N316" s="1" t="str">
        <f t="shared" si="28"/>
        <v>mwand_22</v>
      </c>
      <c r="O316" s="1" t="s">
        <v>467</v>
      </c>
      <c r="P316" s="1">
        <v>38</v>
      </c>
      <c r="Q316" s="1">
        <v>0</v>
      </c>
      <c r="R316" s="1" t="s">
        <v>553</v>
      </c>
      <c r="S316" s="1" t="s">
        <v>472</v>
      </c>
      <c r="T316" s="1" t="s">
        <v>542</v>
      </c>
      <c r="V316" s="1" t="s">
        <v>510</v>
      </c>
      <c r="W316" s="1" t="s">
        <v>510</v>
      </c>
      <c r="Y316" s="1" t="s">
        <v>1144</v>
      </c>
      <c r="AA316" s="1" t="s">
        <v>471</v>
      </c>
      <c r="AB316" s="1">
        <v>0</v>
      </c>
      <c r="AC316" s="1">
        <v>2</v>
      </c>
      <c r="AD316" s="1">
        <v>1</v>
      </c>
      <c r="AE316" s="1">
        <v>0</v>
      </c>
      <c r="AF316" s="1">
        <v>0</v>
      </c>
      <c r="AG316" s="1">
        <v>0</v>
      </c>
      <c r="AH316" s="1">
        <v>1</v>
      </c>
      <c r="AI316" s="1">
        <v>0</v>
      </c>
      <c r="AJ316" s="1">
        <v>2</v>
      </c>
      <c r="AK316" s="1">
        <v>0</v>
      </c>
      <c r="AL316" s="1">
        <v>0</v>
      </c>
      <c r="AM316" s="1">
        <v>1</v>
      </c>
      <c r="AN316" s="1">
        <v>0</v>
      </c>
      <c r="AO316" s="1">
        <v>0</v>
      </c>
      <c r="AP316" s="1">
        <v>1</v>
      </c>
      <c r="AQ316" s="1">
        <v>0</v>
      </c>
      <c r="AR316" s="1">
        <v>8</v>
      </c>
      <c r="AS316" s="1" t="s">
        <v>464</v>
      </c>
      <c r="AT316" s="1">
        <v>0</v>
      </c>
      <c r="AU316" s="1">
        <v>0</v>
      </c>
      <c r="AV316" s="1">
        <v>0</v>
      </c>
      <c r="AW316" s="1">
        <v>0</v>
      </c>
      <c r="AX316" s="1">
        <v>1</v>
      </c>
      <c r="AY316" s="1">
        <v>0</v>
      </c>
      <c r="AZ316" s="1">
        <v>0</v>
      </c>
      <c r="BA316" s="1">
        <v>0</v>
      </c>
      <c r="BB316" s="1">
        <v>0</v>
      </c>
      <c r="BC316" s="1">
        <v>0</v>
      </c>
      <c r="BD316" s="1">
        <v>0</v>
      </c>
      <c r="BE316" s="1">
        <v>0</v>
      </c>
      <c r="BF316" s="1" t="s">
        <v>464</v>
      </c>
      <c r="BG316" s="1">
        <v>1</v>
      </c>
      <c r="BH316" s="1">
        <v>0</v>
      </c>
      <c r="BI316" s="1">
        <v>0</v>
      </c>
      <c r="BJ316" s="1">
        <v>0</v>
      </c>
      <c r="BK316" s="1">
        <v>0</v>
      </c>
      <c r="BL316" s="1">
        <v>0</v>
      </c>
      <c r="BM316" s="1">
        <v>0</v>
      </c>
      <c r="BN316" s="1">
        <v>0</v>
      </c>
      <c r="BO316" s="1">
        <v>0</v>
      </c>
      <c r="BP316" s="1">
        <v>0</v>
      </c>
      <c r="BQ316" s="1">
        <v>0</v>
      </c>
      <c r="BS316" s="1" t="s">
        <v>464</v>
      </c>
      <c r="BT316" s="1">
        <v>0</v>
      </c>
      <c r="BU316" s="1">
        <v>0</v>
      </c>
      <c r="BV316" s="1">
        <v>0</v>
      </c>
      <c r="BW316" s="1">
        <v>1</v>
      </c>
      <c r="BX316" s="1">
        <v>0</v>
      </c>
      <c r="BY316" s="1">
        <v>0</v>
      </c>
      <c r="BZ316" s="1">
        <v>0</v>
      </c>
      <c r="CA316" s="1">
        <v>0</v>
      </c>
      <c r="CB316" s="1">
        <v>0</v>
      </c>
      <c r="CC316" s="1">
        <v>0</v>
      </c>
      <c r="CD316" s="1">
        <v>0</v>
      </c>
      <c r="CF316" s="1" t="s">
        <v>473</v>
      </c>
      <c r="CG316" s="1" t="s">
        <v>474</v>
      </c>
      <c r="CL316" s="1" t="s">
        <v>473</v>
      </c>
      <c r="CM316" s="1" t="s">
        <v>5133</v>
      </c>
      <c r="CO316" s="1" t="s">
        <v>464</v>
      </c>
      <c r="CW316" s="1" t="s">
        <v>475</v>
      </c>
      <c r="CX316" s="1">
        <v>2</v>
      </c>
      <c r="CY316" s="1">
        <v>20</v>
      </c>
      <c r="CZ316" s="1">
        <v>5</v>
      </c>
      <c r="DA316" s="9">
        <v>27</v>
      </c>
      <c r="DE316" s="1" t="s">
        <v>464</v>
      </c>
      <c r="DF316" s="1" t="s">
        <v>5100</v>
      </c>
      <c r="EH316" s="1">
        <v>7</v>
      </c>
      <c r="EI316" s="1">
        <v>4</v>
      </c>
      <c r="EJ316" s="1">
        <v>560</v>
      </c>
      <c r="EM316" s="1">
        <v>0</v>
      </c>
      <c r="EN316" s="6">
        <v>10</v>
      </c>
      <c r="EO316" s="1" t="s">
        <v>472</v>
      </c>
      <c r="EZ316" s="1" t="s">
        <v>597</v>
      </c>
      <c r="FA316" s="1">
        <v>0</v>
      </c>
      <c r="FB316" s="1">
        <v>0</v>
      </c>
      <c r="FC316" s="1">
        <v>0</v>
      </c>
      <c r="FD316" s="1">
        <v>1</v>
      </c>
      <c r="FE316" s="1">
        <v>0</v>
      </c>
      <c r="FF316" s="1">
        <v>0</v>
      </c>
      <c r="FG316" s="1">
        <v>0</v>
      </c>
      <c r="FI316" s="1" t="s">
        <v>464</v>
      </c>
      <c r="FJ316" s="1" t="s">
        <v>598</v>
      </c>
      <c r="FM316" s="1">
        <v>300</v>
      </c>
      <c r="GE316" s="1" t="s">
        <v>464</v>
      </c>
      <c r="GF316" s="1" t="s">
        <v>4192</v>
      </c>
      <c r="GG316" s="1" t="s">
        <v>464</v>
      </c>
      <c r="GH316" s="1">
        <v>1</v>
      </c>
      <c r="GI316" s="1">
        <v>0</v>
      </c>
      <c r="GJ316" s="1">
        <v>0</v>
      </c>
      <c r="GK316" s="1">
        <v>1</v>
      </c>
      <c r="GL316" s="1">
        <v>1</v>
      </c>
      <c r="GM316" s="1">
        <v>0</v>
      </c>
      <c r="GN316" s="1">
        <v>0</v>
      </c>
      <c r="GY316" s="1">
        <v>0</v>
      </c>
      <c r="GZ316" s="1">
        <v>0</v>
      </c>
      <c r="HA316" s="1">
        <v>0</v>
      </c>
      <c r="HB316" s="1">
        <v>0</v>
      </c>
      <c r="HC316" s="1">
        <v>0</v>
      </c>
      <c r="HD316" s="1">
        <v>0</v>
      </c>
      <c r="HE316" s="1">
        <v>0</v>
      </c>
      <c r="HF316" s="1">
        <v>0</v>
      </c>
      <c r="HG316" s="1">
        <v>1</v>
      </c>
      <c r="HH316" s="1">
        <v>0</v>
      </c>
      <c r="HI316" s="1">
        <v>0</v>
      </c>
      <c r="HJ316" s="1">
        <v>0</v>
      </c>
      <c r="HK316" s="1">
        <v>0</v>
      </c>
      <c r="HL316" s="1">
        <v>0</v>
      </c>
      <c r="HM316" s="1">
        <v>0</v>
      </c>
      <c r="HN316" s="1">
        <v>0</v>
      </c>
      <c r="HO316" s="1">
        <v>0</v>
      </c>
      <c r="HP316" s="1" t="s">
        <v>464</v>
      </c>
      <c r="HQ316" s="1">
        <v>0</v>
      </c>
      <c r="HR316" s="1">
        <v>0</v>
      </c>
      <c r="HS316" s="1">
        <v>1</v>
      </c>
      <c r="HT316" s="1">
        <v>0</v>
      </c>
      <c r="HU316" s="1">
        <v>0</v>
      </c>
      <c r="HV316" s="1">
        <v>0</v>
      </c>
      <c r="HW316" s="1">
        <v>0</v>
      </c>
      <c r="HX316" s="1">
        <v>0</v>
      </c>
      <c r="HY316" s="1">
        <v>0</v>
      </c>
      <c r="HZ316" s="1">
        <v>0</v>
      </c>
      <c r="IC316" s="1" t="s">
        <v>737</v>
      </c>
      <c r="IF316" s="1">
        <v>0</v>
      </c>
      <c r="IG316" s="1">
        <v>0</v>
      </c>
      <c r="IH316" s="1">
        <v>0</v>
      </c>
      <c r="II316" s="1">
        <v>1</v>
      </c>
      <c r="IJ316" s="1">
        <v>0</v>
      </c>
      <c r="IL316" s="1">
        <v>0</v>
      </c>
      <c r="IM316" s="1">
        <v>1</v>
      </c>
      <c r="IN316" s="1">
        <v>0</v>
      </c>
      <c r="IS316" s="1" t="s">
        <v>5183</v>
      </c>
      <c r="IT316" s="1" t="s">
        <v>472</v>
      </c>
      <c r="IU316" s="1" t="s">
        <v>5102</v>
      </c>
      <c r="IV316" s="1" t="s">
        <v>472</v>
      </c>
      <c r="IX316" s="1" t="s">
        <v>472</v>
      </c>
      <c r="IY316" s="1" t="s">
        <v>472</v>
      </c>
      <c r="KA316" s="1" t="s">
        <v>464</v>
      </c>
      <c r="KB316" s="1">
        <v>1</v>
      </c>
      <c r="KC316" s="1">
        <v>1</v>
      </c>
      <c r="KD316" s="1">
        <v>1</v>
      </c>
      <c r="KE316" s="1">
        <v>3</v>
      </c>
      <c r="KF316" s="1">
        <v>0</v>
      </c>
      <c r="KG316" s="1">
        <v>0</v>
      </c>
      <c r="KH316" s="1">
        <v>0</v>
      </c>
      <c r="KJ316" s="1">
        <v>1</v>
      </c>
      <c r="KK316" s="1">
        <v>1</v>
      </c>
      <c r="KL316" s="1">
        <v>0</v>
      </c>
      <c r="KM316" s="1">
        <v>2</v>
      </c>
      <c r="KN316" s="1">
        <v>5</v>
      </c>
      <c r="KO316" s="1" t="s">
        <v>5185</v>
      </c>
      <c r="KP316" s="1">
        <v>0</v>
      </c>
      <c r="KQ316" s="1">
        <v>0</v>
      </c>
      <c r="KR316" s="1">
        <v>0</v>
      </c>
      <c r="KT316" s="1">
        <v>1</v>
      </c>
      <c r="KU316" s="1">
        <v>0</v>
      </c>
      <c r="KV316" s="1">
        <v>0</v>
      </c>
      <c r="KW316" s="1">
        <v>0</v>
      </c>
      <c r="KX316" s="1">
        <v>0</v>
      </c>
      <c r="KY316" s="1">
        <v>0</v>
      </c>
      <c r="LA316" s="1" t="s">
        <v>464</v>
      </c>
      <c r="LB316" s="1" t="s">
        <v>4193</v>
      </c>
      <c r="LC316" s="1">
        <v>1</v>
      </c>
      <c r="LD316" s="1">
        <v>1</v>
      </c>
      <c r="LE316" s="1">
        <v>0</v>
      </c>
      <c r="LF316" s="1">
        <v>0</v>
      </c>
      <c r="LH316" s="1">
        <v>0</v>
      </c>
      <c r="LI316" s="1">
        <v>0</v>
      </c>
      <c r="LJ316" s="1">
        <v>0</v>
      </c>
      <c r="LK316" s="1">
        <v>0</v>
      </c>
      <c r="LL316" s="1">
        <v>1</v>
      </c>
      <c r="LM316" s="1">
        <v>0</v>
      </c>
      <c r="LN316" s="1">
        <v>0</v>
      </c>
      <c r="LO316" s="1">
        <v>0</v>
      </c>
      <c r="LQ316" s="1" t="s">
        <v>472</v>
      </c>
      <c r="LZ316" s="1" t="s">
        <v>472</v>
      </c>
      <c r="MA316" s="1" t="s">
        <v>472</v>
      </c>
      <c r="MQ316" s="1">
        <v>0</v>
      </c>
      <c r="MT316" s="1">
        <v>3</v>
      </c>
      <c r="MU316" s="1" t="s">
        <v>5188</v>
      </c>
      <c r="MV316" s="1">
        <v>0</v>
      </c>
      <c r="MW316" s="1">
        <v>0</v>
      </c>
      <c r="MX316" s="1">
        <v>0</v>
      </c>
      <c r="MY316" s="1">
        <v>0</v>
      </c>
      <c r="MZ316" s="1">
        <v>0</v>
      </c>
      <c r="NA316" s="1">
        <v>0</v>
      </c>
      <c r="NB316" s="1">
        <v>0</v>
      </c>
      <c r="NC316" s="1" t="s">
        <v>1580</v>
      </c>
      <c r="ND316" s="1">
        <v>1</v>
      </c>
      <c r="NE316" s="1">
        <v>0</v>
      </c>
      <c r="NF316" s="1">
        <v>0</v>
      </c>
      <c r="NH316" s="1" t="s">
        <v>472</v>
      </c>
      <c r="NI316" s="1" t="s">
        <v>480</v>
      </c>
      <c r="OD316" s="1" t="s">
        <v>1936</v>
      </c>
      <c r="OE316" s="1">
        <v>0</v>
      </c>
      <c r="OF316" s="1">
        <v>0</v>
      </c>
      <c r="OG316" s="1">
        <v>0</v>
      </c>
      <c r="OH316" s="1">
        <v>0</v>
      </c>
      <c r="OI316" s="1">
        <v>0</v>
      </c>
      <c r="OJ316" s="1">
        <v>1</v>
      </c>
      <c r="OK316" s="1">
        <v>1</v>
      </c>
      <c r="OL316" s="1">
        <v>0</v>
      </c>
      <c r="OM316" s="1">
        <v>0</v>
      </c>
      <c r="ON316" s="1">
        <v>0</v>
      </c>
      <c r="OP316" s="1">
        <v>0</v>
      </c>
      <c r="OQ316" s="1">
        <v>1</v>
      </c>
      <c r="OR316" s="1">
        <v>0</v>
      </c>
      <c r="OS316" s="1">
        <v>0</v>
      </c>
      <c r="OT316" s="1">
        <v>0</v>
      </c>
      <c r="OU316" s="1">
        <v>0</v>
      </c>
      <c r="OW316" s="1" t="s">
        <v>702</v>
      </c>
      <c r="OY316" s="1" t="s">
        <v>502</v>
      </c>
      <c r="OZ316" s="1" t="s">
        <v>464</v>
      </c>
      <c r="PA316" s="1" t="s">
        <v>464</v>
      </c>
      <c r="PB316" s="1" t="s">
        <v>502</v>
      </c>
      <c r="PC316" s="1" t="s">
        <v>472</v>
      </c>
      <c r="PI316" s="1" t="s">
        <v>534</v>
      </c>
      <c r="PJ316" s="1" t="s">
        <v>487</v>
      </c>
      <c r="PK316" s="1">
        <v>0</v>
      </c>
      <c r="PL316" s="1">
        <v>0</v>
      </c>
      <c r="PM316" s="1">
        <v>1</v>
      </c>
      <c r="PN316" s="1">
        <v>0</v>
      </c>
      <c r="PO316" s="1">
        <v>0</v>
      </c>
      <c r="PP316" s="1">
        <v>0</v>
      </c>
      <c r="PQ316" s="1">
        <v>0</v>
      </c>
      <c r="PR316" s="1">
        <v>0</v>
      </c>
      <c r="PS316" s="1">
        <v>0</v>
      </c>
      <c r="PT316" s="1">
        <v>0</v>
      </c>
      <c r="PU316" s="1">
        <v>0</v>
      </c>
      <c r="PV316" s="1">
        <v>0</v>
      </c>
      <c r="PX316" s="1" t="s">
        <v>799</v>
      </c>
      <c r="PY316" s="1" t="s">
        <v>472</v>
      </c>
      <c r="QB316" s="1" t="s">
        <v>4194</v>
      </c>
      <c r="QC316" s="1" t="s">
        <v>4195</v>
      </c>
      <c r="QD316" s="1" t="s">
        <v>464</v>
      </c>
      <c r="QE316" s="1" t="s">
        <v>4196</v>
      </c>
      <c r="QF316" s="1" t="s">
        <v>472</v>
      </c>
      <c r="QG316" s="1">
        <v>-2.2265671</v>
      </c>
      <c r="QH316" s="1">
        <v>28.8295371</v>
      </c>
      <c r="QI316" s="1">
        <v>1630.4</v>
      </c>
      <c r="QJ316" s="1">
        <v>4.24</v>
      </c>
      <c r="QK316" s="1">
        <v>8</v>
      </c>
      <c r="QL316" s="1">
        <v>44970.437372685177</v>
      </c>
      <c r="QM316" s="1">
        <v>44970.395682870367</v>
      </c>
      <c r="QN316" s="1" t="s">
        <v>747</v>
      </c>
      <c r="QO316" s="1">
        <v>44970.584953703707</v>
      </c>
      <c r="QP316" s="7" t="s">
        <v>4197</v>
      </c>
      <c r="QQ316" s="1" t="s">
        <v>747</v>
      </c>
      <c r="QR316" s="1" t="s">
        <v>4752</v>
      </c>
      <c r="QS316" s="1" t="s">
        <v>4752</v>
      </c>
      <c r="QT316" s="1" t="s">
        <v>4752</v>
      </c>
      <c r="QU316" s="1" t="s">
        <v>4752</v>
      </c>
      <c r="QV316" s="1" t="s">
        <v>4752</v>
      </c>
      <c r="QW316" s="1" t="s">
        <v>4752</v>
      </c>
      <c r="QX316" s="1" t="s">
        <v>4752</v>
      </c>
      <c r="QY316" s="9" t="s">
        <v>4752</v>
      </c>
      <c r="QZ316" s="1" t="s">
        <v>4752</v>
      </c>
      <c r="RA316" s="1" t="s">
        <v>4752</v>
      </c>
      <c r="RB316" s="1" t="s">
        <v>4752</v>
      </c>
      <c r="RC316" s="1" t="s">
        <v>4752</v>
      </c>
      <c r="RD316" s="1" t="s">
        <v>4752</v>
      </c>
      <c r="RE316" s="1" t="s">
        <v>4752</v>
      </c>
      <c r="RF316" s="1" t="s">
        <v>4752</v>
      </c>
      <c r="RG316" s="1" t="s">
        <v>4752</v>
      </c>
      <c r="RH316" s="1" t="s">
        <v>4752</v>
      </c>
      <c r="RI316" s="1" t="s">
        <v>4752</v>
      </c>
      <c r="RJ316" s="1" t="s">
        <v>4752</v>
      </c>
      <c r="RK316" s="1" t="s">
        <v>4752</v>
      </c>
      <c r="RL316" s="1" t="s">
        <v>4752</v>
      </c>
      <c r="RM316" s="1" t="s">
        <v>4752</v>
      </c>
      <c r="RN316" s="1" t="s">
        <v>4752</v>
      </c>
      <c r="RO316" s="1" t="s">
        <v>4752</v>
      </c>
      <c r="RP316" s="1" t="str">
        <f t="shared" si="29"/>
        <v/>
      </c>
      <c r="RQ316" s="1" t="str">
        <f t="shared" si="30"/>
        <v/>
      </c>
      <c r="RR316" s="1" t="str">
        <f t="shared" si="31"/>
        <v/>
      </c>
      <c r="RS316" s="1" t="str">
        <f t="shared" si="32"/>
        <v/>
      </c>
      <c r="RT316" s="1" t="str">
        <f t="shared" si="33"/>
        <v/>
      </c>
      <c r="RU316" s="1" t="str">
        <f t="shared" si="34"/>
        <v/>
      </c>
    </row>
    <row r="317" spans="1:489" ht="14.25" customHeight="1" x14ac:dyDescent="0.3">
      <c r="A317" s="1" t="s">
        <v>4198</v>
      </c>
      <c r="B317" s="1" t="s">
        <v>4199</v>
      </c>
      <c r="C317" s="1">
        <v>44970</v>
      </c>
      <c r="D317" s="1" t="s">
        <v>459</v>
      </c>
      <c r="E317" s="1" t="s">
        <v>460</v>
      </c>
      <c r="F317" s="1" t="s">
        <v>460</v>
      </c>
      <c r="G317" s="1" t="s">
        <v>461</v>
      </c>
      <c r="H317" s="1" t="s">
        <v>462</v>
      </c>
      <c r="I317" s="1" t="s">
        <v>1218</v>
      </c>
      <c r="J317" s="1" t="s">
        <v>472</v>
      </c>
      <c r="K317" s="1" t="s">
        <v>4201</v>
      </c>
      <c r="L317" s="1" t="s">
        <v>4200</v>
      </c>
      <c r="M317" s="1" t="str" cm="1">
        <f t="array" ref="M317">SUBSTITUTE(L317,LEFT(L317,MIN(IFERROR(FIND({0;1;2;3;4;5;6;7;8;9},L317),""))-1),"")</f>
        <v>17</v>
      </c>
      <c r="N317" s="1" t="str">
        <f t="shared" si="28"/>
        <v>chege_17</v>
      </c>
      <c r="O317" s="1" t="s">
        <v>510</v>
      </c>
      <c r="P317" s="1">
        <v>50</v>
      </c>
      <c r="Q317" s="1">
        <v>992378575</v>
      </c>
      <c r="R317" s="1" t="s">
        <v>614</v>
      </c>
      <c r="S317" s="1" t="s">
        <v>472</v>
      </c>
      <c r="T317" s="1" t="s">
        <v>526</v>
      </c>
      <c r="V317" s="1" t="s">
        <v>510</v>
      </c>
      <c r="W317" s="1" t="s">
        <v>510</v>
      </c>
      <c r="X317" s="1" t="s">
        <v>4202</v>
      </c>
      <c r="Y317" s="1" t="s">
        <v>470</v>
      </c>
      <c r="AA317" s="1" t="s">
        <v>471</v>
      </c>
      <c r="AB317" s="1">
        <v>0</v>
      </c>
      <c r="AC317" s="1">
        <v>0</v>
      </c>
      <c r="AD317" s="1">
        <v>0</v>
      </c>
      <c r="AE317" s="1">
        <v>2</v>
      </c>
      <c r="AF317" s="1">
        <v>1</v>
      </c>
      <c r="AG317" s="1">
        <v>0</v>
      </c>
      <c r="AH317" s="1">
        <v>1</v>
      </c>
      <c r="AI317" s="1">
        <v>0</v>
      </c>
      <c r="AJ317" s="1">
        <v>0</v>
      </c>
      <c r="AK317" s="1">
        <v>0</v>
      </c>
      <c r="AL317" s="1">
        <v>1</v>
      </c>
      <c r="AM317" s="1">
        <v>0</v>
      </c>
      <c r="AN317" s="1">
        <v>1</v>
      </c>
      <c r="AO317" s="1">
        <v>0</v>
      </c>
      <c r="AP317" s="1">
        <v>0</v>
      </c>
      <c r="AQ317" s="1">
        <v>1</v>
      </c>
      <c r="AR317" s="1">
        <v>7</v>
      </c>
      <c r="AS317" s="1" t="s">
        <v>464</v>
      </c>
      <c r="AT317" s="1">
        <v>0</v>
      </c>
      <c r="AU317" s="1">
        <v>0</v>
      </c>
      <c r="AV317" s="1">
        <v>0</v>
      </c>
      <c r="AW317" s="1">
        <v>0</v>
      </c>
      <c r="AX317" s="1">
        <v>1</v>
      </c>
      <c r="AY317" s="1">
        <v>0</v>
      </c>
      <c r="AZ317" s="1">
        <v>0</v>
      </c>
      <c r="BA317" s="1">
        <v>0</v>
      </c>
      <c r="BB317" s="1">
        <v>0</v>
      </c>
      <c r="BC317" s="1">
        <v>0</v>
      </c>
      <c r="BD317" s="1">
        <v>0</v>
      </c>
      <c r="BE317" s="1">
        <v>0</v>
      </c>
      <c r="BF317" s="1" t="s">
        <v>464</v>
      </c>
      <c r="BG317" s="1">
        <v>1</v>
      </c>
      <c r="BH317" s="1">
        <v>0</v>
      </c>
      <c r="BI317" s="1">
        <v>1</v>
      </c>
      <c r="BJ317" s="1">
        <v>0</v>
      </c>
      <c r="BK317" s="1">
        <v>0</v>
      </c>
      <c r="BL317" s="1">
        <v>0</v>
      </c>
      <c r="BM317" s="1">
        <v>0</v>
      </c>
      <c r="BN317" s="1">
        <v>0</v>
      </c>
      <c r="BO317" s="1">
        <v>0</v>
      </c>
      <c r="BP317" s="1">
        <v>0</v>
      </c>
      <c r="BQ317" s="1">
        <v>0</v>
      </c>
      <c r="BS317" s="1" t="s">
        <v>464</v>
      </c>
      <c r="BT317" s="1">
        <v>0</v>
      </c>
      <c r="BU317" s="1">
        <v>0</v>
      </c>
      <c r="BV317" s="1">
        <v>0</v>
      </c>
      <c r="BW317" s="1">
        <v>1</v>
      </c>
      <c r="BX317" s="1">
        <v>1</v>
      </c>
      <c r="BY317" s="1">
        <v>0</v>
      </c>
      <c r="BZ317" s="1">
        <v>0</v>
      </c>
      <c r="CA317" s="1">
        <v>0</v>
      </c>
      <c r="CB317" s="1">
        <v>0</v>
      </c>
      <c r="CC317" s="1">
        <v>0</v>
      </c>
      <c r="CD317" s="1">
        <v>0</v>
      </c>
      <c r="CF317" s="1" t="s">
        <v>473</v>
      </c>
      <c r="CG317" s="1" t="s">
        <v>896</v>
      </c>
      <c r="CL317" s="1" t="s">
        <v>473</v>
      </c>
      <c r="CM317" s="1" t="s">
        <v>5133</v>
      </c>
      <c r="CO317" s="1" t="s">
        <v>464</v>
      </c>
      <c r="CW317" s="1" t="s">
        <v>554</v>
      </c>
      <c r="CX317" s="1">
        <v>1</v>
      </c>
      <c r="CY317" s="1">
        <v>2</v>
      </c>
      <c r="CZ317" s="1">
        <v>2</v>
      </c>
      <c r="DA317" s="9">
        <v>5</v>
      </c>
      <c r="DE317" s="1" t="s">
        <v>464</v>
      </c>
      <c r="DF317" s="1" t="s">
        <v>5100</v>
      </c>
      <c r="EH317" s="1">
        <v>7</v>
      </c>
      <c r="EI317" s="1">
        <v>3</v>
      </c>
      <c r="EJ317" s="1">
        <v>420</v>
      </c>
      <c r="EM317" s="1">
        <v>0</v>
      </c>
      <c r="EN317" s="6">
        <v>8.5714285714285712</v>
      </c>
      <c r="EO317" s="1" t="s">
        <v>472</v>
      </c>
      <c r="EZ317" s="1" t="s">
        <v>529</v>
      </c>
      <c r="FA317" s="1">
        <v>0</v>
      </c>
      <c r="FB317" s="1">
        <v>0</v>
      </c>
      <c r="FC317" s="1">
        <v>0</v>
      </c>
      <c r="FD317" s="1">
        <v>1</v>
      </c>
      <c r="FE317" s="1">
        <v>0</v>
      </c>
      <c r="FF317" s="1">
        <v>0</v>
      </c>
      <c r="FG317" s="1">
        <v>0</v>
      </c>
      <c r="FI317" s="1" t="s">
        <v>464</v>
      </c>
      <c r="FJ317" s="1" t="s">
        <v>598</v>
      </c>
      <c r="FM317" s="1">
        <v>10000</v>
      </c>
      <c r="GE317" s="1" t="s">
        <v>464</v>
      </c>
      <c r="GF317" s="1" t="s">
        <v>3789</v>
      </c>
      <c r="GG317" s="1" t="s">
        <v>472</v>
      </c>
      <c r="HP317" s="1" t="s">
        <v>464</v>
      </c>
      <c r="HQ317" s="1">
        <v>0</v>
      </c>
      <c r="HR317" s="1">
        <v>0</v>
      </c>
      <c r="HS317" s="1">
        <v>1</v>
      </c>
      <c r="HT317" s="1">
        <v>0</v>
      </c>
      <c r="HU317" s="1">
        <v>0</v>
      </c>
      <c r="HV317" s="1">
        <v>0</v>
      </c>
      <c r="HW317" s="1">
        <v>0</v>
      </c>
      <c r="HX317" s="1">
        <v>0</v>
      </c>
      <c r="HY317" s="1">
        <v>0</v>
      </c>
      <c r="HZ317" s="1">
        <v>0</v>
      </c>
      <c r="IC317" s="1" t="s">
        <v>737</v>
      </c>
      <c r="IF317" s="1">
        <v>0</v>
      </c>
      <c r="IG317" s="1">
        <v>0</v>
      </c>
      <c r="IH317" s="1">
        <v>0</v>
      </c>
      <c r="II317" s="1">
        <v>1</v>
      </c>
      <c r="IJ317" s="1">
        <v>0</v>
      </c>
      <c r="IL317" s="1">
        <v>0</v>
      </c>
      <c r="IM317" s="1">
        <v>1</v>
      </c>
      <c r="IN317" s="1">
        <v>0</v>
      </c>
      <c r="IS317" s="1" t="s">
        <v>5183</v>
      </c>
      <c r="IT317" s="1" t="s">
        <v>472</v>
      </c>
      <c r="IU317" s="1" t="s">
        <v>5102</v>
      </c>
      <c r="IV317" s="1" t="s">
        <v>472</v>
      </c>
      <c r="IX317" s="1" t="s">
        <v>472</v>
      </c>
      <c r="IY317" s="1" t="s">
        <v>472</v>
      </c>
      <c r="KA317" s="1" t="s">
        <v>464</v>
      </c>
      <c r="KB317" s="1">
        <v>1</v>
      </c>
      <c r="KC317" s="1">
        <v>1</v>
      </c>
      <c r="KD317" s="1">
        <v>1</v>
      </c>
      <c r="KE317" s="1">
        <v>3</v>
      </c>
      <c r="KF317" s="1">
        <v>0</v>
      </c>
      <c r="KG317" s="1">
        <v>0</v>
      </c>
      <c r="KH317" s="1">
        <v>0</v>
      </c>
      <c r="KJ317" s="1">
        <v>1</v>
      </c>
      <c r="KK317" s="1">
        <v>1</v>
      </c>
      <c r="KL317" s="1">
        <v>1</v>
      </c>
      <c r="KM317" s="1">
        <v>3</v>
      </c>
      <c r="KN317" s="1">
        <v>6</v>
      </c>
      <c r="KO317" s="1" t="s">
        <v>5185</v>
      </c>
      <c r="KP317" s="1">
        <v>0</v>
      </c>
      <c r="KQ317" s="1">
        <v>0</v>
      </c>
      <c r="KR317" s="1">
        <v>0</v>
      </c>
      <c r="KT317" s="1">
        <v>1</v>
      </c>
      <c r="KU317" s="1">
        <v>0</v>
      </c>
      <c r="KV317" s="1">
        <v>0</v>
      </c>
      <c r="KW317" s="1">
        <v>0</v>
      </c>
      <c r="KX317" s="1">
        <v>0</v>
      </c>
      <c r="KY317" s="1">
        <v>0</v>
      </c>
      <c r="LA317" s="1" t="s">
        <v>464</v>
      </c>
      <c r="LB317" s="1" t="s">
        <v>4203</v>
      </c>
      <c r="LC317" s="1">
        <v>1</v>
      </c>
      <c r="LD317" s="1">
        <v>1</v>
      </c>
      <c r="LE317" s="1">
        <v>0</v>
      </c>
      <c r="LF317" s="1">
        <v>0</v>
      </c>
      <c r="LH317" s="1">
        <v>0</v>
      </c>
      <c r="LI317" s="1">
        <v>0</v>
      </c>
      <c r="LJ317" s="1">
        <v>0</v>
      </c>
      <c r="LK317" s="1">
        <v>0</v>
      </c>
      <c r="LL317" s="1">
        <v>1</v>
      </c>
      <c r="LM317" s="1">
        <v>0</v>
      </c>
      <c r="LN317" s="1">
        <v>0</v>
      </c>
      <c r="LO317" s="1">
        <v>0</v>
      </c>
      <c r="LQ317" s="1" t="s">
        <v>472</v>
      </c>
      <c r="LZ317" s="1" t="s">
        <v>472</v>
      </c>
      <c r="MA317" s="1" t="s">
        <v>472</v>
      </c>
      <c r="MQ317" s="1">
        <v>0</v>
      </c>
      <c r="MT317" s="1">
        <v>2</v>
      </c>
      <c r="MU317" s="1" t="s">
        <v>5188</v>
      </c>
      <c r="MV317" s="1">
        <v>1</v>
      </c>
      <c r="MW317" s="1">
        <v>0</v>
      </c>
      <c r="MX317" s="1">
        <v>0</v>
      </c>
      <c r="MY317" s="1">
        <v>0</v>
      </c>
      <c r="MZ317" s="1">
        <v>0</v>
      </c>
      <c r="NA317" s="1">
        <v>1</v>
      </c>
      <c r="NB317" s="1">
        <v>1</v>
      </c>
      <c r="NC317" s="1" t="s">
        <v>5190</v>
      </c>
      <c r="ND317" s="1">
        <v>0</v>
      </c>
      <c r="NE317" s="1">
        <v>0</v>
      </c>
      <c r="NF317" s="1">
        <v>0</v>
      </c>
      <c r="NH317" s="1" t="s">
        <v>464</v>
      </c>
      <c r="NI317" s="1" t="s">
        <v>480</v>
      </c>
      <c r="OD317" s="1" t="s">
        <v>3832</v>
      </c>
      <c r="OE317" s="1">
        <v>0</v>
      </c>
      <c r="OF317" s="1">
        <v>0</v>
      </c>
      <c r="OG317" s="1">
        <v>0</v>
      </c>
      <c r="OH317" s="1">
        <v>0</v>
      </c>
      <c r="OI317" s="1">
        <v>0</v>
      </c>
      <c r="OJ317" s="1">
        <v>1</v>
      </c>
      <c r="OK317" s="1">
        <v>1</v>
      </c>
      <c r="OL317" s="1">
        <v>1</v>
      </c>
      <c r="OM317" s="1">
        <v>0</v>
      </c>
      <c r="ON317" s="1">
        <v>0</v>
      </c>
      <c r="OP317" s="1">
        <v>0</v>
      </c>
      <c r="OQ317" s="1">
        <v>0</v>
      </c>
      <c r="OR317" s="1">
        <v>0</v>
      </c>
      <c r="OS317" s="1">
        <v>1</v>
      </c>
      <c r="OT317" s="1">
        <v>0</v>
      </c>
      <c r="OU317" s="1">
        <v>0</v>
      </c>
      <c r="OW317" s="1" t="s">
        <v>702</v>
      </c>
      <c r="OY317" s="1" t="s">
        <v>483</v>
      </c>
      <c r="OZ317" s="1" t="s">
        <v>472</v>
      </c>
      <c r="PA317" s="1" t="s">
        <v>472</v>
      </c>
      <c r="PB317" s="1" t="s">
        <v>483</v>
      </c>
      <c r="PC317" s="1" t="s">
        <v>464</v>
      </c>
      <c r="PD317" s="1" t="s">
        <v>472</v>
      </c>
      <c r="PF317" s="1" t="s">
        <v>484</v>
      </c>
      <c r="PH317" s="1" t="s">
        <v>671</v>
      </c>
      <c r="PI317" s="1" t="s">
        <v>534</v>
      </c>
      <c r="PJ317" s="1" t="s">
        <v>472</v>
      </c>
      <c r="PZ317" s="1" t="s">
        <v>2487</v>
      </c>
      <c r="QA317" s="1" t="s">
        <v>487</v>
      </c>
      <c r="QB317" s="1" t="s">
        <v>4204</v>
      </c>
      <c r="QC317" s="1" t="s">
        <v>4205</v>
      </c>
      <c r="QD317" s="1" t="s">
        <v>464</v>
      </c>
      <c r="QE317" s="1" t="s">
        <v>4206</v>
      </c>
      <c r="QF317" s="1" t="s">
        <v>472</v>
      </c>
      <c r="QG317" s="1">
        <v>-2.2266016999999998</v>
      </c>
      <c r="QH317" s="1">
        <v>28.829526699999999</v>
      </c>
      <c r="QI317" s="1">
        <v>1623.2</v>
      </c>
      <c r="QJ317" s="1">
        <v>5</v>
      </c>
      <c r="QK317" s="1">
        <v>7</v>
      </c>
      <c r="QL317" s="1">
        <v>44970.465810185182</v>
      </c>
      <c r="QM317" s="1">
        <v>44970.438379629632</v>
      </c>
      <c r="QN317" s="1" t="s">
        <v>747</v>
      </c>
      <c r="QO317" s="1">
        <v>44970.584965277783</v>
      </c>
      <c r="QP317" s="7" t="s">
        <v>4207</v>
      </c>
      <c r="QQ317" s="1" t="s">
        <v>747</v>
      </c>
      <c r="QR317" s="1" t="s">
        <v>4752</v>
      </c>
      <c r="QS317" s="1" t="s">
        <v>4752</v>
      </c>
      <c r="QT317" s="1" t="s">
        <v>4752</v>
      </c>
      <c r="QU317" s="1" t="s">
        <v>4752</v>
      </c>
      <c r="QV317" s="1" t="s">
        <v>4752</v>
      </c>
      <c r="QW317" s="1" t="s">
        <v>4752</v>
      </c>
      <c r="QX317" s="1" t="s">
        <v>4752</v>
      </c>
      <c r="QY317" s="9" t="s">
        <v>4752</v>
      </c>
      <c r="QZ317" s="1" t="s">
        <v>4752</v>
      </c>
      <c r="RA317" s="1" t="s">
        <v>4752</v>
      </c>
      <c r="RB317" s="1" t="s">
        <v>4752</v>
      </c>
      <c r="RC317" s="1" t="s">
        <v>4752</v>
      </c>
      <c r="RD317" s="1" t="s">
        <v>4752</v>
      </c>
      <c r="RE317" s="1" t="s">
        <v>4752</v>
      </c>
      <c r="RF317" s="1" t="s">
        <v>4752</v>
      </c>
      <c r="RG317" s="1" t="s">
        <v>4752</v>
      </c>
      <c r="RH317" s="1" t="s">
        <v>4752</v>
      </c>
      <c r="RI317" s="1" t="s">
        <v>4752</v>
      </c>
      <c r="RJ317" s="1" t="s">
        <v>4752</v>
      </c>
      <c r="RK317" s="1" t="s">
        <v>4752</v>
      </c>
      <c r="RL317" s="1" t="s">
        <v>4752</v>
      </c>
      <c r="RM317" s="1" t="s">
        <v>4752</v>
      </c>
      <c r="RN317" s="1" t="s">
        <v>4752</v>
      </c>
      <c r="RO317" s="1" t="s">
        <v>4752</v>
      </c>
      <c r="RP317" s="1" t="str">
        <f t="shared" si="29"/>
        <v/>
      </c>
      <c r="RQ317" s="1" t="str">
        <f t="shared" si="30"/>
        <v/>
      </c>
      <c r="RR317" s="1" t="str">
        <f t="shared" si="31"/>
        <v/>
      </c>
      <c r="RS317" s="1" t="str">
        <f t="shared" si="32"/>
        <v/>
      </c>
      <c r="RT317" s="1" t="str">
        <f t="shared" si="33"/>
        <v/>
      </c>
      <c r="RU317" s="1" t="str">
        <f t="shared" si="34"/>
        <v/>
      </c>
    </row>
    <row r="318" spans="1:489" ht="14.25" customHeight="1" x14ac:dyDescent="0.3">
      <c r="A318" s="1" t="s">
        <v>4208</v>
      </c>
      <c r="B318" s="1" t="s">
        <v>4209</v>
      </c>
      <c r="C318" s="1">
        <v>44970</v>
      </c>
      <c r="D318" s="1" t="s">
        <v>459</v>
      </c>
      <c r="E318" s="1" t="s">
        <v>460</v>
      </c>
      <c r="F318" s="1" t="s">
        <v>460</v>
      </c>
      <c r="G318" s="1" t="s">
        <v>461</v>
      </c>
      <c r="H318" s="1" t="s">
        <v>462</v>
      </c>
      <c r="I318" s="1" t="s">
        <v>1218</v>
      </c>
      <c r="J318" s="1" t="s">
        <v>472</v>
      </c>
      <c r="K318" s="1" t="s">
        <v>4211</v>
      </c>
      <c r="L318" s="1" t="s">
        <v>4210</v>
      </c>
      <c r="M318" s="1" t="str" cm="1">
        <f t="array" ref="M318">SUBSTITUTE(L318,LEFT(L318,MIN(IFERROR(FIND({0;1;2;3;4;5;6;7;8;9},L318),""))-1),"")</f>
        <v>2</v>
      </c>
      <c r="N318" s="1" t="str">
        <f t="shared" si="28"/>
        <v>chege_2</v>
      </c>
      <c r="O318" s="1" t="s">
        <v>467</v>
      </c>
      <c r="P318" s="1">
        <v>30</v>
      </c>
      <c r="Q318" s="1">
        <v>0</v>
      </c>
      <c r="R318" s="1" t="s">
        <v>511</v>
      </c>
      <c r="S318" s="1" t="s">
        <v>472</v>
      </c>
      <c r="T318" s="1" t="s">
        <v>542</v>
      </c>
      <c r="V318" s="1" t="s">
        <v>510</v>
      </c>
      <c r="W318" s="1" t="s">
        <v>510</v>
      </c>
      <c r="Y318" s="1" t="s">
        <v>575</v>
      </c>
      <c r="AA318" s="1" t="s">
        <v>471</v>
      </c>
      <c r="AB318" s="1">
        <v>1</v>
      </c>
      <c r="AC318" s="1">
        <v>0</v>
      </c>
      <c r="AD318" s="1">
        <v>1</v>
      </c>
      <c r="AE318" s="1">
        <v>0</v>
      </c>
      <c r="AF318" s="1">
        <v>0</v>
      </c>
      <c r="AG318" s="1">
        <v>1</v>
      </c>
      <c r="AH318" s="1">
        <v>0</v>
      </c>
      <c r="AI318" s="1">
        <v>0</v>
      </c>
      <c r="AJ318" s="1">
        <v>1</v>
      </c>
      <c r="AK318" s="1">
        <v>3</v>
      </c>
      <c r="AL318" s="1">
        <v>0</v>
      </c>
      <c r="AM318" s="1">
        <v>0</v>
      </c>
      <c r="AN318" s="1">
        <v>0</v>
      </c>
      <c r="AO318" s="1">
        <v>0</v>
      </c>
      <c r="AP318" s="1">
        <v>1</v>
      </c>
      <c r="AQ318" s="1">
        <v>0</v>
      </c>
      <c r="AR318" s="1">
        <v>8</v>
      </c>
      <c r="AS318" s="1" t="s">
        <v>472</v>
      </c>
      <c r="AT318" s="1">
        <v>0</v>
      </c>
      <c r="AU318" s="1">
        <v>0</v>
      </c>
      <c r="AV318" s="1">
        <v>0</v>
      </c>
      <c r="AW318" s="1">
        <v>0</v>
      </c>
      <c r="AX318" s="1">
        <v>0</v>
      </c>
      <c r="AY318" s="1">
        <v>0</v>
      </c>
      <c r="AZ318" s="1">
        <v>0</v>
      </c>
      <c r="BA318" s="1">
        <v>0</v>
      </c>
      <c r="BB318" s="1">
        <v>0</v>
      </c>
      <c r="BC318" s="1">
        <v>0</v>
      </c>
      <c r="BD318" s="1">
        <v>0</v>
      </c>
      <c r="BE318" s="1">
        <v>0</v>
      </c>
      <c r="BF318" s="1" t="s">
        <v>464</v>
      </c>
      <c r="BG318" s="1">
        <v>1</v>
      </c>
      <c r="BH318" s="1">
        <v>0</v>
      </c>
      <c r="BI318" s="1">
        <v>1</v>
      </c>
      <c r="BJ318" s="1">
        <v>0</v>
      </c>
      <c r="BK318" s="1">
        <v>0</v>
      </c>
      <c r="BL318" s="1">
        <v>0</v>
      </c>
      <c r="BM318" s="1">
        <v>0</v>
      </c>
      <c r="BN318" s="1">
        <v>0</v>
      </c>
      <c r="BO318" s="1">
        <v>0</v>
      </c>
      <c r="BP318" s="1">
        <v>0</v>
      </c>
      <c r="BQ318" s="1">
        <v>0</v>
      </c>
      <c r="BS318" s="1" t="s">
        <v>464</v>
      </c>
      <c r="BT318" s="1">
        <v>0</v>
      </c>
      <c r="BU318" s="1">
        <v>0</v>
      </c>
      <c r="BV318" s="1">
        <v>0</v>
      </c>
      <c r="BW318" s="1">
        <v>1</v>
      </c>
      <c r="BX318" s="1">
        <v>0</v>
      </c>
      <c r="BY318" s="1">
        <v>0</v>
      </c>
      <c r="BZ318" s="1">
        <v>0</v>
      </c>
      <c r="CA318" s="1">
        <v>0</v>
      </c>
      <c r="CB318" s="1">
        <v>0</v>
      </c>
      <c r="CC318" s="1">
        <v>0</v>
      </c>
      <c r="CD318" s="1">
        <v>0</v>
      </c>
      <c r="CF318" s="1" t="s">
        <v>650</v>
      </c>
      <c r="CI318" s="1" t="s">
        <v>714</v>
      </c>
      <c r="CL318" s="1" t="s">
        <v>714</v>
      </c>
      <c r="CM318" s="1" t="s">
        <v>5132</v>
      </c>
      <c r="CO318" s="1" t="s">
        <v>464</v>
      </c>
      <c r="CW318" s="1" t="s">
        <v>475</v>
      </c>
      <c r="CX318" s="1">
        <v>30</v>
      </c>
      <c r="CY318" s="1">
        <v>60</v>
      </c>
      <c r="CZ318" s="1">
        <v>50</v>
      </c>
      <c r="DA318" s="9">
        <v>140</v>
      </c>
      <c r="DE318" s="1" t="s">
        <v>464</v>
      </c>
      <c r="DF318" s="1" t="s">
        <v>5102</v>
      </c>
      <c r="EH318" s="1">
        <v>7</v>
      </c>
      <c r="EI318" s="1">
        <v>4</v>
      </c>
      <c r="EJ318" s="1">
        <v>560</v>
      </c>
      <c r="EM318" s="1">
        <v>0</v>
      </c>
      <c r="EN318" s="6">
        <v>10</v>
      </c>
      <c r="EO318" s="1" t="s">
        <v>472</v>
      </c>
      <c r="EZ318" s="1" t="s">
        <v>476</v>
      </c>
      <c r="FA318" s="1">
        <v>0</v>
      </c>
      <c r="FB318" s="1">
        <v>0</v>
      </c>
      <c r="FC318" s="1">
        <v>0</v>
      </c>
      <c r="FD318" s="1">
        <v>0</v>
      </c>
      <c r="FE318" s="1">
        <v>0</v>
      </c>
      <c r="FF318" s="1">
        <v>1</v>
      </c>
      <c r="FG318" s="1">
        <v>0</v>
      </c>
      <c r="FH318" s="1" t="s">
        <v>4212</v>
      </c>
      <c r="FI318" s="1" t="s">
        <v>472</v>
      </c>
      <c r="GE318" s="1" t="s">
        <v>464</v>
      </c>
      <c r="GF318" s="1" t="s">
        <v>3434</v>
      </c>
      <c r="GG318" s="1" t="s">
        <v>464</v>
      </c>
      <c r="GH318" s="1">
        <v>1</v>
      </c>
      <c r="GI318" s="1">
        <v>0</v>
      </c>
      <c r="GJ318" s="1">
        <v>0</v>
      </c>
      <c r="GK318" s="1">
        <v>1</v>
      </c>
      <c r="GL318" s="1">
        <v>1</v>
      </c>
      <c r="GM318" s="1">
        <v>0</v>
      </c>
      <c r="GN318" s="1">
        <v>0</v>
      </c>
      <c r="GY318" s="1">
        <v>0</v>
      </c>
      <c r="GZ318" s="1">
        <v>0</v>
      </c>
      <c r="HA318" s="1">
        <v>1</v>
      </c>
      <c r="HB318" s="1">
        <v>0</v>
      </c>
      <c r="HC318" s="1">
        <v>0</v>
      </c>
      <c r="HD318" s="1">
        <v>0</v>
      </c>
      <c r="HE318" s="1">
        <v>1</v>
      </c>
      <c r="HF318" s="1">
        <v>0</v>
      </c>
      <c r="HG318" s="1">
        <v>0</v>
      </c>
      <c r="HH318" s="1">
        <v>0</v>
      </c>
      <c r="HI318" s="1">
        <v>1</v>
      </c>
      <c r="HJ318" s="1">
        <v>0</v>
      </c>
      <c r="HK318" s="1">
        <v>0</v>
      </c>
      <c r="HL318" s="1">
        <v>0</v>
      </c>
      <c r="HM318" s="1">
        <v>0</v>
      </c>
      <c r="HN318" s="1">
        <v>0</v>
      </c>
      <c r="HO318" s="1">
        <v>0</v>
      </c>
      <c r="HP318" s="1" t="s">
        <v>464</v>
      </c>
      <c r="HQ318" s="1">
        <v>0</v>
      </c>
      <c r="HR318" s="1">
        <v>0</v>
      </c>
      <c r="HS318" s="1">
        <v>1</v>
      </c>
      <c r="HT318" s="1">
        <v>0</v>
      </c>
      <c r="HU318" s="1">
        <v>0</v>
      </c>
      <c r="HV318" s="1">
        <v>0</v>
      </c>
      <c r="HW318" s="1">
        <v>0</v>
      </c>
      <c r="HX318" s="1">
        <v>0</v>
      </c>
      <c r="HY318" s="1">
        <v>0</v>
      </c>
      <c r="HZ318" s="1">
        <v>0</v>
      </c>
      <c r="IC318" s="1" t="s">
        <v>737</v>
      </c>
      <c r="IF318" s="1">
        <v>0</v>
      </c>
      <c r="IG318" s="1">
        <v>0</v>
      </c>
      <c r="IH318" s="1">
        <v>0</v>
      </c>
      <c r="II318" s="1">
        <v>1</v>
      </c>
      <c r="IJ318" s="1">
        <v>0</v>
      </c>
      <c r="IL318" s="1">
        <v>0</v>
      </c>
      <c r="IM318" s="1">
        <v>1</v>
      </c>
      <c r="IN318" s="1">
        <v>0</v>
      </c>
      <c r="IS318" s="1" t="s">
        <v>5183</v>
      </c>
      <c r="IT318" s="1" t="s">
        <v>472</v>
      </c>
      <c r="IU318" s="1" t="s">
        <v>5102</v>
      </c>
      <c r="IV318" s="1" t="s">
        <v>472</v>
      </c>
      <c r="IX318" s="1" t="s">
        <v>472</v>
      </c>
      <c r="IY318" s="1" t="s">
        <v>472</v>
      </c>
      <c r="KA318" s="1" t="s">
        <v>464</v>
      </c>
      <c r="KB318" s="1">
        <v>1</v>
      </c>
      <c r="KC318" s="1">
        <v>1</v>
      </c>
      <c r="KD318" s="1">
        <v>1</v>
      </c>
      <c r="KE318" s="1">
        <v>3</v>
      </c>
      <c r="KF318" s="1">
        <v>0</v>
      </c>
      <c r="KG318" s="1">
        <v>0</v>
      </c>
      <c r="KH318" s="1">
        <v>0</v>
      </c>
      <c r="KJ318" s="1">
        <v>1</v>
      </c>
      <c r="KK318" s="1">
        <v>1</v>
      </c>
      <c r="KL318" s="1">
        <v>1</v>
      </c>
      <c r="KM318" s="1">
        <v>3</v>
      </c>
      <c r="KN318" s="1">
        <v>6</v>
      </c>
      <c r="KO318" s="1" t="s">
        <v>5185</v>
      </c>
      <c r="KP318" s="1">
        <v>0</v>
      </c>
      <c r="KQ318" s="1">
        <v>0</v>
      </c>
      <c r="KR318" s="1">
        <v>0</v>
      </c>
      <c r="KT318" s="1">
        <v>0</v>
      </c>
      <c r="KU318" s="1">
        <v>0</v>
      </c>
      <c r="KV318" s="1">
        <v>0</v>
      </c>
      <c r="KW318" s="1">
        <v>1</v>
      </c>
      <c r="KX318" s="1">
        <v>0</v>
      </c>
      <c r="KY318" s="1">
        <v>0</v>
      </c>
      <c r="LA318" s="1" t="s">
        <v>464</v>
      </c>
      <c r="LC318" s="1">
        <v>1</v>
      </c>
      <c r="LD318" s="1">
        <v>1</v>
      </c>
      <c r="LE318" s="1">
        <v>0</v>
      </c>
      <c r="LF318" s="1">
        <v>0</v>
      </c>
      <c r="LH318" s="1">
        <v>0</v>
      </c>
      <c r="LI318" s="1">
        <v>0</v>
      </c>
      <c r="LJ318" s="1">
        <v>0</v>
      </c>
      <c r="LK318" s="1">
        <v>0</v>
      </c>
      <c r="LL318" s="1">
        <v>1</v>
      </c>
      <c r="LM318" s="1">
        <v>0</v>
      </c>
      <c r="LN318" s="1">
        <v>0</v>
      </c>
      <c r="LO318" s="1">
        <v>0</v>
      </c>
      <c r="LQ318" s="1" t="s">
        <v>472</v>
      </c>
      <c r="LZ318" s="1" t="s">
        <v>472</v>
      </c>
      <c r="MA318" s="1" t="s">
        <v>472</v>
      </c>
      <c r="MQ318" s="1">
        <v>0</v>
      </c>
      <c r="MT318" s="1">
        <v>0</v>
      </c>
      <c r="MU318" s="1" t="s">
        <v>5188</v>
      </c>
      <c r="MV318" s="1">
        <v>0</v>
      </c>
      <c r="MW318" s="1">
        <v>0</v>
      </c>
      <c r="MX318" s="1">
        <v>0</v>
      </c>
      <c r="MY318" s="1">
        <v>0</v>
      </c>
      <c r="MZ318" s="1">
        <v>0</v>
      </c>
      <c r="NA318" s="1">
        <v>0</v>
      </c>
      <c r="NB318" s="1">
        <v>0</v>
      </c>
      <c r="NC318" s="1" t="s">
        <v>1580</v>
      </c>
      <c r="ND318" s="1">
        <v>1</v>
      </c>
      <c r="NE318" s="1">
        <v>0</v>
      </c>
      <c r="NF318" s="1">
        <v>0</v>
      </c>
      <c r="NH318" s="1" t="s">
        <v>472</v>
      </c>
      <c r="NI318" s="1" t="s">
        <v>480</v>
      </c>
      <c r="OD318" s="1" t="s">
        <v>4213</v>
      </c>
      <c r="OE318" s="1">
        <v>0</v>
      </c>
      <c r="OF318" s="1">
        <v>0</v>
      </c>
      <c r="OG318" s="1">
        <v>0</v>
      </c>
      <c r="OH318" s="1">
        <v>0</v>
      </c>
      <c r="OI318" s="1">
        <v>0</v>
      </c>
      <c r="OJ318" s="1">
        <v>1</v>
      </c>
      <c r="OK318" s="1">
        <v>1</v>
      </c>
      <c r="OL318" s="1">
        <v>0</v>
      </c>
      <c r="OM318" s="1">
        <v>1</v>
      </c>
      <c r="ON318" s="1">
        <v>0</v>
      </c>
      <c r="OO318" s="1" t="s">
        <v>3833</v>
      </c>
      <c r="OP318" s="1">
        <v>0</v>
      </c>
      <c r="OQ318" s="1">
        <v>0</v>
      </c>
      <c r="OR318" s="1">
        <v>0</v>
      </c>
      <c r="OS318" s="1">
        <v>0</v>
      </c>
      <c r="OT318" s="1">
        <v>1</v>
      </c>
      <c r="OU318" s="1">
        <v>0</v>
      </c>
      <c r="OV318" s="1" t="s">
        <v>4214</v>
      </c>
      <c r="OW318" s="1" t="s">
        <v>702</v>
      </c>
      <c r="OY318" s="1" t="s">
        <v>518</v>
      </c>
      <c r="OZ318" s="1" t="s">
        <v>472</v>
      </c>
      <c r="PA318" s="1" t="s">
        <v>472</v>
      </c>
      <c r="PB318" s="1" t="s">
        <v>483</v>
      </c>
      <c r="PC318" s="1" t="s">
        <v>472</v>
      </c>
      <c r="PI318" s="1" t="s">
        <v>534</v>
      </c>
      <c r="PJ318" s="1" t="s">
        <v>472</v>
      </c>
      <c r="PZ318" s="1" t="s">
        <v>4215</v>
      </c>
      <c r="QA318" s="1" t="s">
        <v>472</v>
      </c>
      <c r="QB318" s="1" t="s">
        <v>4216</v>
      </c>
      <c r="QC318" s="1" t="s">
        <v>4217</v>
      </c>
      <c r="QD318" s="1" t="s">
        <v>472</v>
      </c>
      <c r="QG318" s="1">
        <v>-2.2238693</v>
      </c>
      <c r="QH318" s="1">
        <v>28.8313196</v>
      </c>
      <c r="QI318" s="1">
        <v>1647.3</v>
      </c>
      <c r="QJ318" s="1">
        <v>5.2</v>
      </c>
      <c r="QK318" s="1">
        <v>8</v>
      </c>
      <c r="QL318" s="1">
        <v>44970.584722222222</v>
      </c>
      <c r="QM318" s="1">
        <v>44970.467893518522</v>
      </c>
      <c r="QN318" s="1" t="s">
        <v>747</v>
      </c>
      <c r="QO318" s="1">
        <v>44970.584976851853</v>
      </c>
      <c r="QP318" s="7" t="s">
        <v>4218</v>
      </c>
      <c r="QQ318" s="1" t="s">
        <v>747</v>
      </c>
      <c r="QR318" s="1" t="s">
        <v>4752</v>
      </c>
      <c r="QS318" s="1" t="s">
        <v>4752</v>
      </c>
      <c r="QT318" s="1" t="s">
        <v>4752</v>
      </c>
      <c r="QU318" s="1" t="s">
        <v>4752</v>
      </c>
      <c r="QV318" s="1" t="s">
        <v>4752</v>
      </c>
      <c r="QW318" s="1" t="s">
        <v>4752</v>
      </c>
      <c r="QX318" s="1" t="s">
        <v>4752</v>
      </c>
      <c r="QY318" s="9" t="s">
        <v>4752</v>
      </c>
      <c r="QZ318" s="1" t="s">
        <v>4752</v>
      </c>
      <c r="RA318" s="1" t="s">
        <v>4752</v>
      </c>
      <c r="RB318" s="1" t="s">
        <v>4752</v>
      </c>
      <c r="RC318" s="1" t="s">
        <v>4752</v>
      </c>
      <c r="RD318" s="1" t="s">
        <v>4752</v>
      </c>
      <c r="RE318" s="1" t="s">
        <v>4752</v>
      </c>
      <c r="RF318" s="1" t="s">
        <v>4752</v>
      </c>
      <c r="RG318" s="1" t="s">
        <v>4752</v>
      </c>
      <c r="RH318" s="1" t="s">
        <v>4752</v>
      </c>
      <c r="RI318" s="1" t="s">
        <v>4752</v>
      </c>
      <c r="RJ318" s="1" t="s">
        <v>4752</v>
      </c>
      <c r="RK318" s="1" t="s">
        <v>4752</v>
      </c>
      <c r="RL318" s="1" t="s">
        <v>4752</v>
      </c>
      <c r="RM318" s="1" t="s">
        <v>4752</v>
      </c>
      <c r="RN318" s="1" t="s">
        <v>4752</v>
      </c>
      <c r="RO318" s="1" t="s">
        <v>4752</v>
      </c>
      <c r="RP318" s="1" t="str">
        <f t="shared" si="29"/>
        <v/>
      </c>
      <c r="RQ318" s="1" t="str">
        <f t="shared" si="30"/>
        <v/>
      </c>
      <c r="RR318" s="1" t="str">
        <f t="shared" si="31"/>
        <v/>
      </c>
      <c r="RS318" s="1" t="str">
        <f t="shared" si="32"/>
        <v/>
      </c>
      <c r="RT318" s="1" t="str">
        <f t="shared" si="33"/>
        <v/>
      </c>
      <c r="RU318" s="1" t="str">
        <f t="shared" si="34"/>
        <v/>
      </c>
    </row>
    <row r="319" spans="1:489" ht="14.25" customHeight="1" x14ac:dyDescent="0.3">
      <c r="A319" s="1" t="s">
        <v>4219</v>
      </c>
      <c r="B319" s="1" t="s">
        <v>4220</v>
      </c>
      <c r="C319" s="1">
        <v>44970</v>
      </c>
      <c r="D319" s="1" t="s">
        <v>459</v>
      </c>
      <c r="E319" s="1" t="s">
        <v>460</v>
      </c>
      <c r="F319" s="1" t="s">
        <v>460</v>
      </c>
      <c r="G319" s="1" t="s">
        <v>461</v>
      </c>
      <c r="H319" s="1" t="s">
        <v>462</v>
      </c>
      <c r="I319" s="1" t="s">
        <v>463</v>
      </c>
      <c r="J319" s="1" t="s">
        <v>464</v>
      </c>
      <c r="K319" s="1" t="s">
        <v>4222</v>
      </c>
      <c r="L319" s="1" t="s">
        <v>4221</v>
      </c>
      <c r="M319" s="1" t="str" cm="1">
        <f t="array" ref="M319">SUBSTITUTE(L319,LEFT(L319,MIN(IFERROR(FIND({0;1;2;3;4;5;6;7;8;9},L319),""))-1),"")</f>
        <v>24</v>
      </c>
      <c r="N319" s="1" t="str">
        <f t="shared" si="28"/>
        <v>kamak_24</v>
      </c>
      <c r="O319" s="1" t="s">
        <v>510</v>
      </c>
      <c r="P319" s="1">
        <v>41</v>
      </c>
      <c r="Q319" s="1">
        <v>991790802</v>
      </c>
      <c r="R319" s="1" t="s">
        <v>829</v>
      </c>
      <c r="S319" s="1" t="s">
        <v>464</v>
      </c>
      <c r="W319" s="1" t="s">
        <v>510</v>
      </c>
      <c r="X319" s="1" t="s">
        <v>4223</v>
      </c>
      <c r="Y319" s="1" t="s">
        <v>831</v>
      </c>
      <c r="AA319" s="1" t="s">
        <v>471</v>
      </c>
      <c r="AB319" s="1">
        <v>2</v>
      </c>
      <c r="AC319" s="1">
        <v>1</v>
      </c>
      <c r="AD319" s="1">
        <v>0</v>
      </c>
      <c r="AE319" s="1">
        <v>0</v>
      </c>
      <c r="AF319" s="1">
        <v>0</v>
      </c>
      <c r="AG319" s="1">
        <v>0</v>
      </c>
      <c r="AH319" s="1">
        <v>1</v>
      </c>
      <c r="AI319" s="1">
        <v>0</v>
      </c>
      <c r="AJ319" s="1">
        <v>1</v>
      </c>
      <c r="AK319" s="1">
        <v>1</v>
      </c>
      <c r="AL319" s="1">
        <v>1</v>
      </c>
      <c r="AM319" s="1">
        <v>0</v>
      </c>
      <c r="AN319" s="1">
        <v>0</v>
      </c>
      <c r="AO319" s="1">
        <v>0</v>
      </c>
      <c r="AP319" s="1">
        <v>1</v>
      </c>
      <c r="AQ319" s="1">
        <v>0</v>
      </c>
      <c r="AR319" s="1">
        <v>8</v>
      </c>
      <c r="AS319" s="1" t="s">
        <v>472</v>
      </c>
      <c r="AT319" s="1">
        <v>0</v>
      </c>
      <c r="AU319" s="1">
        <v>0</v>
      </c>
      <c r="AV319" s="1">
        <v>0</v>
      </c>
      <c r="AW319" s="1">
        <v>0</v>
      </c>
      <c r="AX319" s="1">
        <v>0</v>
      </c>
      <c r="AY319" s="1">
        <v>0</v>
      </c>
      <c r="AZ319" s="1">
        <v>0</v>
      </c>
      <c r="BA319" s="1">
        <v>0</v>
      </c>
      <c r="BB319" s="1">
        <v>0</v>
      </c>
      <c r="BC319" s="1">
        <v>0</v>
      </c>
      <c r="BD319" s="1">
        <v>0</v>
      </c>
      <c r="BE319" s="1">
        <v>0</v>
      </c>
      <c r="BF319" s="1" t="s">
        <v>464</v>
      </c>
      <c r="BG319" s="1">
        <v>0</v>
      </c>
      <c r="BH319" s="1">
        <v>0</v>
      </c>
      <c r="BI319" s="1">
        <v>1</v>
      </c>
      <c r="BJ319" s="1">
        <v>0</v>
      </c>
      <c r="BK319" s="1">
        <v>0</v>
      </c>
      <c r="BL319" s="1">
        <v>0</v>
      </c>
      <c r="BM319" s="1">
        <v>0</v>
      </c>
      <c r="BN319" s="1">
        <v>0</v>
      </c>
      <c r="BO319" s="1">
        <v>0</v>
      </c>
      <c r="BP319" s="1">
        <v>0</v>
      </c>
      <c r="BQ319" s="1">
        <v>0</v>
      </c>
      <c r="BS319" s="1" t="s">
        <v>464</v>
      </c>
      <c r="BT319" s="1">
        <v>0</v>
      </c>
      <c r="BU319" s="1">
        <v>0</v>
      </c>
      <c r="BV319" s="1">
        <v>0</v>
      </c>
      <c r="BW319" s="1">
        <v>0</v>
      </c>
      <c r="BX319" s="1">
        <v>0</v>
      </c>
      <c r="BY319" s="1">
        <v>0</v>
      </c>
      <c r="BZ319" s="1">
        <v>0</v>
      </c>
      <c r="CA319" s="1">
        <v>0</v>
      </c>
      <c r="CB319" s="1">
        <v>0</v>
      </c>
      <c r="CC319" s="1">
        <v>1</v>
      </c>
      <c r="CD319" s="1">
        <v>0</v>
      </c>
      <c r="CE319" s="1" t="s">
        <v>1342</v>
      </c>
      <c r="CF319" s="1" t="s">
        <v>473</v>
      </c>
      <c r="CG319" s="1" t="s">
        <v>810</v>
      </c>
      <c r="CL319" s="1" t="s">
        <v>473</v>
      </c>
      <c r="CM319" s="1" t="s">
        <v>5133</v>
      </c>
      <c r="CO319" s="1" t="s">
        <v>464</v>
      </c>
      <c r="CW319" s="1" t="s">
        <v>554</v>
      </c>
      <c r="CX319" s="1">
        <v>0</v>
      </c>
      <c r="CY319" s="1">
        <v>1</v>
      </c>
      <c r="CZ319" s="1">
        <v>0</v>
      </c>
      <c r="DA319" s="9">
        <v>1</v>
      </c>
      <c r="DE319" s="1" t="s">
        <v>472</v>
      </c>
      <c r="DF319" s="1" t="s">
        <v>5102</v>
      </c>
      <c r="DG319" s="1">
        <v>0</v>
      </c>
      <c r="DH319" s="1">
        <v>0</v>
      </c>
      <c r="DI319" s="1">
        <v>0</v>
      </c>
      <c r="DJ319" s="1">
        <v>0</v>
      </c>
      <c r="DK319" s="1">
        <v>0</v>
      </c>
      <c r="DL319" s="1">
        <v>1</v>
      </c>
      <c r="DM319" s="1">
        <v>1</v>
      </c>
      <c r="DN319" s="1">
        <v>1</v>
      </c>
      <c r="DO319" s="1">
        <v>0</v>
      </c>
      <c r="DP319" s="1">
        <v>0</v>
      </c>
      <c r="DQ319" s="1">
        <v>0</v>
      </c>
      <c r="DR319" s="1">
        <v>0</v>
      </c>
      <c r="DS319" s="1">
        <v>0</v>
      </c>
      <c r="EH319" s="1">
        <v>7</v>
      </c>
      <c r="EI319" s="1">
        <v>5</v>
      </c>
      <c r="EJ319" s="1">
        <v>700</v>
      </c>
      <c r="EM319" s="1">
        <v>0</v>
      </c>
      <c r="EN319" s="6">
        <v>12.5</v>
      </c>
      <c r="EO319" s="1" t="s">
        <v>472</v>
      </c>
      <c r="EZ319" s="1" t="s">
        <v>961</v>
      </c>
      <c r="FA319" s="1">
        <v>0</v>
      </c>
      <c r="FB319" s="1">
        <v>0</v>
      </c>
      <c r="FC319" s="1">
        <v>0</v>
      </c>
      <c r="FD319" s="1">
        <v>0</v>
      </c>
      <c r="FE319" s="1">
        <v>1</v>
      </c>
      <c r="FF319" s="1">
        <v>0</v>
      </c>
      <c r="FG319" s="1">
        <v>0</v>
      </c>
      <c r="FI319" s="1" t="s">
        <v>464</v>
      </c>
      <c r="FJ319" s="1" t="s">
        <v>577</v>
      </c>
      <c r="FK319" s="1" t="s">
        <v>4224</v>
      </c>
      <c r="GE319" s="1" t="s">
        <v>472</v>
      </c>
      <c r="GF319" s="1" t="s">
        <v>4225</v>
      </c>
      <c r="GG319" s="1" t="s">
        <v>472</v>
      </c>
      <c r="HP319" s="1" t="s">
        <v>464</v>
      </c>
      <c r="HQ319" s="1">
        <v>0</v>
      </c>
      <c r="HR319" s="1">
        <v>0</v>
      </c>
      <c r="HS319" s="1">
        <v>0</v>
      </c>
      <c r="HT319" s="1">
        <v>0</v>
      </c>
      <c r="HU319" s="1">
        <v>0</v>
      </c>
      <c r="HV319" s="1">
        <v>0</v>
      </c>
      <c r="HW319" s="1">
        <v>0</v>
      </c>
      <c r="HX319" s="1">
        <v>1</v>
      </c>
      <c r="HY319" s="1">
        <v>0</v>
      </c>
      <c r="HZ319" s="1">
        <v>0</v>
      </c>
      <c r="IF319" s="1">
        <v>0</v>
      </c>
      <c r="IG319" s="1">
        <v>0</v>
      </c>
      <c r="IH319" s="1">
        <v>0</v>
      </c>
      <c r="II319" s="1">
        <v>1</v>
      </c>
      <c r="IJ319" s="1">
        <v>0</v>
      </c>
      <c r="IS319" s="1" t="s">
        <v>5184</v>
      </c>
      <c r="IT319" s="1" t="s">
        <v>472</v>
      </c>
      <c r="IU319" s="1" t="s">
        <v>5100</v>
      </c>
      <c r="IV319" s="1" t="s">
        <v>472</v>
      </c>
      <c r="IX319" s="1" t="s">
        <v>472</v>
      </c>
      <c r="IY319" s="1" t="s">
        <v>464</v>
      </c>
      <c r="IZ319" s="1">
        <v>0</v>
      </c>
      <c r="JA319" s="1">
        <v>1</v>
      </c>
      <c r="JB319" s="1">
        <v>0</v>
      </c>
      <c r="JC319" s="1">
        <v>0</v>
      </c>
      <c r="JD319" s="1">
        <v>0</v>
      </c>
      <c r="JE319" s="1">
        <v>1</v>
      </c>
      <c r="JF319" s="1">
        <v>0</v>
      </c>
      <c r="JG319" s="1">
        <v>0</v>
      </c>
      <c r="JH319" s="1">
        <v>0</v>
      </c>
      <c r="JI319" s="1">
        <v>0</v>
      </c>
      <c r="JK319" s="1" t="s">
        <v>472</v>
      </c>
      <c r="KA319" s="1" t="s">
        <v>464</v>
      </c>
      <c r="KB319" s="1">
        <v>1</v>
      </c>
      <c r="KC319" s="1">
        <v>0</v>
      </c>
      <c r="KD319" s="1">
        <v>0</v>
      </c>
      <c r="KE319" s="1">
        <v>1</v>
      </c>
      <c r="KF319" s="1">
        <v>0</v>
      </c>
      <c r="KG319" s="1">
        <v>0</v>
      </c>
      <c r="KH319" s="1">
        <v>0</v>
      </c>
      <c r="KJ319" s="1">
        <v>0</v>
      </c>
      <c r="KK319" s="1">
        <v>1</v>
      </c>
      <c r="KL319" s="1">
        <v>0</v>
      </c>
      <c r="KM319" s="1">
        <v>1</v>
      </c>
      <c r="KN319" s="1">
        <v>2</v>
      </c>
      <c r="KO319" s="1" t="s">
        <v>5186</v>
      </c>
      <c r="KP319" s="1">
        <v>0</v>
      </c>
      <c r="KQ319" s="1">
        <v>0</v>
      </c>
      <c r="KR319" s="1">
        <v>0</v>
      </c>
      <c r="KT319" s="1">
        <v>0</v>
      </c>
      <c r="KU319" s="1">
        <v>0</v>
      </c>
      <c r="KV319" s="1">
        <v>0</v>
      </c>
      <c r="KW319" s="1">
        <v>0</v>
      </c>
      <c r="KX319" s="1">
        <v>1</v>
      </c>
      <c r="KY319" s="1">
        <v>0</v>
      </c>
      <c r="KZ319" s="1" t="s">
        <v>1329</v>
      </c>
      <c r="LA319" s="1" t="s">
        <v>472</v>
      </c>
      <c r="LB319" s="1" t="s">
        <v>3518</v>
      </c>
      <c r="LC319" s="1">
        <v>1</v>
      </c>
      <c r="LD319" s="1">
        <v>1</v>
      </c>
      <c r="LE319" s="1">
        <v>0</v>
      </c>
      <c r="LF319" s="1">
        <v>0</v>
      </c>
      <c r="LH319" s="1">
        <v>0</v>
      </c>
      <c r="LI319" s="1">
        <v>0</v>
      </c>
      <c r="LJ319" s="1">
        <v>0</v>
      </c>
      <c r="LK319" s="1">
        <v>0</v>
      </c>
      <c r="LL319" s="1">
        <v>1</v>
      </c>
      <c r="LM319" s="1">
        <v>0</v>
      </c>
      <c r="LN319" s="1">
        <v>0</v>
      </c>
      <c r="LO319" s="1">
        <v>0</v>
      </c>
      <c r="LQ319" s="1" t="s">
        <v>472</v>
      </c>
      <c r="LZ319" s="1" t="s">
        <v>472</v>
      </c>
      <c r="MA319" s="1" t="s">
        <v>472</v>
      </c>
      <c r="MQ319" s="1">
        <v>0</v>
      </c>
      <c r="MT319" s="1">
        <v>7</v>
      </c>
      <c r="MU319" s="1" t="s">
        <v>5187</v>
      </c>
      <c r="MV319" s="1">
        <v>0</v>
      </c>
      <c r="MW319" s="1">
        <v>0</v>
      </c>
      <c r="MX319" s="1">
        <v>0</v>
      </c>
      <c r="MY319" s="1">
        <v>0</v>
      </c>
      <c r="MZ319" s="1">
        <v>0</v>
      </c>
      <c r="NA319" s="1">
        <v>0</v>
      </c>
      <c r="NB319" s="1">
        <v>0</v>
      </c>
      <c r="NC319" s="1" t="s">
        <v>1580</v>
      </c>
      <c r="ND319" s="1">
        <v>0</v>
      </c>
      <c r="NE319" s="1">
        <v>1</v>
      </c>
      <c r="NF319" s="1">
        <v>0</v>
      </c>
      <c r="NG319" s="1" t="s">
        <v>1329</v>
      </c>
      <c r="NH319" s="1" t="s">
        <v>464</v>
      </c>
      <c r="NI319" s="1" t="s">
        <v>480</v>
      </c>
      <c r="OD319" s="1" t="s">
        <v>1342</v>
      </c>
      <c r="OE319" s="1">
        <v>0</v>
      </c>
      <c r="OF319" s="1">
        <v>0</v>
      </c>
      <c r="OG319" s="1">
        <v>0</v>
      </c>
      <c r="OH319" s="1">
        <v>0</v>
      </c>
      <c r="OI319" s="1">
        <v>0</v>
      </c>
      <c r="OJ319" s="1">
        <v>0</v>
      </c>
      <c r="OK319" s="1">
        <v>1</v>
      </c>
      <c r="OL319" s="1">
        <v>0</v>
      </c>
      <c r="OM319" s="1">
        <v>1</v>
      </c>
      <c r="ON319" s="1">
        <v>0</v>
      </c>
      <c r="OO319" s="1" t="s">
        <v>562</v>
      </c>
      <c r="OP319" s="1">
        <v>0</v>
      </c>
      <c r="OQ319" s="1">
        <v>1</v>
      </c>
      <c r="OR319" s="1">
        <v>0</v>
      </c>
      <c r="OS319" s="1">
        <v>0</v>
      </c>
      <c r="OT319" s="1">
        <v>0</v>
      </c>
      <c r="OU319" s="1">
        <v>0</v>
      </c>
      <c r="OW319" s="1" t="s">
        <v>546</v>
      </c>
      <c r="OY319" s="1" t="s">
        <v>518</v>
      </c>
      <c r="OZ319" s="1" t="s">
        <v>472</v>
      </c>
      <c r="PA319" s="1" t="s">
        <v>472</v>
      </c>
      <c r="PB319" s="1" t="s">
        <v>743</v>
      </c>
      <c r="PC319" s="1" t="s">
        <v>472</v>
      </c>
      <c r="PI319" s="1" t="s">
        <v>534</v>
      </c>
      <c r="PJ319" s="1" t="s">
        <v>472</v>
      </c>
      <c r="PZ319" s="1" t="s">
        <v>1341</v>
      </c>
      <c r="QA319" s="1" t="s">
        <v>472</v>
      </c>
      <c r="QB319" s="1" t="s">
        <v>1375</v>
      </c>
      <c r="QC319" s="1" t="s">
        <v>1580</v>
      </c>
      <c r="QD319" s="1" t="s">
        <v>472</v>
      </c>
      <c r="QG319" s="1">
        <v>-2.2947283000000001</v>
      </c>
      <c r="QH319" s="1">
        <v>28.794599999999999</v>
      </c>
      <c r="QI319" s="1">
        <v>1812.4</v>
      </c>
      <c r="QJ319" s="1">
        <v>4.59</v>
      </c>
      <c r="QK319" s="1">
        <v>8</v>
      </c>
      <c r="QL319" s="1">
        <v>44970.338553240741</v>
      </c>
      <c r="QM319" s="1">
        <v>44970.321030092593</v>
      </c>
      <c r="QN319" s="1" t="s">
        <v>890</v>
      </c>
      <c r="QO319" s="1">
        <v>44970.592685185176</v>
      </c>
      <c r="QP319" s="7" t="s">
        <v>4226</v>
      </c>
      <c r="QQ319" s="1" t="s">
        <v>890</v>
      </c>
      <c r="QR319" s="1" t="s">
        <v>4707</v>
      </c>
      <c r="QS319" s="1" t="s">
        <v>4716</v>
      </c>
      <c r="QT319" s="1">
        <v>5</v>
      </c>
      <c r="QU319" s="1" t="s">
        <v>4725</v>
      </c>
      <c r="QV319" s="1">
        <v>20</v>
      </c>
      <c r="QW319" s="1">
        <v>40</v>
      </c>
      <c r="QX319" s="1">
        <v>30</v>
      </c>
      <c r="QY319" s="9">
        <v>90</v>
      </c>
      <c r="QZ319" s="1" t="s">
        <v>5101</v>
      </c>
      <c r="RA319" s="1">
        <v>6.8571428571428568</v>
      </c>
      <c r="RB319" s="1" t="s">
        <v>4720</v>
      </c>
      <c r="RC319" s="1" t="s">
        <v>4711</v>
      </c>
      <c r="RD319" s="1" t="s">
        <v>4712</v>
      </c>
      <c r="RE319" s="1" t="s">
        <v>5102</v>
      </c>
      <c r="RF319" s="1">
        <v>0</v>
      </c>
      <c r="RG319" s="1">
        <v>1</v>
      </c>
      <c r="RH319" s="1">
        <v>1</v>
      </c>
      <c r="RI319" s="1">
        <v>3</v>
      </c>
      <c r="RJ319" s="1" t="s">
        <v>4713</v>
      </c>
      <c r="RK319" s="1">
        <v>2</v>
      </c>
      <c r="RL319" s="1">
        <v>6</v>
      </c>
      <c r="RM319" s="1" t="s">
        <v>4718</v>
      </c>
      <c r="RN319" s="1">
        <v>1</v>
      </c>
      <c r="RO319" s="1">
        <v>2</v>
      </c>
      <c r="RP319" s="1" t="str">
        <f t="shared" si="29"/>
        <v>croissance</v>
      </c>
      <c r="RQ319" s="1" t="str">
        <f t="shared" si="30"/>
        <v>croissance</v>
      </c>
      <c r="RR319" s="1" t="str">
        <f t="shared" si="31"/>
        <v>croissance</v>
      </c>
      <c r="RS319" s="1" t="str">
        <f t="shared" si="32"/>
        <v>regression</v>
      </c>
      <c r="RT319" s="1" t="str">
        <f t="shared" si="33"/>
        <v>regression</v>
      </c>
      <c r="RU319" s="1" t="str">
        <f t="shared" si="34"/>
        <v>croissance</v>
      </c>
    </row>
    <row r="320" spans="1:489" ht="14.25" customHeight="1" x14ac:dyDescent="0.3">
      <c r="A320" s="1" t="s">
        <v>4227</v>
      </c>
      <c r="B320" s="1" t="s">
        <v>4228</v>
      </c>
      <c r="C320" s="1">
        <v>44970</v>
      </c>
      <c r="D320" s="1" t="s">
        <v>459</v>
      </c>
      <c r="E320" s="1" t="s">
        <v>460</v>
      </c>
      <c r="F320" s="1" t="s">
        <v>460</v>
      </c>
      <c r="G320" s="1" t="s">
        <v>461</v>
      </c>
      <c r="H320" s="1" t="s">
        <v>462</v>
      </c>
      <c r="I320" s="1" t="s">
        <v>463</v>
      </c>
      <c r="J320" s="1" t="s">
        <v>472</v>
      </c>
      <c r="K320" s="1" t="s">
        <v>4230</v>
      </c>
      <c r="L320" s="1" t="s">
        <v>4229</v>
      </c>
      <c r="M320" s="1" t="str" cm="1">
        <f t="array" ref="M320">SUBSTITUTE(L320,LEFT(L320,MIN(IFERROR(FIND({0;1;2;3;4;5;6;7;8;9},L320),""))-1),"")</f>
        <v>40</v>
      </c>
      <c r="N320" s="1" t="str">
        <f t="shared" si="28"/>
        <v>kamak_40</v>
      </c>
      <c r="O320" s="1" t="s">
        <v>467</v>
      </c>
      <c r="P320" s="1">
        <v>31</v>
      </c>
      <c r="Q320" s="1">
        <v>894026894</v>
      </c>
      <c r="R320" s="1" t="s">
        <v>693</v>
      </c>
      <c r="S320" s="1" t="s">
        <v>472</v>
      </c>
      <c r="T320" s="1" t="s">
        <v>1221</v>
      </c>
      <c r="V320" s="1" t="s">
        <v>510</v>
      </c>
      <c r="W320" s="1" t="s">
        <v>510</v>
      </c>
      <c r="X320" s="1" t="s">
        <v>2214</v>
      </c>
      <c r="Y320" s="1" t="s">
        <v>577</v>
      </c>
      <c r="Z320" s="1" t="s">
        <v>3001</v>
      </c>
      <c r="AA320" s="1" t="s">
        <v>471</v>
      </c>
      <c r="AB320" s="1">
        <v>0</v>
      </c>
      <c r="AC320" s="1">
        <v>0</v>
      </c>
      <c r="AD320" s="1">
        <v>0</v>
      </c>
      <c r="AE320" s="1">
        <v>0</v>
      </c>
      <c r="AF320" s="1">
        <v>0</v>
      </c>
      <c r="AG320" s="1">
        <v>1</v>
      </c>
      <c r="AH320" s="1">
        <v>0</v>
      </c>
      <c r="AI320" s="1">
        <v>0</v>
      </c>
      <c r="AJ320" s="1">
        <v>2</v>
      </c>
      <c r="AK320" s="1">
        <v>3</v>
      </c>
      <c r="AL320" s="1">
        <v>1</v>
      </c>
      <c r="AM320" s="1">
        <v>0</v>
      </c>
      <c r="AN320" s="1">
        <v>0</v>
      </c>
      <c r="AO320" s="1">
        <v>0</v>
      </c>
      <c r="AP320" s="1">
        <v>1</v>
      </c>
      <c r="AQ320" s="1">
        <v>0</v>
      </c>
      <c r="AR320" s="1">
        <v>8</v>
      </c>
      <c r="AS320" s="1" t="s">
        <v>472</v>
      </c>
      <c r="AT320" s="1">
        <v>0</v>
      </c>
      <c r="AU320" s="1">
        <v>0</v>
      </c>
      <c r="AV320" s="1">
        <v>0</v>
      </c>
      <c r="AW320" s="1">
        <v>0</v>
      </c>
      <c r="AX320" s="1">
        <v>0</v>
      </c>
      <c r="AY320" s="1">
        <v>0</v>
      </c>
      <c r="AZ320" s="1">
        <v>0</v>
      </c>
      <c r="BA320" s="1">
        <v>0</v>
      </c>
      <c r="BB320" s="1">
        <v>0</v>
      </c>
      <c r="BC320" s="1">
        <v>0</v>
      </c>
      <c r="BD320" s="1">
        <v>0</v>
      </c>
      <c r="BE320" s="1">
        <v>0</v>
      </c>
      <c r="BF320" s="1" t="s">
        <v>464</v>
      </c>
      <c r="BG320" s="1">
        <v>1</v>
      </c>
      <c r="BH320" s="1">
        <v>0</v>
      </c>
      <c r="BI320" s="1">
        <v>0</v>
      </c>
      <c r="BJ320" s="1">
        <v>0</v>
      </c>
      <c r="BK320" s="1">
        <v>0</v>
      </c>
      <c r="BL320" s="1">
        <v>0</v>
      </c>
      <c r="BM320" s="1">
        <v>0</v>
      </c>
      <c r="BN320" s="1">
        <v>0</v>
      </c>
      <c r="BO320" s="1">
        <v>0</v>
      </c>
      <c r="BP320" s="1">
        <v>0</v>
      </c>
      <c r="BQ320" s="1">
        <v>0</v>
      </c>
      <c r="BS320" s="1" t="s">
        <v>464</v>
      </c>
      <c r="BT320" s="1">
        <v>0</v>
      </c>
      <c r="BU320" s="1">
        <v>0</v>
      </c>
      <c r="BV320" s="1">
        <v>0</v>
      </c>
      <c r="BW320" s="1">
        <v>0</v>
      </c>
      <c r="BX320" s="1">
        <v>0</v>
      </c>
      <c r="BY320" s="1">
        <v>0</v>
      </c>
      <c r="BZ320" s="1">
        <v>0</v>
      </c>
      <c r="CA320" s="1">
        <v>1</v>
      </c>
      <c r="CB320" s="1">
        <v>0</v>
      </c>
      <c r="CC320" s="1">
        <v>0</v>
      </c>
      <c r="CD320" s="1">
        <v>0</v>
      </c>
      <c r="CF320" s="1" t="s">
        <v>473</v>
      </c>
      <c r="CG320" s="1" t="s">
        <v>474</v>
      </c>
      <c r="CL320" s="1" t="s">
        <v>473</v>
      </c>
      <c r="CM320" s="1" t="s">
        <v>5133</v>
      </c>
      <c r="CO320" s="1" t="s">
        <v>464</v>
      </c>
      <c r="CW320" s="1" t="s">
        <v>554</v>
      </c>
      <c r="CX320" s="1">
        <v>8</v>
      </c>
      <c r="CY320" s="1">
        <v>5</v>
      </c>
      <c r="CZ320" s="1">
        <v>12</v>
      </c>
      <c r="DA320" s="9">
        <v>25</v>
      </c>
      <c r="DE320" s="1" t="s">
        <v>472</v>
      </c>
      <c r="DF320" s="1" t="s">
        <v>5102</v>
      </c>
      <c r="DG320" s="1">
        <v>0</v>
      </c>
      <c r="DH320" s="1">
        <v>0</v>
      </c>
      <c r="DI320" s="1">
        <v>0</v>
      </c>
      <c r="DJ320" s="1">
        <v>0</v>
      </c>
      <c r="DK320" s="1">
        <v>0</v>
      </c>
      <c r="DL320" s="1">
        <v>0</v>
      </c>
      <c r="DM320" s="1">
        <v>1</v>
      </c>
      <c r="DN320" s="1">
        <v>1</v>
      </c>
      <c r="DO320" s="1">
        <v>0</v>
      </c>
      <c r="DP320" s="1">
        <v>0</v>
      </c>
      <c r="DQ320" s="1">
        <v>0</v>
      </c>
      <c r="DR320" s="1">
        <v>0</v>
      </c>
      <c r="DS320" s="1">
        <v>0</v>
      </c>
      <c r="EH320" s="1">
        <v>5</v>
      </c>
      <c r="EI320" s="1">
        <v>5</v>
      </c>
      <c r="EJ320" s="1">
        <v>500</v>
      </c>
      <c r="EM320" s="1">
        <v>0</v>
      </c>
      <c r="EN320" s="6">
        <v>8.9285714285714288</v>
      </c>
      <c r="EO320" s="1" t="s">
        <v>472</v>
      </c>
      <c r="EZ320" s="1" t="s">
        <v>576</v>
      </c>
      <c r="FA320" s="1">
        <v>0</v>
      </c>
      <c r="FB320" s="1">
        <v>0</v>
      </c>
      <c r="FC320" s="1">
        <v>0</v>
      </c>
      <c r="FD320" s="1">
        <v>0</v>
      </c>
      <c r="FE320" s="1">
        <v>1</v>
      </c>
      <c r="FF320" s="1">
        <v>0</v>
      </c>
      <c r="FG320" s="1">
        <v>0</v>
      </c>
      <c r="FI320" s="1" t="s">
        <v>472</v>
      </c>
      <c r="GE320" s="1" t="s">
        <v>472</v>
      </c>
      <c r="GF320" s="1" t="s">
        <v>4231</v>
      </c>
      <c r="GG320" s="1" t="s">
        <v>472</v>
      </c>
      <c r="HP320" s="1" t="s">
        <v>464</v>
      </c>
      <c r="HQ320" s="1">
        <v>0</v>
      </c>
      <c r="HR320" s="1">
        <v>0</v>
      </c>
      <c r="HS320" s="1">
        <v>0</v>
      </c>
      <c r="HT320" s="1">
        <v>0</v>
      </c>
      <c r="HU320" s="1">
        <v>0</v>
      </c>
      <c r="HV320" s="1">
        <v>0</v>
      </c>
      <c r="HW320" s="1">
        <v>1</v>
      </c>
      <c r="HX320" s="1">
        <v>0</v>
      </c>
      <c r="HY320" s="1">
        <v>0</v>
      </c>
      <c r="HZ320" s="1">
        <v>0</v>
      </c>
      <c r="IF320" s="1">
        <v>1</v>
      </c>
      <c r="IG320" s="1">
        <v>0</v>
      </c>
      <c r="IH320" s="1">
        <v>0</v>
      </c>
      <c r="II320" s="1">
        <v>0</v>
      </c>
      <c r="IJ320" s="1">
        <v>0</v>
      </c>
      <c r="IK320" s="1">
        <v>1</v>
      </c>
      <c r="IS320" s="1" t="s">
        <v>5183</v>
      </c>
      <c r="IT320" s="1" t="s">
        <v>464</v>
      </c>
      <c r="IU320" s="1" t="s">
        <v>5102</v>
      </c>
      <c r="IV320" s="1" t="s">
        <v>472</v>
      </c>
      <c r="IX320" s="1" t="s">
        <v>472</v>
      </c>
      <c r="IY320" s="1" t="s">
        <v>472</v>
      </c>
      <c r="KA320" s="1" t="s">
        <v>464</v>
      </c>
      <c r="KB320" s="1">
        <v>1</v>
      </c>
      <c r="KC320" s="1">
        <v>0</v>
      </c>
      <c r="KD320" s="1">
        <v>0</v>
      </c>
      <c r="KE320" s="1">
        <v>1</v>
      </c>
      <c r="KF320" s="1">
        <v>0</v>
      </c>
      <c r="KG320" s="1">
        <v>0</v>
      </c>
      <c r="KH320" s="1">
        <v>0</v>
      </c>
      <c r="KJ320" s="1">
        <v>0</v>
      </c>
      <c r="KK320" s="1">
        <v>1</v>
      </c>
      <c r="KL320" s="1">
        <v>0</v>
      </c>
      <c r="KM320" s="1">
        <v>1</v>
      </c>
      <c r="KN320" s="1">
        <v>2</v>
      </c>
      <c r="KO320" s="1" t="s">
        <v>5186</v>
      </c>
      <c r="KP320" s="1">
        <v>0</v>
      </c>
      <c r="KQ320" s="1">
        <v>0</v>
      </c>
      <c r="KR320" s="1">
        <v>0</v>
      </c>
      <c r="KT320" s="1">
        <v>0</v>
      </c>
      <c r="KU320" s="1">
        <v>0</v>
      </c>
      <c r="KV320" s="1">
        <v>0</v>
      </c>
      <c r="KW320" s="1">
        <v>1</v>
      </c>
      <c r="KX320" s="1">
        <v>0</v>
      </c>
      <c r="KY320" s="1">
        <v>0</v>
      </c>
      <c r="LA320" s="1" t="s">
        <v>472</v>
      </c>
      <c r="LB320" s="1" t="s">
        <v>490</v>
      </c>
      <c r="LC320" s="1">
        <v>1</v>
      </c>
      <c r="LD320" s="1">
        <v>0</v>
      </c>
      <c r="LE320" s="1">
        <v>0</v>
      </c>
      <c r="LF320" s="1">
        <v>0</v>
      </c>
      <c r="LH320" s="1">
        <v>0</v>
      </c>
      <c r="LI320" s="1">
        <v>0</v>
      </c>
      <c r="LJ320" s="1">
        <v>0</v>
      </c>
      <c r="LK320" s="1">
        <v>0</v>
      </c>
      <c r="LL320" s="1">
        <v>1</v>
      </c>
      <c r="LM320" s="1">
        <v>0</v>
      </c>
      <c r="LN320" s="1">
        <v>0</v>
      </c>
      <c r="LO320" s="1">
        <v>0</v>
      </c>
      <c r="LQ320" s="1" t="s">
        <v>472</v>
      </c>
      <c r="LZ320" s="1" t="s">
        <v>472</v>
      </c>
      <c r="MA320" s="1" t="s">
        <v>472</v>
      </c>
      <c r="MQ320" s="1">
        <v>0</v>
      </c>
      <c r="MT320" s="1">
        <v>7</v>
      </c>
      <c r="MU320" s="1" t="s">
        <v>5187</v>
      </c>
      <c r="MV320" s="1">
        <v>0</v>
      </c>
      <c r="MW320" s="1">
        <v>0</v>
      </c>
      <c r="MX320" s="1">
        <v>0</v>
      </c>
      <c r="MY320" s="1">
        <v>0</v>
      </c>
      <c r="MZ320" s="1">
        <v>0</v>
      </c>
      <c r="NA320" s="1">
        <v>0</v>
      </c>
      <c r="NB320" s="1">
        <v>0</v>
      </c>
      <c r="NC320" s="1" t="s">
        <v>1580</v>
      </c>
      <c r="ND320" s="1">
        <v>1</v>
      </c>
      <c r="NE320" s="1">
        <v>0</v>
      </c>
      <c r="NF320" s="1">
        <v>0</v>
      </c>
      <c r="NH320" s="1" t="s">
        <v>464</v>
      </c>
      <c r="NI320" s="1" t="s">
        <v>464</v>
      </c>
      <c r="NJ320" s="1" t="s">
        <v>741</v>
      </c>
      <c r="OD320" s="1" t="s">
        <v>4232</v>
      </c>
      <c r="OE320" s="1">
        <v>0</v>
      </c>
      <c r="OF320" s="1">
        <v>0</v>
      </c>
      <c r="OG320" s="1">
        <v>0</v>
      </c>
      <c r="OH320" s="1">
        <v>0</v>
      </c>
      <c r="OI320" s="1">
        <v>0</v>
      </c>
      <c r="OJ320" s="1">
        <v>0</v>
      </c>
      <c r="OK320" s="1">
        <v>0</v>
      </c>
      <c r="OL320" s="1">
        <v>1</v>
      </c>
      <c r="OM320" s="1">
        <v>0</v>
      </c>
      <c r="ON320" s="1">
        <v>0</v>
      </c>
      <c r="OP320" s="1">
        <v>0</v>
      </c>
      <c r="OQ320" s="1">
        <v>0</v>
      </c>
      <c r="OR320" s="1">
        <v>0</v>
      </c>
      <c r="OS320" s="1">
        <v>1</v>
      </c>
      <c r="OT320" s="1">
        <v>0</v>
      </c>
      <c r="OU320" s="1">
        <v>0</v>
      </c>
      <c r="OW320" s="1" t="s">
        <v>482</v>
      </c>
      <c r="OY320" s="1" t="s">
        <v>533</v>
      </c>
      <c r="OZ320" s="1" t="s">
        <v>464</v>
      </c>
      <c r="PA320" s="1" t="s">
        <v>464</v>
      </c>
      <c r="PB320" s="1" t="s">
        <v>743</v>
      </c>
      <c r="PC320" s="1" t="s">
        <v>464</v>
      </c>
      <c r="PD320" s="1" t="s">
        <v>472</v>
      </c>
      <c r="PF320" s="1" t="s">
        <v>622</v>
      </c>
      <c r="PH320" s="1" t="s">
        <v>671</v>
      </c>
      <c r="PI320" s="1" t="s">
        <v>534</v>
      </c>
      <c r="PJ320" s="1" t="s">
        <v>472</v>
      </c>
      <c r="PZ320" s="1" t="s">
        <v>1227</v>
      </c>
      <c r="QA320" s="1" t="s">
        <v>472</v>
      </c>
      <c r="QB320" s="1" t="s">
        <v>786</v>
      </c>
      <c r="QC320" s="1" t="s">
        <v>4233</v>
      </c>
      <c r="QD320" s="1" t="s">
        <v>472</v>
      </c>
      <c r="QG320" s="1">
        <v>-2.2906475999999998</v>
      </c>
      <c r="QH320" s="1">
        <v>28.7926997</v>
      </c>
      <c r="QI320" s="1">
        <v>1824.6</v>
      </c>
      <c r="QJ320" s="1">
        <v>4.96</v>
      </c>
      <c r="QK320" s="1">
        <v>8</v>
      </c>
      <c r="QL320" s="1">
        <v>44970.354050925933</v>
      </c>
      <c r="QM320" s="1">
        <v>44970.339548611111</v>
      </c>
      <c r="QN320" s="1" t="s">
        <v>1230</v>
      </c>
      <c r="QO320" s="1">
        <v>44970.594606481478</v>
      </c>
      <c r="QP320" s="7" t="s">
        <v>4234</v>
      </c>
      <c r="QQ320" s="1" t="s">
        <v>1230</v>
      </c>
      <c r="QR320" s="1" t="s">
        <v>4752</v>
      </c>
      <c r="QS320" s="1" t="s">
        <v>4752</v>
      </c>
      <c r="QT320" s="1" t="s">
        <v>4752</v>
      </c>
      <c r="QU320" s="1" t="s">
        <v>4752</v>
      </c>
      <c r="QV320" s="1" t="s">
        <v>4752</v>
      </c>
      <c r="QW320" s="1" t="s">
        <v>4752</v>
      </c>
      <c r="QX320" s="1" t="s">
        <v>4752</v>
      </c>
      <c r="QY320" s="9" t="s">
        <v>4752</v>
      </c>
      <c r="QZ320" s="1" t="s">
        <v>4752</v>
      </c>
      <c r="RA320" s="1" t="s">
        <v>4752</v>
      </c>
      <c r="RB320" s="1" t="s">
        <v>4752</v>
      </c>
      <c r="RC320" s="1" t="s">
        <v>4752</v>
      </c>
      <c r="RD320" s="1" t="s">
        <v>4752</v>
      </c>
      <c r="RE320" s="1" t="s">
        <v>4752</v>
      </c>
      <c r="RF320" s="1" t="s">
        <v>4752</v>
      </c>
      <c r="RG320" s="1" t="s">
        <v>4752</v>
      </c>
      <c r="RH320" s="1" t="s">
        <v>4752</v>
      </c>
      <c r="RI320" s="1" t="s">
        <v>4752</v>
      </c>
      <c r="RJ320" s="1" t="s">
        <v>4752</v>
      </c>
      <c r="RK320" s="1" t="s">
        <v>4752</v>
      </c>
      <c r="RL320" s="1" t="s">
        <v>4752</v>
      </c>
      <c r="RM320" s="1" t="s">
        <v>4752</v>
      </c>
      <c r="RN320" s="1" t="s">
        <v>4752</v>
      </c>
      <c r="RO320" s="1" t="s">
        <v>4752</v>
      </c>
      <c r="RP320" s="1" t="str">
        <f t="shared" si="29"/>
        <v/>
      </c>
      <c r="RQ320" s="1" t="str">
        <f t="shared" si="30"/>
        <v/>
      </c>
      <c r="RR320" s="1" t="str">
        <f t="shared" si="31"/>
        <v/>
      </c>
      <c r="RS320" s="1" t="str">
        <f t="shared" si="32"/>
        <v/>
      </c>
      <c r="RT320" s="1" t="str">
        <f t="shared" si="33"/>
        <v/>
      </c>
      <c r="RU320" s="1" t="str">
        <f t="shared" si="34"/>
        <v/>
      </c>
    </row>
    <row r="321" spans="1:489" ht="14.25" customHeight="1" x14ac:dyDescent="0.3">
      <c r="A321" s="1" t="s">
        <v>4235</v>
      </c>
      <c r="B321" s="1" t="s">
        <v>4236</v>
      </c>
      <c r="C321" s="1">
        <v>44970</v>
      </c>
      <c r="D321" s="1" t="s">
        <v>459</v>
      </c>
      <c r="E321" s="1" t="s">
        <v>460</v>
      </c>
      <c r="F321" s="1" t="s">
        <v>460</v>
      </c>
      <c r="G321" s="1" t="s">
        <v>461</v>
      </c>
      <c r="H321" s="1" t="s">
        <v>462</v>
      </c>
      <c r="I321" s="1" t="s">
        <v>463</v>
      </c>
      <c r="J321" s="1" t="s">
        <v>464</v>
      </c>
      <c r="K321" s="1" t="s">
        <v>4238</v>
      </c>
      <c r="L321" s="1" t="s">
        <v>4237</v>
      </c>
      <c r="M321" s="1" t="str" cm="1">
        <f t="array" ref="M321">SUBSTITUTE(L321,LEFT(L321,MIN(IFERROR(FIND({0;1;2;3;4;5;6;7;8;9},L321),""))-1),"")</f>
        <v>5</v>
      </c>
      <c r="N321" s="1" t="str">
        <f t="shared" si="28"/>
        <v>kamak_5</v>
      </c>
      <c r="O321" s="1" t="s">
        <v>510</v>
      </c>
      <c r="P321" s="1">
        <v>31</v>
      </c>
      <c r="Q321" s="1">
        <v>9.734277408084265E+17</v>
      </c>
      <c r="R321" s="1" t="s">
        <v>693</v>
      </c>
      <c r="S321" s="1" t="s">
        <v>464</v>
      </c>
      <c r="W321" s="1" t="s">
        <v>510</v>
      </c>
      <c r="X321" s="1" t="s">
        <v>4239</v>
      </c>
      <c r="Y321" s="1" t="s">
        <v>1144</v>
      </c>
      <c r="AA321" s="1" t="s">
        <v>471</v>
      </c>
      <c r="AB321" s="1">
        <v>1</v>
      </c>
      <c r="AC321" s="1">
        <v>0</v>
      </c>
      <c r="AD321" s="1">
        <v>0</v>
      </c>
      <c r="AE321" s="1">
        <v>0</v>
      </c>
      <c r="AF321" s="1">
        <v>1</v>
      </c>
      <c r="AG321" s="1">
        <v>0</v>
      </c>
      <c r="AH321" s="1">
        <v>0</v>
      </c>
      <c r="AI321" s="1">
        <v>0</v>
      </c>
      <c r="AJ321" s="1">
        <v>1</v>
      </c>
      <c r="AK321" s="1">
        <v>3</v>
      </c>
      <c r="AL321" s="1">
        <v>1</v>
      </c>
      <c r="AM321" s="1">
        <v>0</v>
      </c>
      <c r="AN321" s="1">
        <v>0</v>
      </c>
      <c r="AO321" s="1">
        <v>1</v>
      </c>
      <c r="AP321" s="1">
        <v>0</v>
      </c>
      <c r="AQ321" s="1">
        <v>1</v>
      </c>
      <c r="AR321" s="1">
        <v>9</v>
      </c>
      <c r="AS321" s="1" t="s">
        <v>472</v>
      </c>
      <c r="AT321" s="1">
        <v>0</v>
      </c>
      <c r="AU321" s="1">
        <v>0</v>
      </c>
      <c r="AV321" s="1">
        <v>0</v>
      </c>
      <c r="AW321" s="1">
        <v>0</v>
      </c>
      <c r="AX321" s="1">
        <v>0</v>
      </c>
      <c r="AY321" s="1">
        <v>0</v>
      </c>
      <c r="AZ321" s="1">
        <v>0</v>
      </c>
      <c r="BA321" s="1">
        <v>0</v>
      </c>
      <c r="BB321" s="1">
        <v>0</v>
      </c>
      <c r="BC321" s="1">
        <v>0</v>
      </c>
      <c r="BD321" s="1">
        <v>0</v>
      </c>
      <c r="BE321" s="1">
        <v>0</v>
      </c>
      <c r="BF321" s="1" t="s">
        <v>472</v>
      </c>
      <c r="BS321" s="1" t="s">
        <v>464</v>
      </c>
      <c r="BT321" s="1">
        <v>0</v>
      </c>
      <c r="BU321" s="1">
        <v>0</v>
      </c>
      <c r="BV321" s="1">
        <v>0</v>
      </c>
      <c r="BW321" s="1">
        <v>1</v>
      </c>
      <c r="BX321" s="1">
        <v>0</v>
      </c>
      <c r="BY321" s="1">
        <v>0</v>
      </c>
      <c r="BZ321" s="1">
        <v>0</v>
      </c>
      <c r="CA321" s="1">
        <v>0</v>
      </c>
      <c r="CB321" s="1">
        <v>0</v>
      </c>
      <c r="CC321" s="1">
        <v>0</v>
      </c>
      <c r="CD321" s="1">
        <v>0</v>
      </c>
      <c r="CF321" s="1" t="s">
        <v>473</v>
      </c>
      <c r="CG321" s="1" t="s">
        <v>474</v>
      </c>
      <c r="CL321" s="1" t="s">
        <v>473</v>
      </c>
      <c r="CM321" s="1" t="s">
        <v>5133</v>
      </c>
      <c r="CO321" s="1" t="s">
        <v>464</v>
      </c>
      <c r="CW321" s="1" t="s">
        <v>475</v>
      </c>
      <c r="CX321" s="1">
        <v>60</v>
      </c>
      <c r="CY321" s="1">
        <v>40</v>
      </c>
      <c r="CZ321" s="1">
        <v>80</v>
      </c>
      <c r="DA321" s="9">
        <v>180</v>
      </c>
      <c r="DE321" s="1" t="s">
        <v>464</v>
      </c>
      <c r="DF321" s="1" t="s">
        <v>5101</v>
      </c>
      <c r="EH321" s="1">
        <v>7</v>
      </c>
      <c r="EI321" s="1">
        <v>6</v>
      </c>
      <c r="EJ321" s="1">
        <v>840</v>
      </c>
      <c r="EM321" s="1">
        <v>0</v>
      </c>
      <c r="EN321" s="6">
        <v>13.333333333333332</v>
      </c>
      <c r="EO321" s="1" t="s">
        <v>472</v>
      </c>
      <c r="EZ321" s="1" t="s">
        <v>576</v>
      </c>
      <c r="FA321" s="1">
        <v>0</v>
      </c>
      <c r="FB321" s="1">
        <v>0</v>
      </c>
      <c r="FC321" s="1">
        <v>0</v>
      </c>
      <c r="FD321" s="1">
        <v>0</v>
      </c>
      <c r="FE321" s="1">
        <v>1</v>
      </c>
      <c r="FF321" s="1">
        <v>0</v>
      </c>
      <c r="FG321" s="1">
        <v>0</v>
      </c>
      <c r="FI321" s="1" t="s">
        <v>472</v>
      </c>
      <c r="GE321" s="1" t="s">
        <v>464</v>
      </c>
      <c r="GF321" s="1" t="s">
        <v>4240</v>
      </c>
      <c r="GG321" s="1" t="s">
        <v>472</v>
      </c>
      <c r="HP321" s="1" t="s">
        <v>472</v>
      </c>
      <c r="IS321" s="1" t="s">
        <v>5183</v>
      </c>
      <c r="IT321" s="1" t="s">
        <v>472</v>
      </c>
      <c r="IU321" s="1" t="s">
        <v>5102</v>
      </c>
      <c r="IV321" s="1" t="s">
        <v>472</v>
      </c>
      <c r="IX321" s="1" t="s">
        <v>472</v>
      </c>
      <c r="IY321" s="1" t="s">
        <v>472</v>
      </c>
      <c r="KA321" s="1" t="s">
        <v>464</v>
      </c>
      <c r="KB321" s="1">
        <v>1</v>
      </c>
      <c r="KC321" s="1">
        <v>1</v>
      </c>
      <c r="KD321" s="1">
        <v>0</v>
      </c>
      <c r="KE321" s="1">
        <v>2</v>
      </c>
      <c r="KF321" s="1">
        <v>0</v>
      </c>
      <c r="KG321" s="1">
        <v>0</v>
      </c>
      <c r="KH321" s="1">
        <v>0</v>
      </c>
      <c r="KJ321" s="1">
        <v>1</v>
      </c>
      <c r="KK321" s="1">
        <v>0</v>
      </c>
      <c r="KL321" s="1">
        <v>0</v>
      </c>
      <c r="KM321" s="1">
        <v>1</v>
      </c>
      <c r="KN321" s="1">
        <v>3</v>
      </c>
      <c r="KO321" s="1" t="s">
        <v>5185</v>
      </c>
      <c r="KP321" s="1">
        <v>0</v>
      </c>
      <c r="KQ321" s="1">
        <v>0</v>
      </c>
      <c r="KR321" s="1">
        <v>0</v>
      </c>
      <c r="KT321" s="1">
        <v>0</v>
      </c>
      <c r="KU321" s="1">
        <v>0</v>
      </c>
      <c r="KV321" s="1">
        <v>0</v>
      </c>
      <c r="KW321" s="1">
        <v>1</v>
      </c>
      <c r="KX321" s="1">
        <v>0</v>
      </c>
      <c r="KY321" s="1">
        <v>0</v>
      </c>
      <c r="LA321" s="1" t="s">
        <v>464</v>
      </c>
      <c r="LB321" s="1" t="s">
        <v>4241</v>
      </c>
      <c r="LC321" s="1">
        <v>1</v>
      </c>
      <c r="LD321" s="1">
        <v>0</v>
      </c>
      <c r="LE321" s="1">
        <v>0</v>
      </c>
      <c r="LF321" s="1">
        <v>0</v>
      </c>
      <c r="LH321" s="1">
        <v>0</v>
      </c>
      <c r="LI321" s="1">
        <v>0</v>
      </c>
      <c r="LJ321" s="1">
        <v>0</v>
      </c>
      <c r="LK321" s="1">
        <v>0</v>
      </c>
      <c r="LL321" s="1">
        <v>1</v>
      </c>
      <c r="LM321" s="1">
        <v>0</v>
      </c>
      <c r="LN321" s="1">
        <v>0</v>
      </c>
      <c r="LO321" s="1">
        <v>0</v>
      </c>
      <c r="LQ321" s="1" t="s">
        <v>464</v>
      </c>
      <c r="LR321" s="1" t="s">
        <v>4242</v>
      </c>
      <c r="LS321" s="1">
        <v>0</v>
      </c>
      <c r="LT321" s="1">
        <v>1</v>
      </c>
      <c r="LU321" s="1">
        <v>0</v>
      </c>
      <c r="LV321" s="1">
        <v>0</v>
      </c>
      <c r="LW321" s="1">
        <v>0</v>
      </c>
      <c r="LX321" s="1">
        <v>0</v>
      </c>
      <c r="LY321" s="1" t="s">
        <v>490</v>
      </c>
      <c r="LZ321" s="1" t="s">
        <v>472</v>
      </c>
      <c r="MA321" s="1" t="s">
        <v>472</v>
      </c>
      <c r="MQ321" s="1">
        <v>0</v>
      </c>
      <c r="MT321" s="1">
        <v>-6</v>
      </c>
      <c r="MU321" s="1" t="s">
        <v>5188</v>
      </c>
      <c r="MV321" s="1">
        <v>1</v>
      </c>
      <c r="MW321" s="1">
        <v>0</v>
      </c>
      <c r="MX321" s="1">
        <v>0</v>
      </c>
      <c r="MY321" s="1">
        <v>0</v>
      </c>
      <c r="MZ321" s="1">
        <v>0</v>
      </c>
      <c r="NA321" s="1">
        <v>1</v>
      </c>
      <c r="NB321" s="1">
        <v>1</v>
      </c>
      <c r="NC321" s="1" t="s">
        <v>5190</v>
      </c>
      <c r="ND321" s="1">
        <v>0</v>
      </c>
      <c r="NE321" s="1">
        <v>0</v>
      </c>
      <c r="NF321" s="1">
        <v>0</v>
      </c>
      <c r="NH321" s="1" t="s">
        <v>464</v>
      </c>
      <c r="NI321" s="1" t="s">
        <v>480</v>
      </c>
      <c r="OD321" s="1" t="s">
        <v>4243</v>
      </c>
      <c r="OE321" s="1">
        <v>0</v>
      </c>
      <c r="OF321" s="1">
        <v>0</v>
      </c>
      <c r="OG321" s="1">
        <v>0</v>
      </c>
      <c r="OH321" s="1">
        <v>0</v>
      </c>
      <c r="OI321" s="1">
        <v>0</v>
      </c>
      <c r="OJ321" s="1">
        <v>0</v>
      </c>
      <c r="OK321" s="1">
        <v>0</v>
      </c>
      <c r="OL321" s="1">
        <v>0</v>
      </c>
      <c r="OM321" s="1">
        <v>1</v>
      </c>
      <c r="ON321" s="1">
        <v>0</v>
      </c>
      <c r="OO321" s="1" t="s">
        <v>4244</v>
      </c>
      <c r="OP321" s="1">
        <v>1</v>
      </c>
      <c r="OQ321" s="1">
        <v>0</v>
      </c>
      <c r="OR321" s="1">
        <v>0</v>
      </c>
      <c r="OS321" s="1">
        <v>0</v>
      </c>
      <c r="OT321" s="1">
        <v>0</v>
      </c>
      <c r="OU321" s="1">
        <v>0</v>
      </c>
      <c r="OW321" s="1" t="s">
        <v>761</v>
      </c>
      <c r="OY321" s="1" t="s">
        <v>518</v>
      </c>
      <c r="OZ321" s="1" t="s">
        <v>472</v>
      </c>
      <c r="PA321" s="1" t="s">
        <v>472</v>
      </c>
      <c r="PB321" s="1" t="s">
        <v>518</v>
      </c>
      <c r="PC321" s="1" t="s">
        <v>472</v>
      </c>
      <c r="PI321" s="1" t="s">
        <v>534</v>
      </c>
      <c r="PJ321" s="1" t="s">
        <v>565</v>
      </c>
      <c r="PK321" s="1">
        <v>0</v>
      </c>
      <c r="PL321" s="1">
        <v>0</v>
      </c>
      <c r="PM321" s="1">
        <v>0</v>
      </c>
      <c r="PN321" s="1">
        <v>0</v>
      </c>
      <c r="PO321" s="1">
        <v>0</v>
      </c>
      <c r="PP321" s="1">
        <v>1</v>
      </c>
      <c r="PQ321" s="1">
        <v>0</v>
      </c>
      <c r="PR321" s="1">
        <v>0</v>
      </c>
      <c r="PS321" s="1">
        <v>0</v>
      </c>
      <c r="PT321" s="1">
        <v>0</v>
      </c>
      <c r="PU321" s="1">
        <v>0</v>
      </c>
      <c r="PV321" s="1">
        <v>0</v>
      </c>
      <c r="PX321" s="1" t="s">
        <v>4245</v>
      </c>
      <c r="PY321" s="1" t="s">
        <v>472</v>
      </c>
      <c r="QB321" s="1" t="s">
        <v>3034</v>
      </c>
      <c r="QC321" s="1" t="s">
        <v>4246</v>
      </c>
      <c r="QD321" s="1" t="s">
        <v>472</v>
      </c>
      <c r="QG321" s="1">
        <v>-2.2887460000000002</v>
      </c>
      <c r="QH321" s="1">
        <v>28.792410799999999</v>
      </c>
      <c r="QI321" s="1">
        <v>1809.6</v>
      </c>
      <c r="QJ321" s="1">
        <v>7.4</v>
      </c>
      <c r="QK321" s="1">
        <v>9</v>
      </c>
      <c r="QL321" s="1">
        <v>44970.381979166668</v>
      </c>
      <c r="QM321" s="1">
        <v>44970.360034722216</v>
      </c>
      <c r="QN321" s="1" t="s">
        <v>1230</v>
      </c>
      <c r="QO321" s="1">
        <v>44970.594652777778</v>
      </c>
      <c r="QP321" s="7" t="s">
        <v>4247</v>
      </c>
      <c r="QQ321" s="1" t="s">
        <v>1230</v>
      </c>
      <c r="QR321" s="1" t="s">
        <v>4707</v>
      </c>
      <c r="QS321" s="1" t="s">
        <v>4708</v>
      </c>
      <c r="QT321" s="1">
        <v>12</v>
      </c>
      <c r="QU321" s="1" t="s">
        <v>4725</v>
      </c>
      <c r="QV321" s="1">
        <v>120</v>
      </c>
      <c r="QW321" s="1">
        <v>65</v>
      </c>
      <c r="QX321" s="1">
        <v>80</v>
      </c>
      <c r="QY321" s="9">
        <v>265</v>
      </c>
      <c r="QZ321" s="1" t="s">
        <v>5102</v>
      </c>
      <c r="RA321" s="1">
        <v>2.8571428571428572</v>
      </c>
      <c r="RB321" s="1" t="s">
        <v>4720</v>
      </c>
      <c r="RC321" s="1" t="s">
        <v>4711</v>
      </c>
      <c r="RD321" s="1" t="s">
        <v>4717</v>
      </c>
      <c r="RE321" s="1" t="s">
        <v>5102</v>
      </c>
      <c r="RF321" s="1">
        <v>0</v>
      </c>
      <c r="RG321" s="1">
        <v>1</v>
      </c>
      <c r="RH321" s="1">
        <v>1</v>
      </c>
      <c r="RI321" s="1">
        <v>3</v>
      </c>
      <c r="RJ321" s="1" t="s">
        <v>4713</v>
      </c>
      <c r="RK321" s="1">
        <v>1</v>
      </c>
      <c r="RL321" s="1">
        <v>5</v>
      </c>
      <c r="RM321" s="1" t="s">
        <v>4714</v>
      </c>
      <c r="RN321" s="1">
        <v>1</v>
      </c>
      <c r="RO321" s="1">
        <v>1</v>
      </c>
      <c r="RP321" s="1" t="str">
        <f t="shared" si="29"/>
        <v>croissance</v>
      </c>
      <c r="RQ321" s="1" t="str">
        <f t="shared" si="30"/>
        <v>croissance</v>
      </c>
      <c r="RR321" s="1" t="str">
        <f t="shared" si="31"/>
        <v>stagnation</v>
      </c>
      <c r="RS321" s="1" t="str">
        <f t="shared" si="32"/>
        <v>regression</v>
      </c>
      <c r="RT321" s="1" t="str">
        <f t="shared" si="33"/>
        <v>stagnation</v>
      </c>
      <c r="RU321" s="1" t="str">
        <f t="shared" si="34"/>
        <v>regression</v>
      </c>
    </row>
    <row r="322" spans="1:489" ht="14.25" customHeight="1" x14ac:dyDescent="0.3">
      <c r="A322" s="1" t="s">
        <v>4248</v>
      </c>
      <c r="B322" s="1" t="s">
        <v>4249</v>
      </c>
      <c r="C322" s="1">
        <v>44970</v>
      </c>
      <c r="D322" s="1" t="s">
        <v>459</v>
      </c>
      <c r="E322" s="1" t="s">
        <v>460</v>
      </c>
      <c r="F322" s="1" t="s">
        <v>460</v>
      </c>
      <c r="G322" s="1" t="s">
        <v>461</v>
      </c>
      <c r="H322" s="1" t="s">
        <v>462</v>
      </c>
      <c r="I322" s="1" t="s">
        <v>463</v>
      </c>
      <c r="J322" s="1" t="s">
        <v>464</v>
      </c>
      <c r="K322" s="1" t="s">
        <v>4251</v>
      </c>
      <c r="L322" s="1" t="s">
        <v>4250</v>
      </c>
      <c r="M322" s="1" t="str" cm="1">
        <f t="array" ref="M322">SUBSTITUTE(L322,LEFT(L322,MIN(IFERROR(FIND({0;1;2;3;4;5;6;7;8;9},L322),""))-1),"")</f>
        <v>11</v>
      </c>
      <c r="N322" s="1" t="str">
        <f t="shared" si="28"/>
        <v>kamak_11</v>
      </c>
      <c r="O322" s="1" t="s">
        <v>510</v>
      </c>
      <c r="P322" s="1">
        <v>24</v>
      </c>
      <c r="Q322" s="1">
        <v>972226373</v>
      </c>
      <c r="R322" s="1" t="s">
        <v>511</v>
      </c>
      <c r="S322" s="1" t="s">
        <v>464</v>
      </c>
      <c r="W322" s="1" t="s">
        <v>510</v>
      </c>
      <c r="X322" s="1" t="s">
        <v>2214</v>
      </c>
      <c r="Y322" s="1" t="s">
        <v>575</v>
      </c>
      <c r="AA322" s="1" t="s">
        <v>596</v>
      </c>
      <c r="AB322" s="1">
        <v>0</v>
      </c>
      <c r="AC322" s="1">
        <v>0</v>
      </c>
      <c r="AD322" s="1">
        <v>0</v>
      </c>
      <c r="AE322" s="1">
        <v>0</v>
      </c>
      <c r="AF322" s="1">
        <v>1</v>
      </c>
      <c r="AG322" s="1">
        <v>0</v>
      </c>
      <c r="AH322" s="1">
        <v>0</v>
      </c>
      <c r="AI322" s="1">
        <v>0</v>
      </c>
      <c r="AJ322" s="1">
        <v>2</v>
      </c>
      <c r="AK322" s="1">
        <v>0</v>
      </c>
      <c r="AL322" s="1">
        <v>0</v>
      </c>
      <c r="AM322" s="1">
        <v>1</v>
      </c>
      <c r="AN322" s="1">
        <v>1</v>
      </c>
      <c r="AO322" s="1">
        <v>0</v>
      </c>
      <c r="AP322" s="1">
        <v>0</v>
      </c>
      <c r="AQ322" s="1">
        <v>1</v>
      </c>
      <c r="AR322" s="1">
        <v>6</v>
      </c>
      <c r="AS322" s="1" t="s">
        <v>472</v>
      </c>
      <c r="AT322" s="1">
        <v>0</v>
      </c>
      <c r="AU322" s="1">
        <v>0</v>
      </c>
      <c r="AV322" s="1">
        <v>0</v>
      </c>
      <c r="AW322" s="1">
        <v>0</v>
      </c>
      <c r="AX322" s="1">
        <v>0</v>
      </c>
      <c r="AY322" s="1">
        <v>0</v>
      </c>
      <c r="AZ322" s="1">
        <v>0</v>
      </c>
      <c r="BA322" s="1">
        <v>0</v>
      </c>
      <c r="BB322" s="1">
        <v>0</v>
      </c>
      <c r="BC322" s="1">
        <v>0</v>
      </c>
      <c r="BD322" s="1">
        <v>0</v>
      </c>
      <c r="BE322" s="1">
        <v>0</v>
      </c>
      <c r="BF322" s="1" t="s">
        <v>472</v>
      </c>
      <c r="BS322" s="1" t="s">
        <v>464</v>
      </c>
      <c r="BT322" s="1">
        <v>1</v>
      </c>
      <c r="BU322" s="1">
        <v>0</v>
      </c>
      <c r="BV322" s="1">
        <v>0</v>
      </c>
      <c r="BW322" s="1">
        <v>0</v>
      </c>
      <c r="BX322" s="1">
        <v>0</v>
      </c>
      <c r="BY322" s="1">
        <v>0</v>
      </c>
      <c r="BZ322" s="1">
        <v>0</v>
      </c>
      <c r="CA322" s="1">
        <v>0</v>
      </c>
      <c r="CB322" s="1">
        <v>0</v>
      </c>
      <c r="CC322" s="1">
        <v>1</v>
      </c>
      <c r="CD322" s="1">
        <v>0</v>
      </c>
      <c r="CE322" s="1" t="s">
        <v>786</v>
      </c>
      <c r="CF322" s="1" t="s">
        <v>473</v>
      </c>
      <c r="CG322" s="1" t="s">
        <v>474</v>
      </c>
      <c r="CL322" s="1" t="s">
        <v>473</v>
      </c>
      <c r="CM322" s="1" t="s">
        <v>5133</v>
      </c>
      <c r="CO322" s="1" t="s">
        <v>472</v>
      </c>
      <c r="CP322" s="1" t="s">
        <v>1145</v>
      </c>
      <c r="CV322" s="1" t="s">
        <v>1263</v>
      </c>
      <c r="CW322" s="1" t="s">
        <v>475</v>
      </c>
      <c r="CX322" s="1">
        <v>8</v>
      </c>
      <c r="CY322" s="1">
        <v>10</v>
      </c>
      <c r="CZ322" s="1">
        <v>15</v>
      </c>
      <c r="DA322" s="9">
        <v>33</v>
      </c>
      <c r="DB322" s="1">
        <v>20</v>
      </c>
      <c r="DC322" s="1">
        <v>5</v>
      </c>
      <c r="DD322" s="1">
        <v>25</v>
      </c>
      <c r="DE322" s="1" t="s">
        <v>671</v>
      </c>
      <c r="DF322" s="1" t="s">
        <v>5102</v>
      </c>
      <c r="DT322" s="1" t="s">
        <v>464</v>
      </c>
      <c r="EH322" s="1">
        <v>7</v>
      </c>
      <c r="EI322" s="1">
        <v>4</v>
      </c>
      <c r="EJ322" s="1">
        <v>560</v>
      </c>
      <c r="EK322" s="1">
        <v>3</v>
      </c>
      <c r="EL322" s="1">
        <v>3</v>
      </c>
      <c r="EM322" s="1">
        <v>420</v>
      </c>
      <c r="EN322" s="6">
        <v>23.333333333333336</v>
      </c>
      <c r="EO322" s="1" t="s">
        <v>472</v>
      </c>
      <c r="EZ322" s="1" t="s">
        <v>576</v>
      </c>
      <c r="FA322" s="1">
        <v>0</v>
      </c>
      <c r="FB322" s="1">
        <v>0</v>
      </c>
      <c r="FC322" s="1">
        <v>0</v>
      </c>
      <c r="FD322" s="1">
        <v>0</v>
      </c>
      <c r="FE322" s="1">
        <v>1</v>
      </c>
      <c r="FF322" s="1">
        <v>0</v>
      </c>
      <c r="FG322" s="1">
        <v>0</v>
      </c>
      <c r="FI322" s="1" t="s">
        <v>472</v>
      </c>
      <c r="FN322" s="1">
        <v>0</v>
      </c>
      <c r="FO322" s="1">
        <v>0</v>
      </c>
      <c r="FP322" s="1">
        <v>0</v>
      </c>
      <c r="FQ322" s="1">
        <v>0</v>
      </c>
      <c r="FR322" s="1">
        <v>1</v>
      </c>
      <c r="FS322" s="1">
        <v>0</v>
      </c>
      <c r="FT322" s="1">
        <v>0</v>
      </c>
      <c r="FV322" s="1" t="s">
        <v>472</v>
      </c>
      <c r="GD322" s="1" t="s">
        <v>464</v>
      </c>
      <c r="GE322" s="1" t="s">
        <v>464</v>
      </c>
      <c r="GF322" s="1" t="s">
        <v>4252</v>
      </c>
      <c r="GG322" s="1" t="s">
        <v>472</v>
      </c>
      <c r="GP322" s="1" t="s">
        <v>472</v>
      </c>
      <c r="HP322" s="1" t="s">
        <v>464</v>
      </c>
      <c r="HQ322" s="1">
        <v>0</v>
      </c>
      <c r="HR322" s="1">
        <v>0</v>
      </c>
      <c r="HS322" s="1">
        <v>0</v>
      </c>
      <c r="HT322" s="1">
        <v>0</v>
      </c>
      <c r="HU322" s="1">
        <v>0</v>
      </c>
      <c r="HV322" s="1">
        <v>0</v>
      </c>
      <c r="HW322" s="1">
        <v>1</v>
      </c>
      <c r="HX322" s="1">
        <v>0</v>
      </c>
      <c r="HY322" s="1">
        <v>0</v>
      </c>
      <c r="HZ322" s="1">
        <v>0</v>
      </c>
      <c r="IF322" s="1">
        <v>0</v>
      </c>
      <c r="IG322" s="1">
        <v>0</v>
      </c>
      <c r="IH322" s="1">
        <v>0</v>
      </c>
      <c r="II322" s="1">
        <v>1</v>
      </c>
      <c r="IJ322" s="1">
        <v>0</v>
      </c>
      <c r="IS322" s="1" t="s">
        <v>5183</v>
      </c>
      <c r="IT322" s="1" t="s">
        <v>472</v>
      </c>
      <c r="IU322" s="1" t="s">
        <v>5102</v>
      </c>
      <c r="IV322" s="1" t="s">
        <v>472</v>
      </c>
      <c r="IX322" s="1" t="s">
        <v>472</v>
      </c>
      <c r="IY322" s="1" t="s">
        <v>472</v>
      </c>
      <c r="KA322" s="1" t="s">
        <v>464</v>
      </c>
      <c r="KB322" s="1">
        <v>1</v>
      </c>
      <c r="KC322" s="1">
        <v>0</v>
      </c>
      <c r="KD322" s="1">
        <v>0</v>
      </c>
      <c r="KE322" s="1">
        <v>1</v>
      </c>
      <c r="KF322" s="1">
        <v>1</v>
      </c>
      <c r="KG322" s="1">
        <v>0</v>
      </c>
      <c r="KH322" s="1">
        <v>0</v>
      </c>
      <c r="KJ322" s="1">
        <v>1</v>
      </c>
      <c r="KK322" s="1">
        <v>1</v>
      </c>
      <c r="KL322" s="1">
        <v>0</v>
      </c>
      <c r="KM322" s="1">
        <v>2</v>
      </c>
      <c r="KN322" s="1">
        <v>3</v>
      </c>
      <c r="KO322" s="1" t="s">
        <v>5185</v>
      </c>
      <c r="KP322" s="1">
        <v>0</v>
      </c>
      <c r="KQ322" s="1">
        <v>0</v>
      </c>
      <c r="KR322" s="1">
        <v>0</v>
      </c>
      <c r="KT322" s="1">
        <v>0</v>
      </c>
      <c r="KU322" s="1">
        <v>0</v>
      </c>
      <c r="KV322" s="1">
        <v>0</v>
      </c>
      <c r="KW322" s="1">
        <v>1</v>
      </c>
      <c r="KX322" s="1">
        <v>0</v>
      </c>
      <c r="KY322" s="1">
        <v>0</v>
      </c>
      <c r="LA322" s="1" t="s">
        <v>472</v>
      </c>
      <c r="LB322" s="1" t="s">
        <v>490</v>
      </c>
      <c r="LC322" s="1">
        <v>1</v>
      </c>
      <c r="LD322" s="1">
        <v>0</v>
      </c>
      <c r="LE322" s="1">
        <v>0</v>
      </c>
      <c r="LF322" s="1">
        <v>0</v>
      </c>
      <c r="LH322" s="1">
        <v>0</v>
      </c>
      <c r="LI322" s="1">
        <v>0</v>
      </c>
      <c r="LJ322" s="1">
        <v>0</v>
      </c>
      <c r="LK322" s="1">
        <v>0</v>
      </c>
      <c r="LL322" s="1">
        <v>1</v>
      </c>
      <c r="LM322" s="1">
        <v>0</v>
      </c>
      <c r="LN322" s="1">
        <v>0</v>
      </c>
      <c r="LO322" s="1">
        <v>0</v>
      </c>
      <c r="LQ322" s="1" t="s">
        <v>464</v>
      </c>
      <c r="LR322" s="1" t="s">
        <v>4253</v>
      </c>
      <c r="LS322" s="1">
        <v>0</v>
      </c>
      <c r="LT322" s="1">
        <v>0</v>
      </c>
      <c r="LU322" s="1">
        <v>0</v>
      </c>
      <c r="LV322" s="1">
        <v>1</v>
      </c>
      <c r="LW322" s="1">
        <v>0</v>
      </c>
      <c r="LX322" s="1">
        <v>0</v>
      </c>
      <c r="LY322" s="1" t="s">
        <v>786</v>
      </c>
      <c r="LZ322" s="1" t="s">
        <v>472</v>
      </c>
      <c r="MA322" s="1" t="s">
        <v>472</v>
      </c>
      <c r="MQ322" s="1">
        <v>0</v>
      </c>
      <c r="MT322" s="1">
        <v>6</v>
      </c>
      <c r="MU322" s="1" t="s">
        <v>5187</v>
      </c>
      <c r="MV322" s="1">
        <v>0</v>
      </c>
      <c r="MW322" s="1">
        <v>0</v>
      </c>
      <c r="MX322" s="1">
        <v>0</v>
      </c>
      <c r="MY322" s="1">
        <v>0</v>
      </c>
      <c r="MZ322" s="1">
        <v>0</v>
      </c>
      <c r="NA322" s="1">
        <v>0</v>
      </c>
      <c r="NB322" s="1">
        <v>0</v>
      </c>
      <c r="NC322" s="1" t="s">
        <v>1580</v>
      </c>
      <c r="ND322" s="1">
        <v>1</v>
      </c>
      <c r="NE322" s="1">
        <v>0</v>
      </c>
      <c r="NF322" s="1">
        <v>0</v>
      </c>
      <c r="NH322" s="1" t="s">
        <v>464</v>
      </c>
      <c r="NI322" s="1" t="s">
        <v>464</v>
      </c>
      <c r="NJ322" s="1" t="s">
        <v>741</v>
      </c>
      <c r="OD322" s="1" t="s">
        <v>490</v>
      </c>
      <c r="OE322" s="1">
        <v>0</v>
      </c>
      <c r="OF322" s="1">
        <v>0</v>
      </c>
      <c r="OG322" s="1">
        <v>0</v>
      </c>
      <c r="OH322" s="1">
        <v>0</v>
      </c>
      <c r="OI322" s="1">
        <v>0</v>
      </c>
      <c r="OJ322" s="1">
        <v>0</v>
      </c>
      <c r="OK322" s="1">
        <v>1</v>
      </c>
      <c r="OL322" s="1">
        <v>0</v>
      </c>
      <c r="OM322" s="1">
        <v>0</v>
      </c>
      <c r="ON322" s="1">
        <v>0</v>
      </c>
      <c r="OP322" s="1">
        <v>0</v>
      </c>
      <c r="OQ322" s="1">
        <v>0</v>
      </c>
      <c r="OR322" s="1">
        <v>0</v>
      </c>
      <c r="OS322" s="1">
        <v>0</v>
      </c>
      <c r="OT322" s="1">
        <v>1</v>
      </c>
      <c r="OU322" s="1">
        <v>0</v>
      </c>
      <c r="OV322" s="1" t="s">
        <v>3034</v>
      </c>
      <c r="OW322" s="1" t="s">
        <v>546</v>
      </c>
      <c r="OY322" s="1" t="s">
        <v>518</v>
      </c>
      <c r="OZ322" s="1" t="s">
        <v>472</v>
      </c>
      <c r="PA322" s="1" t="s">
        <v>472</v>
      </c>
      <c r="PB322" s="1" t="s">
        <v>518</v>
      </c>
      <c r="PC322" s="1" t="s">
        <v>472</v>
      </c>
      <c r="PI322" s="1" t="s">
        <v>534</v>
      </c>
      <c r="PJ322" s="1" t="s">
        <v>472</v>
      </c>
      <c r="PZ322" s="1" t="s">
        <v>786</v>
      </c>
      <c r="QA322" s="1" t="s">
        <v>472</v>
      </c>
      <c r="QB322" s="1" t="s">
        <v>4254</v>
      </c>
      <c r="QC322" s="1" t="s">
        <v>786</v>
      </c>
      <c r="QD322" s="1" t="s">
        <v>472</v>
      </c>
      <c r="QG322" s="1">
        <v>-2.2894321</v>
      </c>
      <c r="QH322" s="1">
        <v>28.793253400000001</v>
      </c>
      <c r="QI322" s="1">
        <v>1803.1</v>
      </c>
      <c r="QJ322" s="1">
        <v>5.08</v>
      </c>
      <c r="QK322" s="1">
        <v>6</v>
      </c>
      <c r="QL322" s="1">
        <v>44970.413842592592</v>
      </c>
      <c r="QM322" s="1">
        <v>44970.387986111113</v>
      </c>
      <c r="QN322" s="1" t="s">
        <v>1230</v>
      </c>
      <c r="QO322" s="1">
        <v>44970.594664351847</v>
      </c>
      <c r="QP322" s="7" t="s">
        <v>4255</v>
      </c>
      <c r="QQ322" s="1" t="s">
        <v>1230</v>
      </c>
      <c r="QR322" s="1" t="s">
        <v>4751</v>
      </c>
      <c r="QS322" s="1" t="s">
        <v>4716</v>
      </c>
      <c r="QT322" s="1">
        <v>7</v>
      </c>
      <c r="QU322" s="1" t="s">
        <v>4725</v>
      </c>
      <c r="QV322" s="1">
        <v>25</v>
      </c>
      <c r="QW322" s="1">
        <v>80</v>
      </c>
      <c r="QX322" s="1">
        <v>65</v>
      </c>
      <c r="QY322" s="9">
        <v>170</v>
      </c>
      <c r="QZ322" s="1" t="s">
        <v>5102</v>
      </c>
      <c r="RA322" s="1">
        <v>4.8979591836734695</v>
      </c>
      <c r="RB322" s="1" t="s">
        <v>4720</v>
      </c>
      <c r="RC322" s="1" t="s">
        <v>4711</v>
      </c>
      <c r="RD322" s="1" t="s">
        <v>4712</v>
      </c>
      <c r="RE322" s="1" t="s">
        <v>5102</v>
      </c>
      <c r="RF322" s="1">
        <v>0</v>
      </c>
      <c r="RG322" s="1">
        <v>1</v>
      </c>
      <c r="RH322" s="1">
        <v>1</v>
      </c>
      <c r="RI322" s="1">
        <v>2</v>
      </c>
      <c r="RJ322" s="1" t="s">
        <v>4721</v>
      </c>
      <c r="RK322" s="1">
        <v>1</v>
      </c>
      <c r="RL322" s="1">
        <v>6</v>
      </c>
      <c r="RM322" s="1" t="s">
        <v>4718</v>
      </c>
      <c r="RN322" s="1">
        <v>1</v>
      </c>
      <c r="RO322" s="1">
        <v>1</v>
      </c>
      <c r="RP322" s="1" t="str">
        <f t="shared" si="29"/>
        <v>croissance</v>
      </c>
      <c r="RQ322" s="1" t="str">
        <f t="shared" si="30"/>
        <v>stagnation</v>
      </c>
      <c r="RR322" s="1" t="str">
        <f t="shared" si="31"/>
        <v>stagnation</v>
      </c>
      <c r="RS322" s="1" t="str">
        <f t="shared" si="32"/>
        <v>regression</v>
      </c>
      <c r="RT322" s="1" t="str">
        <f t="shared" si="33"/>
        <v>regression</v>
      </c>
      <c r="RU322" s="1" t="str">
        <f t="shared" si="34"/>
        <v>stagnation</v>
      </c>
    </row>
    <row r="323" spans="1:489" ht="14.25" customHeight="1" x14ac:dyDescent="0.3">
      <c r="A323" s="1" t="s">
        <v>4256</v>
      </c>
      <c r="B323" s="1" t="s">
        <v>4257</v>
      </c>
      <c r="C323" s="1">
        <v>44970</v>
      </c>
      <c r="D323" s="1" t="s">
        <v>459</v>
      </c>
      <c r="E323" s="1" t="s">
        <v>460</v>
      </c>
      <c r="F323" s="1" t="s">
        <v>460</v>
      </c>
      <c r="G323" s="1" t="s">
        <v>461</v>
      </c>
      <c r="H323" s="1" t="s">
        <v>462</v>
      </c>
      <c r="I323" s="1" t="s">
        <v>463</v>
      </c>
      <c r="J323" s="1" t="s">
        <v>464</v>
      </c>
      <c r="K323" s="1" t="s">
        <v>4259</v>
      </c>
      <c r="L323" s="1" t="s">
        <v>4258</v>
      </c>
      <c r="M323" s="1" t="str" cm="1">
        <f t="array" ref="M323">SUBSTITUTE(L323,LEFT(L323,MIN(IFERROR(FIND({0;1;2;3;4;5;6;7;8;9},L323),""))-1),"")</f>
        <v>56</v>
      </c>
      <c r="N323" s="1" t="str">
        <f t="shared" ref="N323:N369" si="35">LEFT(I323,5)&amp;"_"&amp;M323</f>
        <v>kamak_56</v>
      </c>
      <c r="O323" s="1" t="s">
        <v>467</v>
      </c>
      <c r="P323" s="1">
        <v>20</v>
      </c>
      <c r="Q323" s="1">
        <v>0</v>
      </c>
      <c r="R323" s="1" t="s">
        <v>511</v>
      </c>
      <c r="S323" s="1" t="s">
        <v>472</v>
      </c>
      <c r="T323" s="1" t="s">
        <v>1221</v>
      </c>
      <c r="V323" s="1" t="s">
        <v>510</v>
      </c>
      <c r="W323" s="1" t="s">
        <v>510</v>
      </c>
      <c r="X323" s="1" t="s">
        <v>786</v>
      </c>
      <c r="Y323" s="1" t="s">
        <v>499</v>
      </c>
      <c r="AA323" s="1" t="s">
        <v>596</v>
      </c>
      <c r="AB323" s="1">
        <v>2</v>
      </c>
      <c r="AC323" s="1">
        <v>0</v>
      </c>
      <c r="AD323" s="1">
        <v>1</v>
      </c>
      <c r="AE323" s="1">
        <v>0</v>
      </c>
      <c r="AF323" s="1">
        <v>1</v>
      </c>
      <c r="AG323" s="1">
        <v>0</v>
      </c>
      <c r="AH323" s="1">
        <v>0</v>
      </c>
      <c r="AI323" s="1">
        <v>0</v>
      </c>
      <c r="AJ323" s="1">
        <v>0</v>
      </c>
      <c r="AK323" s="1">
        <v>0</v>
      </c>
      <c r="AL323" s="1">
        <v>0</v>
      </c>
      <c r="AM323" s="1">
        <v>1</v>
      </c>
      <c r="AN323" s="1">
        <v>0</v>
      </c>
      <c r="AO323" s="1">
        <v>1</v>
      </c>
      <c r="AP323" s="1">
        <v>0</v>
      </c>
      <c r="AQ323" s="1">
        <v>1</v>
      </c>
      <c r="AR323" s="1">
        <v>7</v>
      </c>
      <c r="AS323" s="1" t="s">
        <v>464</v>
      </c>
      <c r="AT323" s="1">
        <v>0</v>
      </c>
      <c r="AU323" s="1">
        <v>0</v>
      </c>
      <c r="AV323" s="1">
        <v>0</v>
      </c>
      <c r="AW323" s="1">
        <v>0</v>
      </c>
      <c r="AX323" s="1">
        <v>1</v>
      </c>
      <c r="AY323" s="1">
        <v>0</v>
      </c>
      <c r="AZ323" s="1">
        <v>0</v>
      </c>
      <c r="BA323" s="1">
        <v>0</v>
      </c>
      <c r="BB323" s="1">
        <v>0</v>
      </c>
      <c r="BC323" s="1">
        <v>0</v>
      </c>
      <c r="BD323" s="1">
        <v>0</v>
      </c>
      <c r="BE323" s="1">
        <v>0</v>
      </c>
      <c r="BF323" s="1" t="s">
        <v>472</v>
      </c>
      <c r="BS323" s="1" t="s">
        <v>464</v>
      </c>
      <c r="BT323" s="1">
        <v>0</v>
      </c>
      <c r="BU323" s="1">
        <v>0</v>
      </c>
      <c r="BV323" s="1">
        <v>0</v>
      </c>
      <c r="BW323" s="1">
        <v>1</v>
      </c>
      <c r="BX323" s="1">
        <v>0</v>
      </c>
      <c r="BY323" s="1">
        <v>0</v>
      </c>
      <c r="BZ323" s="1">
        <v>0</v>
      </c>
      <c r="CA323" s="1">
        <v>0</v>
      </c>
      <c r="CB323" s="1">
        <v>0</v>
      </c>
      <c r="CC323" s="1">
        <v>0</v>
      </c>
      <c r="CD323" s="1">
        <v>0</v>
      </c>
      <c r="CF323" s="1" t="s">
        <v>473</v>
      </c>
      <c r="CG323" s="1" t="s">
        <v>474</v>
      </c>
      <c r="CL323" s="1" t="s">
        <v>473</v>
      </c>
      <c r="CM323" s="1" t="s">
        <v>5133</v>
      </c>
      <c r="CO323" s="1" t="s">
        <v>464</v>
      </c>
      <c r="CW323" s="1" t="s">
        <v>475</v>
      </c>
      <c r="CX323" s="1">
        <v>10</v>
      </c>
      <c r="CY323" s="1">
        <v>40</v>
      </c>
      <c r="CZ323" s="1">
        <v>25</v>
      </c>
      <c r="DA323" s="9">
        <v>75</v>
      </c>
      <c r="DE323" s="1" t="s">
        <v>464</v>
      </c>
      <c r="DF323" s="1" t="s">
        <v>5101</v>
      </c>
      <c r="EH323" s="1">
        <v>7</v>
      </c>
      <c r="EI323" s="1">
        <v>4</v>
      </c>
      <c r="EJ323" s="1">
        <v>560</v>
      </c>
      <c r="EM323" s="1">
        <v>0</v>
      </c>
      <c r="EN323" s="6">
        <v>11.428571428571429</v>
      </c>
      <c r="EO323" s="1" t="s">
        <v>472</v>
      </c>
      <c r="EZ323" s="1" t="s">
        <v>555</v>
      </c>
      <c r="FA323" s="1">
        <v>0</v>
      </c>
      <c r="FB323" s="1">
        <v>0</v>
      </c>
      <c r="FC323" s="1">
        <v>0</v>
      </c>
      <c r="FD323" s="1">
        <v>0</v>
      </c>
      <c r="FE323" s="1">
        <v>1</v>
      </c>
      <c r="FF323" s="1">
        <v>0</v>
      </c>
      <c r="FG323" s="1">
        <v>0</v>
      </c>
      <c r="FI323" s="1" t="s">
        <v>464</v>
      </c>
      <c r="FJ323" s="1" t="s">
        <v>577</v>
      </c>
      <c r="FK323" s="1" t="s">
        <v>4260</v>
      </c>
      <c r="GE323" s="1" t="s">
        <v>464</v>
      </c>
      <c r="GF323" s="1" t="s">
        <v>4261</v>
      </c>
      <c r="GG323" s="1" t="s">
        <v>472</v>
      </c>
      <c r="HP323" s="1" t="s">
        <v>464</v>
      </c>
      <c r="HQ323" s="1">
        <v>0</v>
      </c>
      <c r="HR323" s="1">
        <v>0</v>
      </c>
      <c r="HS323" s="1">
        <v>0</v>
      </c>
      <c r="HT323" s="1">
        <v>0</v>
      </c>
      <c r="HU323" s="1">
        <v>0</v>
      </c>
      <c r="HV323" s="1">
        <v>0</v>
      </c>
      <c r="HW323" s="1">
        <v>1</v>
      </c>
      <c r="HX323" s="1">
        <v>0</v>
      </c>
      <c r="HY323" s="1">
        <v>0</v>
      </c>
      <c r="HZ323" s="1">
        <v>0</v>
      </c>
      <c r="IF323" s="1">
        <v>0</v>
      </c>
      <c r="IG323" s="1">
        <v>0</v>
      </c>
      <c r="IH323" s="1">
        <v>0</v>
      </c>
      <c r="II323" s="1">
        <v>1</v>
      </c>
      <c r="IJ323" s="1">
        <v>0</v>
      </c>
      <c r="IS323" s="1" t="s">
        <v>5183</v>
      </c>
      <c r="IT323" s="1" t="s">
        <v>472</v>
      </c>
      <c r="IU323" s="1" t="s">
        <v>5102</v>
      </c>
      <c r="IV323" s="1" t="s">
        <v>472</v>
      </c>
      <c r="IX323" s="1" t="s">
        <v>472</v>
      </c>
      <c r="IY323" s="1" t="s">
        <v>472</v>
      </c>
      <c r="KA323" s="1" t="s">
        <v>472</v>
      </c>
      <c r="KE323" s="1">
        <v>0</v>
      </c>
      <c r="KM323" s="1">
        <v>0</v>
      </c>
      <c r="KN323" s="1">
        <v>0</v>
      </c>
      <c r="KO323" s="1" t="s">
        <v>5186</v>
      </c>
      <c r="KT323" s="1">
        <v>0</v>
      </c>
      <c r="KU323" s="1">
        <v>0</v>
      </c>
      <c r="KV323" s="1">
        <v>0</v>
      </c>
      <c r="KW323" s="1">
        <v>1</v>
      </c>
      <c r="KX323" s="1">
        <v>0</v>
      </c>
      <c r="KY323" s="1">
        <v>0</v>
      </c>
      <c r="LA323" s="1" t="s">
        <v>464</v>
      </c>
      <c r="LB323" s="1" t="s">
        <v>490</v>
      </c>
      <c r="LC323" s="1">
        <v>1</v>
      </c>
      <c r="LD323" s="1">
        <v>0</v>
      </c>
      <c r="LE323" s="1">
        <v>0</v>
      </c>
      <c r="LF323" s="1">
        <v>0</v>
      </c>
      <c r="LH323" s="1">
        <v>0</v>
      </c>
      <c r="LI323" s="1">
        <v>0</v>
      </c>
      <c r="LJ323" s="1">
        <v>0</v>
      </c>
      <c r="LK323" s="1">
        <v>0</v>
      </c>
      <c r="LL323" s="1">
        <v>1</v>
      </c>
      <c r="LM323" s="1">
        <v>0</v>
      </c>
      <c r="LN323" s="1">
        <v>0</v>
      </c>
      <c r="LO323" s="1">
        <v>0</v>
      </c>
      <c r="LQ323" s="1" t="s">
        <v>464</v>
      </c>
      <c r="LR323" s="1" t="s">
        <v>4262</v>
      </c>
      <c r="LS323" s="1">
        <v>0</v>
      </c>
      <c r="LT323" s="1">
        <v>1</v>
      </c>
      <c r="LU323" s="1">
        <v>1</v>
      </c>
      <c r="LV323" s="1">
        <v>0</v>
      </c>
      <c r="LW323" s="1">
        <v>0</v>
      </c>
      <c r="LX323" s="1">
        <v>0</v>
      </c>
      <c r="LY323" s="1" t="s">
        <v>4263</v>
      </c>
      <c r="LZ323" s="1" t="s">
        <v>472</v>
      </c>
      <c r="MA323" s="1" t="s">
        <v>472</v>
      </c>
      <c r="MQ323" s="1">
        <v>0</v>
      </c>
      <c r="MT323" s="1">
        <v>7</v>
      </c>
      <c r="MU323" s="1" t="s">
        <v>5187</v>
      </c>
      <c r="MV323" s="1">
        <v>0</v>
      </c>
      <c r="MW323" s="1">
        <v>1</v>
      </c>
      <c r="MX323" s="1">
        <v>0</v>
      </c>
      <c r="MY323" s="1">
        <v>0</v>
      </c>
      <c r="MZ323" s="1">
        <v>0</v>
      </c>
      <c r="NA323" s="1">
        <v>1</v>
      </c>
      <c r="NB323" s="1">
        <v>1</v>
      </c>
      <c r="NC323" s="1" t="s">
        <v>5190</v>
      </c>
      <c r="ND323" s="1">
        <v>0</v>
      </c>
      <c r="NE323" s="1">
        <v>0</v>
      </c>
      <c r="NF323" s="1">
        <v>0</v>
      </c>
      <c r="NH323" s="1" t="s">
        <v>472</v>
      </c>
      <c r="NI323" s="1" t="s">
        <v>480</v>
      </c>
      <c r="OD323" s="1" t="s">
        <v>4264</v>
      </c>
      <c r="OE323" s="1">
        <v>0</v>
      </c>
      <c r="OF323" s="1">
        <v>0</v>
      </c>
      <c r="OG323" s="1">
        <v>0</v>
      </c>
      <c r="OH323" s="1">
        <v>0</v>
      </c>
      <c r="OI323" s="1">
        <v>0</v>
      </c>
      <c r="OJ323" s="1">
        <v>0</v>
      </c>
      <c r="OK323" s="1">
        <v>0</v>
      </c>
      <c r="OL323" s="1">
        <v>0</v>
      </c>
      <c r="OM323" s="1">
        <v>1</v>
      </c>
      <c r="ON323" s="1">
        <v>0</v>
      </c>
      <c r="OO323" s="1" t="s">
        <v>4265</v>
      </c>
      <c r="OP323" s="1">
        <v>1</v>
      </c>
      <c r="OQ323" s="1">
        <v>0</v>
      </c>
      <c r="OR323" s="1">
        <v>0</v>
      </c>
      <c r="OS323" s="1">
        <v>1</v>
      </c>
      <c r="OT323" s="1">
        <v>0</v>
      </c>
      <c r="OU323" s="1">
        <v>0</v>
      </c>
      <c r="OW323" s="1" t="s">
        <v>482</v>
      </c>
      <c r="OY323" s="1" t="s">
        <v>518</v>
      </c>
      <c r="OZ323" s="1" t="s">
        <v>472</v>
      </c>
      <c r="PA323" s="1" t="s">
        <v>472</v>
      </c>
      <c r="PB323" s="1" t="s">
        <v>776</v>
      </c>
      <c r="PC323" s="1" t="s">
        <v>464</v>
      </c>
      <c r="PD323" s="1" t="s">
        <v>472</v>
      </c>
      <c r="PF323" s="1" t="s">
        <v>2259</v>
      </c>
      <c r="PG323" s="1" t="s">
        <v>490</v>
      </c>
      <c r="PH323" s="1" t="s">
        <v>671</v>
      </c>
      <c r="PI323" s="1" t="s">
        <v>534</v>
      </c>
      <c r="PJ323" s="1" t="s">
        <v>472</v>
      </c>
      <c r="PZ323" s="1" t="s">
        <v>4266</v>
      </c>
      <c r="QA323" s="1" t="s">
        <v>472</v>
      </c>
      <c r="QB323" s="1" t="s">
        <v>786</v>
      </c>
      <c r="QC323" s="1" t="s">
        <v>1184</v>
      </c>
      <c r="QD323" s="1" t="s">
        <v>472</v>
      </c>
      <c r="QG323" s="1">
        <v>-2.290597</v>
      </c>
      <c r="QH323" s="1">
        <v>28.793700099999999</v>
      </c>
      <c r="QI323" s="1">
        <v>1828.5</v>
      </c>
      <c r="QJ323" s="1">
        <v>5</v>
      </c>
      <c r="QK323" s="1">
        <v>7</v>
      </c>
      <c r="QL323" s="1">
        <v>44970.435659722221</v>
      </c>
      <c r="QM323" s="1">
        <v>44970.415347222217</v>
      </c>
      <c r="QN323" s="1" t="s">
        <v>1230</v>
      </c>
      <c r="QO323" s="1">
        <v>44970.594675925917</v>
      </c>
      <c r="QP323" s="7" t="s">
        <v>4267</v>
      </c>
      <c r="QQ323" s="1" t="s">
        <v>1230</v>
      </c>
      <c r="QR323" s="1" t="s">
        <v>4751</v>
      </c>
      <c r="QS323" s="1" t="s">
        <v>4716</v>
      </c>
      <c r="QT323" s="1">
        <v>4</v>
      </c>
      <c r="QU323" s="1" t="s">
        <v>4725</v>
      </c>
      <c r="QV323" s="1">
        <v>20</v>
      </c>
      <c r="QW323" s="1">
        <v>15</v>
      </c>
      <c r="QX323" s="1">
        <v>20</v>
      </c>
      <c r="QY323" s="9">
        <v>55</v>
      </c>
      <c r="QZ323" s="1" t="s">
        <v>5102</v>
      </c>
      <c r="RA323" s="1">
        <v>5.7142857142857144</v>
      </c>
      <c r="RB323" s="1" t="s">
        <v>4720</v>
      </c>
      <c r="RC323" s="1" t="s">
        <v>4711</v>
      </c>
      <c r="RD323" s="1" t="s">
        <v>4717</v>
      </c>
      <c r="RE323" s="1" t="s">
        <v>5102</v>
      </c>
      <c r="RF323" s="1">
        <v>0</v>
      </c>
      <c r="RG323" s="1">
        <v>1</v>
      </c>
      <c r="RH323" s="1">
        <v>1</v>
      </c>
      <c r="RI323" s="1">
        <v>2</v>
      </c>
      <c r="RJ323" s="1" t="s">
        <v>4721</v>
      </c>
      <c r="RK323" s="1">
        <v>1</v>
      </c>
      <c r="RL323" s="1">
        <v>7</v>
      </c>
      <c r="RM323" s="1" t="s">
        <v>4718</v>
      </c>
      <c r="RN323" s="1">
        <v>1</v>
      </c>
      <c r="RO323" s="1">
        <v>1</v>
      </c>
      <c r="RP323" s="1" t="str">
        <f t="shared" ref="RP323:RP369" si="36">IF(QY323="","",IF(QY323&gt;DA323,"croissance",IF(QY323=DA323,"stagnation","regression")))</f>
        <v>regression</v>
      </c>
      <c r="RQ323" s="1" t="str">
        <f t="shared" ref="RQ323:RQ369" si="37">IF(OR(QZ323="",DF323="inclassable"),"",IF(DF323=QZ323,"stagnation",IF(OR(AND(QZ323="Accès basique",OR(DF323="Accès limité",DF323="Pas d'accès")),AND(QZ323="Accès limité",DF323="Ne compte pas")),"regression","croissance")))</f>
        <v>croissance</v>
      </c>
      <c r="RR323" s="1" t="str">
        <f t="shared" ref="RR323:RR369" si="38">IF(RE323="","",IF(RE323=IU323,"stagnation",IF(OR(AND(RE323="accès basique",OR(IU323="accès limité",IU323="pas d'accès")),AND(RE323="accès limité",IU323="pas d'accès")),"regression","croissance")))</f>
        <v>stagnation</v>
      </c>
      <c r="RS323" s="1" t="str">
        <f t="shared" ref="RS323:RS369" si="39">IF(RA323="","",IF(RA323&gt;EN323,"croissance",IF(RA323=EN323,"stagnation","regression")))</f>
        <v>regression</v>
      </c>
      <c r="RT323" s="1" t="str">
        <f t="shared" ref="RT323:RT369" si="40">IF(RI323="","",IF(RI323=KN323,"stagnation",IF(RI323&gt;KNJ323,"regression","croissance")))</f>
        <v>regression</v>
      </c>
      <c r="RU323" s="1" t="str">
        <f t="shared" ref="RU323:RU369" si="41">IF(RL323="","",IF(RL323=MT323,"stagnation",IF(RL323&gt;MT323,"regression","croissance")))</f>
        <v>stagnation</v>
      </c>
    </row>
    <row r="324" spans="1:489" ht="14.25" customHeight="1" x14ac:dyDescent="0.3">
      <c r="A324" s="1" t="s">
        <v>4268</v>
      </c>
      <c r="B324" s="1" t="s">
        <v>4269</v>
      </c>
      <c r="C324" s="1">
        <v>44970</v>
      </c>
      <c r="D324" s="1" t="s">
        <v>459</v>
      </c>
      <c r="E324" s="1" t="s">
        <v>460</v>
      </c>
      <c r="F324" s="1" t="s">
        <v>460</v>
      </c>
      <c r="G324" s="1" t="s">
        <v>461</v>
      </c>
      <c r="H324" s="1" t="s">
        <v>462</v>
      </c>
      <c r="I324" s="1" t="s">
        <v>463</v>
      </c>
      <c r="J324" s="1" t="s">
        <v>464</v>
      </c>
      <c r="K324" s="1" t="s">
        <v>4271</v>
      </c>
      <c r="L324" s="1" t="s">
        <v>4270</v>
      </c>
      <c r="M324" s="1" t="str" cm="1">
        <f t="array" ref="M324">SUBSTITUTE(L324,LEFT(L324,MIN(IFERROR(FIND({0;1;2;3;4;5;6;7;8;9},L324),""))-1),"")</f>
        <v>64</v>
      </c>
      <c r="N324" s="1" t="str">
        <f t="shared" si="35"/>
        <v>kamak_64</v>
      </c>
      <c r="O324" s="1" t="s">
        <v>467</v>
      </c>
      <c r="P324" s="1">
        <v>26</v>
      </c>
      <c r="Q324" s="1">
        <v>976884180</v>
      </c>
      <c r="R324" s="1" t="s">
        <v>511</v>
      </c>
      <c r="S324" s="1" t="s">
        <v>464</v>
      </c>
      <c r="W324" s="1" t="s">
        <v>467</v>
      </c>
      <c r="X324" s="1" t="s">
        <v>3373</v>
      </c>
      <c r="Y324" s="1" t="s">
        <v>499</v>
      </c>
      <c r="AA324" s="1" t="s">
        <v>471</v>
      </c>
      <c r="AB324" s="1">
        <v>1</v>
      </c>
      <c r="AC324" s="1">
        <v>0</v>
      </c>
      <c r="AD324" s="1">
        <v>0</v>
      </c>
      <c r="AE324" s="1">
        <v>0</v>
      </c>
      <c r="AF324" s="1">
        <v>0</v>
      </c>
      <c r="AG324" s="1">
        <v>1</v>
      </c>
      <c r="AH324" s="1">
        <v>0</v>
      </c>
      <c r="AI324" s="1">
        <v>1</v>
      </c>
      <c r="AJ324" s="1">
        <v>1</v>
      </c>
      <c r="AK324" s="1">
        <v>0</v>
      </c>
      <c r="AL324" s="1">
        <v>0</v>
      </c>
      <c r="AM324" s="1">
        <v>0</v>
      </c>
      <c r="AN324" s="1">
        <v>0</v>
      </c>
      <c r="AO324" s="1">
        <v>1</v>
      </c>
      <c r="AP324" s="1">
        <v>0</v>
      </c>
      <c r="AQ324" s="1">
        <v>0</v>
      </c>
      <c r="AR324" s="1">
        <v>5</v>
      </c>
      <c r="AS324" s="1" t="s">
        <v>472</v>
      </c>
      <c r="AT324" s="1">
        <v>0</v>
      </c>
      <c r="AU324" s="1">
        <v>0</v>
      </c>
      <c r="AV324" s="1">
        <v>0</v>
      </c>
      <c r="AW324" s="1">
        <v>0</v>
      </c>
      <c r="AX324" s="1">
        <v>0</v>
      </c>
      <c r="AY324" s="1">
        <v>0</v>
      </c>
      <c r="AZ324" s="1">
        <v>0</v>
      </c>
      <c r="BA324" s="1">
        <v>0</v>
      </c>
      <c r="BB324" s="1">
        <v>0</v>
      </c>
      <c r="BC324" s="1">
        <v>0</v>
      </c>
      <c r="BD324" s="1">
        <v>0</v>
      </c>
      <c r="BE324" s="1">
        <v>0</v>
      </c>
      <c r="BF324" s="1" t="s">
        <v>472</v>
      </c>
      <c r="BS324" s="1" t="s">
        <v>464</v>
      </c>
      <c r="BT324" s="1">
        <v>0</v>
      </c>
      <c r="BU324" s="1">
        <v>0</v>
      </c>
      <c r="BV324" s="1">
        <v>0</v>
      </c>
      <c r="BW324" s="1">
        <v>0</v>
      </c>
      <c r="BX324" s="1">
        <v>1</v>
      </c>
      <c r="BY324" s="1">
        <v>0</v>
      </c>
      <c r="BZ324" s="1">
        <v>0</v>
      </c>
      <c r="CA324" s="1">
        <v>0</v>
      </c>
      <c r="CB324" s="1">
        <v>0</v>
      </c>
      <c r="CC324" s="1">
        <v>0</v>
      </c>
      <c r="CD324" s="1">
        <v>0</v>
      </c>
      <c r="CF324" s="1" t="s">
        <v>473</v>
      </c>
      <c r="CG324" s="1" t="s">
        <v>474</v>
      </c>
      <c r="CL324" s="1" t="s">
        <v>473</v>
      </c>
      <c r="CM324" s="1" t="s">
        <v>5133</v>
      </c>
      <c r="CO324" s="1" t="s">
        <v>464</v>
      </c>
      <c r="CW324" s="1" t="s">
        <v>554</v>
      </c>
      <c r="CX324" s="1">
        <v>15</v>
      </c>
      <c r="CY324" s="1">
        <v>90</v>
      </c>
      <c r="CZ324" s="1">
        <v>20</v>
      </c>
      <c r="DA324" s="9">
        <v>125</v>
      </c>
      <c r="DE324" s="1" t="s">
        <v>472</v>
      </c>
      <c r="DF324" s="1" t="s">
        <v>5102</v>
      </c>
      <c r="DG324" s="1">
        <v>0</v>
      </c>
      <c r="DH324" s="1">
        <v>0</v>
      </c>
      <c r="DI324" s="1">
        <v>0</v>
      </c>
      <c r="DJ324" s="1">
        <v>0</v>
      </c>
      <c r="DK324" s="1">
        <v>0</v>
      </c>
      <c r="DL324" s="1">
        <v>0</v>
      </c>
      <c r="DM324" s="1">
        <v>1</v>
      </c>
      <c r="DN324" s="1">
        <v>1</v>
      </c>
      <c r="DO324" s="1">
        <v>0</v>
      </c>
      <c r="DP324" s="1">
        <v>0</v>
      </c>
      <c r="DQ324" s="1">
        <v>0</v>
      </c>
      <c r="DR324" s="1">
        <v>0</v>
      </c>
      <c r="DS324" s="1">
        <v>0</v>
      </c>
      <c r="EH324" s="1">
        <v>5</v>
      </c>
      <c r="EI324" s="1">
        <v>4</v>
      </c>
      <c r="EJ324" s="1">
        <v>400</v>
      </c>
      <c r="EM324" s="1">
        <v>0</v>
      </c>
      <c r="EN324" s="6">
        <v>11.428571428571429</v>
      </c>
      <c r="EO324" s="1" t="s">
        <v>472</v>
      </c>
      <c r="EZ324" s="1" t="s">
        <v>514</v>
      </c>
      <c r="FA324" s="1">
        <v>0</v>
      </c>
      <c r="FB324" s="1">
        <v>0</v>
      </c>
      <c r="FC324" s="1">
        <v>0</v>
      </c>
      <c r="FD324" s="1">
        <v>0</v>
      </c>
      <c r="FE324" s="1">
        <v>1</v>
      </c>
      <c r="FF324" s="1">
        <v>0</v>
      </c>
      <c r="FG324" s="1">
        <v>0</v>
      </c>
      <c r="FI324" s="1" t="s">
        <v>472</v>
      </c>
      <c r="GE324" s="1" t="s">
        <v>464</v>
      </c>
      <c r="GF324" s="1" t="s">
        <v>4272</v>
      </c>
      <c r="GG324" s="1" t="s">
        <v>472</v>
      </c>
      <c r="HP324" s="1" t="s">
        <v>464</v>
      </c>
      <c r="HQ324" s="1">
        <v>0</v>
      </c>
      <c r="HR324" s="1">
        <v>0</v>
      </c>
      <c r="HS324" s="1">
        <v>0</v>
      </c>
      <c r="HT324" s="1">
        <v>0</v>
      </c>
      <c r="HU324" s="1">
        <v>0</v>
      </c>
      <c r="HV324" s="1">
        <v>0</v>
      </c>
      <c r="HW324" s="1">
        <v>1</v>
      </c>
      <c r="HX324" s="1">
        <v>0</v>
      </c>
      <c r="HY324" s="1">
        <v>0</v>
      </c>
      <c r="HZ324" s="1">
        <v>0</v>
      </c>
      <c r="IF324" s="1">
        <v>0</v>
      </c>
      <c r="IG324" s="1">
        <v>0</v>
      </c>
      <c r="IH324" s="1">
        <v>0</v>
      </c>
      <c r="II324" s="1">
        <v>1</v>
      </c>
      <c r="IJ324" s="1">
        <v>0</v>
      </c>
      <c r="IS324" s="1" t="s">
        <v>5183</v>
      </c>
      <c r="IT324" s="1" t="s">
        <v>472</v>
      </c>
      <c r="IU324" s="1" t="s">
        <v>5102</v>
      </c>
      <c r="IV324" s="1" t="s">
        <v>472</v>
      </c>
      <c r="IX324" s="1" t="s">
        <v>472</v>
      </c>
      <c r="IY324" s="1" t="s">
        <v>472</v>
      </c>
      <c r="KA324" s="1" t="s">
        <v>464</v>
      </c>
      <c r="KB324" s="1">
        <v>1</v>
      </c>
      <c r="KC324" s="1">
        <v>0</v>
      </c>
      <c r="KD324" s="1">
        <v>0</v>
      </c>
      <c r="KE324" s="1">
        <v>1</v>
      </c>
      <c r="KF324" s="1">
        <v>0</v>
      </c>
      <c r="KG324" s="1">
        <v>0</v>
      </c>
      <c r="KH324" s="1">
        <v>0</v>
      </c>
      <c r="KJ324" s="1">
        <v>0</v>
      </c>
      <c r="KK324" s="1">
        <v>1</v>
      </c>
      <c r="KL324" s="1">
        <v>0</v>
      </c>
      <c r="KM324" s="1">
        <v>1</v>
      </c>
      <c r="KN324" s="1">
        <v>2</v>
      </c>
      <c r="KO324" s="1" t="s">
        <v>5186</v>
      </c>
      <c r="KP324" s="1">
        <v>0</v>
      </c>
      <c r="KQ324" s="1">
        <v>0</v>
      </c>
      <c r="KR324" s="1">
        <v>0</v>
      </c>
      <c r="KT324" s="1">
        <v>0</v>
      </c>
      <c r="KU324" s="1">
        <v>0</v>
      </c>
      <c r="KV324" s="1">
        <v>0</v>
      </c>
      <c r="KW324" s="1">
        <v>1</v>
      </c>
      <c r="KX324" s="1">
        <v>0</v>
      </c>
      <c r="KY324" s="1">
        <v>0</v>
      </c>
      <c r="LA324" s="1" t="s">
        <v>464</v>
      </c>
      <c r="LB324" s="1" t="s">
        <v>4273</v>
      </c>
      <c r="LC324" s="1">
        <v>1</v>
      </c>
      <c r="LD324" s="1">
        <v>0</v>
      </c>
      <c r="LE324" s="1">
        <v>0</v>
      </c>
      <c r="LF324" s="1">
        <v>0</v>
      </c>
      <c r="LH324" s="1">
        <v>0</v>
      </c>
      <c r="LI324" s="1">
        <v>0</v>
      </c>
      <c r="LJ324" s="1">
        <v>0</v>
      </c>
      <c r="LK324" s="1">
        <v>0</v>
      </c>
      <c r="LL324" s="1">
        <v>1</v>
      </c>
      <c r="LM324" s="1">
        <v>0</v>
      </c>
      <c r="LN324" s="1">
        <v>0</v>
      </c>
      <c r="LO324" s="1">
        <v>0</v>
      </c>
      <c r="LQ324" s="1" t="s">
        <v>472</v>
      </c>
      <c r="LZ324" s="1" t="s">
        <v>472</v>
      </c>
      <c r="MA324" s="1" t="s">
        <v>472</v>
      </c>
      <c r="MQ324" s="1">
        <v>0</v>
      </c>
      <c r="MT324" s="1">
        <v>8</v>
      </c>
      <c r="MU324" s="1" t="s">
        <v>5187</v>
      </c>
      <c r="MV324" s="1">
        <v>0</v>
      </c>
      <c r="MW324" s="1">
        <v>1</v>
      </c>
      <c r="MX324" s="1">
        <v>0</v>
      </c>
      <c r="MY324" s="1">
        <v>0</v>
      </c>
      <c r="MZ324" s="1">
        <v>0</v>
      </c>
      <c r="NA324" s="1">
        <v>1</v>
      </c>
      <c r="NB324" s="1">
        <v>1</v>
      </c>
      <c r="NC324" s="1" t="s">
        <v>5190</v>
      </c>
      <c r="ND324" s="1">
        <v>0</v>
      </c>
      <c r="NE324" s="1">
        <v>0</v>
      </c>
      <c r="NF324" s="1">
        <v>0</v>
      </c>
      <c r="NH324" s="1" t="s">
        <v>464</v>
      </c>
      <c r="NI324" s="1" t="s">
        <v>464</v>
      </c>
      <c r="NJ324" s="1" t="s">
        <v>741</v>
      </c>
      <c r="OD324" s="1" t="s">
        <v>490</v>
      </c>
      <c r="OE324" s="1">
        <v>0</v>
      </c>
      <c r="OF324" s="1">
        <v>0</v>
      </c>
      <c r="OG324" s="1">
        <v>1</v>
      </c>
      <c r="OH324" s="1">
        <v>0</v>
      </c>
      <c r="OI324" s="1">
        <v>0</v>
      </c>
      <c r="OJ324" s="1">
        <v>0</v>
      </c>
      <c r="OK324" s="1">
        <v>0</v>
      </c>
      <c r="OL324" s="1">
        <v>0</v>
      </c>
      <c r="OM324" s="1">
        <v>0</v>
      </c>
      <c r="ON324" s="1">
        <v>0</v>
      </c>
      <c r="OP324" s="1">
        <v>1</v>
      </c>
      <c r="OQ324" s="1">
        <v>0</v>
      </c>
      <c r="OR324" s="1">
        <v>0</v>
      </c>
      <c r="OS324" s="1">
        <v>0</v>
      </c>
      <c r="OT324" s="1">
        <v>0</v>
      </c>
      <c r="OU324" s="1">
        <v>0</v>
      </c>
      <c r="OW324" s="1" t="s">
        <v>482</v>
      </c>
      <c r="OY324" s="1" t="s">
        <v>518</v>
      </c>
      <c r="OZ324" s="1" t="s">
        <v>472</v>
      </c>
      <c r="PA324" s="1" t="s">
        <v>472</v>
      </c>
      <c r="PB324" s="1" t="s">
        <v>518</v>
      </c>
      <c r="PC324" s="1" t="s">
        <v>472</v>
      </c>
      <c r="PI324" s="1" t="s">
        <v>534</v>
      </c>
      <c r="PJ324" s="1" t="s">
        <v>472</v>
      </c>
      <c r="PZ324" s="1" t="s">
        <v>490</v>
      </c>
      <c r="QA324" s="1" t="s">
        <v>472</v>
      </c>
      <c r="QB324" s="1" t="s">
        <v>3057</v>
      </c>
      <c r="QC324" s="1" t="s">
        <v>4274</v>
      </c>
      <c r="QD324" s="1" t="s">
        <v>472</v>
      </c>
      <c r="QG324" s="1">
        <v>-2.2919456999999999</v>
      </c>
      <c r="QH324" s="1">
        <v>28.793172200000001</v>
      </c>
      <c r="QI324" s="1">
        <v>1818</v>
      </c>
      <c r="QJ324" s="1">
        <v>5.78</v>
      </c>
      <c r="QK324" s="1">
        <v>5</v>
      </c>
      <c r="QL324" s="1">
        <v>44970.471307870372</v>
      </c>
      <c r="QM324" s="1">
        <v>44970.447442129633</v>
      </c>
      <c r="QN324" s="1" t="s">
        <v>1230</v>
      </c>
      <c r="QO324" s="1">
        <v>44970.594687500001</v>
      </c>
      <c r="QP324" s="7" t="s">
        <v>4275</v>
      </c>
      <c r="QQ324" s="1" t="s">
        <v>1230</v>
      </c>
      <c r="QR324" s="1" t="s">
        <v>4707</v>
      </c>
      <c r="QS324" s="1" t="s">
        <v>4708</v>
      </c>
      <c r="QT324" s="1">
        <v>10</v>
      </c>
      <c r="QU324" s="1" t="s">
        <v>4709</v>
      </c>
      <c r="QV324" s="1">
        <v>50</v>
      </c>
      <c r="QW324" s="1">
        <v>60</v>
      </c>
      <c r="QX324" s="1">
        <v>70</v>
      </c>
      <c r="QY324" s="9">
        <v>180</v>
      </c>
      <c r="QZ324" s="1" t="s">
        <v>5102</v>
      </c>
      <c r="RA324" s="1">
        <v>2</v>
      </c>
      <c r="RB324" s="1" t="s">
        <v>4720</v>
      </c>
      <c r="RC324" s="1" t="s">
        <v>4711</v>
      </c>
      <c r="RD324" s="1" t="s">
        <v>4712</v>
      </c>
      <c r="RE324" s="1" t="s">
        <v>5102</v>
      </c>
      <c r="RF324" s="1">
        <v>0</v>
      </c>
      <c r="RG324" s="1">
        <v>1</v>
      </c>
      <c r="RH324" s="1">
        <v>1</v>
      </c>
      <c r="RI324" s="1">
        <v>3</v>
      </c>
      <c r="RJ324" s="1" t="s">
        <v>4713</v>
      </c>
      <c r="RK324" s="1">
        <v>1</v>
      </c>
      <c r="RL324" s="1">
        <v>7</v>
      </c>
      <c r="RM324" s="1" t="s">
        <v>4718</v>
      </c>
      <c r="RN324" s="1">
        <v>1</v>
      </c>
      <c r="RO324" s="1">
        <v>1</v>
      </c>
      <c r="RP324" s="1" t="str">
        <f t="shared" si="36"/>
        <v>croissance</v>
      </c>
      <c r="RQ324" s="1" t="str">
        <f t="shared" si="37"/>
        <v>stagnation</v>
      </c>
      <c r="RR324" s="1" t="str">
        <f t="shared" si="38"/>
        <v>stagnation</v>
      </c>
      <c r="RS324" s="1" t="str">
        <f t="shared" si="39"/>
        <v>regression</v>
      </c>
      <c r="RT324" s="1" t="str">
        <f t="shared" si="40"/>
        <v>regression</v>
      </c>
      <c r="RU324" s="1" t="str">
        <f t="shared" si="41"/>
        <v>croissance</v>
      </c>
    </row>
    <row r="325" spans="1:489" ht="14.25" customHeight="1" x14ac:dyDescent="0.3">
      <c r="A325" s="1" t="s">
        <v>4276</v>
      </c>
      <c r="B325" s="1" t="s">
        <v>4277</v>
      </c>
      <c r="C325" s="1">
        <v>44970</v>
      </c>
      <c r="D325" s="1" t="s">
        <v>459</v>
      </c>
      <c r="E325" s="1" t="s">
        <v>460</v>
      </c>
      <c r="F325" s="1" t="s">
        <v>460</v>
      </c>
      <c r="G325" s="1" t="s">
        <v>461</v>
      </c>
      <c r="H325" s="1" t="s">
        <v>462</v>
      </c>
      <c r="I325" s="1" t="s">
        <v>463</v>
      </c>
      <c r="J325" s="1" t="s">
        <v>472</v>
      </c>
      <c r="K325" s="1" t="s">
        <v>4279</v>
      </c>
      <c r="L325" s="1" t="s">
        <v>4278</v>
      </c>
      <c r="M325" s="1" t="str" cm="1">
        <f t="array" ref="M325">SUBSTITUTE(L325,LEFT(L325,MIN(IFERROR(FIND({0;1;2;3;4;5;6;7;8;9},L325),""))-1),"")</f>
        <v>53</v>
      </c>
      <c r="N325" s="1" t="str">
        <f t="shared" si="35"/>
        <v>kamak_53</v>
      </c>
      <c r="O325" s="1" t="s">
        <v>467</v>
      </c>
      <c r="P325" s="1">
        <v>34</v>
      </c>
      <c r="Q325" s="1">
        <v>0</v>
      </c>
      <c r="R325" s="1" t="s">
        <v>511</v>
      </c>
      <c r="S325" s="1" t="s">
        <v>472</v>
      </c>
      <c r="T325" s="1" t="s">
        <v>1221</v>
      </c>
      <c r="V325" s="1" t="s">
        <v>510</v>
      </c>
      <c r="W325" s="1" t="s">
        <v>510</v>
      </c>
      <c r="X325" s="1" t="s">
        <v>2338</v>
      </c>
      <c r="Y325" s="1" t="s">
        <v>575</v>
      </c>
      <c r="AA325" s="1" t="s">
        <v>471</v>
      </c>
      <c r="AB325" s="1">
        <v>1</v>
      </c>
      <c r="AC325" s="1">
        <v>2</v>
      </c>
      <c r="AD325" s="1">
        <v>1</v>
      </c>
      <c r="AE325" s="1">
        <v>0</v>
      </c>
      <c r="AF325" s="1">
        <v>0</v>
      </c>
      <c r="AG325" s="1">
        <v>1</v>
      </c>
      <c r="AH325" s="1">
        <v>0</v>
      </c>
      <c r="AI325" s="1">
        <v>0</v>
      </c>
      <c r="AJ325" s="1">
        <v>1</v>
      </c>
      <c r="AK325" s="1">
        <v>2</v>
      </c>
      <c r="AL325" s="1">
        <v>1</v>
      </c>
      <c r="AM325" s="1">
        <v>0</v>
      </c>
      <c r="AN325" s="1">
        <v>0</v>
      </c>
      <c r="AO325" s="1">
        <v>1</v>
      </c>
      <c r="AP325" s="1">
        <v>0</v>
      </c>
      <c r="AQ325" s="1">
        <v>0</v>
      </c>
      <c r="AR325" s="1">
        <v>10</v>
      </c>
      <c r="AS325" s="1" t="s">
        <v>472</v>
      </c>
      <c r="AT325" s="1">
        <v>0</v>
      </c>
      <c r="AU325" s="1">
        <v>0</v>
      </c>
      <c r="AV325" s="1">
        <v>0</v>
      </c>
      <c r="AW325" s="1">
        <v>0</v>
      </c>
      <c r="AX325" s="1">
        <v>0</v>
      </c>
      <c r="AY325" s="1">
        <v>0</v>
      </c>
      <c r="AZ325" s="1">
        <v>0</v>
      </c>
      <c r="BA325" s="1">
        <v>0</v>
      </c>
      <c r="BB325" s="1">
        <v>0</v>
      </c>
      <c r="BC325" s="1">
        <v>0</v>
      </c>
      <c r="BD325" s="1">
        <v>0</v>
      </c>
      <c r="BE325" s="1">
        <v>0</v>
      </c>
      <c r="BF325" s="1" t="s">
        <v>472</v>
      </c>
      <c r="BS325" s="1" t="s">
        <v>464</v>
      </c>
      <c r="BT325" s="1">
        <v>0</v>
      </c>
      <c r="BU325" s="1">
        <v>0</v>
      </c>
      <c r="BV325" s="1">
        <v>0</v>
      </c>
      <c r="BW325" s="1">
        <v>0</v>
      </c>
      <c r="BX325" s="1">
        <v>0</v>
      </c>
      <c r="BY325" s="1">
        <v>0</v>
      </c>
      <c r="BZ325" s="1">
        <v>0</v>
      </c>
      <c r="CA325" s="1">
        <v>0</v>
      </c>
      <c r="CB325" s="1">
        <v>1</v>
      </c>
      <c r="CC325" s="1">
        <v>0</v>
      </c>
      <c r="CD325" s="1">
        <v>0</v>
      </c>
      <c r="CF325" s="1" t="s">
        <v>473</v>
      </c>
      <c r="CG325" s="1" t="s">
        <v>474</v>
      </c>
      <c r="CL325" s="1" t="s">
        <v>473</v>
      </c>
      <c r="CM325" s="1" t="s">
        <v>5133</v>
      </c>
      <c r="CO325" s="1" t="s">
        <v>472</v>
      </c>
      <c r="CP325" s="1" t="s">
        <v>1145</v>
      </c>
      <c r="CV325" s="1" t="s">
        <v>1263</v>
      </c>
      <c r="CW325" s="1" t="s">
        <v>475</v>
      </c>
      <c r="CX325" s="1">
        <v>10</v>
      </c>
      <c r="CY325" s="1">
        <v>90</v>
      </c>
      <c r="CZ325" s="1">
        <v>15</v>
      </c>
      <c r="DA325" s="9">
        <v>115</v>
      </c>
      <c r="DB325" s="1">
        <v>20</v>
      </c>
      <c r="DC325" s="1">
        <v>5</v>
      </c>
      <c r="DD325" s="1">
        <v>30</v>
      </c>
      <c r="DE325" s="1" t="s">
        <v>472</v>
      </c>
      <c r="DF325" s="1" t="s">
        <v>5102</v>
      </c>
      <c r="DG325" s="1">
        <v>0</v>
      </c>
      <c r="DH325" s="1">
        <v>0</v>
      </c>
      <c r="DI325" s="1">
        <v>0</v>
      </c>
      <c r="DJ325" s="1">
        <v>0</v>
      </c>
      <c r="DK325" s="1">
        <v>0</v>
      </c>
      <c r="DL325" s="1">
        <v>0</v>
      </c>
      <c r="DM325" s="1">
        <v>1</v>
      </c>
      <c r="DN325" s="1">
        <v>1</v>
      </c>
      <c r="DO325" s="1">
        <v>0</v>
      </c>
      <c r="DP325" s="1">
        <v>0</v>
      </c>
      <c r="DQ325" s="1">
        <v>0</v>
      </c>
      <c r="DR325" s="1">
        <v>0</v>
      </c>
      <c r="DS325" s="1">
        <v>0</v>
      </c>
      <c r="DT325" s="1" t="s">
        <v>464</v>
      </c>
      <c r="EH325" s="1">
        <v>7</v>
      </c>
      <c r="EI325" s="1">
        <v>6</v>
      </c>
      <c r="EJ325" s="1">
        <v>840</v>
      </c>
      <c r="EK325" s="1">
        <v>5</v>
      </c>
      <c r="EL325" s="1">
        <v>6</v>
      </c>
      <c r="EM325" s="1">
        <v>840</v>
      </c>
      <c r="EN325" s="6">
        <v>24</v>
      </c>
      <c r="EO325" s="1" t="s">
        <v>472</v>
      </c>
      <c r="EZ325" s="1" t="s">
        <v>476</v>
      </c>
      <c r="FA325" s="1">
        <v>0</v>
      </c>
      <c r="FB325" s="1">
        <v>0</v>
      </c>
      <c r="FC325" s="1">
        <v>0</v>
      </c>
      <c r="FD325" s="1">
        <v>0</v>
      </c>
      <c r="FE325" s="1">
        <v>1</v>
      </c>
      <c r="FF325" s="1">
        <v>0</v>
      </c>
      <c r="FG325" s="1">
        <v>0</v>
      </c>
      <c r="FI325" s="1" t="s">
        <v>472</v>
      </c>
      <c r="FN325" s="1">
        <v>0</v>
      </c>
      <c r="FO325" s="1">
        <v>0</v>
      </c>
      <c r="FP325" s="1">
        <v>0</v>
      </c>
      <c r="FQ325" s="1">
        <v>0</v>
      </c>
      <c r="FR325" s="1">
        <v>1</v>
      </c>
      <c r="FS325" s="1">
        <v>0</v>
      </c>
      <c r="FT325" s="1">
        <v>0</v>
      </c>
      <c r="FV325" s="1" t="s">
        <v>472</v>
      </c>
      <c r="GD325" s="1" t="s">
        <v>464</v>
      </c>
      <c r="GE325" s="1" t="s">
        <v>472</v>
      </c>
      <c r="GF325" s="1" t="s">
        <v>2993</v>
      </c>
      <c r="GG325" s="1" t="s">
        <v>671</v>
      </c>
      <c r="GP325" s="1" t="s">
        <v>671</v>
      </c>
      <c r="HP325" s="1" t="s">
        <v>464</v>
      </c>
      <c r="HQ325" s="1">
        <v>0</v>
      </c>
      <c r="HR325" s="1">
        <v>0</v>
      </c>
      <c r="HS325" s="1">
        <v>0</v>
      </c>
      <c r="HT325" s="1">
        <v>0</v>
      </c>
      <c r="HU325" s="1">
        <v>0</v>
      </c>
      <c r="HV325" s="1">
        <v>0</v>
      </c>
      <c r="HW325" s="1">
        <v>1</v>
      </c>
      <c r="HX325" s="1">
        <v>0</v>
      </c>
      <c r="HY325" s="1">
        <v>0</v>
      </c>
      <c r="HZ325" s="1">
        <v>0</v>
      </c>
      <c r="IF325" s="1">
        <v>0</v>
      </c>
      <c r="IG325" s="1">
        <v>0</v>
      </c>
      <c r="IH325" s="1">
        <v>0</v>
      </c>
      <c r="II325" s="1">
        <v>1</v>
      </c>
      <c r="IJ325" s="1">
        <v>0</v>
      </c>
      <c r="IS325" s="1" t="s">
        <v>5183</v>
      </c>
      <c r="IT325" s="1" t="s">
        <v>472</v>
      </c>
      <c r="IU325" s="1" t="s">
        <v>5102</v>
      </c>
      <c r="IV325" s="1" t="s">
        <v>472</v>
      </c>
      <c r="IX325" s="1" t="s">
        <v>472</v>
      </c>
      <c r="IY325" s="1" t="s">
        <v>472</v>
      </c>
      <c r="KA325" s="1" t="s">
        <v>464</v>
      </c>
      <c r="KB325" s="1">
        <v>1</v>
      </c>
      <c r="KC325" s="1">
        <v>0</v>
      </c>
      <c r="KD325" s="1">
        <v>0</v>
      </c>
      <c r="KE325" s="1">
        <v>1</v>
      </c>
      <c r="KF325" s="1">
        <v>0</v>
      </c>
      <c r="KG325" s="1">
        <v>0</v>
      </c>
      <c r="KH325" s="1">
        <v>0</v>
      </c>
      <c r="KJ325" s="1">
        <v>0</v>
      </c>
      <c r="KK325" s="1">
        <v>0</v>
      </c>
      <c r="KL325" s="1">
        <v>0</v>
      </c>
      <c r="KM325" s="1">
        <v>0</v>
      </c>
      <c r="KN325" s="1">
        <v>1</v>
      </c>
      <c r="KO325" s="1" t="s">
        <v>5186</v>
      </c>
      <c r="KP325" s="1">
        <v>1</v>
      </c>
      <c r="KQ325" s="1">
        <v>0</v>
      </c>
      <c r="KR325" s="1">
        <v>0</v>
      </c>
      <c r="KT325" s="1">
        <v>0</v>
      </c>
      <c r="KU325" s="1">
        <v>0</v>
      </c>
      <c r="KV325" s="1">
        <v>0</v>
      </c>
      <c r="KW325" s="1">
        <v>1</v>
      </c>
      <c r="KX325" s="1">
        <v>0</v>
      </c>
      <c r="KY325" s="1">
        <v>0</v>
      </c>
      <c r="LA325" s="1" t="s">
        <v>472</v>
      </c>
      <c r="LB325" s="1" t="s">
        <v>4280</v>
      </c>
      <c r="LC325" s="1">
        <v>1</v>
      </c>
      <c r="LD325" s="1">
        <v>0</v>
      </c>
      <c r="LE325" s="1">
        <v>0</v>
      </c>
      <c r="LF325" s="1">
        <v>0</v>
      </c>
      <c r="LH325" s="1">
        <v>0</v>
      </c>
      <c r="LI325" s="1">
        <v>0</v>
      </c>
      <c r="LJ325" s="1">
        <v>0</v>
      </c>
      <c r="LK325" s="1">
        <v>0</v>
      </c>
      <c r="LL325" s="1">
        <v>1</v>
      </c>
      <c r="LM325" s="1">
        <v>0</v>
      </c>
      <c r="LN325" s="1">
        <v>0</v>
      </c>
      <c r="LO325" s="1">
        <v>0</v>
      </c>
      <c r="LQ325" s="1" t="s">
        <v>472</v>
      </c>
      <c r="LZ325" s="1" t="s">
        <v>472</v>
      </c>
      <c r="MA325" s="1" t="s">
        <v>472</v>
      </c>
      <c r="MQ325" s="1">
        <v>0</v>
      </c>
      <c r="MT325" s="1">
        <v>4</v>
      </c>
      <c r="MU325" s="1" t="s">
        <v>5188</v>
      </c>
      <c r="MV325" s="1">
        <v>1</v>
      </c>
      <c r="MW325" s="1">
        <v>0</v>
      </c>
      <c r="MX325" s="1">
        <v>0</v>
      </c>
      <c r="MY325" s="1">
        <v>0</v>
      </c>
      <c r="MZ325" s="1">
        <v>0</v>
      </c>
      <c r="NA325" s="1">
        <v>1</v>
      </c>
      <c r="NB325" s="1">
        <v>1</v>
      </c>
      <c r="NC325" s="1" t="s">
        <v>5190</v>
      </c>
      <c r="ND325" s="1">
        <v>0</v>
      </c>
      <c r="NE325" s="1">
        <v>0</v>
      </c>
      <c r="NF325" s="1">
        <v>0</v>
      </c>
      <c r="NH325" s="1" t="s">
        <v>472</v>
      </c>
      <c r="NI325" s="1" t="s">
        <v>464</v>
      </c>
      <c r="NJ325" s="1" t="s">
        <v>741</v>
      </c>
      <c r="OD325" s="1" t="s">
        <v>3005</v>
      </c>
      <c r="OE325" s="1">
        <v>0</v>
      </c>
      <c r="OF325" s="1">
        <v>0</v>
      </c>
      <c r="OG325" s="1">
        <v>1</v>
      </c>
      <c r="OH325" s="1">
        <v>0</v>
      </c>
      <c r="OI325" s="1">
        <v>0</v>
      </c>
      <c r="OJ325" s="1">
        <v>0</v>
      </c>
      <c r="OK325" s="1">
        <v>0</v>
      </c>
      <c r="OL325" s="1">
        <v>0</v>
      </c>
      <c r="OM325" s="1">
        <v>0</v>
      </c>
      <c r="ON325" s="1">
        <v>0</v>
      </c>
      <c r="OP325" s="1">
        <v>0</v>
      </c>
      <c r="OQ325" s="1">
        <v>0</v>
      </c>
      <c r="OR325" s="1">
        <v>0</v>
      </c>
      <c r="OS325" s="1">
        <v>1</v>
      </c>
      <c r="OT325" s="1">
        <v>0</v>
      </c>
      <c r="OU325" s="1">
        <v>0</v>
      </c>
      <c r="OW325" s="1" t="s">
        <v>546</v>
      </c>
      <c r="OY325" s="1" t="s">
        <v>502</v>
      </c>
      <c r="OZ325" s="1" t="s">
        <v>464</v>
      </c>
      <c r="PA325" s="1" t="s">
        <v>464</v>
      </c>
      <c r="PB325" s="1" t="s">
        <v>483</v>
      </c>
      <c r="PC325" s="1" t="s">
        <v>464</v>
      </c>
      <c r="PD325" s="1" t="s">
        <v>472</v>
      </c>
      <c r="PF325" s="1" t="s">
        <v>484</v>
      </c>
      <c r="PH325" s="1" t="s">
        <v>671</v>
      </c>
      <c r="PI325" s="1" t="s">
        <v>534</v>
      </c>
      <c r="PJ325" s="1" t="s">
        <v>472</v>
      </c>
      <c r="PZ325" s="1" t="s">
        <v>490</v>
      </c>
      <c r="QA325" s="1" t="s">
        <v>472</v>
      </c>
      <c r="QB325" s="1" t="s">
        <v>4281</v>
      </c>
      <c r="QC325" s="1" t="s">
        <v>4282</v>
      </c>
      <c r="QD325" s="1" t="s">
        <v>472</v>
      </c>
      <c r="QG325" s="1">
        <v>-2.2934256999999998</v>
      </c>
      <c r="QH325" s="1">
        <v>28.794207199999999</v>
      </c>
      <c r="QI325" s="1">
        <v>1812.6</v>
      </c>
      <c r="QJ325" s="1">
        <v>4.9000000000000004</v>
      </c>
      <c r="QK325" s="1">
        <v>10</v>
      </c>
      <c r="QL325" s="1">
        <v>44970.505162037043</v>
      </c>
      <c r="QM325" s="1">
        <v>44970.48101851852</v>
      </c>
      <c r="QN325" s="1" t="s">
        <v>1230</v>
      </c>
      <c r="QO325" s="1">
        <v>44970.594699074078</v>
      </c>
      <c r="QP325" s="7" t="s">
        <v>4283</v>
      </c>
      <c r="QQ325" s="1" t="s">
        <v>1230</v>
      </c>
      <c r="QR325" s="1" t="s">
        <v>4752</v>
      </c>
      <c r="QS325" s="1" t="s">
        <v>4752</v>
      </c>
      <c r="QT325" s="1" t="s">
        <v>4752</v>
      </c>
      <c r="QU325" s="1" t="s">
        <v>4752</v>
      </c>
      <c r="QV325" s="1" t="s">
        <v>4752</v>
      </c>
      <c r="QW325" s="1" t="s">
        <v>4752</v>
      </c>
      <c r="QX325" s="1" t="s">
        <v>4752</v>
      </c>
      <c r="QY325" s="9" t="s">
        <v>4752</v>
      </c>
      <c r="QZ325" s="1" t="s">
        <v>4752</v>
      </c>
      <c r="RA325" s="1" t="s">
        <v>4752</v>
      </c>
      <c r="RB325" s="1" t="s">
        <v>4752</v>
      </c>
      <c r="RC325" s="1" t="s">
        <v>4752</v>
      </c>
      <c r="RD325" s="1" t="s">
        <v>4752</v>
      </c>
      <c r="RE325" s="1" t="s">
        <v>4752</v>
      </c>
      <c r="RF325" s="1" t="s">
        <v>4752</v>
      </c>
      <c r="RG325" s="1" t="s">
        <v>4752</v>
      </c>
      <c r="RH325" s="1" t="s">
        <v>4752</v>
      </c>
      <c r="RI325" s="1" t="s">
        <v>4752</v>
      </c>
      <c r="RJ325" s="1" t="s">
        <v>4752</v>
      </c>
      <c r="RK325" s="1" t="s">
        <v>4752</v>
      </c>
      <c r="RL325" s="1" t="s">
        <v>4752</v>
      </c>
      <c r="RM325" s="1" t="s">
        <v>4752</v>
      </c>
      <c r="RN325" s="1" t="s">
        <v>4752</v>
      </c>
      <c r="RO325" s="1" t="s">
        <v>4752</v>
      </c>
      <c r="RP325" s="1" t="str">
        <f t="shared" si="36"/>
        <v/>
      </c>
      <c r="RQ325" s="1" t="str">
        <f t="shared" si="37"/>
        <v/>
      </c>
      <c r="RR325" s="1" t="str">
        <f t="shared" si="38"/>
        <v/>
      </c>
      <c r="RS325" s="1" t="str">
        <f t="shared" si="39"/>
        <v/>
      </c>
      <c r="RT325" s="1" t="str">
        <f t="shared" si="40"/>
        <v/>
      </c>
      <c r="RU325" s="1" t="str">
        <f t="shared" si="41"/>
        <v/>
      </c>
    </row>
    <row r="326" spans="1:489" ht="14.25" customHeight="1" x14ac:dyDescent="0.3">
      <c r="A326" s="1" t="s">
        <v>4284</v>
      </c>
      <c r="B326" s="1" t="s">
        <v>4285</v>
      </c>
      <c r="C326" s="1">
        <v>44970</v>
      </c>
      <c r="D326" s="1" t="s">
        <v>459</v>
      </c>
      <c r="E326" s="1" t="s">
        <v>460</v>
      </c>
      <c r="F326" s="1" t="s">
        <v>460</v>
      </c>
      <c r="G326" s="1" t="s">
        <v>461</v>
      </c>
      <c r="H326" s="1" t="s">
        <v>462</v>
      </c>
      <c r="I326" s="1" t="s">
        <v>463</v>
      </c>
      <c r="J326" s="1" t="s">
        <v>464</v>
      </c>
      <c r="K326" s="1" t="s">
        <v>4287</v>
      </c>
      <c r="L326" s="1" t="s">
        <v>4286</v>
      </c>
      <c r="M326" s="1" t="str" cm="1">
        <f t="array" ref="M326">SUBSTITUTE(L326,LEFT(L326,MIN(IFERROR(FIND({0;1;2;3;4;5;6;7;8;9},L326),""))-1),"")</f>
        <v>25</v>
      </c>
      <c r="N326" s="1" t="str">
        <f t="shared" si="35"/>
        <v>kamak_25</v>
      </c>
      <c r="O326" s="1" t="s">
        <v>510</v>
      </c>
      <c r="P326" s="1">
        <v>30</v>
      </c>
      <c r="Q326" s="1">
        <v>977947672</v>
      </c>
      <c r="R326" s="1" t="s">
        <v>614</v>
      </c>
      <c r="S326" s="1" t="s">
        <v>464</v>
      </c>
      <c r="W326" s="1" t="s">
        <v>510</v>
      </c>
      <c r="X326" s="1" t="s">
        <v>4288</v>
      </c>
      <c r="Y326" s="1" t="s">
        <v>575</v>
      </c>
      <c r="AA326" s="1" t="s">
        <v>471</v>
      </c>
      <c r="AB326" s="1">
        <v>2</v>
      </c>
      <c r="AC326" s="1">
        <v>0</v>
      </c>
      <c r="AD326" s="1">
        <v>0</v>
      </c>
      <c r="AE326" s="1">
        <v>0</v>
      </c>
      <c r="AF326" s="1">
        <v>0</v>
      </c>
      <c r="AG326" s="1">
        <v>1</v>
      </c>
      <c r="AH326" s="1">
        <v>0</v>
      </c>
      <c r="AI326" s="1">
        <v>0</v>
      </c>
      <c r="AJ326" s="1">
        <v>0</v>
      </c>
      <c r="AK326" s="1">
        <v>2</v>
      </c>
      <c r="AL326" s="1">
        <v>0</v>
      </c>
      <c r="AM326" s="1">
        <v>0</v>
      </c>
      <c r="AN326" s="1">
        <v>1</v>
      </c>
      <c r="AO326" s="1">
        <v>2</v>
      </c>
      <c r="AP326" s="1">
        <v>0</v>
      </c>
      <c r="AQ326" s="1">
        <v>0</v>
      </c>
      <c r="AR326" s="1">
        <v>8</v>
      </c>
      <c r="AS326" s="1" t="s">
        <v>472</v>
      </c>
      <c r="AT326" s="1">
        <v>0</v>
      </c>
      <c r="AU326" s="1">
        <v>0</v>
      </c>
      <c r="AV326" s="1">
        <v>0</v>
      </c>
      <c r="AW326" s="1">
        <v>0</v>
      </c>
      <c r="AX326" s="1">
        <v>0</v>
      </c>
      <c r="AY326" s="1">
        <v>0</v>
      </c>
      <c r="AZ326" s="1">
        <v>0</v>
      </c>
      <c r="BA326" s="1">
        <v>0</v>
      </c>
      <c r="BB326" s="1">
        <v>0</v>
      </c>
      <c r="BC326" s="1">
        <v>0</v>
      </c>
      <c r="BD326" s="1">
        <v>0</v>
      </c>
      <c r="BE326" s="1">
        <v>0</v>
      </c>
      <c r="BF326" s="1" t="s">
        <v>472</v>
      </c>
      <c r="BS326" s="1" t="s">
        <v>464</v>
      </c>
      <c r="BT326" s="1">
        <v>1</v>
      </c>
      <c r="BU326" s="1">
        <v>0</v>
      </c>
      <c r="BV326" s="1">
        <v>0</v>
      </c>
      <c r="BW326" s="1">
        <v>0</v>
      </c>
      <c r="BX326" s="1">
        <v>0</v>
      </c>
      <c r="BY326" s="1">
        <v>0</v>
      </c>
      <c r="BZ326" s="1">
        <v>0</v>
      </c>
      <c r="CA326" s="1">
        <v>0</v>
      </c>
      <c r="CB326" s="1">
        <v>0</v>
      </c>
      <c r="CC326" s="1">
        <v>0</v>
      </c>
      <c r="CD326" s="1">
        <v>0</v>
      </c>
      <c r="CF326" s="1" t="s">
        <v>473</v>
      </c>
      <c r="CG326" s="1" t="s">
        <v>474</v>
      </c>
      <c r="CL326" s="1" t="s">
        <v>473</v>
      </c>
      <c r="CM326" s="1" t="s">
        <v>5133</v>
      </c>
      <c r="CO326" s="1" t="s">
        <v>464</v>
      </c>
      <c r="CW326" s="1" t="s">
        <v>475</v>
      </c>
      <c r="CX326" s="1">
        <v>5</v>
      </c>
      <c r="CY326" s="1">
        <v>20</v>
      </c>
      <c r="CZ326" s="1">
        <v>10</v>
      </c>
      <c r="DA326" s="9">
        <v>35</v>
      </c>
      <c r="DE326" s="1" t="s">
        <v>472</v>
      </c>
      <c r="DF326" s="1" t="s">
        <v>5102</v>
      </c>
      <c r="DG326" s="1">
        <v>0</v>
      </c>
      <c r="DH326" s="1">
        <v>0</v>
      </c>
      <c r="DI326" s="1">
        <v>0</v>
      </c>
      <c r="DJ326" s="1">
        <v>0</v>
      </c>
      <c r="DK326" s="1">
        <v>0</v>
      </c>
      <c r="DL326" s="1">
        <v>0</v>
      </c>
      <c r="DM326" s="1">
        <v>0</v>
      </c>
      <c r="DN326" s="1">
        <v>1</v>
      </c>
      <c r="DO326" s="1">
        <v>0</v>
      </c>
      <c r="DP326" s="1">
        <v>0</v>
      </c>
      <c r="DQ326" s="1">
        <v>0</v>
      </c>
      <c r="DR326" s="1">
        <v>0</v>
      </c>
      <c r="DS326" s="1">
        <v>0</v>
      </c>
      <c r="EH326" s="1">
        <v>7</v>
      </c>
      <c r="EI326" s="1">
        <v>4</v>
      </c>
      <c r="EJ326" s="1">
        <v>560</v>
      </c>
      <c r="EM326" s="1">
        <v>0</v>
      </c>
      <c r="EN326" s="6">
        <v>10</v>
      </c>
      <c r="EO326" s="1" t="s">
        <v>472</v>
      </c>
      <c r="EZ326" s="1" t="s">
        <v>1076</v>
      </c>
      <c r="FA326" s="1">
        <v>0</v>
      </c>
      <c r="FB326" s="1">
        <v>0</v>
      </c>
      <c r="FC326" s="1">
        <v>0</v>
      </c>
      <c r="FD326" s="1">
        <v>0</v>
      </c>
      <c r="FE326" s="1">
        <v>1</v>
      </c>
      <c r="FF326" s="1">
        <v>0</v>
      </c>
      <c r="FG326" s="1">
        <v>0</v>
      </c>
      <c r="FI326" s="1" t="s">
        <v>472</v>
      </c>
      <c r="GE326" s="1" t="s">
        <v>464</v>
      </c>
      <c r="GF326" s="1" t="s">
        <v>4289</v>
      </c>
      <c r="GG326" s="1" t="s">
        <v>472</v>
      </c>
      <c r="HP326" s="1" t="s">
        <v>464</v>
      </c>
      <c r="HQ326" s="1">
        <v>0</v>
      </c>
      <c r="HR326" s="1">
        <v>0</v>
      </c>
      <c r="HS326" s="1">
        <v>0</v>
      </c>
      <c r="HT326" s="1">
        <v>0</v>
      </c>
      <c r="HU326" s="1">
        <v>0</v>
      </c>
      <c r="HV326" s="1">
        <v>0</v>
      </c>
      <c r="HW326" s="1">
        <v>1</v>
      </c>
      <c r="HX326" s="1">
        <v>0</v>
      </c>
      <c r="HY326" s="1">
        <v>0</v>
      </c>
      <c r="HZ326" s="1">
        <v>0</v>
      </c>
      <c r="IF326" s="1">
        <v>0</v>
      </c>
      <c r="IG326" s="1">
        <v>0</v>
      </c>
      <c r="IH326" s="1">
        <v>0</v>
      </c>
      <c r="II326" s="1">
        <v>1</v>
      </c>
      <c r="IJ326" s="1">
        <v>0</v>
      </c>
      <c r="IS326" s="1" t="s">
        <v>5183</v>
      </c>
      <c r="IT326" s="1" t="s">
        <v>472</v>
      </c>
      <c r="IU326" s="1" t="s">
        <v>5102</v>
      </c>
      <c r="IV326" s="1" t="s">
        <v>472</v>
      </c>
      <c r="IX326" s="1" t="s">
        <v>472</v>
      </c>
      <c r="IY326" s="1" t="s">
        <v>472</v>
      </c>
      <c r="KA326" s="1" t="s">
        <v>464</v>
      </c>
      <c r="KB326" s="1">
        <v>1</v>
      </c>
      <c r="KC326" s="1">
        <v>0</v>
      </c>
      <c r="KD326" s="1">
        <v>0</v>
      </c>
      <c r="KE326" s="1">
        <v>1</v>
      </c>
      <c r="KF326" s="1">
        <v>0</v>
      </c>
      <c r="KG326" s="1">
        <v>0</v>
      </c>
      <c r="KH326" s="1">
        <v>0</v>
      </c>
      <c r="KJ326" s="1">
        <v>1</v>
      </c>
      <c r="KK326" s="1">
        <v>1</v>
      </c>
      <c r="KL326" s="1">
        <v>0</v>
      </c>
      <c r="KM326" s="1">
        <v>2</v>
      </c>
      <c r="KN326" s="1">
        <v>3</v>
      </c>
      <c r="KO326" s="1" t="s">
        <v>5185</v>
      </c>
      <c r="KP326" s="1">
        <v>0</v>
      </c>
      <c r="KQ326" s="1">
        <v>0</v>
      </c>
      <c r="KR326" s="1">
        <v>0</v>
      </c>
      <c r="KT326" s="1">
        <v>1</v>
      </c>
      <c r="KU326" s="1">
        <v>0</v>
      </c>
      <c r="KV326" s="1">
        <v>0</v>
      </c>
      <c r="KW326" s="1">
        <v>0</v>
      </c>
      <c r="KX326" s="1">
        <v>0</v>
      </c>
      <c r="KY326" s="1">
        <v>0</v>
      </c>
      <c r="LA326" s="1" t="s">
        <v>464</v>
      </c>
      <c r="LB326" s="1" t="s">
        <v>1921</v>
      </c>
      <c r="LC326" s="1">
        <v>1</v>
      </c>
      <c r="LD326" s="1">
        <v>0</v>
      </c>
      <c r="LE326" s="1">
        <v>0</v>
      </c>
      <c r="LF326" s="1">
        <v>0</v>
      </c>
      <c r="LH326" s="1">
        <v>0</v>
      </c>
      <c r="LI326" s="1">
        <v>0</v>
      </c>
      <c r="LJ326" s="1">
        <v>0</v>
      </c>
      <c r="LK326" s="1">
        <v>1</v>
      </c>
      <c r="LL326" s="1">
        <v>0</v>
      </c>
      <c r="LM326" s="1">
        <v>0</v>
      </c>
      <c r="LN326" s="1">
        <v>0</v>
      </c>
      <c r="LO326" s="1">
        <v>0</v>
      </c>
      <c r="LQ326" s="1" t="s">
        <v>464</v>
      </c>
      <c r="LR326" s="1" t="s">
        <v>4290</v>
      </c>
      <c r="LS326" s="1">
        <v>0</v>
      </c>
      <c r="LT326" s="1">
        <v>0</v>
      </c>
      <c r="LU326" s="1">
        <v>0</v>
      </c>
      <c r="LV326" s="1">
        <v>1</v>
      </c>
      <c r="LW326" s="1">
        <v>0</v>
      </c>
      <c r="LX326" s="1">
        <v>0</v>
      </c>
      <c r="LY326" s="1" t="s">
        <v>786</v>
      </c>
      <c r="LZ326" s="1" t="s">
        <v>472</v>
      </c>
      <c r="MA326" s="1" t="s">
        <v>464</v>
      </c>
      <c r="MB326" s="1">
        <v>0</v>
      </c>
      <c r="MC326" s="1">
        <v>1</v>
      </c>
      <c r="MD326" s="1">
        <v>0</v>
      </c>
      <c r="ME326" s="1">
        <v>0</v>
      </c>
      <c r="MF326" s="1">
        <v>0</v>
      </c>
      <c r="MH326" s="1">
        <v>1</v>
      </c>
      <c r="MI326" s="1">
        <v>0</v>
      </c>
      <c r="MJ326" s="1">
        <v>0</v>
      </c>
      <c r="MK326" s="1">
        <v>0</v>
      </c>
      <c r="ML326" s="1">
        <v>0</v>
      </c>
      <c r="MM326" s="1">
        <v>0</v>
      </c>
      <c r="MN326" s="1">
        <v>0</v>
      </c>
      <c r="MO326" s="1">
        <v>0</v>
      </c>
      <c r="MQ326" s="1">
        <v>1</v>
      </c>
      <c r="MR326" s="1" t="s">
        <v>464</v>
      </c>
      <c r="MS326" s="1" t="s">
        <v>479</v>
      </c>
      <c r="MT326" s="1">
        <v>7</v>
      </c>
      <c r="MU326" s="1" t="s">
        <v>5187</v>
      </c>
      <c r="MV326" s="1">
        <v>0</v>
      </c>
      <c r="MW326" s="1">
        <v>0</v>
      </c>
      <c r="MX326" s="1">
        <v>0</v>
      </c>
      <c r="MY326" s="1">
        <v>0</v>
      </c>
      <c r="MZ326" s="1">
        <v>0</v>
      </c>
      <c r="NA326" s="1">
        <v>0</v>
      </c>
      <c r="NB326" s="1">
        <v>1</v>
      </c>
      <c r="NC326" s="1" t="s">
        <v>5190</v>
      </c>
      <c r="ND326" s="1">
        <v>1</v>
      </c>
      <c r="NE326" s="1">
        <v>0</v>
      </c>
      <c r="NF326" s="1">
        <v>0</v>
      </c>
      <c r="NH326" s="1" t="s">
        <v>464</v>
      </c>
      <c r="NI326" s="1" t="s">
        <v>464</v>
      </c>
      <c r="NJ326" s="1" t="s">
        <v>741</v>
      </c>
      <c r="OD326" s="1" t="s">
        <v>4291</v>
      </c>
      <c r="OE326" s="1">
        <v>0</v>
      </c>
      <c r="OF326" s="1">
        <v>0</v>
      </c>
      <c r="OG326" s="1">
        <v>0</v>
      </c>
      <c r="OH326" s="1">
        <v>0</v>
      </c>
      <c r="OI326" s="1">
        <v>0</v>
      </c>
      <c r="OJ326" s="1">
        <v>0</v>
      </c>
      <c r="OK326" s="1">
        <v>0</v>
      </c>
      <c r="OL326" s="1">
        <v>0</v>
      </c>
      <c r="OM326" s="1">
        <v>1</v>
      </c>
      <c r="ON326" s="1">
        <v>0</v>
      </c>
      <c r="OO326" s="1" t="s">
        <v>544</v>
      </c>
      <c r="OP326" s="1">
        <v>0</v>
      </c>
      <c r="OQ326" s="1">
        <v>1</v>
      </c>
      <c r="OR326" s="1">
        <v>0</v>
      </c>
      <c r="OS326" s="1">
        <v>0</v>
      </c>
      <c r="OT326" s="1">
        <v>0</v>
      </c>
      <c r="OU326" s="1">
        <v>0</v>
      </c>
      <c r="OW326" s="1" t="s">
        <v>482</v>
      </c>
      <c r="OY326" s="1" t="s">
        <v>533</v>
      </c>
      <c r="OZ326" s="1" t="s">
        <v>464</v>
      </c>
      <c r="PA326" s="1" t="s">
        <v>464</v>
      </c>
      <c r="PB326" s="1" t="s">
        <v>533</v>
      </c>
      <c r="PC326" s="1" t="s">
        <v>464</v>
      </c>
      <c r="PD326" s="1" t="s">
        <v>472</v>
      </c>
      <c r="PF326" s="1" t="s">
        <v>484</v>
      </c>
      <c r="PH326" s="1" t="s">
        <v>671</v>
      </c>
      <c r="PI326" s="1" t="s">
        <v>534</v>
      </c>
      <c r="PJ326" s="1" t="s">
        <v>472</v>
      </c>
      <c r="PZ326" s="1" t="s">
        <v>786</v>
      </c>
      <c r="QA326" s="1" t="s">
        <v>472</v>
      </c>
      <c r="QB326" s="1" t="s">
        <v>2195</v>
      </c>
      <c r="QC326" s="1" t="s">
        <v>4292</v>
      </c>
      <c r="QD326" s="1" t="s">
        <v>464</v>
      </c>
      <c r="QE326" s="1" t="s">
        <v>4293</v>
      </c>
      <c r="QF326" s="1" t="s">
        <v>464</v>
      </c>
      <c r="QG326" s="1">
        <v>-2.2924213</v>
      </c>
      <c r="QH326" s="1">
        <v>28.794295999999999</v>
      </c>
      <c r="QI326" s="1">
        <v>1793.7</v>
      </c>
      <c r="QJ326" s="1">
        <v>4.96</v>
      </c>
      <c r="QK326" s="1">
        <v>8</v>
      </c>
      <c r="QL326" s="1">
        <v>44970.561435185176</v>
      </c>
      <c r="QM326" s="1">
        <v>44970.51290509259</v>
      </c>
      <c r="QN326" s="1" t="s">
        <v>1230</v>
      </c>
      <c r="QO326" s="1">
        <v>44970.594699074078</v>
      </c>
      <c r="QP326" s="7" t="s">
        <v>4294</v>
      </c>
      <c r="QQ326" s="1" t="s">
        <v>1230</v>
      </c>
      <c r="QR326" s="1" t="s">
        <v>4751</v>
      </c>
      <c r="QS326" s="1" t="s">
        <v>4716</v>
      </c>
      <c r="QT326" s="1">
        <v>10</v>
      </c>
      <c r="QU326" s="1" t="s">
        <v>4725</v>
      </c>
      <c r="QV326" s="1">
        <v>45</v>
      </c>
      <c r="QW326" s="1">
        <v>50</v>
      </c>
      <c r="QX326" s="1">
        <v>60</v>
      </c>
      <c r="QY326" s="9">
        <v>155</v>
      </c>
      <c r="QZ326" s="1" t="s">
        <v>5102</v>
      </c>
      <c r="RA326" s="1">
        <v>9.1428571428571423</v>
      </c>
      <c r="RB326" s="1" t="s">
        <v>4720</v>
      </c>
      <c r="RC326" s="1" t="s">
        <v>4711</v>
      </c>
      <c r="RD326" s="1" t="s">
        <v>4712</v>
      </c>
      <c r="RE326" s="1" t="s">
        <v>5102</v>
      </c>
      <c r="RF326" s="1">
        <v>0</v>
      </c>
      <c r="RG326" s="1">
        <v>1</v>
      </c>
      <c r="RH326" s="1">
        <v>1</v>
      </c>
      <c r="RI326" s="1">
        <v>2</v>
      </c>
      <c r="RJ326" s="1" t="s">
        <v>4721</v>
      </c>
      <c r="RK326" s="1">
        <v>1</v>
      </c>
      <c r="RL326" s="1">
        <v>7</v>
      </c>
      <c r="RM326" s="1" t="s">
        <v>4718</v>
      </c>
      <c r="RN326" s="1">
        <v>1</v>
      </c>
      <c r="RO326" s="1">
        <v>1</v>
      </c>
      <c r="RP326" s="1" t="str">
        <f t="shared" si="36"/>
        <v>croissance</v>
      </c>
      <c r="RQ326" s="1" t="str">
        <f t="shared" si="37"/>
        <v>stagnation</v>
      </c>
      <c r="RR326" s="1" t="str">
        <f t="shared" si="38"/>
        <v>stagnation</v>
      </c>
      <c r="RS326" s="1" t="str">
        <f t="shared" si="39"/>
        <v>regression</v>
      </c>
      <c r="RT326" s="1" t="str">
        <f t="shared" si="40"/>
        <v>regression</v>
      </c>
      <c r="RU326" s="1" t="str">
        <f t="shared" si="41"/>
        <v>stagnation</v>
      </c>
    </row>
    <row r="327" spans="1:489" ht="14.25" customHeight="1" x14ac:dyDescent="0.3">
      <c r="A327" s="1" t="s">
        <v>4295</v>
      </c>
      <c r="B327" s="1" t="s">
        <v>4296</v>
      </c>
      <c r="C327" s="1">
        <v>44970</v>
      </c>
      <c r="D327" s="1" t="s">
        <v>459</v>
      </c>
      <c r="E327" s="1" t="s">
        <v>460</v>
      </c>
      <c r="F327" s="1" t="s">
        <v>460</v>
      </c>
      <c r="G327" s="1" t="s">
        <v>461</v>
      </c>
      <c r="H327" s="1" t="s">
        <v>462</v>
      </c>
      <c r="I327" s="1" t="s">
        <v>463</v>
      </c>
      <c r="J327" s="1" t="s">
        <v>472</v>
      </c>
      <c r="K327" s="1" t="s">
        <v>4298</v>
      </c>
      <c r="L327" s="1" t="s">
        <v>4297</v>
      </c>
      <c r="M327" s="1" t="str" cm="1">
        <f t="array" ref="M327">SUBSTITUTE(L327,LEFT(L327,MIN(IFERROR(FIND({0;1;2;3;4;5;6;7;8;9},L327),""))-1),"")</f>
        <v>47</v>
      </c>
      <c r="N327" s="1" t="str">
        <f t="shared" si="35"/>
        <v>kamak_47</v>
      </c>
      <c r="O327" s="1" t="s">
        <v>467</v>
      </c>
      <c r="P327" s="1">
        <v>22</v>
      </c>
      <c r="Q327" s="1">
        <v>0</v>
      </c>
      <c r="R327" s="1" t="s">
        <v>614</v>
      </c>
      <c r="S327" s="1" t="s">
        <v>472</v>
      </c>
      <c r="T327" s="1" t="s">
        <v>933</v>
      </c>
      <c r="V327" s="1" t="s">
        <v>510</v>
      </c>
      <c r="W327" s="1" t="s">
        <v>510</v>
      </c>
      <c r="X327" s="1" t="s">
        <v>4299</v>
      </c>
      <c r="Y327" s="1" t="s">
        <v>575</v>
      </c>
      <c r="AA327" s="1" t="s">
        <v>596</v>
      </c>
      <c r="AB327" s="1">
        <v>0</v>
      </c>
      <c r="AC327" s="1">
        <v>1</v>
      </c>
      <c r="AD327" s="1">
        <v>2</v>
      </c>
      <c r="AE327" s="1">
        <v>0</v>
      </c>
      <c r="AF327" s="1">
        <v>1</v>
      </c>
      <c r="AG327" s="1">
        <v>0</v>
      </c>
      <c r="AH327" s="1">
        <v>1</v>
      </c>
      <c r="AI327" s="1">
        <v>0</v>
      </c>
      <c r="AJ327" s="1">
        <v>1</v>
      </c>
      <c r="AK327" s="1">
        <v>0</v>
      </c>
      <c r="AL327" s="1">
        <v>0</v>
      </c>
      <c r="AM327" s="1">
        <v>0</v>
      </c>
      <c r="AN327" s="1">
        <v>0</v>
      </c>
      <c r="AO327" s="1">
        <v>0</v>
      </c>
      <c r="AP327" s="1">
        <v>0</v>
      </c>
      <c r="AQ327" s="1">
        <v>1</v>
      </c>
      <c r="AR327" s="1">
        <v>7</v>
      </c>
      <c r="AS327" s="1" t="s">
        <v>472</v>
      </c>
      <c r="AT327" s="1">
        <v>0</v>
      </c>
      <c r="AU327" s="1">
        <v>0</v>
      </c>
      <c r="AV327" s="1">
        <v>0</v>
      </c>
      <c r="AW327" s="1">
        <v>0</v>
      </c>
      <c r="AX327" s="1">
        <v>0</v>
      </c>
      <c r="AY327" s="1">
        <v>0</v>
      </c>
      <c r="AZ327" s="1">
        <v>0</v>
      </c>
      <c r="BA327" s="1">
        <v>0</v>
      </c>
      <c r="BB327" s="1">
        <v>0</v>
      </c>
      <c r="BC327" s="1">
        <v>0</v>
      </c>
      <c r="BD327" s="1">
        <v>0</v>
      </c>
      <c r="BE327" s="1">
        <v>0</v>
      </c>
      <c r="BF327" s="1" t="s">
        <v>472</v>
      </c>
      <c r="BS327" s="1" t="s">
        <v>464</v>
      </c>
      <c r="BT327" s="1">
        <v>1</v>
      </c>
      <c r="BU327" s="1">
        <v>0</v>
      </c>
      <c r="BV327" s="1">
        <v>0</v>
      </c>
      <c r="BW327" s="1">
        <v>0</v>
      </c>
      <c r="BX327" s="1">
        <v>0</v>
      </c>
      <c r="BY327" s="1">
        <v>0</v>
      </c>
      <c r="BZ327" s="1">
        <v>0</v>
      </c>
      <c r="CA327" s="1">
        <v>0</v>
      </c>
      <c r="CB327" s="1">
        <v>0</v>
      </c>
      <c r="CC327" s="1">
        <v>0</v>
      </c>
      <c r="CD327" s="1">
        <v>0</v>
      </c>
      <c r="CF327" s="1" t="s">
        <v>473</v>
      </c>
      <c r="CG327" s="1" t="s">
        <v>2278</v>
      </c>
      <c r="CL327" s="1" t="s">
        <v>473</v>
      </c>
      <c r="CM327" s="1" t="s">
        <v>5133</v>
      </c>
      <c r="CO327" s="1" t="s">
        <v>464</v>
      </c>
      <c r="CW327" s="1" t="s">
        <v>475</v>
      </c>
      <c r="CX327" s="1">
        <v>1</v>
      </c>
      <c r="CY327" s="1">
        <v>2</v>
      </c>
      <c r="CZ327" s="1">
        <v>1</v>
      </c>
      <c r="DA327" s="9">
        <v>4</v>
      </c>
      <c r="DE327" s="1" t="s">
        <v>464</v>
      </c>
      <c r="DF327" s="1" t="s">
        <v>5100</v>
      </c>
      <c r="EH327" s="1">
        <v>7</v>
      </c>
      <c r="EI327" s="1">
        <v>6</v>
      </c>
      <c r="EJ327" s="1">
        <v>840</v>
      </c>
      <c r="EM327" s="1">
        <v>0</v>
      </c>
      <c r="EN327" s="6">
        <v>17.142857142857142</v>
      </c>
      <c r="EO327" s="1" t="s">
        <v>472</v>
      </c>
      <c r="EZ327" s="1" t="s">
        <v>476</v>
      </c>
      <c r="FA327" s="1">
        <v>0</v>
      </c>
      <c r="FB327" s="1">
        <v>0</v>
      </c>
      <c r="FC327" s="1">
        <v>0</v>
      </c>
      <c r="FD327" s="1">
        <v>0</v>
      </c>
      <c r="FE327" s="1">
        <v>1</v>
      </c>
      <c r="FF327" s="1">
        <v>0</v>
      </c>
      <c r="FG327" s="1">
        <v>0</v>
      </c>
      <c r="FI327" s="1" t="s">
        <v>464</v>
      </c>
      <c r="FJ327" s="1" t="s">
        <v>577</v>
      </c>
      <c r="FK327" s="1" t="s">
        <v>4300</v>
      </c>
      <c r="GE327" s="1" t="s">
        <v>464</v>
      </c>
      <c r="GF327" s="1" t="s">
        <v>1816</v>
      </c>
      <c r="GG327" s="1" t="s">
        <v>472</v>
      </c>
      <c r="HP327" s="1" t="s">
        <v>464</v>
      </c>
      <c r="HQ327" s="1">
        <v>0</v>
      </c>
      <c r="HR327" s="1">
        <v>0</v>
      </c>
      <c r="HS327" s="1">
        <v>0</v>
      </c>
      <c r="HT327" s="1">
        <v>0</v>
      </c>
      <c r="HU327" s="1">
        <v>0</v>
      </c>
      <c r="HV327" s="1">
        <v>0</v>
      </c>
      <c r="HW327" s="1">
        <v>1</v>
      </c>
      <c r="HX327" s="1">
        <v>0</v>
      </c>
      <c r="HY327" s="1">
        <v>0</v>
      </c>
      <c r="HZ327" s="1">
        <v>0</v>
      </c>
      <c r="IF327" s="1">
        <v>1</v>
      </c>
      <c r="IG327" s="1">
        <v>0</v>
      </c>
      <c r="IH327" s="1">
        <v>0</v>
      </c>
      <c r="II327" s="1">
        <v>0</v>
      </c>
      <c r="IJ327" s="1">
        <v>0</v>
      </c>
      <c r="IK327" s="1">
        <v>1</v>
      </c>
      <c r="IS327" s="1" t="s">
        <v>5183</v>
      </c>
      <c r="IT327" s="1" t="s">
        <v>464</v>
      </c>
      <c r="IU327" s="1" t="s">
        <v>5102</v>
      </c>
      <c r="IV327" s="1" t="s">
        <v>464</v>
      </c>
      <c r="IW327" s="1" t="s">
        <v>1543</v>
      </c>
      <c r="IX327" s="1" t="s">
        <v>464</v>
      </c>
      <c r="IY327" s="1" t="s">
        <v>472</v>
      </c>
      <c r="KA327" s="1" t="s">
        <v>464</v>
      </c>
      <c r="KB327" s="1">
        <v>1</v>
      </c>
      <c r="KC327" s="1">
        <v>0</v>
      </c>
      <c r="KD327" s="1">
        <v>0</v>
      </c>
      <c r="KE327" s="1">
        <v>1</v>
      </c>
      <c r="KF327" s="1">
        <v>0</v>
      </c>
      <c r="KG327" s="1">
        <v>0</v>
      </c>
      <c r="KH327" s="1">
        <v>0</v>
      </c>
      <c r="KJ327" s="1">
        <v>1</v>
      </c>
      <c r="KK327" s="1">
        <v>1</v>
      </c>
      <c r="KL327" s="1">
        <v>0</v>
      </c>
      <c r="KM327" s="1">
        <v>2</v>
      </c>
      <c r="KN327" s="1">
        <v>3</v>
      </c>
      <c r="KO327" s="1" t="s">
        <v>5185</v>
      </c>
      <c r="KP327" s="1">
        <v>0</v>
      </c>
      <c r="KQ327" s="1">
        <v>0</v>
      </c>
      <c r="KR327" s="1">
        <v>0</v>
      </c>
      <c r="KT327" s="1">
        <v>0</v>
      </c>
      <c r="KU327" s="1">
        <v>0</v>
      </c>
      <c r="KV327" s="1">
        <v>0</v>
      </c>
      <c r="KW327" s="1">
        <v>0</v>
      </c>
      <c r="KX327" s="1">
        <v>1</v>
      </c>
      <c r="KY327" s="1">
        <v>0</v>
      </c>
      <c r="KZ327" s="1" t="s">
        <v>4301</v>
      </c>
      <c r="LA327" s="1" t="s">
        <v>472</v>
      </c>
      <c r="LB327" s="1" t="s">
        <v>4302</v>
      </c>
      <c r="LC327" s="1">
        <v>1</v>
      </c>
      <c r="LD327" s="1">
        <v>1</v>
      </c>
      <c r="LE327" s="1">
        <v>0</v>
      </c>
      <c r="LF327" s="1">
        <v>0</v>
      </c>
      <c r="LH327" s="1">
        <v>1</v>
      </c>
      <c r="LI327" s="1">
        <v>0</v>
      </c>
      <c r="LJ327" s="1">
        <v>0</v>
      </c>
      <c r="LK327" s="1">
        <v>0</v>
      </c>
      <c r="LL327" s="1">
        <v>0</v>
      </c>
      <c r="LM327" s="1">
        <v>0</v>
      </c>
      <c r="LN327" s="1">
        <v>0</v>
      </c>
      <c r="LO327" s="1">
        <v>0</v>
      </c>
      <c r="LQ327" s="1" t="s">
        <v>464</v>
      </c>
      <c r="LR327" s="1" t="s">
        <v>1340</v>
      </c>
      <c r="LS327" s="1">
        <v>0</v>
      </c>
      <c r="LT327" s="1">
        <v>1</v>
      </c>
      <c r="LU327" s="1">
        <v>0</v>
      </c>
      <c r="LV327" s="1">
        <v>0</v>
      </c>
      <c r="LW327" s="1">
        <v>0</v>
      </c>
      <c r="LX327" s="1">
        <v>0</v>
      </c>
      <c r="LY327" s="1" t="s">
        <v>938</v>
      </c>
      <c r="LZ327" s="1" t="s">
        <v>472</v>
      </c>
      <c r="MA327" s="1" t="s">
        <v>472</v>
      </c>
      <c r="MQ327" s="1">
        <v>0</v>
      </c>
      <c r="MT327" s="1">
        <v>7</v>
      </c>
      <c r="MU327" s="1" t="s">
        <v>5187</v>
      </c>
      <c r="MV327" s="1">
        <v>0</v>
      </c>
      <c r="MW327" s="1">
        <v>0</v>
      </c>
      <c r="MX327" s="1">
        <v>0</v>
      </c>
      <c r="MY327" s="1">
        <v>0</v>
      </c>
      <c r="MZ327" s="1">
        <v>1</v>
      </c>
      <c r="NA327" s="1">
        <v>1</v>
      </c>
      <c r="NB327" s="1">
        <v>1</v>
      </c>
      <c r="NC327" s="1" t="s">
        <v>5190</v>
      </c>
      <c r="ND327" s="1">
        <v>0</v>
      </c>
      <c r="NE327" s="1">
        <v>1</v>
      </c>
      <c r="NF327" s="1">
        <v>0</v>
      </c>
      <c r="NG327" s="1" t="s">
        <v>997</v>
      </c>
      <c r="NH327" s="1" t="s">
        <v>464</v>
      </c>
      <c r="NI327" s="1" t="s">
        <v>480</v>
      </c>
      <c r="OD327" s="1" t="s">
        <v>4303</v>
      </c>
      <c r="OE327" s="1">
        <v>0</v>
      </c>
      <c r="OF327" s="1">
        <v>0</v>
      </c>
      <c r="OG327" s="1">
        <v>0</v>
      </c>
      <c r="OH327" s="1">
        <v>0</v>
      </c>
      <c r="OI327" s="1">
        <v>0</v>
      </c>
      <c r="OJ327" s="1">
        <v>0</v>
      </c>
      <c r="OK327" s="1">
        <v>0</v>
      </c>
      <c r="OL327" s="1">
        <v>0</v>
      </c>
      <c r="OM327" s="1">
        <v>1</v>
      </c>
      <c r="ON327" s="1">
        <v>0</v>
      </c>
      <c r="OO327" s="1" t="s">
        <v>562</v>
      </c>
      <c r="OP327" s="1">
        <v>0</v>
      </c>
      <c r="OQ327" s="1">
        <v>0</v>
      </c>
      <c r="OR327" s="1">
        <v>0</v>
      </c>
      <c r="OS327" s="1">
        <v>0</v>
      </c>
      <c r="OT327" s="1">
        <v>1</v>
      </c>
      <c r="OU327" s="1">
        <v>0</v>
      </c>
      <c r="OV327" s="1" t="s">
        <v>490</v>
      </c>
      <c r="OW327" s="1" t="s">
        <v>546</v>
      </c>
      <c r="OY327" s="1" t="s">
        <v>518</v>
      </c>
      <c r="OZ327" s="1" t="s">
        <v>472</v>
      </c>
      <c r="PA327" s="1" t="s">
        <v>472</v>
      </c>
      <c r="PB327" s="1" t="s">
        <v>533</v>
      </c>
      <c r="PC327" s="1" t="s">
        <v>472</v>
      </c>
      <c r="PI327" s="1" t="s">
        <v>534</v>
      </c>
      <c r="PJ327" s="1" t="s">
        <v>472</v>
      </c>
      <c r="PZ327" s="1" t="s">
        <v>886</v>
      </c>
      <c r="QA327" s="1" t="s">
        <v>472</v>
      </c>
      <c r="QB327" s="1" t="s">
        <v>3542</v>
      </c>
      <c r="QC327" s="1" t="s">
        <v>4304</v>
      </c>
      <c r="QD327" s="1" t="s">
        <v>472</v>
      </c>
      <c r="QG327" s="1">
        <v>-2.2947308</v>
      </c>
      <c r="QH327" s="1">
        <v>28.7954127</v>
      </c>
      <c r="QI327" s="1">
        <v>1796.2</v>
      </c>
      <c r="QJ327" s="1">
        <v>5</v>
      </c>
      <c r="QK327" s="1">
        <v>7</v>
      </c>
      <c r="QL327" s="1">
        <v>44970.362222222233</v>
      </c>
      <c r="QM327" s="1">
        <v>44970.346655092602</v>
      </c>
      <c r="QN327" s="1" t="s">
        <v>890</v>
      </c>
      <c r="QO327" s="1">
        <v>44970.595081018517</v>
      </c>
      <c r="QP327" s="7" t="s">
        <v>4305</v>
      </c>
      <c r="QQ327" s="1" t="s">
        <v>890</v>
      </c>
      <c r="QR327" s="1" t="s">
        <v>4752</v>
      </c>
      <c r="QS327" s="1" t="s">
        <v>4752</v>
      </c>
      <c r="QT327" s="1" t="s">
        <v>4752</v>
      </c>
      <c r="QU327" s="1" t="s">
        <v>4752</v>
      </c>
      <c r="QV327" s="1" t="s">
        <v>4752</v>
      </c>
      <c r="QW327" s="1" t="s">
        <v>4752</v>
      </c>
      <c r="QX327" s="1" t="s">
        <v>4752</v>
      </c>
      <c r="QY327" s="9" t="s">
        <v>4752</v>
      </c>
      <c r="QZ327" s="1" t="s">
        <v>4752</v>
      </c>
      <c r="RA327" s="1" t="s">
        <v>4752</v>
      </c>
      <c r="RB327" s="1" t="s">
        <v>4752</v>
      </c>
      <c r="RC327" s="1" t="s">
        <v>4752</v>
      </c>
      <c r="RD327" s="1" t="s">
        <v>4752</v>
      </c>
      <c r="RE327" s="1" t="s">
        <v>4752</v>
      </c>
      <c r="RF327" s="1" t="s">
        <v>4752</v>
      </c>
      <c r="RG327" s="1" t="s">
        <v>4752</v>
      </c>
      <c r="RH327" s="1" t="s">
        <v>4752</v>
      </c>
      <c r="RI327" s="1" t="s">
        <v>4752</v>
      </c>
      <c r="RJ327" s="1" t="s">
        <v>4752</v>
      </c>
      <c r="RK327" s="1" t="s">
        <v>4752</v>
      </c>
      <c r="RL327" s="1" t="s">
        <v>4752</v>
      </c>
      <c r="RM327" s="1" t="s">
        <v>4752</v>
      </c>
      <c r="RN327" s="1" t="s">
        <v>4752</v>
      </c>
      <c r="RO327" s="1" t="s">
        <v>4752</v>
      </c>
      <c r="RP327" s="1" t="str">
        <f t="shared" si="36"/>
        <v/>
      </c>
      <c r="RQ327" s="1" t="str">
        <f t="shared" si="37"/>
        <v/>
      </c>
      <c r="RR327" s="1" t="str">
        <f t="shared" si="38"/>
        <v/>
      </c>
      <c r="RS327" s="1" t="str">
        <f t="shared" si="39"/>
        <v/>
      </c>
      <c r="RT327" s="1" t="str">
        <f t="shared" si="40"/>
        <v/>
      </c>
      <c r="RU327" s="1" t="str">
        <f t="shared" si="41"/>
        <v/>
      </c>
    </row>
    <row r="328" spans="1:489" ht="14.25" customHeight="1" x14ac:dyDescent="0.3">
      <c r="A328" s="1" t="s">
        <v>4306</v>
      </c>
      <c r="B328" s="1" t="s">
        <v>4307</v>
      </c>
      <c r="C328" s="1">
        <v>44970</v>
      </c>
      <c r="D328" s="1" t="s">
        <v>459</v>
      </c>
      <c r="E328" s="1" t="s">
        <v>460</v>
      </c>
      <c r="F328" s="1" t="s">
        <v>460</v>
      </c>
      <c r="G328" s="1" t="s">
        <v>461</v>
      </c>
      <c r="H328" s="1" t="s">
        <v>462</v>
      </c>
      <c r="I328" s="1" t="s">
        <v>463</v>
      </c>
      <c r="J328" s="1" t="s">
        <v>472</v>
      </c>
      <c r="K328" s="1" t="s">
        <v>4309</v>
      </c>
      <c r="L328" s="1" t="s">
        <v>4308</v>
      </c>
      <c r="M328" s="1" t="str" cm="1">
        <f t="array" ref="M328">SUBSTITUTE(L328,LEFT(L328,MIN(IFERROR(FIND({0;1;2;3;4;5;6;7;8;9},L328),""))-1),"")</f>
        <v>2</v>
      </c>
      <c r="N328" s="1" t="str">
        <f t="shared" si="35"/>
        <v>kamak_2</v>
      </c>
      <c r="O328" s="1" t="s">
        <v>467</v>
      </c>
      <c r="P328" s="1">
        <v>23</v>
      </c>
      <c r="Q328" s="1">
        <v>0</v>
      </c>
      <c r="R328" s="1" t="s">
        <v>553</v>
      </c>
      <c r="S328" s="1" t="s">
        <v>472</v>
      </c>
      <c r="T328" s="1" t="s">
        <v>933</v>
      </c>
      <c r="V328" s="1" t="s">
        <v>510</v>
      </c>
      <c r="W328" s="1" t="s">
        <v>510</v>
      </c>
      <c r="X328" s="1" t="s">
        <v>4310</v>
      </c>
      <c r="Y328" s="1" t="s">
        <v>577</v>
      </c>
      <c r="Z328" s="1" t="s">
        <v>4311</v>
      </c>
      <c r="AA328" s="1" t="s">
        <v>471</v>
      </c>
      <c r="AB328" s="1">
        <v>0</v>
      </c>
      <c r="AC328" s="1">
        <v>0</v>
      </c>
      <c r="AD328" s="1">
        <v>0</v>
      </c>
      <c r="AE328" s="1">
        <v>0</v>
      </c>
      <c r="AF328" s="1">
        <v>1</v>
      </c>
      <c r="AG328" s="1">
        <v>1</v>
      </c>
      <c r="AH328" s="1">
        <v>0</v>
      </c>
      <c r="AI328" s="1">
        <v>1</v>
      </c>
      <c r="AJ328" s="1">
        <v>1</v>
      </c>
      <c r="AK328" s="1">
        <v>0</v>
      </c>
      <c r="AL328" s="1">
        <v>0</v>
      </c>
      <c r="AM328" s="1">
        <v>1</v>
      </c>
      <c r="AN328" s="1">
        <v>0</v>
      </c>
      <c r="AO328" s="1">
        <v>0</v>
      </c>
      <c r="AP328" s="1">
        <v>0</v>
      </c>
      <c r="AQ328" s="1">
        <v>1</v>
      </c>
      <c r="AR328" s="1">
        <v>6</v>
      </c>
      <c r="AS328" s="1" t="s">
        <v>472</v>
      </c>
      <c r="AT328" s="1">
        <v>0</v>
      </c>
      <c r="AU328" s="1">
        <v>0</v>
      </c>
      <c r="AV328" s="1">
        <v>0</v>
      </c>
      <c r="AW328" s="1">
        <v>0</v>
      </c>
      <c r="AX328" s="1">
        <v>0</v>
      </c>
      <c r="AY328" s="1">
        <v>0</v>
      </c>
      <c r="AZ328" s="1">
        <v>0</v>
      </c>
      <c r="BA328" s="1">
        <v>0</v>
      </c>
      <c r="BB328" s="1">
        <v>0</v>
      </c>
      <c r="BC328" s="1">
        <v>0</v>
      </c>
      <c r="BD328" s="1">
        <v>0</v>
      </c>
      <c r="BE328" s="1">
        <v>0</v>
      </c>
      <c r="BF328" s="1" t="s">
        <v>472</v>
      </c>
      <c r="BS328" s="1" t="s">
        <v>464</v>
      </c>
      <c r="BT328" s="1">
        <v>1</v>
      </c>
      <c r="BU328" s="1">
        <v>0</v>
      </c>
      <c r="BV328" s="1">
        <v>0</v>
      </c>
      <c r="BW328" s="1">
        <v>0</v>
      </c>
      <c r="BX328" s="1">
        <v>0</v>
      </c>
      <c r="BY328" s="1">
        <v>0</v>
      </c>
      <c r="BZ328" s="1">
        <v>0</v>
      </c>
      <c r="CA328" s="1">
        <v>0</v>
      </c>
      <c r="CB328" s="1">
        <v>0</v>
      </c>
      <c r="CC328" s="1">
        <v>0</v>
      </c>
      <c r="CD328" s="1">
        <v>0</v>
      </c>
      <c r="CF328" s="1" t="s">
        <v>473</v>
      </c>
      <c r="CG328" s="1" t="s">
        <v>474</v>
      </c>
      <c r="CL328" s="1" t="s">
        <v>473</v>
      </c>
      <c r="CM328" s="1" t="s">
        <v>5133</v>
      </c>
      <c r="CO328" s="1" t="s">
        <v>464</v>
      </c>
      <c r="CW328" s="1" t="s">
        <v>475</v>
      </c>
      <c r="CX328" s="1">
        <v>2</v>
      </c>
      <c r="CY328" s="1">
        <v>10</v>
      </c>
      <c r="CZ328" s="1">
        <v>2</v>
      </c>
      <c r="DA328" s="9">
        <v>14</v>
      </c>
      <c r="DE328" s="1" t="s">
        <v>472</v>
      </c>
      <c r="DF328" s="1" t="s">
        <v>5102</v>
      </c>
      <c r="DG328" s="1">
        <v>0</v>
      </c>
      <c r="DH328" s="1">
        <v>0</v>
      </c>
      <c r="DI328" s="1">
        <v>0</v>
      </c>
      <c r="DJ328" s="1">
        <v>0</v>
      </c>
      <c r="DK328" s="1">
        <v>0</v>
      </c>
      <c r="DL328" s="1">
        <v>1</v>
      </c>
      <c r="DM328" s="1">
        <v>1</v>
      </c>
      <c r="DN328" s="1">
        <v>1</v>
      </c>
      <c r="DO328" s="1">
        <v>0</v>
      </c>
      <c r="DP328" s="1">
        <v>0</v>
      </c>
      <c r="DQ328" s="1">
        <v>0</v>
      </c>
      <c r="DR328" s="1">
        <v>0</v>
      </c>
      <c r="DS328" s="1">
        <v>0</v>
      </c>
      <c r="EH328" s="1">
        <v>3</v>
      </c>
      <c r="EI328" s="1">
        <v>15</v>
      </c>
      <c r="EJ328" s="1">
        <v>900</v>
      </c>
      <c r="EM328" s="1">
        <v>0</v>
      </c>
      <c r="EN328" s="6">
        <v>21.428571428571427</v>
      </c>
      <c r="EO328" s="1" t="s">
        <v>472</v>
      </c>
      <c r="EZ328" s="1" t="s">
        <v>555</v>
      </c>
      <c r="FA328" s="1">
        <v>0</v>
      </c>
      <c r="FB328" s="1">
        <v>0</v>
      </c>
      <c r="FC328" s="1">
        <v>0</v>
      </c>
      <c r="FD328" s="1">
        <v>0</v>
      </c>
      <c r="FE328" s="1">
        <v>1</v>
      </c>
      <c r="FF328" s="1">
        <v>0</v>
      </c>
      <c r="FG328" s="1">
        <v>0</v>
      </c>
      <c r="FI328" s="1" t="s">
        <v>464</v>
      </c>
      <c r="FJ328" s="1" t="s">
        <v>577</v>
      </c>
      <c r="FK328" s="1" t="s">
        <v>4300</v>
      </c>
      <c r="GE328" s="1" t="s">
        <v>472</v>
      </c>
      <c r="GF328" s="1" t="s">
        <v>4312</v>
      </c>
      <c r="GG328" s="1" t="s">
        <v>472</v>
      </c>
      <c r="HP328" s="1" t="s">
        <v>464</v>
      </c>
      <c r="HQ328" s="1">
        <v>0</v>
      </c>
      <c r="HR328" s="1">
        <v>0</v>
      </c>
      <c r="HS328" s="1">
        <v>0</v>
      </c>
      <c r="HT328" s="1">
        <v>0</v>
      </c>
      <c r="HU328" s="1">
        <v>0</v>
      </c>
      <c r="HV328" s="1">
        <v>0</v>
      </c>
      <c r="HW328" s="1">
        <v>1</v>
      </c>
      <c r="HX328" s="1">
        <v>0</v>
      </c>
      <c r="HY328" s="1">
        <v>0</v>
      </c>
      <c r="HZ328" s="1">
        <v>0</v>
      </c>
      <c r="IF328" s="1">
        <v>0</v>
      </c>
      <c r="IG328" s="1">
        <v>0</v>
      </c>
      <c r="IH328" s="1">
        <v>0</v>
      </c>
      <c r="II328" s="1">
        <v>1</v>
      </c>
      <c r="IJ328" s="1">
        <v>0</v>
      </c>
      <c r="IS328" s="1" t="s">
        <v>5183</v>
      </c>
      <c r="IT328" s="1" t="s">
        <v>472</v>
      </c>
      <c r="IU328" s="1" t="s">
        <v>5102</v>
      </c>
      <c r="IV328" s="1" t="s">
        <v>472</v>
      </c>
      <c r="IX328" s="1" t="s">
        <v>472</v>
      </c>
      <c r="IY328" s="1" t="s">
        <v>472</v>
      </c>
      <c r="KA328" s="1" t="s">
        <v>464</v>
      </c>
      <c r="KB328" s="1">
        <v>1</v>
      </c>
      <c r="KC328" s="1">
        <v>0</v>
      </c>
      <c r="KD328" s="1">
        <v>0</v>
      </c>
      <c r="KE328" s="1">
        <v>1</v>
      </c>
      <c r="KF328" s="1">
        <v>0</v>
      </c>
      <c r="KG328" s="1">
        <v>0</v>
      </c>
      <c r="KH328" s="1">
        <v>0</v>
      </c>
      <c r="KJ328" s="1">
        <v>0</v>
      </c>
      <c r="KK328" s="1">
        <v>1</v>
      </c>
      <c r="KL328" s="1">
        <v>0</v>
      </c>
      <c r="KM328" s="1">
        <v>1</v>
      </c>
      <c r="KN328" s="1">
        <v>2</v>
      </c>
      <c r="KO328" s="1" t="s">
        <v>5186</v>
      </c>
      <c r="KP328" s="1">
        <v>0</v>
      </c>
      <c r="KQ328" s="1">
        <v>0</v>
      </c>
      <c r="KR328" s="1">
        <v>0</v>
      </c>
      <c r="KT328" s="1">
        <v>0</v>
      </c>
      <c r="KU328" s="1">
        <v>0</v>
      </c>
      <c r="KV328" s="1">
        <v>0</v>
      </c>
      <c r="KW328" s="1">
        <v>0</v>
      </c>
      <c r="KX328" s="1">
        <v>1</v>
      </c>
      <c r="KY328" s="1">
        <v>0</v>
      </c>
      <c r="KZ328" s="1" t="s">
        <v>1329</v>
      </c>
      <c r="LA328" s="1" t="s">
        <v>472</v>
      </c>
      <c r="LB328" s="1" t="s">
        <v>3358</v>
      </c>
      <c r="LC328" s="1">
        <v>0</v>
      </c>
      <c r="LD328" s="1">
        <v>1</v>
      </c>
      <c r="LE328" s="1">
        <v>0</v>
      </c>
      <c r="LF328" s="1">
        <v>0</v>
      </c>
      <c r="LH328" s="1">
        <v>1</v>
      </c>
      <c r="LI328" s="1">
        <v>0</v>
      </c>
      <c r="LJ328" s="1">
        <v>0</v>
      </c>
      <c r="LK328" s="1">
        <v>0</v>
      </c>
      <c r="LL328" s="1">
        <v>0</v>
      </c>
      <c r="LM328" s="1">
        <v>0</v>
      </c>
      <c r="LN328" s="1">
        <v>0</v>
      </c>
      <c r="LO328" s="1">
        <v>0</v>
      </c>
      <c r="LQ328" s="1" t="s">
        <v>464</v>
      </c>
      <c r="LR328" s="1" t="s">
        <v>1340</v>
      </c>
      <c r="LS328" s="1">
        <v>0</v>
      </c>
      <c r="LT328" s="1">
        <v>1</v>
      </c>
      <c r="LU328" s="1">
        <v>0</v>
      </c>
      <c r="LV328" s="1">
        <v>0</v>
      </c>
      <c r="LW328" s="1">
        <v>0</v>
      </c>
      <c r="LX328" s="1">
        <v>0</v>
      </c>
      <c r="LY328" s="1" t="s">
        <v>1341</v>
      </c>
      <c r="LZ328" s="1" t="s">
        <v>472</v>
      </c>
      <c r="MA328" s="1" t="s">
        <v>472</v>
      </c>
      <c r="MQ328" s="1">
        <v>0</v>
      </c>
      <c r="MT328" s="1">
        <v>8</v>
      </c>
      <c r="MU328" s="1" t="s">
        <v>5187</v>
      </c>
      <c r="MV328" s="1">
        <v>1</v>
      </c>
      <c r="MW328" s="1">
        <v>0</v>
      </c>
      <c r="MX328" s="1">
        <v>0</v>
      </c>
      <c r="MY328" s="1">
        <v>0</v>
      </c>
      <c r="MZ328" s="1">
        <v>0</v>
      </c>
      <c r="NA328" s="1">
        <v>1</v>
      </c>
      <c r="NB328" s="1">
        <v>1</v>
      </c>
      <c r="NC328" s="1" t="s">
        <v>5190</v>
      </c>
      <c r="ND328" s="1">
        <v>0</v>
      </c>
      <c r="NE328" s="1">
        <v>0</v>
      </c>
      <c r="NF328" s="1">
        <v>0</v>
      </c>
      <c r="NH328" s="1" t="s">
        <v>464</v>
      </c>
      <c r="NI328" s="1" t="s">
        <v>480</v>
      </c>
      <c r="OD328" s="1" t="s">
        <v>1329</v>
      </c>
      <c r="OE328" s="1">
        <v>0</v>
      </c>
      <c r="OF328" s="1">
        <v>0</v>
      </c>
      <c r="OG328" s="1">
        <v>0</v>
      </c>
      <c r="OH328" s="1">
        <v>0</v>
      </c>
      <c r="OI328" s="1">
        <v>0</v>
      </c>
      <c r="OJ328" s="1">
        <v>0</v>
      </c>
      <c r="OK328" s="1">
        <v>0</v>
      </c>
      <c r="OL328" s="1">
        <v>0</v>
      </c>
      <c r="OM328" s="1">
        <v>1</v>
      </c>
      <c r="ON328" s="1">
        <v>0</v>
      </c>
      <c r="OO328" s="1" t="s">
        <v>4313</v>
      </c>
      <c r="OP328" s="1">
        <v>0</v>
      </c>
      <c r="OQ328" s="1">
        <v>1</v>
      </c>
      <c r="OR328" s="1">
        <v>0</v>
      </c>
      <c r="OS328" s="1">
        <v>0</v>
      </c>
      <c r="OT328" s="1">
        <v>0</v>
      </c>
      <c r="OU328" s="1">
        <v>0</v>
      </c>
      <c r="OW328" s="1" t="s">
        <v>546</v>
      </c>
      <c r="OY328" s="1" t="s">
        <v>518</v>
      </c>
      <c r="OZ328" s="1" t="s">
        <v>472</v>
      </c>
      <c r="PA328" s="1" t="s">
        <v>472</v>
      </c>
      <c r="PB328" s="1" t="s">
        <v>533</v>
      </c>
      <c r="PC328" s="1" t="s">
        <v>472</v>
      </c>
      <c r="PI328" s="1" t="s">
        <v>534</v>
      </c>
      <c r="PJ328" s="1" t="s">
        <v>472</v>
      </c>
      <c r="PZ328" s="1" t="s">
        <v>1341</v>
      </c>
      <c r="QA328" s="1" t="s">
        <v>472</v>
      </c>
      <c r="QB328" s="1" t="s">
        <v>4314</v>
      </c>
      <c r="QC328" s="1" t="s">
        <v>1580</v>
      </c>
      <c r="QD328" s="1" t="s">
        <v>472</v>
      </c>
      <c r="QG328" s="1">
        <v>-2.2940178000000002</v>
      </c>
      <c r="QH328" s="1">
        <v>28.794308600000001</v>
      </c>
      <c r="QI328" s="1">
        <v>1811</v>
      </c>
      <c r="QJ328" s="1">
        <v>4.8</v>
      </c>
      <c r="QK328" s="1">
        <v>6</v>
      </c>
      <c r="QL328" s="1">
        <v>44970.386516203696</v>
      </c>
      <c r="QM328" s="1">
        <v>44970.371168981481</v>
      </c>
      <c r="QN328" s="1" t="s">
        <v>890</v>
      </c>
      <c r="QO328" s="1">
        <v>44970.595092592594</v>
      </c>
      <c r="QP328" s="7" t="s">
        <v>4315</v>
      </c>
      <c r="QQ328" s="1" t="s">
        <v>890</v>
      </c>
      <c r="QR328" s="1" t="s">
        <v>4752</v>
      </c>
      <c r="QS328" s="1" t="s">
        <v>4752</v>
      </c>
      <c r="QT328" s="1" t="s">
        <v>4752</v>
      </c>
      <c r="QU328" s="1" t="s">
        <v>4752</v>
      </c>
      <c r="QV328" s="1" t="s">
        <v>4752</v>
      </c>
      <c r="QW328" s="1" t="s">
        <v>4752</v>
      </c>
      <c r="QX328" s="1" t="s">
        <v>4752</v>
      </c>
      <c r="QY328" s="9" t="s">
        <v>4752</v>
      </c>
      <c r="QZ328" s="1" t="s">
        <v>4752</v>
      </c>
      <c r="RA328" s="1" t="s">
        <v>4752</v>
      </c>
      <c r="RB328" s="1" t="s">
        <v>4752</v>
      </c>
      <c r="RC328" s="1" t="s">
        <v>4752</v>
      </c>
      <c r="RD328" s="1" t="s">
        <v>4752</v>
      </c>
      <c r="RE328" s="1" t="s">
        <v>4752</v>
      </c>
      <c r="RF328" s="1" t="s">
        <v>4752</v>
      </c>
      <c r="RG328" s="1" t="s">
        <v>4752</v>
      </c>
      <c r="RH328" s="1" t="s">
        <v>4752</v>
      </c>
      <c r="RI328" s="1" t="s">
        <v>4752</v>
      </c>
      <c r="RJ328" s="1" t="s">
        <v>4752</v>
      </c>
      <c r="RK328" s="1" t="s">
        <v>4752</v>
      </c>
      <c r="RL328" s="1" t="s">
        <v>4752</v>
      </c>
      <c r="RM328" s="1" t="s">
        <v>4752</v>
      </c>
      <c r="RN328" s="1" t="s">
        <v>4752</v>
      </c>
      <c r="RO328" s="1" t="s">
        <v>4752</v>
      </c>
      <c r="RP328" s="1" t="str">
        <f t="shared" si="36"/>
        <v/>
      </c>
      <c r="RQ328" s="1" t="str">
        <f t="shared" si="37"/>
        <v/>
      </c>
      <c r="RR328" s="1" t="str">
        <f t="shared" si="38"/>
        <v/>
      </c>
      <c r="RS328" s="1" t="str">
        <f t="shared" si="39"/>
        <v/>
      </c>
      <c r="RT328" s="1" t="str">
        <f t="shared" si="40"/>
        <v/>
      </c>
      <c r="RU328" s="1" t="str">
        <f t="shared" si="41"/>
        <v/>
      </c>
    </row>
    <row r="329" spans="1:489" ht="14.25" customHeight="1" x14ac:dyDescent="0.3">
      <c r="A329" s="1" t="s">
        <v>4316</v>
      </c>
      <c r="B329" s="1" t="s">
        <v>4317</v>
      </c>
      <c r="C329" s="1">
        <v>44970</v>
      </c>
      <c r="D329" s="1" t="s">
        <v>459</v>
      </c>
      <c r="E329" s="1" t="s">
        <v>460</v>
      </c>
      <c r="F329" s="1" t="s">
        <v>460</v>
      </c>
      <c r="G329" s="1" t="s">
        <v>461</v>
      </c>
      <c r="H329" s="1" t="s">
        <v>462</v>
      </c>
      <c r="I329" s="1" t="s">
        <v>463</v>
      </c>
      <c r="J329" s="1" t="s">
        <v>472</v>
      </c>
      <c r="K329" s="1" t="s">
        <v>4319</v>
      </c>
      <c r="L329" s="1" t="s">
        <v>4318</v>
      </c>
      <c r="M329" s="1" t="str" cm="1">
        <f t="array" ref="M329">SUBSTITUTE(L329,LEFT(L329,MIN(IFERROR(FIND({0;1;2;3;4;5;6;7;8;9},L329),""))-1),"")</f>
        <v>39</v>
      </c>
      <c r="N329" s="1" t="str">
        <f t="shared" si="35"/>
        <v>kamak_39</v>
      </c>
      <c r="O329" s="1" t="s">
        <v>510</v>
      </c>
      <c r="P329" s="1">
        <v>27</v>
      </c>
      <c r="Q329" s="1">
        <v>855063647</v>
      </c>
      <c r="R329" s="1" t="s">
        <v>468</v>
      </c>
      <c r="S329" s="1" t="s">
        <v>464</v>
      </c>
      <c r="W329" s="1" t="s">
        <v>510</v>
      </c>
      <c r="X329" s="1" t="s">
        <v>4320</v>
      </c>
      <c r="Y329" s="1" t="s">
        <v>575</v>
      </c>
      <c r="AA329" s="1" t="s">
        <v>471</v>
      </c>
      <c r="AB329" s="1">
        <v>0</v>
      </c>
      <c r="AC329" s="1">
        <v>1</v>
      </c>
      <c r="AD329" s="1">
        <v>0</v>
      </c>
      <c r="AE329" s="1">
        <v>0</v>
      </c>
      <c r="AF329" s="1">
        <v>0</v>
      </c>
      <c r="AG329" s="1">
        <v>1</v>
      </c>
      <c r="AH329" s="1">
        <v>0</v>
      </c>
      <c r="AI329" s="1">
        <v>0</v>
      </c>
      <c r="AJ329" s="1">
        <v>3</v>
      </c>
      <c r="AK329" s="1">
        <v>0</v>
      </c>
      <c r="AL329" s="1">
        <v>0</v>
      </c>
      <c r="AM329" s="1">
        <v>0</v>
      </c>
      <c r="AN329" s="1">
        <v>0</v>
      </c>
      <c r="AO329" s="1">
        <v>1</v>
      </c>
      <c r="AP329" s="1">
        <v>0</v>
      </c>
      <c r="AQ329" s="1">
        <v>0</v>
      </c>
      <c r="AR329" s="1">
        <v>6</v>
      </c>
      <c r="AS329" s="1" t="s">
        <v>472</v>
      </c>
      <c r="AT329" s="1">
        <v>0</v>
      </c>
      <c r="AU329" s="1">
        <v>0</v>
      </c>
      <c r="AV329" s="1">
        <v>0</v>
      </c>
      <c r="AW329" s="1">
        <v>0</v>
      </c>
      <c r="AX329" s="1">
        <v>0</v>
      </c>
      <c r="AY329" s="1">
        <v>0</v>
      </c>
      <c r="AZ329" s="1">
        <v>0</v>
      </c>
      <c r="BA329" s="1">
        <v>0</v>
      </c>
      <c r="BB329" s="1">
        <v>0</v>
      </c>
      <c r="BC329" s="1">
        <v>0</v>
      </c>
      <c r="BD329" s="1">
        <v>0</v>
      </c>
      <c r="BE329" s="1">
        <v>0</v>
      </c>
      <c r="BF329" s="1" t="s">
        <v>464</v>
      </c>
      <c r="BG329" s="1">
        <v>0</v>
      </c>
      <c r="BH329" s="1">
        <v>0</v>
      </c>
      <c r="BI329" s="1">
        <v>0</v>
      </c>
      <c r="BJ329" s="1">
        <v>0</v>
      </c>
      <c r="BK329" s="1">
        <v>0</v>
      </c>
      <c r="BL329" s="1">
        <v>0</v>
      </c>
      <c r="BM329" s="1">
        <v>0</v>
      </c>
      <c r="BN329" s="1">
        <v>0</v>
      </c>
      <c r="BO329" s="1">
        <v>0</v>
      </c>
      <c r="BP329" s="1">
        <v>1</v>
      </c>
      <c r="BQ329" s="1">
        <v>0</v>
      </c>
      <c r="BR329" s="1" t="s">
        <v>1329</v>
      </c>
      <c r="BS329" s="1" t="s">
        <v>464</v>
      </c>
      <c r="BT329" s="1">
        <v>1</v>
      </c>
      <c r="BU329" s="1">
        <v>0</v>
      </c>
      <c r="BV329" s="1">
        <v>0</v>
      </c>
      <c r="BW329" s="1">
        <v>0</v>
      </c>
      <c r="BX329" s="1">
        <v>0</v>
      </c>
      <c r="BY329" s="1">
        <v>0</v>
      </c>
      <c r="BZ329" s="1">
        <v>0</v>
      </c>
      <c r="CA329" s="1">
        <v>0</v>
      </c>
      <c r="CB329" s="1">
        <v>0</v>
      </c>
      <c r="CC329" s="1">
        <v>0</v>
      </c>
      <c r="CD329" s="1">
        <v>0</v>
      </c>
      <c r="CF329" s="1" t="s">
        <v>473</v>
      </c>
      <c r="CG329" s="1" t="s">
        <v>474</v>
      </c>
      <c r="CL329" s="1" t="s">
        <v>473</v>
      </c>
      <c r="CM329" s="1" t="s">
        <v>5133</v>
      </c>
      <c r="CO329" s="1" t="s">
        <v>464</v>
      </c>
      <c r="CW329" s="1" t="s">
        <v>475</v>
      </c>
      <c r="CX329" s="1">
        <v>3</v>
      </c>
      <c r="CY329" s="1">
        <v>2</v>
      </c>
      <c r="CZ329" s="1">
        <v>5</v>
      </c>
      <c r="DA329" s="9">
        <v>10</v>
      </c>
      <c r="DE329" s="1" t="s">
        <v>464</v>
      </c>
      <c r="DF329" s="1" t="s">
        <v>5100</v>
      </c>
      <c r="EH329" s="1">
        <v>7</v>
      </c>
      <c r="EI329" s="1">
        <v>4</v>
      </c>
      <c r="EJ329" s="1">
        <v>560</v>
      </c>
      <c r="EM329" s="1">
        <v>0</v>
      </c>
      <c r="EN329" s="6">
        <v>13.333333333333332</v>
      </c>
      <c r="EO329" s="1" t="s">
        <v>472</v>
      </c>
      <c r="EZ329" s="1" t="s">
        <v>514</v>
      </c>
      <c r="FA329" s="1">
        <v>0</v>
      </c>
      <c r="FB329" s="1">
        <v>0</v>
      </c>
      <c r="FC329" s="1">
        <v>0</v>
      </c>
      <c r="FD329" s="1">
        <v>0</v>
      </c>
      <c r="FE329" s="1">
        <v>1</v>
      </c>
      <c r="FF329" s="1">
        <v>0</v>
      </c>
      <c r="FG329" s="1">
        <v>0</v>
      </c>
      <c r="FI329" s="1" t="s">
        <v>464</v>
      </c>
      <c r="FJ329" s="1" t="s">
        <v>577</v>
      </c>
      <c r="FK329" s="1" t="s">
        <v>4300</v>
      </c>
      <c r="GE329" s="1" t="s">
        <v>472</v>
      </c>
      <c r="GF329" s="1" t="s">
        <v>4312</v>
      </c>
      <c r="GG329" s="1" t="s">
        <v>472</v>
      </c>
      <c r="HP329" s="1" t="s">
        <v>464</v>
      </c>
      <c r="HQ329" s="1">
        <v>0</v>
      </c>
      <c r="HR329" s="1">
        <v>0</v>
      </c>
      <c r="HS329" s="1">
        <v>0</v>
      </c>
      <c r="HT329" s="1">
        <v>0</v>
      </c>
      <c r="HU329" s="1">
        <v>0</v>
      </c>
      <c r="HV329" s="1">
        <v>0</v>
      </c>
      <c r="HW329" s="1">
        <v>1</v>
      </c>
      <c r="HX329" s="1">
        <v>0</v>
      </c>
      <c r="HY329" s="1">
        <v>0</v>
      </c>
      <c r="HZ329" s="1">
        <v>0</v>
      </c>
      <c r="IF329" s="1">
        <v>1</v>
      </c>
      <c r="IG329" s="1">
        <v>0</v>
      </c>
      <c r="IH329" s="1">
        <v>0</v>
      </c>
      <c r="II329" s="1">
        <v>0</v>
      </c>
      <c r="IJ329" s="1">
        <v>0</v>
      </c>
      <c r="IK329" s="1">
        <v>1</v>
      </c>
      <c r="IS329" s="1" t="s">
        <v>5183</v>
      </c>
      <c r="IT329" s="1" t="s">
        <v>464</v>
      </c>
      <c r="IU329" s="1" t="s">
        <v>5102</v>
      </c>
      <c r="IV329" s="1" t="s">
        <v>472</v>
      </c>
      <c r="IX329" s="1" t="s">
        <v>472</v>
      </c>
      <c r="IY329" s="1" t="s">
        <v>472</v>
      </c>
      <c r="KA329" s="1" t="s">
        <v>464</v>
      </c>
      <c r="KB329" s="1">
        <v>1</v>
      </c>
      <c r="KC329" s="1">
        <v>0</v>
      </c>
      <c r="KD329" s="1">
        <v>0</v>
      </c>
      <c r="KE329" s="1">
        <v>1</v>
      </c>
      <c r="KF329" s="1">
        <v>0</v>
      </c>
      <c r="KG329" s="1">
        <v>0</v>
      </c>
      <c r="KH329" s="1">
        <v>0</v>
      </c>
      <c r="KJ329" s="1">
        <v>0</v>
      </c>
      <c r="KK329" s="1">
        <v>1</v>
      </c>
      <c r="KL329" s="1">
        <v>0</v>
      </c>
      <c r="KM329" s="1">
        <v>1</v>
      </c>
      <c r="KN329" s="1">
        <v>2</v>
      </c>
      <c r="KO329" s="1" t="s">
        <v>5186</v>
      </c>
      <c r="KP329" s="1">
        <v>0</v>
      </c>
      <c r="KQ329" s="1">
        <v>0</v>
      </c>
      <c r="KR329" s="1">
        <v>0</v>
      </c>
      <c r="KT329" s="1">
        <v>0</v>
      </c>
      <c r="KU329" s="1">
        <v>0</v>
      </c>
      <c r="KV329" s="1">
        <v>0</v>
      </c>
      <c r="KW329" s="1">
        <v>0</v>
      </c>
      <c r="KX329" s="1">
        <v>1</v>
      </c>
      <c r="KY329" s="1">
        <v>0</v>
      </c>
      <c r="KZ329" s="1" t="s">
        <v>1329</v>
      </c>
      <c r="LA329" s="1" t="s">
        <v>472</v>
      </c>
      <c r="LB329" s="1" t="s">
        <v>3358</v>
      </c>
      <c r="LC329" s="1">
        <v>0</v>
      </c>
      <c r="LD329" s="1">
        <v>1</v>
      </c>
      <c r="LE329" s="1">
        <v>0</v>
      </c>
      <c r="LF329" s="1">
        <v>0</v>
      </c>
      <c r="LH329" s="1">
        <v>1</v>
      </c>
      <c r="LI329" s="1">
        <v>0</v>
      </c>
      <c r="LJ329" s="1">
        <v>0</v>
      </c>
      <c r="LK329" s="1">
        <v>0</v>
      </c>
      <c r="LL329" s="1">
        <v>0</v>
      </c>
      <c r="LM329" s="1">
        <v>0</v>
      </c>
      <c r="LN329" s="1">
        <v>0</v>
      </c>
      <c r="LO329" s="1">
        <v>0</v>
      </c>
      <c r="LQ329" s="1" t="s">
        <v>464</v>
      </c>
      <c r="LR329" s="1" t="s">
        <v>1340</v>
      </c>
      <c r="LS329" s="1">
        <v>0</v>
      </c>
      <c r="LT329" s="1">
        <v>1</v>
      </c>
      <c r="LU329" s="1">
        <v>0</v>
      </c>
      <c r="LV329" s="1">
        <v>0</v>
      </c>
      <c r="LW329" s="1">
        <v>0</v>
      </c>
      <c r="LX329" s="1">
        <v>0</v>
      </c>
      <c r="LY329" s="1" t="s">
        <v>1341</v>
      </c>
      <c r="LZ329" s="1" t="s">
        <v>472</v>
      </c>
      <c r="MA329" s="1" t="s">
        <v>472</v>
      </c>
      <c r="MQ329" s="1">
        <v>0</v>
      </c>
      <c r="MT329" s="1">
        <v>8</v>
      </c>
      <c r="MU329" s="1" t="s">
        <v>5187</v>
      </c>
      <c r="MV329" s="1">
        <v>0</v>
      </c>
      <c r="MW329" s="1">
        <v>0</v>
      </c>
      <c r="MX329" s="1">
        <v>0</v>
      </c>
      <c r="MY329" s="1">
        <v>0</v>
      </c>
      <c r="MZ329" s="1">
        <v>0</v>
      </c>
      <c r="NA329" s="1">
        <v>0</v>
      </c>
      <c r="NB329" s="1">
        <v>0</v>
      </c>
      <c r="NC329" s="1" t="s">
        <v>1580</v>
      </c>
      <c r="ND329" s="1">
        <v>1</v>
      </c>
      <c r="NE329" s="1">
        <v>0</v>
      </c>
      <c r="NF329" s="1">
        <v>0</v>
      </c>
      <c r="NH329" s="1" t="s">
        <v>464</v>
      </c>
      <c r="NI329" s="1" t="s">
        <v>480</v>
      </c>
      <c r="OD329" s="1" t="s">
        <v>1329</v>
      </c>
      <c r="OE329" s="1">
        <v>0</v>
      </c>
      <c r="OF329" s="1">
        <v>0</v>
      </c>
      <c r="OG329" s="1">
        <v>0</v>
      </c>
      <c r="OH329" s="1">
        <v>0</v>
      </c>
      <c r="OI329" s="1">
        <v>0</v>
      </c>
      <c r="OJ329" s="1">
        <v>0</v>
      </c>
      <c r="OK329" s="1">
        <v>0</v>
      </c>
      <c r="OL329" s="1">
        <v>0</v>
      </c>
      <c r="OM329" s="1">
        <v>1</v>
      </c>
      <c r="ON329" s="1">
        <v>0</v>
      </c>
      <c r="OO329" s="1" t="s">
        <v>4321</v>
      </c>
      <c r="OP329" s="1">
        <v>0</v>
      </c>
      <c r="OQ329" s="1">
        <v>0</v>
      </c>
      <c r="OR329" s="1">
        <v>0</v>
      </c>
      <c r="OS329" s="1">
        <v>0</v>
      </c>
      <c r="OT329" s="1">
        <v>1</v>
      </c>
      <c r="OU329" s="1">
        <v>0</v>
      </c>
      <c r="OV329" s="1" t="s">
        <v>4322</v>
      </c>
      <c r="OW329" s="1" t="s">
        <v>546</v>
      </c>
      <c r="OY329" s="1" t="s">
        <v>518</v>
      </c>
      <c r="OZ329" s="1" t="s">
        <v>472</v>
      </c>
      <c r="PA329" s="1" t="s">
        <v>472</v>
      </c>
      <c r="PB329" s="1" t="s">
        <v>533</v>
      </c>
      <c r="PC329" s="1" t="s">
        <v>472</v>
      </c>
      <c r="PI329" s="1" t="s">
        <v>534</v>
      </c>
      <c r="PJ329" s="1" t="s">
        <v>472</v>
      </c>
      <c r="PZ329" s="1" t="s">
        <v>1341</v>
      </c>
      <c r="QA329" s="1" t="s">
        <v>472</v>
      </c>
      <c r="QB329" s="1" t="s">
        <v>2958</v>
      </c>
      <c r="QC329" s="1" t="s">
        <v>1580</v>
      </c>
      <c r="QD329" s="1" t="s">
        <v>472</v>
      </c>
      <c r="QG329" s="1">
        <v>-2.2933691</v>
      </c>
      <c r="QH329" s="1">
        <v>28.7942213</v>
      </c>
      <c r="QI329" s="1">
        <v>1820.2</v>
      </c>
      <c r="QJ329" s="1">
        <v>5</v>
      </c>
      <c r="QK329" s="1">
        <v>6</v>
      </c>
      <c r="QL329" s="1">
        <v>44970.412685185183</v>
      </c>
      <c r="QM329" s="1">
        <v>44970.398090277777</v>
      </c>
      <c r="QN329" s="1" t="s">
        <v>890</v>
      </c>
      <c r="QO329" s="1">
        <v>44970.595104166663</v>
      </c>
      <c r="QP329" s="7" t="s">
        <v>4323</v>
      </c>
      <c r="QQ329" s="1" t="s">
        <v>890</v>
      </c>
      <c r="QR329" s="1" t="s">
        <v>4752</v>
      </c>
      <c r="QS329" s="1" t="s">
        <v>4752</v>
      </c>
      <c r="QT329" s="1" t="s">
        <v>4752</v>
      </c>
      <c r="QU329" s="1" t="s">
        <v>4752</v>
      </c>
      <c r="QV329" s="1" t="s">
        <v>4752</v>
      </c>
      <c r="QW329" s="1" t="s">
        <v>4752</v>
      </c>
      <c r="QX329" s="1" t="s">
        <v>4752</v>
      </c>
      <c r="QY329" s="9" t="s">
        <v>4752</v>
      </c>
      <c r="QZ329" s="1" t="s">
        <v>4752</v>
      </c>
      <c r="RA329" s="1" t="s">
        <v>4752</v>
      </c>
      <c r="RB329" s="1" t="s">
        <v>4752</v>
      </c>
      <c r="RC329" s="1" t="s">
        <v>4752</v>
      </c>
      <c r="RD329" s="1" t="s">
        <v>4752</v>
      </c>
      <c r="RE329" s="1" t="s">
        <v>4752</v>
      </c>
      <c r="RF329" s="1" t="s">
        <v>4752</v>
      </c>
      <c r="RG329" s="1" t="s">
        <v>4752</v>
      </c>
      <c r="RH329" s="1" t="s">
        <v>4752</v>
      </c>
      <c r="RI329" s="1" t="s">
        <v>4752</v>
      </c>
      <c r="RJ329" s="1" t="s">
        <v>4752</v>
      </c>
      <c r="RK329" s="1" t="s">
        <v>4752</v>
      </c>
      <c r="RL329" s="1" t="s">
        <v>4752</v>
      </c>
      <c r="RM329" s="1" t="s">
        <v>4752</v>
      </c>
      <c r="RN329" s="1" t="s">
        <v>4752</v>
      </c>
      <c r="RO329" s="1" t="s">
        <v>4752</v>
      </c>
      <c r="RP329" s="1" t="str">
        <f t="shared" si="36"/>
        <v/>
      </c>
      <c r="RQ329" s="1" t="str">
        <f t="shared" si="37"/>
        <v/>
      </c>
      <c r="RR329" s="1" t="str">
        <f t="shared" si="38"/>
        <v/>
      </c>
      <c r="RS329" s="1" t="str">
        <f t="shared" si="39"/>
        <v/>
      </c>
      <c r="RT329" s="1" t="str">
        <f t="shared" si="40"/>
        <v/>
      </c>
      <c r="RU329" s="1" t="str">
        <f t="shared" si="41"/>
        <v/>
      </c>
    </row>
    <row r="330" spans="1:489" ht="14.25" customHeight="1" x14ac:dyDescent="0.3">
      <c r="A330" s="1" t="s">
        <v>4324</v>
      </c>
      <c r="B330" s="1" t="s">
        <v>4325</v>
      </c>
      <c r="C330" s="1">
        <v>44970</v>
      </c>
      <c r="D330" s="1" t="s">
        <v>459</v>
      </c>
      <c r="E330" s="1" t="s">
        <v>460</v>
      </c>
      <c r="F330" s="1" t="s">
        <v>460</v>
      </c>
      <c r="G330" s="1" t="s">
        <v>461</v>
      </c>
      <c r="H330" s="1" t="s">
        <v>462</v>
      </c>
      <c r="I330" s="1" t="s">
        <v>463</v>
      </c>
      <c r="J330" s="1" t="s">
        <v>472</v>
      </c>
      <c r="K330" s="1" t="s">
        <v>4327</v>
      </c>
      <c r="L330" s="1" t="s">
        <v>4326</v>
      </c>
      <c r="M330" s="1" t="str" cm="1">
        <f t="array" ref="M330">SUBSTITUTE(L330,LEFT(L330,MIN(IFERROR(FIND({0;1;2;3;4;5;6;7;8;9},L330),""))-1),"")</f>
        <v>44</v>
      </c>
      <c r="N330" s="1" t="str">
        <f t="shared" si="35"/>
        <v>kamak_44</v>
      </c>
      <c r="O330" s="1" t="s">
        <v>467</v>
      </c>
      <c r="P330" s="1">
        <v>40</v>
      </c>
      <c r="Q330" s="1">
        <v>0</v>
      </c>
      <c r="R330" s="1" t="s">
        <v>553</v>
      </c>
      <c r="S330" s="1" t="s">
        <v>472</v>
      </c>
      <c r="T330" s="1" t="s">
        <v>1221</v>
      </c>
      <c r="V330" s="1" t="s">
        <v>510</v>
      </c>
      <c r="W330" s="1" t="s">
        <v>510</v>
      </c>
      <c r="X330" s="1" t="s">
        <v>4328</v>
      </c>
      <c r="Y330" s="1" t="s">
        <v>577</v>
      </c>
      <c r="Z330" s="1" t="s">
        <v>4311</v>
      </c>
      <c r="AA330" s="1" t="s">
        <v>471</v>
      </c>
      <c r="AB330" s="1">
        <v>1</v>
      </c>
      <c r="AC330" s="1">
        <v>0</v>
      </c>
      <c r="AD330" s="1">
        <v>1</v>
      </c>
      <c r="AE330" s="1">
        <v>0</v>
      </c>
      <c r="AF330" s="1">
        <v>1</v>
      </c>
      <c r="AG330" s="1">
        <v>0</v>
      </c>
      <c r="AH330" s="1">
        <v>1</v>
      </c>
      <c r="AI330" s="1">
        <v>0</v>
      </c>
      <c r="AJ330" s="1">
        <v>0</v>
      </c>
      <c r="AK330" s="1">
        <v>0</v>
      </c>
      <c r="AL330" s="1">
        <v>0</v>
      </c>
      <c r="AM330" s="1">
        <v>1</v>
      </c>
      <c r="AN330" s="1">
        <v>1</v>
      </c>
      <c r="AO330" s="1">
        <v>1</v>
      </c>
      <c r="AP330" s="1">
        <v>0</v>
      </c>
      <c r="AQ330" s="1">
        <v>1</v>
      </c>
      <c r="AR330" s="1">
        <v>8</v>
      </c>
      <c r="AS330" s="1" t="s">
        <v>472</v>
      </c>
      <c r="AT330" s="1">
        <v>0</v>
      </c>
      <c r="AU330" s="1">
        <v>0</v>
      </c>
      <c r="AV330" s="1">
        <v>0</v>
      </c>
      <c r="AW330" s="1">
        <v>0</v>
      </c>
      <c r="AX330" s="1">
        <v>0</v>
      </c>
      <c r="AY330" s="1">
        <v>0</v>
      </c>
      <c r="AZ330" s="1">
        <v>0</v>
      </c>
      <c r="BA330" s="1">
        <v>0</v>
      </c>
      <c r="BB330" s="1">
        <v>0</v>
      </c>
      <c r="BC330" s="1">
        <v>0</v>
      </c>
      <c r="BD330" s="1">
        <v>0</v>
      </c>
      <c r="BE330" s="1">
        <v>0</v>
      </c>
      <c r="BF330" s="1" t="s">
        <v>464</v>
      </c>
      <c r="BG330" s="1">
        <v>0</v>
      </c>
      <c r="BH330" s="1">
        <v>0</v>
      </c>
      <c r="BI330" s="1">
        <v>1</v>
      </c>
      <c r="BJ330" s="1">
        <v>0</v>
      </c>
      <c r="BK330" s="1">
        <v>0</v>
      </c>
      <c r="BL330" s="1">
        <v>0</v>
      </c>
      <c r="BM330" s="1">
        <v>0</v>
      </c>
      <c r="BN330" s="1">
        <v>0</v>
      </c>
      <c r="BO330" s="1">
        <v>0</v>
      </c>
      <c r="BP330" s="1">
        <v>0</v>
      </c>
      <c r="BQ330" s="1">
        <v>0</v>
      </c>
      <c r="BS330" s="1" t="s">
        <v>464</v>
      </c>
      <c r="BT330" s="1">
        <v>1</v>
      </c>
      <c r="BU330" s="1">
        <v>0</v>
      </c>
      <c r="BV330" s="1">
        <v>0</v>
      </c>
      <c r="BW330" s="1">
        <v>0</v>
      </c>
      <c r="BX330" s="1">
        <v>0</v>
      </c>
      <c r="BY330" s="1">
        <v>0</v>
      </c>
      <c r="BZ330" s="1">
        <v>0</v>
      </c>
      <c r="CA330" s="1">
        <v>0</v>
      </c>
      <c r="CB330" s="1">
        <v>0</v>
      </c>
      <c r="CC330" s="1">
        <v>0</v>
      </c>
      <c r="CD330" s="1">
        <v>0</v>
      </c>
      <c r="CF330" s="1" t="s">
        <v>473</v>
      </c>
      <c r="CG330" s="1" t="s">
        <v>474</v>
      </c>
      <c r="CL330" s="1" t="s">
        <v>473</v>
      </c>
      <c r="CM330" s="1" t="s">
        <v>5133</v>
      </c>
      <c r="CO330" s="1" t="s">
        <v>464</v>
      </c>
      <c r="CW330" s="1" t="s">
        <v>475</v>
      </c>
      <c r="CX330" s="1">
        <v>10</v>
      </c>
      <c r="CY330" s="1">
        <v>30</v>
      </c>
      <c r="CZ330" s="1">
        <v>10</v>
      </c>
      <c r="DA330" s="9">
        <v>50</v>
      </c>
      <c r="DE330" s="1" t="s">
        <v>472</v>
      </c>
      <c r="DF330" s="1" t="s">
        <v>5102</v>
      </c>
      <c r="DG330" s="1">
        <v>0</v>
      </c>
      <c r="DH330" s="1">
        <v>1</v>
      </c>
      <c r="DI330" s="1">
        <v>0</v>
      </c>
      <c r="DJ330" s="1">
        <v>0</v>
      </c>
      <c r="DK330" s="1">
        <v>0</v>
      </c>
      <c r="DL330" s="1">
        <v>1</v>
      </c>
      <c r="DM330" s="1">
        <v>1</v>
      </c>
      <c r="DN330" s="1">
        <v>1</v>
      </c>
      <c r="DO330" s="1">
        <v>0</v>
      </c>
      <c r="DP330" s="1">
        <v>0</v>
      </c>
      <c r="DQ330" s="1">
        <v>0</v>
      </c>
      <c r="DR330" s="1">
        <v>0</v>
      </c>
      <c r="DS330" s="1">
        <v>0</v>
      </c>
      <c r="EH330" s="1">
        <v>7</v>
      </c>
      <c r="EI330" s="1">
        <v>4</v>
      </c>
      <c r="EJ330" s="1">
        <v>560</v>
      </c>
      <c r="EM330" s="1">
        <v>0</v>
      </c>
      <c r="EN330" s="6">
        <v>10</v>
      </c>
      <c r="EO330" s="1" t="s">
        <v>472</v>
      </c>
      <c r="EZ330" s="1" t="s">
        <v>476</v>
      </c>
      <c r="FA330" s="1">
        <v>0</v>
      </c>
      <c r="FB330" s="1">
        <v>0</v>
      </c>
      <c r="FC330" s="1">
        <v>0</v>
      </c>
      <c r="FD330" s="1">
        <v>0</v>
      </c>
      <c r="FE330" s="1">
        <v>1</v>
      </c>
      <c r="FF330" s="1">
        <v>0</v>
      </c>
      <c r="FG330" s="1">
        <v>0</v>
      </c>
      <c r="FI330" s="1" t="s">
        <v>464</v>
      </c>
      <c r="FJ330" s="1" t="s">
        <v>598</v>
      </c>
      <c r="FM330" s="1">
        <v>500</v>
      </c>
      <c r="GE330" s="1" t="s">
        <v>464</v>
      </c>
      <c r="GF330" s="1" t="s">
        <v>1816</v>
      </c>
      <c r="GG330" s="1" t="s">
        <v>472</v>
      </c>
      <c r="HP330" s="1" t="s">
        <v>464</v>
      </c>
      <c r="HQ330" s="1">
        <v>0</v>
      </c>
      <c r="HR330" s="1">
        <v>0</v>
      </c>
      <c r="HS330" s="1">
        <v>0</v>
      </c>
      <c r="HT330" s="1">
        <v>0</v>
      </c>
      <c r="HU330" s="1">
        <v>0</v>
      </c>
      <c r="HV330" s="1">
        <v>0</v>
      </c>
      <c r="HW330" s="1">
        <v>1</v>
      </c>
      <c r="HX330" s="1">
        <v>0</v>
      </c>
      <c r="HY330" s="1">
        <v>0</v>
      </c>
      <c r="HZ330" s="1">
        <v>0</v>
      </c>
      <c r="IF330" s="1">
        <v>0</v>
      </c>
      <c r="IG330" s="1">
        <v>0</v>
      </c>
      <c r="IH330" s="1">
        <v>0</v>
      </c>
      <c r="II330" s="1">
        <v>1</v>
      </c>
      <c r="IJ330" s="1">
        <v>0</v>
      </c>
      <c r="IS330" s="1" t="s">
        <v>5183</v>
      </c>
      <c r="IT330" s="1" t="s">
        <v>472</v>
      </c>
      <c r="IU330" s="1" t="s">
        <v>5102</v>
      </c>
      <c r="IV330" s="1" t="s">
        <v>472</v>
      </c>
      <c r="IX330" s="1" t="s">
        <v>472</v>
      </c>
      <c r="IY330" s="1" t="s">
        <v>464</v>
      </c>
      <c r="IZ330" s="1">
        <v>0</v>
      </c>
      <c r="JA330" s="1">
        <v>1</v>
      </c>
      <c r="JB330" s="1">
        <v>0</v>
      </c>
      <c r="JC330" s="1">
        <v>0</v>
      </c>
      <c r="JD330" s="1">
        <v>0</v>
      </c>
      <c r="JE330" s="1">
        <v>1</v>
      </c>
      <c r="JF330" s="1">
        <v>0</v>
      </c>
      <c r="JG330" s="1">
        <v>0</v>
      </c>
      <c r="JH330" s="1">
        <v>0</v>
      </c>
      <c r="JI330" s="1">
        <v>0</v>
      </c>
      <c r="JK330" s="1" t="s">
        <v>472</v>
      </c>
      <c r="KA330" s="1" t="s">
        <v>464</v>
      </c>
      <c r="KB330" s="1">
        <v>1</v>
      </c>
      <c r="KC330" s="1">
        <v>0</v>
      </c>
      <c r="KD330" s="1">
        <v>0</v>
      </c>
      <c r="KE330" s="1">
        <v>1</v>
      </c>
      <c r="KF330" s="1">
        <v>0</v>
      </c>
      <c r="KG330" s="1">
        <v>0</v>
      </c>
      <c r="KH330" s="1">
        <v>0</v>
      </c>
      <c r="KJ330" s="1">
        <v>0</v>
      </c>
      <c r="KK330" s="1">
        <v>1</v>
      </c>
      <c r="KL330" s="1">
        <v>0</v>
      </c>
      <c r="KM330" s="1">
        <v>1</v>
      </c>
      <c r="KN330" s="1">
        <v>2</v>
      </c>
      <c r="KO330" s="1" t="s">
        <v>5186</v>
      </c>
      <c r="KP330" s="1">
        <v>0</v>
      </c>
      <c r="KQ330" s="1">
        <v>0</v>
      </c>
      <c r="KR330" s="1">
        <v>0</v>
      </c>
      <c r="KT330" s="1">
        <v>1</v>
      </c>
      <c r="KU330" s="1">
        <v>0</v>
      </c>
      <c r="KV330" s="1">
        <v>0</v>
      </c>
      <c r="KW330" s="1">
        <v>0</v>
      </c>
      <c r="KX330" s="1">
        <v>0</v>
      </c>
      <c r="KY330" s="1">
        <v>0</v>
      </c>
      <c r="LA330" s="1" t="s">
        <v>472</v>
      </c>
      <c r="LB330" s="1" t="s">
        <v>3518</v>
      </c>
      <c r="LC330" s="1">
        <v>1</v>
      </c>
      <c r="LD330" s="1">
        <v>1</v>
      </c>
      <c r="LE330" s="1">
        <v>0</v>
      </c>
      <c r="LF330" s="1">
        <v>0</v>
      </c>
      <c r="LH330" s="1">
        <v>1</v>
      </c>
      <c r="LI330" s="1">
        <v>0</v>
      </c>
      <c r="LJ330" s="1">
        <v>0</v>
      </c>
      <c r="LK330" s="1">
        <v>0</v>
      </c>
      <c r="LL330" s="1">
        <v>0</v>
      </c>
      <c r="LM330" s="1">
        <v>0</v>
      </c>
      <c r="LN330" s="1">
        <v>0</v>
      </c>
      <c r="LO330" s="1">
        <v>0</v>
      </c>
      <c r="LQ330" s="1" t="s">
        <v>464</v>
      </c>
      <c r="LR330" s="1" t="s">
        <v>1340</v>
      </c>
      <c r="LS330" s="1">
        <v>0</v>
      </c>
      <c r="LT330" s="1">
        <v>0</v>
      </c>
      <c r="LU330" s="1">
        <v>0</v>
      </c>
      <c r="LV330" s="1">
        <v>1</v>
      </c>
      <c r="LW330" s="1">
        <v>0</v>
      </c>
      <c r="LX330" s="1">
        <v>0</v>
      </c>
      <c r="LY330" s="1" t="s">
        <v>1341</v>
      </c>
      <c r="LZ330" s="1" t="s">
        <v>472</v>
      </c>
      <c r="MA330" s="1" t="s">
        <v>472</v>
      </c>
      <c r="MQ330" s="1">
        <v>0</v>
      </c>
      <c r="MT330" s="1">
        <v>5</v>
      </c>
      <c r="MU330" s="1" t="s">
        <v>5189</v>
      </c>
      <c r="MV330" s="1">
        <v>1</v>
      </c>
      <c r="MW330" s="1">
        <v>0</v>
      </c>
      <c r="MX330" s="1">
        <v>0</v>
      </c>
      <c r="MY330" s="1">
        <v>0</v>
      </c>
      <c r="MZ330" s="1">
        <v>0</v>
      </c>
      <c r="NA330" s="1">
        <v>1</v>
      </c>
      <c r="NB330" s="1">
        <v>1</v>
      </c>
      <c r="NC330" s="1" t="s">
        <v>5190</v>
      </c>
      <c r="ND330" s="1">
        <v>0</v>
      </c>
      <c r="NE330" s="1">
        <v>0</v>
      </c>
      <c r="NF330" s="1">
        <v>0</v>
      </c>
      <c r="NH330" s="1" t="s">
        <v>464</v>
      </c>
      <c r="NI330" s="1" t="s">
        <v>480</v>
      </c>
      <c r="OD330" s="1" t="s">
        <v>1818</v>
      </c>
      <c r="OE330" s="1">
        <v>0</v>
      </c>
      <c r="OF330" s="1">
        <v>0</v>
      </c>
      <c r="OG330" s="1">
        <v>0</v>
      </c>
      <c r="OH330" s="1">
        <v>0</v>
      </c>
      <c r="OI330" s="1">
        <v>0</v>
      </c>
      <c r="OJ330" s="1">
        <v>0</v>
      </c>
      <c r="OK330" s="1">
        <v>0</v>
      </c>
      <c r="OL330" s="1">
        <v>0</v>
      </c>
      <c r="OM330" s="1">
        <v>1</v>
      </c>
      <c r="ON330" s="1">
        <v>0</v>
      </c>
      <c r="OO330" s="1" t="s">
        <v>4321</v>
      </c>
      <c r="OP330" s="1">
        <v>0</v>
      </c>
      <c r="OQ330" s="1">
        <v>0</v>
      </c>
      <c r="OR330" s="1">
        <v>0</v>
      </c>
      <c r="OS330" s="1">
        <v>0</v>
      </c>
      <c r="OT330" s="1">
        <v>1</v>
      </c>
      <c r="OU330" s="1">
        <v>0</v>
      </c>
      <c r="OV330" s="1" t="s">
        <v>4322</v>
      </c>
      <c r="OW330" s="1" t="s">
        <v>546</v>
      </c>
      <c r="OY330" s="1" t="s">
        <v>502</v>
      </c>
      <c r="OZ330" s="1" t="s">
        <v>472</v>
      </c>
      <c r="PA330" s="1" t="s">
        <v>464</v>
      </c>
      <c r="PB330" s="1" t="s">
        <v>533</v>
      </c>
      <c r="PC330" s="1" t="s">
        <v>464</v>
      </c>
      <c r="PD330" s="1" t="s">
        <v>472</v>
      </c>
      <c r="PF330" s="1" t="s">
        <v>484</v>
      </c>
      <c r="PH330" s="1" t="s">
        <v>485</v>
      </c>
      <c r="PI330" s="1" t="s">
        <v>534</v>
      </c>
      <c r="PJ330" s="1" t="s">
        <v>472</v>
      </c>
      <c r="PZ330" s="1" t="s">
        <v>1779</v>
      </c>
      <c r="QA330" s="1" t="s">
        <v>472</v>
      </c>
      <c r="QB330" s="1" t="s">
        <v>1375</v>
      </c>
      <c r="QC330" s="1" t="s">
        <v>4329</v>
      </c>
      <c r="QD330" s="1" t="s">
        <v>472</v>
      </c>
      <c r="QG330" s="1">
        <v>-2.2925613999999999</v>
      </c>
      <c r="QH330" s="1">
        <v>28.793847400000001</v>
      </c>
      <c r="QI330" s="1">
        <v>1819.8</v>
      </c>
      <c r="QJ330" s="1">
        <v>4.8099999999999996</v>
      </c>
      <c r="QK330" s="1">
        <v>8</v>
      </c>
      <c r="QL330" s="1">
        <v>44970.435486111113</v>
      </c>
      <c r="QM330" s="1">
        <v>44970.415868055563</v>
      </c>
      <c r="QN330" s="1" t="s">
        <v>890</v>
      </c>
      <c r="QO330" s="1">
        <v>44970.59511574074</v>
      </c>
      <c r="QP330" s="7" t="s">
        <v>4330</v>
      </c>
      <c r="QQ330" s="1" t="s">
        <v>890</v>
      </c>
      <c r="QR330" s="1" t="s">
        <v>4752</v>
      </c>
      <c r="QS330" s="1" t="s">
        <v>4752</v>
      </c>
      <c r="QT330" s="1" t="s">
        <v>4752</v>
      </c>
      <c r="QU330" s="1" t="s">
        <v>4752</v>
      </c>
      <c r="QV330" s="1" t="s">
        <v>4752</v>
      </c>
      <c r="QW330" s="1" t="s">
        <v>4752</v>
      </c>
      <c r="QX330" s="1" t="s">
        <v>4752</v>
      </c>
      <c r="QY330" s="9" t="s">
        <v>4752</v>
      </c>
      <c r="QZ330" s="1" t="s">
        <v>4752</v>
      </c>
      <c r="RA330" s="1" t="s">
        <v>4752</v>
      </c>
      <c r="RB330" s="1" t="s">
        <v>4752</v>
      </c>
      <c r="RC330" s="1" t="s">
        <v>4752</v>
      </c>
      <c r="RD330" s="1" t="s">
        <v>4752</v>
      </c>
      <c r="RE330" s="1" t="s">
        <v>4752</v>
      </c>
      <c r="RF330" s="1" t="s">
        <v>4752</v>
      </c>
      <c r="RG330" s="1" t="s">
        <v>4752</v>
      </c>
      <c r="RH330" s="1" t="s">
        <v>4752</v>
      </c>
      <c r="RI330" s="1" t="s">
        <v>4752</v>
      </c>
      <c r="RJ330" s="1" t="s">
        <v>4752</v>
      </c>
      <c r="RK330" s="1" t="s">
        <v>4752</v>
      </c>
      <c r="RL330" s="1" t="s">
        <v>4752</v>
      </c>
      <c r="RM330" s="1" t="s">
        <v>4752</v>
      </c>
      <c r="RN330" s="1" t="s">
        <v>4752</v>
      </c>
      <c r="RO330" s="1" t="s">
        <v>4752</v>
      </c>
      <c r="RP330" s="1" t="str">
        <f t="shared" si="36"/>
        <v/>
      </c>
      <c r="RQ330" s="1" t="str">
        <f t="shared" si="37"/>
        <v/>
      </c>
      <c r="RR330" s="1" t="str">
        <f t="shared" si="38"/>
        <v/>
      </c>
      <c r="RS330" s="1" t="str">
        <f t="shared" si="39"/>
        <v/>
      </c>
      <c r="RT330" s="1" t="str">
        <f t="shared" si="40"/>
        <v/>
      </c>
      <c r="RU330" s="1" t="str">
        <f t="shared" si="41"/>
        <v/>
      </c>
    </row>
    <row r="331" spans="1:489" ht="14.25" customHeight="1" x14ac:dyDescent="0.3">
      <c r="A331" s="1" t="s">
        <v>4331</v>
      </c>
      <c r="B331" s="1" t="s">
        <v>4332</v>
      </c>
      <c r="C331" s="1">
        <v>44970</v>
      </c>
      <c r="D331" s="1" t="s">
        <v>459</v>
      </c>
      <c r="E331" s="1" t="s">
        <v>460</v>
      </c>
      <c r="F331" s="1" t="s">
        <v>460</v>
      </c>
      <c r="G331" s="1" t="s">
        <v>461</v>
      </c>
      <c r="H331" s="1" t="s">
        <v>462</v>
      </c>
      <c r="I331" s="1" t="s">
        <v>463</v>
      </c>
      <c r="J331" s="1" t="s">
        <v>472</v>
      </c>
      <c r="K331" s="1" t="s">
        <v>4334</v>
      </c>
      <c r="L331" s="1" t="s">
        <v>4333</v>
      </c>
      <c r="M331" s="1" t="str" cm="1">
        <f t="array" ref="M331">SUBSTITUTE(L331,LEFT(L331,MIN(IFERROR(FIND({0;1;2;3;4;5;6;7;8;9},L331),""))-1),"")</f>
        <v>27</v>
      </c>
      <c r="N331" s="1" t="str">
        <f t="shared" si="35"/>
        <v>kamak_27</v>
      </c>
      <c r="O331" s="1" t="s">
        <v>467</v>
      </c>
      <c r="P331" s="1">
        <v>20</v>
      </c>
      <c r="Q331" s="1">
        <v>0</v>
      </c>
      <c r="R331" s="1" t="s">
        <v>553</v>
      </c>
      <c r="S331" s="1" t="s">
        <v>472</v>
      </c>
      <c r="T331" s="1" t="s">
        <v>1221</v>
      </c>
      <c r="V331" s="1" t="s">
        <v>510</v>
      </c>
      <c r="W331" s="1" t="s">
        <v>510</v>
      </c>
      <c r="X331" s="1" t="s">
        <v>4335</v>
      </c>
      <c r="Y331" s="1" t="s">
        <v>575</v>
      </c>
      <c r="AA331" s="1" t="s">
        <v>471</v>
      </c>
      <c r="AB331" s="1">
        <v>1</v>
      </c>
      <c r="AC331" s="1">
        <v>0</v>
      </c>
      <c r="AD331" s="1">
        <v>0</v>
      </c>
      <c r="AE331" s="1">
        <v>0</v>
      </c>
      <c r="AF331" s="1">
        <v>1</v>
      </c>
      <c r="AG331" s="1">
        <v>0</v>
      </c>
      <c r="AH331" s="1">
        <v>0</v>
      </c>
      <c r="AI331" s="1">
        <v>0</v>
      </c>
      <c r="AJ331" s="1">
        <v>0</v>
      </c>
      <c r="AK331" s="1">
        <v>0</v>
      </c>
      <c r="AL331" s="1">
        <v>0</v>
      </c>
      <c r="AM331" s="1">
        <v>0</v>
      </c>
      <c r="AN331" s="1">
        <v>0</v>
      </c>
      <c r="AO331" s="1">
        <v>1</v>
      </c>
      <c r="AP331" s="1">
        <v>0</v>
      </c>
      <c r="AQ331" s="1">
        <v>0</v>
      </c>
      <c r="AR331" s="1">
        <v>3</v>
      </c>
      <c r="AS331" s="1" t="s">
        <v>472</v>
      </c>
      <c r="AT331" s="1">
        <v>0</v>
      </c>
      <c r="AU331" s="1">
        <v>0</v>
      </c>
      <c r="AV331" s="1">
        <v>0</v>
      </c>
      <c r="AW331" s="1">
        <v>0</v>
      </c>
      <c r="AX331" s="1">
        <v>0</v>
      </c>
      <c r="AY331" s="1">
        <v>0</v>
      </c>
      <c r="AZ331" s="1">
        <v>0</v>
      </c>
      <c r="BA331" s="1">
        <v>0</v>
      </c>
      <c r="BB331" s="1">
        <v>0</v>
      </c>
      <c r="BC331" s="1">
        <v>0</v>
      </c>
      <c r="BD331" s="1">
        <v>0</v>
      </c>
      <c r="BE331" s="1">
        <v>0</v>
      </c>
      <c r="BF331" s="1" t="s">
        <v>472</v>
      </c>
      <c r="BS331" s="1" t="s">
        <v>464</v>
      </c>
      <c r="BT331" s="1">
        <v>1</v>
      </c>
      <c r="BU331" s="1">
        <v>0</v>
      </c>
      <c r="BV331" s="1">
        <v>0</v>
      </c>
      <c r="BW331" s="1">
        <v>0</v>
      </c>
      <c r="BX331" s="1">
        <v>0</v>
      </c>
      <c r="BY331" s="1">
        <v>0</v>
      </c>
      <c r="BZ331" s="1">
        <v>0</v>
      </c>
      <c r="CA331" s="1">
        <v>0</v>
      </c>
      <c r="CB331" s="1">
        <v>0</v>
      </c>
      <c r="CC331" s="1">
        <v>0</v>
      </c>
      <c r="CD331" s="1">
        <v>0</v>
      </c>
      <c r="CF331" s="1" t="s">
        <v>473</v>
      </c>
      <c r="CG331" s="1" t="s">
        <v>474</v>
      </c>
      <c r="CL331" s="1" t="s">
        <v>473</v>
      </c>
      <c r="CM331" s="1" t="s">
        <v>5133</v>
      </c>
      <c r="CO331" s="1" t="s">
        <v>464</v>
      </c>
      <c r="CW331" s="1" t="s">
        <v>475</v>
      </c>
      <c r="CX331" s="1">
        <v>2</v>
      </c>
      <c r="CY331" s="1">
        <v>30</v>
      </c>
      <c r="CZ331" s="1">
        <v>2</v>
      </c>
      <c r="DA331" s="9">
        <v>34</v>
      </c>
      <c r="DE331" s="1" t="s">
        <v>472</v>
      </c>
      <c r="DF331" s="1" t="s">
        <v>5102</v>
      </c>
      <c r="DG331" s="1">
        <v>0</v>
      </c>
      <c r="DH331" s="1">
        <v>1</v>
      </c>
      <c r="DI331" s="1">
        <v>0</v>
      </c>
      <c r="DJ331" s="1">
        <v>0</v>
      </c>
      <c r="DK331" s="1">
        <v>0</v>
      </c>
      <c r="DL331" s="1">
        <v>1</v>
      </c>
      <c r="DM331" s="1">
        <v>1</v>
      </c>
      <c r="DN331" s="1">
        <v>1</v>
      </c>
      <c r="DO331" s="1">
        <v>0</v>
      </c>
      <c r="DP331" s="1">
        <v>0</v>
      </c>
      <c r="DQ331" s="1">
        <v>0</v>
      </c>
      <c r="DR331" s="1">
        <v>0</v>
      </c>
      <c r="DS331" s="1">
        <v>0</v>
      </c>
      <c r="EH331" s="1">
        <v>7</v>
      </c>
      <c r="EI331" s="1">
        <v>3</v>
      </c>
      <c r="EJ331" s="1">
        <v>420</v>
      </c>
      <c r="EM331" s="1">
        <v>0</v>
      </c>
      <c r="EN331" s="6">
        <v>20</v>
      </c>
      <c r="EO331" s="1" t="s">
        <v>472</v>
      </c>
      <c r="EZ331" s="1" t="s">
        <v>555</v>
      </c>
      <c r="FA331" s="1">
        <v>0</v>
      </c>
      <c r="FB331" s="1">
        <v>0</v>
      </c>
      <c r="FC331" s="1">
        <v>0</v>
      </c>
      <c r="FD331" s="1">
        <v>0</v>
      </c>
      <c r="FE331" s="1">
        <v>1</v>
      </c>
      <c r="FF331" s="1">
        <v>0</v>
      </c>
      <c r="FG331" s="1">
        <v>0</v>
      </c>
      <c r="FI331" s="1" t="s">
        <v>464</v>
      </c>
      <c r="FJ331" s="1" t="s">
        <v>598</v>
      </c>
      <c r="FM331" s="1">
        <v>500</v>
      </c>
      <c r="GE331" s="1" t="s">
        <v>464</v>
      </c>
      <c r="GF331" s="1" t="s">
        <v>1326</v>
      </c>
      <c r="GG331" s="1" t="s">
        <v>472</v>
      </c>
      <c r="HP331" s="1" t="s">
        <v>464</v>
      </c>
      <c r="HQ331" s="1">
        <v>0</v>
      </c>
      <c r="HR331" s="1">
        <v>0</v>
      </c>
      <c r="HS331" s="1">
        <v>0</v>
      </c>
      <c r="HT331" s="1">
        <v>0</v>
      </c>
      <c r="HU331" s="1">
        <v>0</v>
      </c>
      <c r="HV331" s="1">
        <v>0</v>
      </c>
      <c r="HW331" s="1">
        <v>1</v>
      </c>
      <c r="HX331" s="1">
        <v>0</v>
      </c>
      <c r="HY331" s="1">
        <v>0</v>
      </c>
      <c r="HZ331" s="1">
        <v>0</v>
      </c>
      <c r="IF331" s="1">
        <v>1</v>
      </c>
      <c r="IG331" s="1">
        <v>0</v>
      </c>
      <c r="IH331" s="1">
        <v>0</v>
      </c>
      <c r="II331" s="1">
        <v>0</v>
      </c>
      <c r="IJ331" s="1">
        <v>0</v>
      </c>
      <c r="IK331" s="1">
        <v>1</v>
      </c>
      <c r="IS331" s="1" t="s">
        <v>5183</v>
      </c>
      <c r="IT331" s="1" t="s">
        <v>464</v>
      </c>
      <c r="IU331" s="1" t="s">
        <v>5102</v>
      </c>
      <c r="IV331" s="1" t="s">
        <v>472</v>
      </c>
      <c r="IX331" s="1" t="s">
        <v>472</v>
      </c>
      <c r="IY331" s="1" t="s">
        <v>472</v>
      </c>
      <c r="KA331" s="1" t="s">
        <v>464</v>
      </c>
      <c r="KB331" s="1">
        <v>1</v>
      </c>
      <c r="KC331" s="1">
        <v>0</v>
      </c>
      <c r="KD331" s="1">
        <v>0</v>
      </c>
      <c r="KE331" s="1">
        <v>1</v>
      </c>
      <c r="KF331" s="1">
        <v>0</v>
      </c>
      <c r="KG331" s="1">
        <v>0</v>
      </c>
      <c r="KH331" s="1">
        <v>0</v>
      </c>
      <c r="KJ331" s="1">
        <v>1</v>
      </c>
      <c r="KK331" s="1">
        <v>1</v>
      </c>
      <c r="KL331" s="1">
        <v>0</v>
      </c>
      <c r="KM331" s="1">
        <v>2</v>
      </c>
      <c r="KN331" s="1">
        <v>3</v>
      </c>
      <c r="KO331" s="1" t="s">
        <v>5185</v>
      </c>
      <c r="KP331" s="1">
        <v>0</v>
      </c>
      <c r="KQ331" s="1">
        <v>0</v>
      </c>
      <c r="KR331" s="1">
        <v>0</v>
      </c>
      <c r="KT331" s="1">
        <v>0</v>
      </c>
      <c r="KU331" s="1">
        <v>0</v>
      </c>
      <c r="KV331" s="1">
        <v>0</v>
      </c>
      <c r="KW331" s="1">
        <v>0</v>
      </c>
      <c r="KX331" s="1">
        <v>1</v>
      </c>
      <c r="KY331" s="1">
        <v>0</v>
      </c>
      <c r="KZ331" s="1" t="s">
        <v>1329</v>
      </c>
      <c r="LA331" s="1" t="s">
        <v>472</v>
      </c>
      <c r="LB331" s="1" t="s">
        <v>3349</v>
      </c>
      <c r="LC331" s="1">
        <v>0</v>
      </c>
      <c r="LD331" s="1">
        <v>1</v>
      </c>
      <c r="LE331" s="1">
        <v>0</v>
      </c>
      <c r="LF331" s="1">
        <v>0</v>
      </c>
      <c r="LH331" s="1">
        <v>1</v>
      </c>
      <c r="LI331" s="1">
        <v>0</v>
      </c>
      <c r="LJ331" s="1">
        <v>0</v>
      </c>
      <c r="LK331" s="1">
        <v>0</v>
      </c>
      <c r="LL331" s="1">
        <v>0</v>
      </c>
      <c r="LM331" s="1">
        <v>0</v>
      </c>
      <c r="LN331" s="1">
        <v>0</v>
      </c>
      <c r="LO331" s="1">
        <v>0</v>
      </c>
      <c r="LQ331" s="1" t="s">
        <v>464</v>
      </c>
      <c r="LR331" s="1" t="s">
        <v>1340</v>
      </c>
      <c r="LS331" s="1">
        <v>0</v>
      </c>
      <c r="LT331" s="1">
        <v>1</v>
      </c>
      <c r="LU331" s="1">
        <v>0</v>
      </c>
      <c r="LV331" s="1">
        <v>0</v>
      </c>
      <c r="LW331" s="1">
        <v>0</v>
      </c>
      <c r="LX331" s="1">
        <v>0</v>
      </c>
      <c r="LY331" s="1" t="s">
        <v>1341</v>
      </c>
      <c r="LZ331" s="1" t="s">
        <v>472</v>
      </c>
      <c r="MA331" s="1" t="s">
        <v>472</v>
      </c>
      <c r="MQ331" s="1">
        <v>0</v>
      </c>
      <c r="MT331" s="1">
        <v>7</v>
      </c>
      <c r="MU331" s="1" t="s">
        <v>5187</v>
      </c>
      <c r="MV331" s="1">
        <v>0</v>
      </c>
      <c r="MW331" s="1">
        <v>0</v>
      </c>
      <c r="MX331" s="1">
        <v>0</v>
      </c>
      <c r="MY331" s="1">
        <v>0</v>
      </c>
      <c r="MZ331" s="1">
        <v>0</v>
      </c>
      <c r="NA331" s="1">
        <v>0</v>
      </c>
      <c r="NB331" s="1">
        <v>0</v>
      </c>
      <c r="NC331" s="1" t="s">
        <v>1580</v>
      </c>
      <c r="ND331" s="1">
        <v>0</v>
      </c>
      <c r="NE331" s="1">
        <v>1</v>
      </c>
      <c r="NF331" s="1">
        <v>0</v>
      </c>
      <c r="NG331" s="1" t="s">
        <v>997</v>
      </c>
      <c r="NH331" s="1" t="s">
        <v>472</v>
      </c>
      <c r="NI331" s="1" t="s">
        <v>480</v>
      </c>
      <c r="OD331" s="1" t="s">
        <v>1329</v>
      </c>
      <c r="OE331" s="1">
        <v>0</v>
      </c>
      <c r="OF331" s="1">
        <v>0</v>
      </c>
      <c r="OG331" s="1">
        <v>0</v>
      </c>
      <c r="OH331" s="1">
        <v>0</v>
      </c>
      <c r="OI331" s="1">
        <v>0</v>
      </c>
      <c r="OJ331" s="1">
        <v>0</v>
      </c>
      <c r="OK331" s="1">
        <v>0</v>
      </c>
      <c r="OL331" s="1">
        <v>0</v>
      </c>
      <c r="OM331" s="1">
        <v>1</v>
      </c>
      <c r="ON331" s="1">
        <v>0</v>
      </c>
      <c r="OO331" s="1" t="s">
        <v>4336</v>
      </c>
      <c r="OP331" s="1">
        <v>0</v>
      </c>
      <c r="OQ331" s="1">
        <v>0</v>
      </c>
      <c r="OR331" s="1">
        <v>0</v>
      </c>
      <c r="OS331" s="1">
        <v>0</v>
      </c>
      <c r="OT331" s="1">
        <v>1</v>
      </c>
      <c r="OU331" s="1">
        <v>0</v>
      </c>
      <c r="OV331" s="1" t="s">
        <v>4322</v>
      </c>
      <c r="OW331" s="1" t="s">
        <v>546</v>
      </c>
      <c r="OY331" s="1" t="s">
        <v>518</v>
      </c>
      <c r="OZ331" s="1" t="s">
        <v>472</v>
      </c>
      <c r="PA331" s="1" t="s">
        <v>472</v>
      </c>
      <c r="PB331" s="1" t="s">
        <v>533</v>
      </c>
      <c r="PC331" s="1" t="s">
        <v>472</v>
      </c>
      <c r="PI331" s="1" t="s">
        <v>534</v>
      </c>
      <c r="PJ331" s="1" t="s">
        <v>472</v>
      </c>
      <c r="PZ331" s="1" t="s">
        <v>1341</v>
      </c>
      <c r="QA331" s="1" t="s">
        <v>472</v>
      </c>
      <c r="QB331" s="1" t="s">
        <v>1375</v>
      </c>
      <c r="QC331" s="1" t="s">
        <v>4337</v>
      </c>
      <c r="QD331" s="1" t="s">
        <v>472</v>
      </c>
      <c r="QG331" s="1">
        <v>-2.293361</v>
      </c>
      <c r="QH331" s="1">
        <v>28.7932366</v>
      </c>
      <c r="QI331" s="1">
        <v>1819.4</v>
      </c>
      <c r="QJ331" s="1">
        <v>4.96</v>
      </c>
      <c r="QK331" s="1">
        <v>3</v>
      </c>
      <c r="QL331" s="1">
        <v>44970.453402777777</v>
      </c>
      <c r="QM331" s="1">
        <v>44970.442870370367</v>
      </c>
      <c r="QN331" s="1" t="s">
        <v>890</v>
      </c>
      <c r="QO331" s="1">
        <v>44970.595127314817</v>
      </c>
      <c r="QP331" s="7" t="s">
        <v>4338</v>
      </c>
      <c r="QQ331" s="1" t="s">
        <v>890</v>
      </c>
      <c r="QR331" s="1" t="s">
        <v>4752</v>
      </c>
      <c r="QS331" s="1" t="s">
        <v>4752</v>
      </c>
      <c r="QT331" s="1" t="s">
        <v>4752</v>
      </c>
      <c r="QU331" s="1" t="s">
        <v>4752</v>
      </c>
      <c r="QV331" s="1" t="s">
        <v>4752</v>
      </c>
      <c r="QW331" s="1" t="s">
        <v>4752</v>
      </c>
      <c r="QX331" s="1" t="s">
        <v>4752</v>
      </c>
      <c r="QY331" s="9" t="s">
        <v>4752</v>
      </c>
      <c r="QZ331" s="1" t="s">
        <v>4752</v>
      </c>
      <c r="RA331" s="1" t="s">
        <v>4752</v>
      </c>
      <c r="RB331" s="1" t="s">
        <v>4752</v>
      </c>
      <c r="RC331" s="1" t="s">
        <v>4752</v>
      </c>
      <c r="RD331" s="1" t="s">
        <v>4752</v>
      </c>
      <c r="RE331" s="1" t="s">
        <v>4752</v>
      </c>
      <c r="RF331" s="1" t="s">
        <v>4752</v>
      </c>
      <c r="RG331" s="1" t="s">
        <v>4752</v>
      </c>
      <c r="RH331" s="1" t="s">
        <v>4752</v>
      </c>
      <c r="RI331" s="1" t="s">
        <v>4752</v>
      </c>
      <c r="RJ331" s="1" t="s">
        <v>4752</v>
      </c>
      <c r="RK331" s="1" t="s">
        <v>4752</v>
      </c>
      <c r="RL331" s="1" t="s">
        <v>4752</v>
      </c>
      <c r="RM331" s="1" t="s">
        <v>4752</v>
      </c>
      <c r="RN331" s="1" t="s">
        <v>4752</v>
      </c>
      <c r="RO331" s="1" t="s">
        <v>4752</v>
      </c>
      <c r="RP331" s="1" t="str">
        <f t="shared" si="36"/>
        <v/>
      </c>
      <c r="RQ331" s="1" t="str">
        <f t="shared" si="37"/>
        <v/>
      </c>
      <c r="RR331" s="1" t="str">
        <f t="shared" si="38"/>
        <v/>
      </c>
      <c r="RS331" s="1" t="str">
        <f t="shared" si="39"/>
        <v/>
      </c>
      <c r="RT331" s="1" t="str">
        <f t="shared" si="40"/>
        <v/>
      </c>
      <c r="RU331" s="1" t="str">
        <f t="shared" si="41"/>
        <v/>
      </c>
    </row>
    <row r="332" spans="1:489" ht="14.25" customHeight="1" x14ac:dyDescent="0.3">
      <c r="A332" s="1" t="s">
        <v>4339</v>
      </c>
      <c r="B332" s="1" t="s">
        <v>4340</v>
      </c>
      <c r="C332" s="1">
        <v>44970</v>
      </c>
      <c r="D332" s="1" t="s">
        <v>459</v>
      </c>
      <c r="E332" s="1" t="s">
        <v>460</v>
      </c>
      <c r="F332" s="1" t="s">
        <v>460</v>
      </c>
      <c r="G332" s="1" t="s">
        <v>461</v>
      </c>
      <c r="H332" s="1" t="s">
        <v>462</v>
      </c>
      <c r="I332" s="1" t="s">
        <v>463</v>
      </c>
      <c r="J332" s="1" t="s">
        <v>472</v>
      </c>
      <c r="K332" s="1" t="s">
        <v>4342</v>
      </c>
      <c r="L332" s="1" t="s">
        <v>4341</v>
      </c>
      <c r="M332" s="1" t="str" cm="1">
        <f t="array" ref="M332">SUBSTITUTE(L332,LEFT(L332,MIN(IFERROR(FIND({0;1;2;3;4;5;6;7;8;9},L332),""))-1),"")</f>
        <v>8</v>
      </c>
      <c r="N332" s="1" t="str">
        <f t="shared" si="35"/>
        <v>kamak_8</v>
      </c>
      <c r="O332" s="1" t="s">
        <v>467</v>
      </c>
      <c r="P332" s="1">
        <v>25</v>
      </c>
      <c r="Q332" s="1">
        <v>0</v>
      </c>
      <c r="R332" s="1" t="s">
        <v>693</v>
      </c>
      <c r="S332" s="1" t="s">
        <v>472</v>
      </c>
      <c r="T332" s="1" t="s">
        <v>1221</v>
      </c>
      <c r="V332" s="1" t="s">
        <v>510</v>
      </c>
      <c r="W332" s="1" t="s">
        <v>510</v>
      </c>
      <c r="X332" s="1" t="s">
        <v>4343</v>
      </c>
      <c r="Y332" s="1" t="s">
        <v>575</v>
      </c>
      <c r="AA332" s="1" t="s">
        <v>471</v>
      </c>
      <c r="AB332" s="1">
        <v>1</v>
      </c>
      <c r="AC332" s="1">
        <v>1</v>
      </c>
      <c r="AD332" s="1">
        <v>0</v>
      </c>
      <c r="AE332" s="1">
        <v>0</v>
      </c>
      <c r="AF332" s="1">
        <v>0</v>
      </c>
      <c r="AG332" s="1">
        <v>1</v>
      </c>
      <c r="AH332" s="1">
        <v>0</v>
      </c>
      <c r="AI332" s="1">
        <v>0</v>
      </c>
      <c r="AJ332" s="1">
        <v>0</v>
      </c>
      <c r="AK332" s="1">
        <v>0</v>
      </c>
      <c r="AL332" s="1">
        <v>0</v>
      </c>
      <c r="AM332" s="1">
        <v>0</v>
      </c>
      <c r="AN332" s="1">
        <v>0</v>
      </c>
      <c r="AO332" s="1">
        <v>1</v>
      </c>
      <c r="AP332" s="1">
        <v>0</v>
      </c>
      <c r="AQ332" s="1">
        <v>0</v>
      </c>
      <c r="AR332" s="1">
        <v>4</v>
      </c>
      <c r="AS332" s="1" t="s">
        <v>472</v>
      </c>
      <c r="AT332" s="1">
        <v>0</v>
      </c>
      <c r="AU332" s="1">
        <v>0</v>
      </c>
      <c r="AV332" s="1">
        <v>0</v>
      </c>
      <c r="AW332" s="1">
        <v>0</v>
      </c>
      <c r="AX332" s="1">
        <v>0</v>
      </c>
      <c r="AY332" s="1">
        <v>0</v>
      </c>
      <c r="AZ332" s="1">
        <v>0</v>
      </c>
      <c r="BA332" s="1">
        <v>0</v>
      </c>
      <c r="BB332" s="1">
        <v>0</v>
      </c>
      <c r="BC332" s="1">
        <v>0</v>
      </c>
      <c r="BD332" s="1">
        <v>0</v>
      </c>
      <c r="BE332" s="1">
        <v>0</v>
      </c>
      <c r="BF332" s="1" t="s">
        <v>472</v>
      </c>
      <c r="BS332" s="1" t="s">
        <v>464</v>
      </c>
      <c r="BT332" s="1">
        <v>1</v>
      </c>
      <c r="BU332" s="1">
        <v>0</v>
      </c>
      <c r="BV332" s="1">
        <v>0</v>
      </c>
      <c r="BW332" s="1">
        <v>0</v>
      </c>
      <c r="BX332" s="1">
        <v>0</v>
      </c>
      <c r="BY332" s="1">
        <v>0</v>
      </c>
      <c r="BZ332" s="1">
        <v>0</v>
      </c>
      <c r="CA332" s="1">
        <v>0</v>
      </c>
      <c r="CB332" s="1">
        <v>0</v>
      </c>
      <c r="CC332" s="1">
        <v>0</v>
      </c>
      <c r="CD332" s="1">
        <v>0</v>
      </c>
      <c r="CF332" s="1" t="s">
        <v>473</v>
      </c>
      <c r="CG332" s="1" t="s">
        <v>474</v>
      </c>
      <c r="CL332" s="1" t="s">
        <v>473</v>
      </c>
      <c r="CM332" s="1" t="s">
        <v>5133</v>
      </c>
      <c r="CO332" s="1" t="s">
        <v>464</v>
      </c>
      <c r="CW332" s="1" t="s">
        <v>475</v>
      </c>
      <c r="CX332" s="1">
        <v>3</v>
      </c>
      <c r="CY332" s="1">
        <v>5</v>
      </c>
      <c r="CZ332" s="1">
        <v>5</v>
      </c>
      <c r="DA332" s="9">
        <v>13</v>
      </c>
      <c r="DE332" s="1" t="s">
        <v>472</v>
      </c>
      <c r="DF332" s="1" t="s">
        <v>5102</v>
      </c>
      <c r="DG332" s="1">
        <v>0</v>
      </c>
      <c r="DH332" s="1">
        <v>0</v>
      </c>
      <c r="DI332" s="1">
        <v>0</v>
      </c>
      <c r="DJ332" s="1">
        <v>0</v>
      </c>
      <c r="DK332" s="1">
        <v>0</v>
      </c>
      <c r="DL332" s="1">
        <v>1</v>
      </c>
      <c r="DM332" s="1">
        <v>1</v>
      </c>
      <c r="DN332" s="1">
        <v>1</v>
      </c>
      <c r="DO332" s="1">
        <v>0</v>
      </c>
      <c r="DP332" s="1">
        <v>0</v>
      </c>
      <c r="DQ332" s="1">
        <v>0</v>
      </c>
      <c r="DR332" s="1">
        <v>0</v>
      </c>
      <c r="DS332" s="1">
        <v>0</v>
      </c>
      <c r="EH332" s="1">
        <v>7</v>
      </c>
      <c r="EI332" s="1">
        <v>4</v>
      </c>
      <c r="EJ332" s="1">
        <v>560</v>
      </c>
      <c r="EM332" s="1">
        <v>0</v>
      </c>
      <c r="EN332" s="6">
        <v>20</v>
      </c>
      <c r="EO332" s="1" t="s">
        <v>472</v>
      </c>
      <c r="EZ332" s="1" t="s">
        <v>514</v>
      </c>
      <c r="FA332" s="1">
        <v>0</v>
      </c>
      <c r="FB332" s="1">
        <v>0</v>
      </c>
      <c r="FC332" s="1">
        <v>0</v>
      </c>
      <c r="FD332" s="1">
        <v>0</v>
      </c>
      <c r="FE332" s="1">
        <v>1</v>
      </c>
      <c r="FF332" s="1">
        <v>0</v>
      </c>
      <c r="FG332" s="1">
        <v>0</v>
      </c>
      <c r="FI332" s="1" t="s">
        <v>464</v>
      </c>
      <c r="FJ332" s="1" t="s">
        <v>577</v>
      </c>
      <c r="FK332" s="1" t="s">
        <v>4300</v>
      </c>
      <c r="GE332" s="1" t="s">
        <v>464</v>
      </c>
      <c r="GF332" s="1" t="s">
        <v>1765</v>
      </c>
      <c r="GG332" s="1" t="s">
        <v>472</v>
      </c>
      <c r="HP332" s="1" t="s">
        <v>464</v>
      </c>
      <c r="HQ332" s="1">
        <v>0</v>
      </c>
      <c r="HR332" s="1">
        <v>0</v>
      </c>
      <c r="HS332" s="1">
        <v>0</v>
      </c>
      <c r="HT332" s="1">
        <v>0</v>
      </c>
      <c r="HU332" s="1">
        <v>0</v>
      </c>
      <c r="HV332" s="1">
        <v>0</v>
      </c>
      <c r="HW332" s="1">
        <v>1</v>
      </c>
      <c r="HX332" s="1">
        <v>0</v>
      </c>
      <c r="HY332" s="1">
        <v>0</v>
      </c>
      <c r="HZ332" s="1">
        <v>0</v>
      </c>
      <c r="IF332" s="1">
        <v>0</v>
      </c>
      <c r="IG332" s="1">
        <v>0</v>
      </c>
      <c r="IH332" s="1">
        <v>0</v>
      </c>
      <c r="II332" s="1">
        <v>1</v>
      </c>
      <c r="IJ332" s="1">
        <v>0</v>
      </c>
      <c r="IS332" s="1" t="s">
        <v>5183</v>
      </c>
      <c r="IT332" s="1" t="s">
        <v>472</v>
      </c>
      <c r="IU332" s="1" t="s">
        <v>5102</v>
      </c>
      <c r="IV332" s="1" t="s">
        <v>472</v>
      </c>
      <c r="IX332" s="1" t="s">
        <v>472</v>
      </c>
      <c r="IY332" s="1" t="s">
        <v>472</v>
      </c>
      <c r="KA332" s="1" t="s">
        <v>464</v>
      </c>
      <c r="KB332" s="1">
        <v>1</v>
      </c>
      <c r="KC332" s="1">
        <v>0</v>
      </c>
      <c r="KD332" s="1">
        <v>0</v>
      </c>
      <c r="KE332" s="1">
        <v>1</v>
      </c>
      <c r="KF332" s="1">
        <v>0</v>
      </c>
      <c r="KG332" s="1">
        <v>0</v>
      </c>
      <c r="KH332" s="1">
        <v>0</v>
      </c>
      <c r="KJ332" s="1">
        <v>0</v>
      </c>
      <c r="KK332" s="1">
        <v>1</v>
      </c>
      <c r="KL332" s="1">
        <v>0</v>
      </c>
      <c r="KM332" s="1">
        <v>1</v>
      </c>
      <c r="KN332" s="1">
        <v>2</v>
      </c>
      <c r="KO332" s="1" t="s">
        <v>5186</v>
      </c>
      <c r="KP332" s="1">
        <v>0</v>
      </c>
      <c r="KQ332" s="1">
        <v>0</v>
      </c>
      <c r="KR332" s="1">
        <v>0</v>
      </c>
      <c r="KT332" s="1">
        <v>1</v>
      </c>
      <c r="KU332" s="1">
        <v>0</v>
      </c>
      <c r="KV332" s="1">
        <v>0</v>
      </c>
      <c r="KW332" s="1">
        <v>0</v>
      </c>
      <c r="KX332" s="1">
        <v>0</v>
      </c>
      <c r="KY332" s="1">
        <v>0</v>
      </c>
      <c r="LA332" s="1" t="s">
        <v>472</v>
      </c>
      <c r="LB332" s="1" t="s">
        <v>3518</v>
      </c>
      <c r="LC332" s="1">
        <v>0</v>
      </c>
      <c r="LD332" s="1">
        <v>1</v>
      </c>
      <c r="LE332" s="1">
        <v>0</v>
      </c>
      <c r="LF332" s="1">
        <v>0</v>
      </c>
      <c r="LH332" s="1">
        <v>1</v>
      </c>
      <c r="LI332" s="1">
        <v>0</v>
      </c>
      <c r="LJ332" s="1">
        <v>0</v>
      </c>
      <c r="LK332" s="1">
        <v>0</v>
      </c>
      <c r="LL332" s="1">
        <v>0</v>
      </c>
      <c r="LM332" s="1">
        <v>0</v>
      </c>
      <c r="LN332" s="1">
        <v>0</v>
      </c>
      <c r="LO332" s="1">
        <v>0</v>
      </c>
      <c r="LQ332" s="1" t="s">
        <v>464</v>
      </c>
      <c r="LR332" s="1" t="s">
        <v>1340</v>
      </c>
      <c r="LS332" s="1">
        <v>0</v>
      </c>
      <c r="LT332" s="1">
        <v>0</v>
      </c>
      <c r="LU332" s="1">
        <v>0</v>
      </c>
      <c r="LV332" s="1">
        <v>1</v>
      </c>
      <c r="LW332" s="1">
        <v>0</v>
      </c>
      <c r="LX332" s="1">
        <v>0</v>
      </c>
      <c r="LY332" s="1" t="s">
        <v>1341</v>
      </c>
      <c r="LZ332" s="1" t="s">
        <v>472</v>
      </c>
      <c r="MA332" s="1" t="s">
        <v>472</v>
      </c>
      <c r="MQ332" s="1">
        <v>0</v>
      </c>
      <c r="MT332" s="1">
        <v>7</v>
      </c>
      <c r="MU332" s="1" t="s">
        <v>5187</v>
      </c>
      <c r="MV332" s="1">
        <v>1</v>
      </c>
      <c r="MW332" s="1">
        <v>0</v>
      </c>
      <c r="MX332" s="1">
        <v>0</v>
      </c>
      <c r="MY332" s="1">
        <v>0</v>
      </c>
      <c r="MZ332" s="1">
        <v>0</v>
      </c>
      <c r="NA332" s="1">
        <v>1</v>
      </c>
      <c r="NB332" s="1">
        <v>1</v>
      </c>
      <c r="NC332" s="1" t="s">
        <v>5190</v>
      </c>
      <c r="ND332" s="1">
        <v>0</v>
      </c>
      <c r="NE332" s="1">
        <v>0</v>
      </c>
      <c r="NF332" s="1">
        <v>0</v>
      </c>
      <c r="NH332" s="1" t="s">
        <v>472</v>
      </c>
      <c r="NI332" s="1" t="s">
        <v>480</v>
      </c>
      <c r="OD332" s="1" t="s">
        <v>1366</v>
      </c>
      <c r="OE332" s="1">
        <v>0</v>
      </c>
      <c r="OF332" s="1">
        <v>0</v>
      </c>
      <c r="OG332" s="1">
        <v>0</v>
      </c>
      <c r="OH332" s="1">
        <v>0</v>
      </c>
      <c r="OI332" s="1">
        <v>0</v>
      </c>
      <c r="OJ332" s="1">
        <v>0</v>
      </c>
      <c r="OK332" s="1">
        <v>0</v>
      </c>
      <c r="OL332" s="1">
        <v>0</v>
      </c>
      <c r="OM332" s="1">
        <v>1</v>
      </c>
      <c r="ON332" s="1">
        <v>0</v>
      </c>
      <c r="OO332" s="1" t="s">
        <v>4344</v>
      </c>
      <c r="OP332" s="1">
        <v>0</v>
      </c>
      <c r="OQ332" s="1">
        <v>0</v>
      </c>
      <c r="OR332" s="1">
        <v>0</v>
      </c>
      <c r="OS332" s="1">
        <v>0</v>
      </c>
      <c r="OT332" s="1">
        <v>1</v>
      </c>
      <c r="OU332" s="1">
        <v>0</v>
      </c>
      <c r="OV332" s="1" t="s">
        <v>4322</v>
      </c>
      <c r="OW332" s="1" t="s">
        <v>546</v>
      </c>
      <c r="OY332" s="1" t="s">
        <v>518</v>
      </c>
      <c r="OZ332" s="1" t="s">
        <v>472</v>
      </c>
      <c r="PA332" s="1" t="s">
        <v>472</v>
      </c>
      <c r="PB332" s="1" t="s">
        <v>533</v>
      </c>
      <c r="PC332" s="1" t="s">
        <v>464</v>
      </c>
      <c r="PD332" s="1" t="s">
        <v>472</v>
      </c>
      <c r="PF332" s="1" t="s">
        <v>484</v>
      </c>
      <c r="PH332" s="1" t="s">
        <v>485</v>
      </c>
      <c r="PI332" s="1" t="s">
        <v>534</v>
      </c>
      <c r="PJ332" s="1" t="s">
        <v>472</v>
      </c>
      <c r="PZ332" s="1" t="s">
        <v>1341</v>
      </c>
      <c r="QA332" s="1" t="s">
        <v>472</v>
      </c>
      <c r="QB332" s="1" t="s">
        <v>3323</v>
      </c>
      <c r="QC332" s="1" t="s">
        <v>4345</v>
      </c>
      <c r="QD332" s="1" t="s">
        <v>472</v>
      </c>
      <c r="QG332" s="1">
        <v>-2.2937720000000001</v>
      </c>
      <c r="QH332" s="1">
        <v>28.793635699999999</v>
      </c>
      <c r="QI332" s="1">
        <v>1793.8</v>
      </c>
      <c r="QJ332" s="1">
        <v>4.9400000000000004</v>
      </c>
      <c r="QK332" s="1">
        <v>4</v>
      </c>
      <c r="QL332" s="1">
        <v>44970.47960648148</v>
      </c>
      <c r="QM332" s="1">
        <v>44970.458425925928</v>
      </c>
      <c r="QN332" s="1" t="s">
        <v>890</v>
      </c>
      <c r="QO332" s="1">
        <v>44970.595138888893</v>
      </c>
      <c r="QP332" s="7" t="s">
        <v>4346</v>
      </c>
      <c r="QQ332" s="1" t="s">
        <v>890</v>
      </c>
      <c r="QR332" s="1" t="s">
        <v>4752</v>
      </c>
      <c r="QS332" s="1" t="s">
        <v>4752</v>
      </c>
      <c r="QT332" s="1" t="s">
        <v>4752</v>
      </c>
      <c r="QU332" s="1" t="s">
        <v>4752</v>
      </c>
      <c r="QV332" s="1" t="s">
        <v>4752</v>
      </c>
      <c r="QW332" s="1" t="s">
        <v>4752</v>
      </c>
      <c r="QX332" s="1" t="s">
        <v>4752</v>
      </c>
      <c r="QY332" s="9" t="s">
        <v>4752</v>
      </c>
      <c r="QZ332" s="1" t="s">
        <v>4752</v>
      </c>
      <c r="RA332" s="1" t="s">
        <v>4752</v>
      </c>
      <c r="RB332" s="1" t="s">
        <v>4752</v>
      </c>
      <c r="RC332" s="1" t="s">
        <v>4752</v>
      </c>
      <c r="RD332" s="1" t="s">
        <v>4752</v>
      </c>
      <c r="RE332" s="1" t="s">
        <v>4752</v>
      </c>
      <c r="RF332" s="1" t="s">
        <v>4752</v>
      </c>
      <c r="RG332" s="1" t="s">
        <v>4752</v>
      </c>
      <c r="RH332" s="1" t="s">
        <v>4752</v>
      </c>
      <c r="RI332" s="1" t="s">
        <v>4752</v>
      </c>
      <c r="RJ332" s="1" t="s">
        <v>4752</v>
      </c>
      <c r="RK332" s="1" t="s">
        <v>4752</v>
      </c>
      <c r="RL332" s="1" t="s">
        <v>4752</v>
      </c>
      <c r="RM332" s="1" t="s">
        <v>4752</v>
      </c>
      <c r="RN332" s="1" t="s">
        <v>4752</v>
      </c>
      <c r="RO332" s="1" t="s">
        <v>4752</v>
      </c>
      <c r="RP332" s="1" t="str">
        <f t="shared" si="36"/>
        <v/>
      </c>
      <c r="RQ332" s="1" t="str">
        <f t="shared" si="37"/>
        <v/>
      </c>
      <c r="RR332" s="1" t="str">
        <f t="shared" si="38"/>
        <v/>
      </c>
      <c r="RS332" s="1" t="str">
        <f t="shared" si="39"/>
        <v/>
      </c>
      <c r="RT332" s="1" t="str">
        <f t="shared" si="40"/>
        <v/>
      </c>
      <c r="RU332" s="1" t="str">
        <f t="shared" si="41"/>
        <v/>
      </c>
    </row>
    <row r="333" spans="1:489" ht="14.25" customHeight="1" x14ac:dyDescent="0.3">
      <c r="A333" s="1" t="s">
        <v>4347</v>
      </c>
      <c r="B333" s="1" t="s">
        <v>4348</v>
      </c>
      <c r="C333" s="1">
        <v>44958</v>
      </c>
      <c r="D333" s="1" t="s">
        <v>459</v>
      </c>
      <c r="E333" s="1" t="s">
        <v>460</v>
      </c>
      <c r="F333" s="1" t="s">
        <v>460</v>
      </c>
      <c r="G333" s="1" t="s">
        <v>461</v>
      </c>
      <c r="H333" s="1" t="s">
        <v>462</v>
      </c>
      <c r="I333" s="1" t="s">
        <v>732</v>
      </c>
      <c r="J333" s="1" t="s">
        <v>464</v>
      </c>
      <c r="K333" s="1" t="s">
        <v>4350</v>
      </c>
      <c r="L333" s="1" t="s">
        <v>4349</v>
      </c>
      <c r="M333" s="1" t="str" cm="1">
        <f t="array" ref="M333">SUBSTITUTE(L333,LEFT(L333,MIN(IFERROR(FIND({0;1;2;3;4;5;6;7;8;9},L333),""))-1),"")</f>
        <v>43</v>
      </c>
      <c r="N333" s="1" t="str">
        <f t="shared" si="35"/>
        <v>nyama_43</v>
      </c>
      <c r="O333" s="1" t="s">
        <v>510</v>
      </c>
      <c r="P333" s="1">
        <v>20</v>
      </c>
      <c r="Q333" s="1">
        <v>973180742</v>
      </c>
      <c r="R333" s="1" t="s">
        <v>511</v>
      </c>
      <c r="S333" s="1" t="s">
        <v>464</v>
      </c>
      <c r="W333" s="1" t="s">
        <v>510</v>
      </c>
      <c r="X333" s="1" t="s">
        <v>4351</v>
      </c>
      <c r="Y333" s="1" t="s">
        <v>575</v>
      </c>
      <c r="AA333" s="1" t="s">
        <v>596</v>
      </c>
      <c r="AB333" s="1">
        <v>0</v>
      </c>
      <c r="AC333" s="1">
        <v>0</v>
      </c>
      <c r="AD333" s="1">
        <v>0</v>
      </c>
      <c r="AE333" s="1">
        <v>0</v>
      </c>
      <c r="AF333" s="1">
        <v>1</v>
      </c>
      <c r="AG333" s="1">
        <v>0</v>
      </c>
      <c r="AH333" s="1">
        <v>0</v>
      </c>
      <c r="AI333" s="1">
        <v>0</v>
      </c>
      <c r="AJ333" s="1">
        <v>2</v>
      </c>
      <c r="AK333" s="1">
        <v>0</v>
      </c>
      <c r="AL333" s="1">
        <v>0</v>
      </c>
      <c r="AM333" s="1">
        <v>0</v>
      </c>
      <c r="AN333" s="1">
        <v>1</v>
      </c>
      <c r="AO333" s="1">
        <v>0</v>
      </c>
      <c r="AP333" s="1">
        <v>0</v>
      </c>
      <c r="AQ333" s="1">
        <v>0</v>
      </c>
      <c r="AR333" s="1">
        <v>4</v>
      </c>
      <c r="AS333" s="1" t="s">
        <v>464</v>
      </c>
      <c r="AT333" s="1">
        <v>0</v>
      </c>
      <c r="AU333" s="1">
        <v>0</v>
      </c>
      <c r="AV333" s="1">
        <v>0</v>
      </c>
      <c r="AW333" s="1">
        <v>0</v>
      </c>
      <c r="AX333" s="1">
        <v>0</v>
      </c>
      <c r="AY333" s="1">
        <v>0</v>
      </c>
      <c r="AZ333" s="1">
        <v>0</v>
      </c>
      <c r="BA333" s="1">
        <v>0</v>
      </c>
      <c r="BB333" s="1">
        <v>0</v>
      </c>
      <c r="BC333" s="1">
        <v>1</v>
      </c>
      <c r="BD333" s="1">
        <v>0</v>
      </c>
      <c r="BE333" s="1" t="s">
        <v>4352</v>
      </c>
      <c r="BF333" s="1" t="s">
        <v>464</v>
      </c>
      <c r="BG333" s="1">
        <v>1</v>
      </c>
      <c r="BH333" s="1">
        <v>0</v>
      </c>
      <c r="BI333" s="1">
        <v>0</v>
      </c>
      <c r="BJ333" s="1">
        <v>0</v>
      </c>
      <c r="BK333" s="1">
        <v>0</v>
      </c>
      <c r="BL333" s="1">
        <v>0</v>
      </c>
      <c r="BM333" s="1">
        <v>0</v>
      </c>
      <c r="BN333" s="1">
        <v>0</v>
      </c>
      <c r="BO333" s="1">
        <v>0</v>
      </c>
      <c r="BP333" s="1">
        <v>0</v>
      </c>
      <c r="BQ333" s="1">
        <v>0</v>
      </c>
      <c r="BS333" s="1" t="s">
        <v>464</v>
      </c>
      <c r="BT333" s="1">
        <v>1</v>
      </c>
      <c r="BU333" s="1">
        <v>0</v>
      </c>
      <c r="BV333" s="1">
        <v>0</v>
      </c>
      <c r="BW333" s="1">
        <v>0</v>
      </c>
      <c r="BX333" s="1">
        <v>0</v>
      </c>
      <c r="BY333" s="1">
        <v>0</v>
      </c>
      <c r="BZ333" s="1">
        <v>0</v>
      </c>
      <c r="CA333" s="1">
        <v>0</v>
      </c>
      <c r="CB333" s="1">
        <v>0</v>
      </c>
      <c r="CC333" s="1">
        <v>0</v>
      </c>
      <c r="CD333" s="1">
        <v>0</v>
      </c>
      <c r="CF333" s="1" t="s">
        <v>473</v>
      </c>
      <c r="CG333" s="1" t="s">
        <v>474</v>
      </c>
      <c r="CL333" s="1" t="s">
        <v>473</v>
      </c>
      <c r="CM333" s="1" t="s">
        <v>5133</v>
      </c>
      <c r="CO333" s="1" t="s">
        <v>464</v>
      </c>
      <c r="CW333" s="1" t="s">
        <v>475</v>
      </c>
      <c r="CX333" s="1">
        <v>5</v>
      </c>
      <c r="CY333" s="1">
        <v>5</v>
      </c>
      <c r="CZ333" s="1">
        <v>5</v>
      </c>
      <c r="DA333" s="9">
        <v>15</v>
      </c>
      <c r="DE333" s="1" t="s">
        <v>464</v>
      </c>
      <c r="DF333" s="1" t="s">
        <v>5100</v>
      </c>
      <c r="EH333" s="1">
        <v>7</v>
      </c>
      <c r="EI333" s="1">
        <v>3</v>
      </c>
      <c r="EJ333" s="1">
        <v>420</v>
      </c>
      <c r="EM333" s="1">
        <v>0</v>
      </c>
      <c r="EN333" s="6">
        <v>15</v>
      </c>
      <c r="EO333" s="1" t="s">
        <v>472</v>
      </c>
      <c r="EZ333" s="1" t="s">
        <v>555</v>
      </c>
      <c r="FA333" s="1">
        <v>0</v>
      </c>
      <c r="FB333" s="1">
        <v>0</v>
      </c>
      <c r="FC333" s="1">
        <v>0</v>
      </c>
      <c r="FD333" s="1">
        <v>0</v>
      </c>
      <c r="FE333" s="1">
        <v>1</v>
      </c>
      <c r="FF333" s="1">
        <v>0</v>
      </c>
      <c r="FG333" s="1">
        <v>0</v>
      </c>
      <c r="FI333" s="1" t="s">
        <v>472</v>
      </c>
      <c r="GE333" s="1" t="s">
        <v>472</v>
      </c>
      <c r="GF333" s="1" t="s">
        <v>4353</v>
      </c>
      <c r="GG333" s="1" t="s">
        <v>472</v>
      </c>
      <c r="HP333" s="1" t="s">
        <v>464</v>
      </c>
      <c r="HQ333" s="1">
        <v>0</v>
      </c>
      <c r="HR333" s="1">
        <v>0</v>
      </c>
      <c r="HS333" s="1">
        <v>0</v>
      </c>
      <c r="HT333" s="1">
        <v>0</v>
      </c>
      <c r="HU333" s="1">
        <v>0</v>
      </c>
      <c r="HV333" s="1">
        <v>0</v>
      </c>
      <c r="HW333" s="1">
        <v>1</v>
      </c>
      <c r="HX333" s="1">
        <v>0</v>
      </c>
      <c r="HY333" s="1">
        <v>0</v>
      </c>
      <c r="HZ333" s="1">
        <v>0</v>
      </c>
      <c r="IF333" s="1">
        <v>1</v>
      </c>
      <c r="IG333" s="1">
        <v>0</v>
      </c>
      <c r="IH333" s="1">
        <v>0</v>
      </c>
      <c r="II333" s="1">
        <v>0</v>
      </c>
      <c r="IJ333" s="1">
        <v>0</v>
      </c>
      <c r="IK333" s="1">
        <v>1</v>
      </c>
      <c r="IS333" s="1" t="s">
        <v>5183</v>
      </c>
      <c r="IT333" s="1" t="s">
        <v>464</v>
      </c>
      <c r="IU333" s="1" t="s">
        <v>5102</v>
      </c>
      <c r="IV333" s="1" t="s">
        <v>472</v>
      </c>
      <c r="IX333" s="1" t="s">
        <v>472</v>
      </c>
      <c r="IY333" s="1" t="s">
        <v>472</v>
      </c>
      <c r="KA333" s="1" t="s">
        <v>464</v>
      </c>
      <c r="KB333" s="1">
        <v>1</v>
      </c>
      <c r="KC333" s="1">
        <v>0</v>
      </c>
      <c r="KD333" s="1">
        <v>0</v>
      </c>
      <c r="KE333" s="1">
        <v>1</v>
      </c>
      <c r="KF333" s="1">
        <v>0</v>
      </c>
      <c r="KG333" s="1">
        <v>0</v>
      </c>
      <c r="KH333" s="1">
        <v>0</v>
      </c>
      <c r="KJ333" s="1">
        <v>0</v>
      </c>
      <c r="KK333" s="1">
        <v>1</v>
      </c>
      <c r="KL333" s="1">
        <v>0</v>
      </c>
      <c r="KM333" s="1">
        <v>1</v>
      </c>
      <c r="KN333" s="1">
        <v>2</v>
      </c>
      <c r="KO333" s="1" t="s">
        <v>5186</v>
      </c>
      <c r="KP333" s="1">
        <v>0</v>
      </c>
      <c r="KQ333" s="1">
        <v>0</v>
      </c>
      <c r="KR333" s="1">
        <v>0</v>
      </c>
      <c r="KT333" s="1">
        <v>0</v>
      </c>
      <c r="KU333" s="1">
        <v>0</v>
      </c>
      <c r="KV333" s="1">
        <v>0</v>
      </c>
      <c r="KW333" s="1">
        <v>1</v>
      </c>
      <c r="KX333" s="1">
        <v>0</v>
      </c>
      <c r="KY333" s="1">
        <v>0</v>
      </c>
      <c r="LA333" s="1" t="s">
        <v>472</v>
      </c>
      <c r="LB333" s="1" t="s">
        <v>4354</v>
      </c>
      <c r="LC333" s="1">
        <v>0</v>
      </c>
      <c r="LD333" s="1">
        <v>1</v>
      </c>
      <c r="LE333" s="1">
        <v>0</v>
      </c>
      <c r="LF333" s="1">
        <v>0</v>
      </c>
      <c r="LH333" s="1">
        <v>0</v>
      </c>
      <c r="LI333" s="1">
        <v>1</v>
      </c>
      <c r="LJ333" s="1">
        <v>0</v>
      </c>
      <c r="LK333" s="1">
        <v>0</v>
      </c>
      <c r="LL333" s="1">
        <v>0</v>
      </c>
      <c r="LM333" s="1">
        <v>0</v>
      </c>
      <c r="LN333" s="1">
        <v>0</v>
      </c>
      <c r="LO333" s="1">
        <v>0</v>
      </c>
      <c r="LQ333" s="1" t="s">
        <v>464</v>
      </c>
      <c r="LR333" s="1" t="s">
        <v>880</v>
      </c>
      <c r="LS333" s="1">
        <v>0</v>
      </c>
      <c r="LT333" s="1">
        <v>1</v>
      </c>
      <c r="LU333" s="1">
        <v>0</v>
      </c>
      <c r="LV333" s="1">
        <v>0</v>
      </c>
      <c r="LW333" s="1">
        <v>0</v>
      </c>
      <c r="LX333" s="1">
        <v>0</v>
      </c>
      <c r="LY333" s="1" t="s">
        <v>1341</v>
      </c>
      <c r="LZ333" s="1" t="s">
        <v>472</v>
      </c>
      <c r="MA333" s="1" t="s">
        <v>472</v>
      </c>
      <c r="MQ333" s="1">
        <v>0</v>
      </c>
      <c r="MT333" s="1">
        <v>6</v>
      </c>
      <c r="MU333" s="1" t="s">
        <v>5187</v>
      </c>
      <c r="MV333" s="1">
        <v>1</v>
      </c>
      <c r="MW333" s="1">
        <v>0</v>
      </c>
      <c r="MX333" s="1">
        <v>0</v>
      </c>
      <c r="MY333" s="1">
        <v>0</v>
      </c>
      <c r="MZ333" s="1">
        <v>0</v>
      </c>
      <c r="NA333" s="1">
        <v>1</v>
      </c>
      <c r="NB333" s="1">
        <v>1</v>
      </c>
      <c r="NC333" s="1" t="s">
        <v>5190</v>
      </c>
      <c r="ND333" s="1">
        <v>0</v>
      </c>
      <c r="NE333" s="1">
        <v>0</v>
      </c>
      <c r="NF333" s="1">
        <v>0</v>
      </c>
      <c r="NH333" s="1" t="s">
        <v>464</v>
      </c>
      <c r="NI333" s="1" t="s">
        <v>480</v>
      </c>
      <c r="OD333" s="1" t="s">
        <v>1329</v>
      </c>
      <c r="OE333" s="1">
        <v>0</v>
      </c>
      <c r="OF333" s="1">
        <v>0</v>
      </c>
      <c r="OG333" s="1">
        <v>0</v>
      </c>
      <c r="OH333" s="1">
        <v>0</v>
      </c>
      <c r="OI333" s="1">
        <v>0</v>
      </c>
      <c r="OJ333" s="1">
        <v>0</v>
      </c>
      <c r="OK333" s="1">
        <v>0</v>
      </c>
      <c r="OL333" s="1">
        <v>0</v>
      </c>
      <c r="OM333" s="1">
        <v>1</v>
      </c>
      <c r="ON333" s="1">
        <v>0</v>
      </c>
      <c r="OO333" s="1" t="s">
        <v>4355</v>
      </c>
      <c r="OP333" s="1">
        <v>0</v>
      </c>
      <c r="OQ333" s="1">
        <v>0</v>
      </c>
      <c r="OR333" s="1">
        <v>0</v>
      </c>
      <c r="OS333" s="1">
        <v>1</v>
      </c>
      <c r="OT333" s="1">
        <v>0</v>
      </c>
      <c r="OU333" s="1">
        <v>0</v>
      </c>
      <c r="OW333" s="1" t="s">
        <v>546</v>
      </c>
      <c r="OY333" s="1" t="s">
        <v>533</v>
      </c>
      <c r="OZ333" s="1" t="s">
        <v>464</v>
      </c>
      <c r="PA333" s="1" t="s">
        <v>472</v>
      </c>
      <c r="PB333" s="1" t="s">
        <v>533</v>
      </c>
      <c r="PC333" s="1" t="s">
        <v>472</v>
      </c>
      <c r="PI333" s="1" t="s">
        <v>534</v>
      </c>
      <c r="PJ333" s="1" t="s">
        <v>472</v>
      </c>
      <c r="PZ333" s="1" t="s">
        <v>3359</v>
      </c>
      <c r="QA333" s="1" t="s">
        <v>472</v>
      </c>
      <c r="QB333" s="1" t="s">
        <v>3351</v>
      </c>
      <c r="QC333" s="1" t="s">
        <v>1357</v>
      </c>
      <c r="QD333" s="1" t="s">
        <v>472</v>
      </c>
      <c r="QG333" s="1">
        <v>-2.2889032</v>
      </c>
      <c r="QH333" s="1">
        <v>28.8031516</v>
      </c>
      <c r="QI333" s="1">
        <v>1788</v>
      </c>
      <c r="QJ333" s="1">
        <v>4.95</v>
      </c>
      <c r="QK333" s="1">
        <v>4</v>
      </c>
      <c r="QL333" s="1">
        <v>44970.562025462961</v>
      </c>
      <c r="QM333" s="1">
        <v>44970.551828703698</v>
      </c>
      <c r="QN333" s="1" t="s">
        <v>890</v>
      </c>
      <c r="QO333" s="1">
        <v>44970.595150462963</v>
      </c>
      <c r="QP333" s="7" t="s">
        <v>4356</v>
      </c>
      <c r="QQ333" s="1" t="s">
        <v>890</v>
      </c>
      <c r="QR333" s="1" t="s">
        <v>4751</v>
      </c>
      <c r="QS333" s="1" t="s">
        <v>4716</v>
      </c>
      <c r="QT333" s="1">
        <v>13</v>
      </c>
      <c r="QU333" s="1" t="s">
        <v>4725</v>
      </c>
      <c r="QV333" s="1">
        <v>20</v>
      </c>
      <c r="QW333" s="1">
        <v>5</v>
      </c>
      <c r="QX333" s="1">
        <v>25</v>
      </c>
      <c r="QY333" s="9">
        <v>50</v>
      </c>
      <c r="QZ333" s="1" t="s">
        <v>5102</v>
      </c>
      <c r="RA333" s="1">
        <v>5.2747252747252746</v>
      </c>
      <c r="RB333" s="1" t="s">
        <v>4720</v>
      </c>
      <c r="RC333" s="1" t="s">
        <v>4711</v>
      </c>
      <c r="RD333" s="1" t="s">
        <v>4712</v>
      </c>
      <c r="RE333" s="1" t="s">
        <v>5102</v>
      </c>
      <c r="RF333" s="1">
        <v>0</v>
      </c>
      <c r="RG333" s="1">
        <v>1</v>
      </c>
      <c r="RH333" s="1">
        <v>0</v>
      </c>
      <c r="RI333" s="1">
        <v>2</v>
      </c>
      <c r="RJ333" s="1" t="s">
        <v>4721</v>
      </c>
      <c r="RK333" s="1">
        <v>0</v>
      </c>
      <c r="RL333" s="1">
        <v>6</v>
      </c>
      <c r="RM333" s="1" t="s">
        <v>4718</v>
      </c>
      <c r="RN333" s="1">
        <v>0</v>
      </c>
      <c r="RO333" s="1">
        <v>0</v>
      </c>
      <c r="RP333" s="1" t="str">
        <f t="shared" si="36"/>
        <v>croissance</v>
      </c>
      <c r="RQ333" s="1" t="str">
        <f t="shared" si="37"/>
        <v>croissance</v>
      </c>
      <c r="RR333" s="1" t="str">
        <f t="shared" si="38"/>
        <v>stagnation</v>
      </c>
      <c r="RS333" s="1" t="str">
        <f t="shared" si="39"/>
        <v>regression</v>
      </c>
      <c r="RT333" s="1" t="str">
        <f t="shared" si="40"/>
        <v>stagnation</v>
      </c>
      <c r="RU333" s="1" t="str">
        <f t="shared" si="41"/>
        <v>stagnation</v>
      </c>
    </row>
    <row r="334" spans="1:489" ht="14.25" customHeight="1" x14ac:dyDescent="0.3">
      <c r="A334" s="1" t="s">
        <v>4357</v>
      </c>
      <c r="B334" s="1" t="s">
        <v>4358</v>
      </c>
      <c r="C334" s="1">
        <v>44958</v>
      </c>
      <c r="D334" s="1" t="s">
        <v>459</v>
      </c>
      <c r="E334" s="1" t="s">
        <v>460</v>
      </c>
      <c r="F334" s="1" t="s">
        <v>460</v>
      </c>
      <c r="G334" s="1" t="s">
        <v>461</v>
      </c>
      <c r="H334" s="1" t="s">
        <v>462</v>
      </c>
      <c r="I334" s="1" t="s">
        <v>732</v>
      </c>
      <c r="J334" s="1" t="s">
        <v>464</v>
      </c>
      <c r="K334" s="1" t="s">
        <v>4360</v>
      </c>
      <c r="L334" s="1" t="s">
        <v>4359</v>
      </c>
      <c r="M334" s="1" t="str" cm="1">
        <f t="array" ref="M334">SUBSTITUTE(L334,LEFT(L334,MIN(IFERROR(FIND({0;1;2;3;4;5;6;7;8;9},L334),""))-1),"")</f>
        <v>27</v>
      </c>
      <c r="N334" s="1" t="str">
        <f t="shared" si="35"/>
        <v>nyama_27</v>
      </c>
      <c r="O334" s="1" t="s">
        <v>467</v>
      </c>
      <c r="P334" s="1">
        <v>54</v>
      </c>
      <c r="Q334" s="1">
        <v>991483078</v>
      </c>
      <c r="R334" s="1" t="s">
        <v>511</v>
      </c>
      <c r="S334" s="1" t="s">
        <v>464</v>
      </c>
      <c r="W334" s="1" t="s">
        <v>467</v>
      </c>
      <c r="X334" s="1" t="s">
        <v>4361</v>
      </c>
      <c r="Y334" s="1" t="s">
        <v>575</v>
      </c>
      <c r="AA334" s="1" t="s">
        <v>596</v>
      </c>
      <c r="AB334" s="1">
        <v>0</v>
      </c>
      <c r="AC334" s="1">
        <v>1</v>
      </c>
      <c r="AD334" s="1">
        <v>2</v>
      </c>
      <c r="AE334" s="1">
        <v>2</v>
      </c>
      <c r="AF334" s="1">
        <v>1</v>
      </c>
      <c r="AG334" s="1">
        <v>0</v>
      </c>
      <c r="AH334" s="1">
        <v>0</v>
      </c>
      <c r="AI334" s="1">
        <v>1</v>
      </c>
      <c r="AJ334" s="1">
        <v>0</v>
      </c>
      <c r="AK334" s="1">
        <v>0</v>
      </c>
      <c r="AL334" s="1">
        <v>0</v>
      </c>
      <c r="AM334" s="1">
        <v>0</v>
      </c>
      <c r="AN334" s="1">
        <v>0</v>
      </c>
      <c r="AO334" s="1">
        <v>1</v>
      </c>
      <c r="AP334" s="1">
        <v>0</v>
      </c>
      <c r="AQ334" s="1">
        <v>0</v>
      </c>
      <c r="AR334" s="1">
        <v>8</v>
      </c>
      <c r="AS334" s="1" t="s">
        <v>464</v>
      </c>
      <c r="AT334" s="1">
        <v>0</v>
      </c>
      <c r="AU334" s="1">
        <v>0</v>
      </c>
      <c r="AV334" s="1">
        <v>0</v>
      </c>
      <c r="AW334" s="1">
        <v>0</v>
      </c>
      <c r="AX334" s="1">
        <v>1</v>
      </c>
      <c r="AY334" s="1">
        <v>0</v>
      </c>
      <c r="AZ334" s="1">
        <v>0</v>
      </c>
      <c r="BA334" s="1">
        <v>0</v>
      </c>
      <c r="BB334" s="1">
        <v>0</v>
      </c>
      <c r="BC334" s="1">
        <v>0</v>
      </c>
      <c r="BD334" s="1">
        <v>0</v>
      </c>
      <c r="BE334" s="1">
        <v>0</v>
      </c>
      <c r="BF334" s="1" t="s">
        <v>464</v>
      </c>
      <c r="BG334" s="1">
        <v>1</v>
      </c>
      <c r="BH334" s="1">
        <v>0</v>
      </c>
      <c r="BI334" s="1">
        <v>0</v>
      </c>
      <c r="BJ334" s="1">
        <v>0</v>
      </c>
      <c r="BK334" s="1">
        <v>0</v>
      </c>
      <c r="BL334" s="1">
        <v>0</v>
      </c>
      <c r="BM334" s="1">
        <v>0</v>
      </c>
      <c r="BN334" s="1">
        <v>0</v>
      </c>
      <c r="BO334" s="1">
        <v>0</v>
      </c>
      <c r="BP334" s="1">
        <v>0</v>
      </c>
      <c r="BQ334" s="1">
        <v>0</v>
      </c>
      <c r="BS334" s="1" t="s">
        <v>464</v>
      </c>
      <c r="BT334" s="1">
        <v>0</v>
      </c>
      <c r="BU334" s="1">
        <v>0</v>
      </c>
      <c r="BV334" s="1">
        <v>0</v>
      </c>
      <c r="BW334" s="1">
        <v>1</v>
      </c>
      <c r="BX334" s="1">
        <v>0</v>
      </c>
      <c r="BY334" s="1">
        <v>0</v>
      </c>
      <c r="BZ334" s="1">
        <v>0</v>
      </c>
      <c r="CA334" s="1">
        <v>0</v>
      </c>
      <c r="CB334" s="1">
        <v>0</v>
      </c>
      <c r="CC334" s="1">
        <v>0</v>
      </c>
      <c r="CD334" s="1">
        <v>0</v>
      </c>
      <c r="CF334" s="1" t="s">
        <v>473</v>
      </c>
      <c r="CG334" s="1" t="s">
        <v>474</v>
      </c>
      <c r="CL334" s="1" t="s">
        <v>473</v>
      </c>
      <c r="CM334" s="1" t="s">
        <v>5133</v>
      </c>
      <c r="CO334" s="1" t="s">
        <v>464</v>
      </c>
      <c r="CW334" s="1" t="s">
        <v>475</v>
      </c>
      <c r="CX334" s="1">
        <v>2</v>
      </c>
      <c r="CY334" s="1">
        <v>3</v>
      </c>
      <c r="CZ334" s="1">
        <v>2</v>
      </c>
      <c r="DA334" s="9">
        <v>7</v>
      </c>
      <c r="DE334" s="1" t="s">
        <v>464</v>
      </c>
      <c r="DF334" s="1" t="s">
        <v>5100</v>
      </c>
      <c r="EH334" s="1">
        <v>7</v>
      </c>
      <c r="EI334" s="1">
        <v>4</v>
      </c>
      <c r="EJ334" s="1">
        <v>560</v>
      </c>
      <c r="EM334" s="1">
        <v>0</v>
      </c>
      <c r="EN334" s="6">
        <v>10</v>
      </c>
      <c r="EO334" s="1" t="s">
        <v>464</v>
      </c>
      <c r="EP334" s="1">
        <v>1</v>
      </c>
      <c r="EQ334" s="1">
        <v>0</v>
      </c>
      <c r="ER334" s="1">
        <v>0</v>
      </c>
      <c r="ES334" s="1">
        <v>0</v>
      </c>
      <c r="ET334" s="1">
        <v>0</v>
      </c>
      <c r="EU334" s="1">
        <v>0</v>
      </c>
      <c r="EV334" s="1">
        <v>0</v>
      </c>
      <c r="EW334" s="1">
        <v>0</v>
      </c>
      <c r="EX334" s="1">
        <v>0</v>
      </c>
      <c r="EZ334" s="1" t="s">
        <v>555</v>
      </c>
      <c r="FA334" s="1">
        <v>0</v>
      </c>
      <c r="FB334" s="1">
        <v>0</v>
      </c>
      <c r="FC334" s="1">
        <v>1</v>
      </c>
      <c r="FD334" s="1">
        <v>0</v>
      </c>
      <c r="FE334" s="1">
        <v>0</v>
      </c>
      <c r="FF334" s="1">
        <v>0</v>
      </c>
      <c r="FG334" s="1">
        <v>0</v>
      </c>
      <c r="FI334" s="1" t="s">
        <v>464</v>
      </c>
      <c r="FJ334" s="1" t="s">
        <v>598</v>
      </c>
      <c r="FM334" s="1">
        <v>500</v>
      </c>
      <c r="GE334" s="1" t="s">
        <v>472</v>
      </c>
      <c r="GF334" s="1" t="s">
        <v>4362</v>
      </c>
      <c r="GG334" s="1" t="s">
        <v>472</v>
      </c>
      <c r="HP334" s="1" t="s">
        <v>464</v>
      </c>
      <c r="HQ334" s="1">
        <v>0</v>
      </c>
      <c r="HR334" s="1">
        <v>0</v>
      </c>
      <c r="HS334" s="1">
        <v>0</v>
      </c>
      <c r="HT334" s="1">
        <v>0</v>
      </c>
      <c r="HU334" s="1">
        <v>0</v>
      </c>
      <c r="HV334" s="1">
        <v>0</v>
      </c>
      <c r="HW334" s="1">
        <v>1</v>
      </c>
      <c r="HX334" s="1">
        <v>0</v>
      </c>
      <c r="HY334" s="1">
        <v>0</v>
      </c>
      <c r="HZ334" s="1">
        <v>0</v>
      </c>
      <c r="IF334" s="1">
        <v>0</v>
      </c>
      <c r="IG334" s="1">
        <v>0</v>
      </c>
      <c r="IH334" s="1">
        <v>0</v>
      </c>
      <c r="II334" s="1">
        <v>1</v>
      </c>
      <c r="IJ334" s="1">
        <v>0</v>
      </c>
      <c r="IS334" s="1" t="s">
        <v>5183</v>
      </c>
      <c r="IT334" s="1" t="s">
        <v>472</v>
      </c>
      <c r="IU334" s="1" t="s">
        <v>5102</v>
      </c>
      <c r="IV334" s="1" t="s">
        <v>472</v>
      </c>
      <c r="IX334" s="1" t="s">
        <v>472</v>
      </c>
      <c r="IY334" s="1" t="s">
        <v>464</v>
      </c>
      <c r="IZ334" s="1">
        <v>0</v>
      </c>
      <c r="JA334" s="1">
        <v>1</v>
      </c>
      <c r="JB334" s="1">
        <v>0</v>
      </c>
      <c r="JC334" s="1">
        <v>0</v>
      </c>
      <c r="JD334" s="1">
        <v>0</v>
      </c>
      <c r="JE334" s="1">
        <v>1</v>
      </c>
      <c r="JF334" s="1">
        <v>0</v>
      </c>
      <c r="JG334" s="1">
        <v>0</v>
      </c>
      <c r="JH334" s="1">
        <v>0</v>
      </c>
      <c r="JI334" s="1">
        <v>0</v>
      </c>
      <c r="JK334" s="1" t="s">
        <v>472</v>
      </c>
      <c r="KA334" s="1" t="s">
        <v>464</v>
      </c>
      <c r="KB334" s="1">
        <v>1</v>
      </c>
      <c r="KC334" s="1">
        <v>0</v>
      </c>
      <c r="KD334" s="1">
        <v>0</v>
      </c>
      <c r="KE334" s="1">
        <v>1</v>
      </c>
      <c r="KF334" s="1">
        <v>0</v>
      </c>
      <c r="KG334" s="1">
        <v>0</v>
      </c>
      <c r="KH334" s="1">
        <v>0</v>
      </c>
      <c r="KJ334" s="1">
        <v>0</v>
      </c>
      <c r="KK334" s="1">
        <v>1</v>
      </c>
      <c r="KL334" s="1">
        <v>0</v>
      </c>
      <c r="KM334" s="1">
        <v>1</v>
      </c>
      <c r="KN334" s="1">
        <v>2</v>
      </c>
      <c r="KO334" s="1" t="s">
        <v>5186</v>
      </c>
      <c r="KP334" s="1">
        <v>0</v>
      </c>
      <c r="KQ334" s="1">
        <v>0</v>
      </c>
      <c r="KR334" s="1">
        <v>0</v>
      </c>
      <c r="KT334" s="1">
        <v>1</v>
      </c>
      <c r="KU334" s="1">
        <v>0</v>
      </c>
      <c r="KV334" s="1">
        <v>0</v>
      </c>
      <c r="KW334" s="1">
        <v>0</v>
      </c>
      <c r="KX334" s="1">
        <v>0</v>
      </c>
      <c r="KY334" s="1">
        <v>0</v>
      </c>
      <c r="LA334" s="1" t="s">
        <v>472</v>
      </c>
      <c r="LB334" s="1" t="s">
        <v>4363</v>
      </c>
      <c r="LC334" s="1">
        <v>0</v>
      </c>
      <c r="LD334" s="1">
        <v>1</v>
      </c>
      <c r="LE334" s="1">
        <v>0</v>
      </c>
      <c r="LF334" s="1">
        <v>0</v>
      </c>
      <c r="LH334" s="1">
        <v>1</v>
      </c>
      <c r="LI334" s="1">
        <v>0</v>
      </c>
      <c r="LJ334" s="1">
        <v>0</v>
      </c>
      <c r="LK334" s="1">
        <v>0</v>
      </c>
      <c r="LL334" s="1">
        <v>0</v>
      </c>
      <c r="LM334" s="1">
        <v>0</v>
      </c>
      <c r="LN334" s="1">
        <v>0</v>
      </c>
      <c r="LO334" s="1">
        <v>0</v>
      </c>
      <c r="LQ334" s="1" t="s">
        <v>464</v>
      </c>
      <c r="LR334" s="1" t="s">
        <v>1340</v>
      </c>
      <c r="LS334" s="1">
        <v>0</v>
      </c>
      <c r="LT334" s="1">
        <v>0</v>
      </c>
      <c r="LU334" s="1">
        <v>0</v>
      </c>
      <c r="LV334" s="1">
        <v>1</v>
      </c>
      <c r="LW334" s="1">
        <v>0</v>
      </c>
      <c r="LX334" s="1">
        <v>0</v>
      </c>
      <c r="LY334" s="1" t="s">
        <v>881</v>
      </c>
      <c r="LZ334" s="1" t="s">
        <v>472</v>
      </c>
      <c r="MA334" s="1" t="s">
        <v>472</v>
      </c>
      <c r="MQ334" s="1">
        <v>0</v>
      </c>
      <c r="MT334" s="1">
        <v>8</v>
      </c>
      <c r="MU334" s="1" t="s">
        <v>5187</v>
      </c>
      <c r="MV334" s="1">
        <v>1</v>
      </c>
      <c r="MW334" s="1">
        <v>0</v>
      </c>
      <c r="MX334" s="1">
        <v>0</v>
      </c>
      <c r="MY334" s="1">
        <v>0</v>
      </c>
      <c r="MZ334" s="1">
        <v>0</v>
      </c>
      <c r="NA334" s="1">
        <v>1</v>
      </c>
      <c r="NB334" s="1">
        <v>1</v>
      </c>
      <c r="NC334" s="1" t="s">
        <v>5190</v>
      </c>
      <c r="ND334" s="1">
        <v>0</v>
      </c>
      <c r="NE334" s="1">
        <v>0</v>
      </c>
      <c r="NF334" s="1">
        <v>0</v>
      </c>
      <c r="NH334" s="1" t="s">
        <v>464</v>
      </c>
      <c r="NI334" s="1" t="s">
        <v>480</v>
      </c>
      <c r="OD334" s="1" t="s">
        <v>1366</v>
      </c>
      <c r="OE334" s="1">
        <v>0</v>
      </c>
      <c r="OF334" s="1">
        <v>0</v>
      </c>
      <c r="OG334" s="1">
        <v>0</v>
      </c>
      <c r="OH334" s="1">
        <v>0</v>
      </c>
      <c r="OI334" s="1">
        <v>0</v>
      </c>
      <c r="OJ334" s="1">
        <v>0</v>
      </c>
      <c r="OK334" s="1">
        <v>0</v>
      </c>
      <c r="OL334" s="1">
        <v>1</v>
      </c>
      <c r="OM334" s="1">
        <v>1</v>
      </c>
      <c r="ON334" s="1">
        <v>0</v>
      </c>
      <c r="OO334" s="1" t="s">
        <v>4364</v>
      </c>
      <c r="OP334" s="1">
        <v>0</v>
      </c>
      <c r="OQ334" s="1">
        <v>0</v>
      </c>
      <c r="OR334" s="1">
        <v>0</v>
      </c>
      <c r="OS334" s="1">
        <v>1</v>
      </c>
      <c r="OT334" s="1">
        <v>0</v>
      </c>
      <c r="OU334" s="1">
        <v>0</v>
      </c>
      <c r="OW334" s="1" t="s">
        <v>482</v>
      </c>
      <c r="OY334" s="1" t="s">
        <v>533</v>
      </c>
      <c r="OZ334" s="1" t="s">
        <v>464</v>
      </c>
      <c r="PA334" s="1" t="s">
        <v>464</v>
      </c>
      <c r="PB334" s="1" t="s">
        <v>533</v>
      </c>
      <c r="PC334" s="1" t="s">
        <v>464</v>
      </c>
      <c r="PD334" s="1" t="s">
        <v>464</v>
      </c>
      <c r="PF334" s="1" t="s">
        <v>484</v>
      </c>
      <c r="PH334" s="1" t="s">
        <v>485</v>
      </c>
      <c r="PI334" s="1" t="s">
        <v>486</v>
      </c>
      <c r="PJ334" s="1" t="s">
        <v>487</v>
      </c>
      <c r="PK334" s="1">
        <v>1</v>
      </c>
      <c r="PL334" s="1">
        <v>0</v>
      </c>
      <c r="PM334" s="1">
        <v>0</v>
      </c>
      <c r="PN334" s="1">
        <v>0</v>
      </c>
      <c r="PO334" s="1">
        <v>0</v>
      </c>
      <c r="PP334" s="1">
        <v>0</v>
      </c>
      <c r="PQ334" s="1">
        <v>0</v>
      </c>
      <c r="PR334" s="1">
        <v>0</v>
      </c>
      <c r="PS334" s="1">
        <v>0</v>
      </c>
      <c r="PT334" s="1">
        <v>0</v>
      </c>
      <c r="PU334" s="1">
        <v>0</v>
      </c>
      <c r="PV334" s="1">
        <v>0</v>
      </c>
      <c r="PX334" s="1" t="s">
        <v>4365</v>
      </c>
      <c r="PY334" s="1" t="s">
        <v>487</v>
      </c>
      <c r="PZ334" s="1" t="s">
        <v>4365</v>
      </c>
      <c r="QA334" s="1" t="s">
        <v>489</v>
      </c>
      <c r="QB334" s="1" t="s">
        <v>3351</v>
      </c>
      <c r="QC334" s="1" t="s">
        <v>4366</v>
      </c>
      <c r="QD334" s="1" t="s">
        <v>472</v>
      </c>
      <c r="QG334" s="1">
        <v>-2.2888489000000001</v>
      </c>
      <c r="QH334" s="1">
        <v>28.8030896</v>
      </c>
      <c r="QI334" s="1">
        <v>1795.4</v>
      </c>
      <c r="QJ334" s="1">
        <v>4.9400000000000004</v>
      </c>
      <c r="QK334" s="1">
        <v>8</v>
      </c>
      <c r="QL334" s="1">
        <v>44970.57403935185</v>
      </c>
      <c r="QM334" s="1">
        <v>44970.562858796293</v>
      </c>
      <c r="QN334" s="1" t="s">
        <v>890</v>
      </c>
      <c r="QO334" s="1">
        <v>44970.595150462963</v>
      </c>
      <c r="QP334" s="7" t="s">
        <v>4367</v>
      </c>
      <c r="QQ334" s="1" t="s">
        <v>890</v>
      </c>
      <c r="QR334" s="1" t="s">
        <v>4751</v>
      </c>
      <c r="QS334" s="1" t="s">
        <v>4708</v>
      </c>
      <c r="QT334" s="1">
        <v>9</v>
      </c>
      <c r="QU334" s="1" t="s">
        <v>4725</v>
      </c>
      <c r="QV334" s="1">
        <v>7</v>
      </c>
      <c r="QW334" s="1">
        <v>15</v>
      </c>
      <c r="QX334" s="1">
        <v>20</v>
      </c>
      <c r="QY334" s="9">
        <v>42</v>
      </c>
      <c r="QZ334" s="1" t="s">
        <v>5101</v>
      </c>
      <c r="RA334" s="1">
        <v>6.666666666666667</v>
      </c>
      <c r="RB334" s="1" t="s">
        <v>4710</v>
      </c>
      <c r="RC334" s="1" t="s">
        <v>4711</v>
      </c>
      <c r="RD334" s="1" t="s">
        <v>4712</v>
      </c>
      <c r="RE334" s="1" t="s">
        <v>5102</v>
      </c>
      <c r="RF334" s="1">
        <v>0</v>
      </c>
      <c r="RG334" s="1">
        <v>1</v>
      </c>
      <c r="RH334" s="1">
        <v>1</v>
      </c>
      <c r="RI334" s="1">
        <v>3</v>
      </c>
      <c r="RJ334" s="1" t="s">
        <v>4713</v>
      </c>
      <c r="RK334" s="1">
        <v>0</v>
      </c>
      <c r="RL334" s="1">
        <v>5</v>
      </c>
      <c r="RM334" s="1" t="s">
        <v>4714</v>
      </c>
      <c r="RN334" s="1">
        <v>0</v>
      </c>
      <c r="RO334" s="1">
        <v>0</v>
      </c>
      <c r="RP334" s="1" t="str">
        <f t="shared" si="36"/>
        <v>croissance</v>
      </c>
      <c r="RQ334" s="1" t="str">
        <f t="shared" si="37"/>
        <v>croissance</v>
      </c>
      <c r="RR334" s="1" t="str">
        <f t="shared" si="38"/>
        <v>stagnation</v>
      </c>
      <c r="RS334" s="1" t="str">
        <f t="shared" si="39"/>
        <v>regression</v>
      </c>
      <c r="RT334" s="1" t="str">
        <f t="shared" si="40"/>
        <v>regression</v>
      </c>
      <c r="RU334" s="1" t="str">
        <f t="shared" si="41"/>
        <v>croissance</v>
      </c>
    </row>
    <row r="335" spans="1:489" ht="14.25" customHeight="1" x14ac:dyDescent="0.3">
      <c r="A335" s="1" t="s">
        <v>4368</v>
      </c>
      <c r="B335" s="1" t="s">
        <v>4369</v>
      </c>
      <c r="C335" s="1">
        <v>44970</v>
      </c>
      <c r="D335" s="1" t="s">
        <v>459</v>
      </c>
      <c r="E335" s="1" t="s">
        <v>460</v>
      </c>
      <c r="F335" s="1" t="s">
        <v>460</v>
      </c>
      <c r="G335" s="1" t="s">
        <v>461</v>
      </c>
      <c r="H335" s="1" t="s">
        <v>462</v>
      </c>
      <c r="I335" s="1" t="s">
        <v>732</v>
      </c>
      <c r="J335" s="1" t="s">
        <v>472</v>
      </c>
      <c r="K335" s="1" t="s">
        <v>4371</v>
      </c>
      <c r="L335" s="1" t="s">
        <v>4370</v>
      </c>
      <c r="M335" s="1" t="str" cm="1">
        <f t="array" ref="M335">SUBSTITUTE(L335,LEFT(L335,MIN(IFERROR(FIND({0;1;2;3;4;5;6;7;8;9},L335),""))-1),"")</f>
        <v>35</v>
      </c>
      <c r="N335" s="1" t="str">
        <f t="shared" si="35"/>
        <v>nyama_35</v>
      </c>
      <c r="O335" s="1" t="s">
        <v>510</v>
      </c>
      <c r="P335" s="1">
        <v>27</v>
      </c>
      <c r="Q335" s="1">
        <v>973321150</v>
      </c>
      <c r="R335" s="1" t="s">
        <v>614</v>
      </c>
      <c r="S335" s="1" t="s">
        <v>464</v>
      </c>
      <c r="W335" s="1" t="s">
        <v>510</v>
      </c>
      <c r="X335" s="1" t="s">
        <v>4372</v>
      </c>
      <c r="Y335" s="1" t="s">
        <v>1144</v>
      </c>
      <c r="AA335" s="1" t="s">
        <v>596</v>
      </c>
      <c r="AB335" s="1">
        <v>1</v>
      </c>
      <c r="AC335" s="1">
        <v>0</v>
      </c>
      <c r="AD335" s="1">
        <v>1</v>
      </c>
      <c r="AE335" s="1">
        <v>0</v>
      </c>
      <c r="AF335" s="1">
        <v>2</v>
      </c>
      <c r="AG335" s="1">
        <v>0</v>
      </c>
      <c r="AH335" s="1">
        <v>0</v>
      </c>
      <c r="AI335" s="1">
        <v>1</v>
      </c>
      <c r="AJ335" s="1">
        <v>1</v>
      </c>
      <c r="AK335" s="1">
        <v>2</v>
      </c>
      <c r="AL335" s="1">
        <v>0</v>
      </c>
      <c r="AM335" s="1">
        <v>1</v>
      </c>
      <c r="AN335" s="1">
        <v>0</v>
      </c>
      <c r="AO335" s="1">
        <v>1</v>
      </c>
      <c r="AP335" s="1">
        <v>1</v>
      </c>
      <c r="AQ335" s="1">
        <v>0</v>
      </c>
      <c r="AR335" s="1">
        <v>11</v>
      </c>
      <c r="AS335" s="1" t="s">
        <v>464</v>
      </c>
      <c r="AT335" s="1">
        <v>0</v>
      </c>
      <c r="AU335" s="1">
        <v>0</v>
      </c>
      <c r="AV335" s="1">
        <v>0</v>
      </c>
      <c r="AW335" s="1">
        <v>1</v>
      </c>
      <c r="AX335" s="1">
        <v>1</v>
      </c>
      <c r="AY335" s="1">
        <v>0</v>
      </c>
      <c r="AZ335" s="1">
        <v>0</v>
      </c>
      <c r="BA335" s="1">
        <v>0</v>
      </c>
      <c r="BB335" s="1">
        <v>0</v>
      </c>
      <c r="BC335" s="1">
        <v>0</v>
      </c>
      <c r="BD335" s="1">
        <v>0</v>
      </c>
      <c r="BE335" s="1">
        <v>0</v>
      </c>
      <c r="BF335" s="1" t="s">
        <v>464</v>
      </c>
      <c r="BG335" s="1">
        <v>0</v>
      </c>
      <c r="BH335" s="1">
        <v>0</v>
      </c>
      <c r="BI335" s="1">
        <v>0</v>
      </c>
      <c r="BJ335" s="1">
        <v>0</v>
      </c>
      <c r="BK335" s="1">
        <v>1</v>
      </c>
      <c r="BL335" s="1">
        <v>1</v>
      </c>
      <c r="BM335" s="1">
        <v>1</v>
      </c>
      <c r="BN335" s="1">
        <v>1</v>
      </c>
      <c r="BO335" s="1">
        <v>0</v>
      </c>
      <c r="BP335" s="1">
        <v>0</v>
      </c>
      <c r="BQ335" s="1">
        <v>0</v>
      </c>
      <c r="BS335" s="1" t="s">
        <v>464</v>
      </c>
      <c r="BT335" s="1">
        <v>0</v>
      </c>
      <c r="BU335" s="1">
        <v>0</v>
      </c>
      <c r="BV335" s="1">
        <v>1</v>
      </c>
      <c r="BW335" s="1">
        <v>1</v>
      </c>
      <c r="BX335" s="1">
        <v>1</v>
      </c>
      <c r="BY335" s="1">
        <v>1</v>
      </c>
      <c r="BZ335" s="1">
        <v>1</v>
      </c>
      <c r="CA335" s="1">
        <v>1</v>
      </c>
      <c r="CB335" s="1">
        <v>0</v>
      </c>
      <c r="CC335" s="1">
        <v>0</v>
      </c>
      <c r="CD335" s="1">
        <v>0</v>
      </c>
      <c r="CF335" s="1" t="s">
        <v>473</v>
      </c>
      <c r="CG335" s="1" t="s">
        <v>474</v>
      </c>
      <c r="CL335" s="1" t="s">
        <v>473</v>
      </c>
      <c r="CM335" s="1" t="s">
        <v>5133</v>
      </c>
      <c r="CO335" s="1" t="s">
        <v>464</v>
      </c>
      <c r="CW335" s="1" t="s">
        <v>475</v>
      </c>
      <c r="CX335" s="1">
        <v>5</v>
      </c>
      <c r="CY335" s="1">
        <v>30</v>
      </c>
      <c r="CZ335" s="1">
        <v>15</v>
      </c>
      <c r="DA335" s="9">
        <v>50</v>
      </c>
      <c r="DE335" s="1" t="s">
        <v>472</v>
      </c>
      <c r="DF335" s="1" t="s">
        <v>5102</v>
      </c>
      <c r="DG335" s="1">
        <v>0</v>
      </c>
      <c r="DH335" s="1">
        <v>0</v>
      </c>
      <c r="DI335" s="1">
        <v>0</v>
      </c>
      <c r="DJ335" s="1">
        <v>0</v>
      </c>
      <c r="DK335" s="1">
        <v>0</v>
      </c>
      <c r="DL335" s="1">
        <v>0</v>
      </c>
      <c r="DM335" s="1">
        <v>1</v>
      </c>
      <c r="DN335" s="1">
        <v>1</v>
      </c>
      <c r="DO335" s="1">
        <v>1</v>
      </c>
      <c r="DP335" s="1">
        <v>1</v>
      </c>
      <c r="DQ335" s="1">
        <v>0</v>
      </c>
      <c r="DR335" s="1">
        <v>0</v>
      </c>
      <c r="DS335" s="1">
        <v>0</v>
      </c>
      <c r="EH335" s="1">
        <v>7</v>
      </c>
      <c r="EI335" s="1">
        <v>8</v>
      </c>
      <c r="EJ335" s="1">
        <v>1120</v>
      </c>
      <c r="EM335" s="1">
        <v>0</v>
      </c>
      <c r="EN335" s="6">
        <v>14.545454545454545</v>
      </c>
      <c r="EO335" s="1" t="s">
        <v>472</v>
      </c>
      <c r="EZ335" s="1" t="s">
        <v>555</v>
      </c>
      <c r="FA335" s="1">
        <v>0</v>
      </c>
      <c r="FB335" s="1">
        <v>0</v>
      </c>
      <c r="FC335" s="1">
        <v>0</v>
      </c>
      <c r="FD335" s="1">
        <v>0</v>
      </c>
      <c r="FE335" s="1">
        <v>1</v>
      </c>
      <c r="FF335" s="1">
        <v>0</v>
      </c>
      <c r="FG335" s="1">
        <v>0</v>
      </c>
      <c r="FI335" s="1" t="s">
        <v>464</v>
      </c>
      <c r="FJ335" s="1" t="s">
        <v>598</v>
      </c>
      <c r="FM335" s="1">
        <v>500</v>
      </c>
      <c r="GE335" s="1" t="s">
        <v>472</v>
      </c>
      <c r="GF335" s="1" t="s">
        <v>4373</v>
      </c>
      <c r="GG335" s="1" t="s">
        <v>472</v>
      </c>
      <c r="HP335" s="1" t="s">
        <v>464</v>
      </c>
      <c r="HQ335" s="1">
        <v>0</v>
      </c>
      <c r="HR335" s="1">
        <v>1</v>
      </c>
      <c r="HS335" s="1">
        <v>0</v>
      </c>
      <c r="HT335" s="1">
        <v>0</v>
      </c>
      <c r="HU335" s="1">
        <v>0</v>
      </c>
      <c r="HV335" s="1">
        <v>0</v>
      </c>
      <c r="HW335" s="1">
        <v>0</v>
      </c>
      <c r="HX335" s="1">
        <v>0</v>
      </c>
      <c r="HY335" s="1">
        <v>0</v>
      </c>
      <c r="HZ335" s="1">
        <v>0</v>
      </c>
      <c r="ID335" s="1" t="s">
        <v>1148</v>
      </c>
      <c r="IF335" s="1">
        <v>0</v>
      </c>
      <c r="IG335" s="1">
        <v>0</v>
      </c>
      <c r="IH335" s="1">
        <v>0</v>
      </c>
      <c r="II335" s="1">
        <v>1</v>
      </c>
      <c r="IJ335" s="1">
        <v>0</v>
      </c>
      <c r="IS335" s="1" t="s">
        <v>5184</v>
      </c>
      <c r="IT335" s="1" t="s">
        <v>472</v>
      </c>
      <c r="IU335" s="1" t="s">
        <v>5100</v>
      </c>
      <c r="IV335" s="1" t="s">
        <v>472</v>
      </c>
      <c r="IX335" s="1" t="s">
        <v>472</v>
      </c>
      <c r="IY335" s="1" t="s">
        <v>464</v>
      </c>
      <c r="IZ335" s="1">
        <v>0</v>
      </c>
      <c r="JA335" s="1">
        <v>0</v>
      </c>
      <c r="JB335" s="1">
        <v>0</v>
      </c>
      <c r="JC335" s="1">
        <v>1</v>
      </c>
      <c r="JD335" s="1">
        <v>0</v>
      </c>
      <c r="JE335" s="1">
        <v>1</v>
      </c>
      <c r="JF335" s="1">
        <v>0</v>
      </c>
      <c r="JG335" s="1">
        <v>0</v>
      </c>
      <c r="JH335" s="1">
        <v>0</v>
      </c>
      <c r="JI335" s="1">
        <v>0</v>
      </c>
      <c r="JK335" s="1" t="s">
        <v>464</v>
      </c>
      <c r="JL335" s="1">
        <v>0</v>
      </c>
      <c r="JM335" s="1">
        <v>0</v>
      </c>
      <c r="JN335" s="1">
        <v>1</v>
      </c>
      <c r="JO335" s="1">
        <v>0</v>
      </c>
      <c r="JP335" s="1">
        <v>1</v>
      </c>
      <c r="JQ335" s="1">
        <v>0</v>
      </c>
      <c r="JR335" s="1">
        <v>0</v>
      </c>
      <c r="JT335" s="1" t="s">
        <v>464</v>
      </c>
      <c r="KA335" s="1" t="s">
        <v>464</v>
      </c>
      <c r="KB335" s="1">
        <v>1</v>
      </c>
      <c r="KC335" s="1">
        <v>0</v>
      </c>
      <c r="KD335" s="1">
        <v>1</v>
      </c>
      <c r="KE335" s="1">
        <v>2</v>
      </c>
      <c r="KF335" s="1">
        <v>0</v>
      </c>
      <c r="KG335" s="1">
        <v>0</v>
      </c>
      <c r="KH335" s="1">
        <v>0</v>
      </c>
      <c r="KJ335" s="1">
        <v>0</v>
      </c>
      <c r="KK335" s="1">
        <v>1</v>
      </c>
      <c r="KL335" s="1">
        <v>1</v>
      </c>
      <c r="KM335" s="1">
        <v>2</v>
      </c>
      <c r="KN335" s="1">
        <v>4</v>
      </c>
      <c r="KO335" s="1" t="s">
        <v>5185</v>
      </c>
      <c r="KP335" s="1">
        <v>0</v>
      </c>
      <c r="KQ335" s="1">
        <v>1</v>
      </c>
      <c r="KR335" s="1">
        <v>0</v>
      </c>
      <c r="KS335" s="1" t="s">
        <v>4374</v>
      </c>
      <c r="KT335" s="1">
        <v>1</v>
      </c>
      <c r="KU335" s="1">
        <v>0</v>
      </c>
      <c r="KV335" s="1">
        <v>0</v>
      </c>
      <c r="KW335" s="1">
        <v>0</v>
      </c>
      <c r="KX335" s="1">
        <v>0</v>
      </c>
      <c r="KY335" s="1">
        <v>0</v>
      </c>
      <c r="LA335" s="1" t="s">
        <v>464</v>
      </c>
      <c r="LB335" s="1" t="s">
        <v>4375</v>
      </c>
      <c r="LC335" s="1">
        <v>1</v>
      </c>
      <c r="LD335" s="1">
        <v>1</v>
      </c>
      <c r="LE335" s="1">
        <v>0</v>
      </c>
      <c r="LF335" s="1">
        <v>0</v>
      </c>
      <c r="LH335" s="1">
        <v>0</v>
      </c>
      <c r="LI335" s="1">
        <v>0</v>
      </c>
      <c r="LJ335" s="1">
        <v>0</v>
      </c>
      <c r="LK335" s="1">
        <v>1</v>
      </c>
      <c r="LL335" s="1">
        <v>0</v>
      </c>
      <c r="LM335" s="1">
        <v>0</v>
      </c>
      <c r="LN335" s="1">
        <v>0</v>
      </c>
      <c r="LO335" s="1">
        <v>0</v>
      </c>
      <c r="LQ335" s="1" t="s">
        <v>464</v>
      </c>
      <c r="LR335" s="1" t="s">
        <v>4376</v>
      </c>
      <c r="LS335" s="1">
        <v>0</v>
      </c>
      <c r="LT335" s="1">
        <v>0</v>
      </c>
      <c r="LU335" s="1">
        <v>0</v>
      </c>
      <c r="LV335" s="1">
        <v>1</v>
      </c>
      <c r="LW335" s="1">
        <v>0</v>
      </c>
      <c r="LX335" s="1">
        <v>0</v>
      </c>
      <c r="LY335" s="1" t="s">
        <v>1184</v>
      </c>
      <c r="LZ335" s="1" t="s">
        <v>464</v>
      </c>
      <c r="MA335" s="1" t="s">
        <v>464</v>
      </c>
      <c r="MB335" s="1">
        <v>1</v>
      </c>
      <c r="MC335" s="1">
        <v>1</v>
      </c>
      <c r="MD335" s="1">
        <v>0</v>
      </c>
      <c r="ME335" s="1">
        <v>0</v>
      </c>
      <c r="MF335" s="1">
        <v>0</v>
      </c>
      <c r="MH335" s="1">
        <v>1</v>
      </c>
      <c r="MI335" s="1">
        <v>0</v>
      </c>
      <c r="MJ335" s="1">
        <v>0</v>
      </c>
      <c r="MK335" s="1">
        <v>0</v>
      </c>
      <c r="ML335" s="1">
        <v>0</v>
      </c>
      <c r="MM335" s="1">
        <v>0</v>
      </c>
      <c r="MN335" s="1">
        <v>1</v>
      </c>
      <c r="MO335" s="1">
        <v>0</v>
      </c>
      <c r="MP335" s="1" t="s">
        <v>1194</v>
      </c>
      <c r="MQ335" s="1">
        <v>1</v>
      </c>
      <c r="MR335" s="1" t="s">
        <v>464</v>
      </c>
      <c r="MS335" s="1" t="s">
        <v>479</v>
      </c>
      <c r="MT335" s="1">
        <v>5</v>
      </c>
      <c r="MU335" s="1" t="s">
        <v>5189</v>
      </c>
      <c r="NA335" s="1">
        <v>0</v>
      </c>
      <c r="NB335" s="1">
        <v>1</v>
      </c>
      <c r="NC335" s="1" t="s">
        <v>5190</v>
      </c>
      <c r="NH335" s="1" t="s">
        <v>464</v>
      </c>
      <c r="NI335" s="1" t="s">
        <v>464</v>
      </c>
      <c r="NJ335" s="1" t="s">
        <v>817</v>
      </c>
      <c r="NK335" s="1" t="s">
        <v>464</v>
      </c>
      <c r="NL335" s="1">
        <v>1</v>
      </c>
      <c r="NM335" s="1">
        <v>1</v>
      </c>
      <c r="NN335" s="1">
        <v>1</v>
      </c>
      <c r="NO335" s="1">
        <v>0</v>
      </c>
      <c r="NP335" s="1">
        <v>0</v>
      </c>
      <c r="NQ335" s="1">
        <v>0</v>
      </c>
      <c r="NR335" s="1">
        <v>0</v>
      </c>
      <c r="NT335" s="1">
        <v>1</v>
      </c>
      <c r="NU335" s="1">
        <v>1</v>
      </c>
      <c r="NV335" s="1">
        <v>0</v>
      </c>
      <c r="NW335" s="1">
        <v>0</v>
      </c>
      <c r="NX335" s="1">
        <v>0</v>
      </c>
      <c r="NY335" s="1">
        <v>0</v>
      </c>
      <c r="NZ335" s="1">
        <v>1</v>
      </c>
      <c r="OA335" s="1">
        <v>0</v>
      </c>
      <c r="OB335" s="1" t="s">
        <v>2797</v>
      </c>
      <c r="OD335" s="1" t="s">
        <v>4377</v>
      </c>
      <c r="OE335" s="1">
        <v>1</v>
      </c>
      <c r="OF335" s="1">
        <v>1</v>
      </c>
      <c r="OG335" s="1">
        <v>1</v>
      </c>
      <c r="OH335" s="1">
        <v>1</v>
      </c>
      <c r="OI335" s="1">
        <v>0</v>
      </c>
      <c r="OJ335" s="1">
        <v>1</v>
      </c>
      <c r="OK335" s="1">
        <v>1</v>
      </c>
      <c r="OL335" s="1">
        <v>1</v>
      </c>
      <c r="OM335" s="1">
        <v>0</v>
      </c>
      <c r="ON335" s="1">
        <v>0</v>
      </c>
      <c r="OP335" s="1">
        <v>0</v>
      </c>
      <c r="OQ335" s="1">
        <v>0</v>
      </c>
      <c r="OR335" s="1">
        <v>0</v>
      </c>
      <c r="OS335" s="1">
        <v>1</v>
      </c>
      <c r="OT335" s="1">
        <v>0</v>
      </c>
      <c r="OU335" s="1">
        <v>0</v>
      </c>
      <c r="OW335" s="1" t="s">
        <v>546</v>
      </c>
      <c r="OY335" s="1" t="s">
        <v>533</v>
      </c>
      <c r="OZ335" s="1" t="s">
        <v>464</v>
      </c>
      <c r="PA335" s="1" t="s">
        <v>464</v>
      </c>
      <c r="PB335" s="1" t="s">
        <v>533</v>
      </c>
      <c r="PC335" s="1" t="s">
        <v>464</v>
      </c>
      <c r="PD335" s="1" t="s">
        <v>464</v>
      </c>
      <c r="PF335" s="1" t="s">
        <v>484</v>
      </c>
      <c r="PH335" s="1" t="s">
        <v>485</v>
      </c>
      <c r="PI335" s="1" t="s">
        <v>486</v>
      </c>
      <c r="PJ335" s="1" t="s">
        <v>489</v>
      </c>
      <c r="PK335" s="1">
        <v>0</v>
      </c>
      <c r="PL335" s="1">
        <v>1</v>
      </c>
      <c r="PM335" s="1">
        <v>1</v>
      </c>
      <c r="PN335" s="1">
        <v>1</v>
      </c>
      <c r="PO335" s="1">
        <v>1</v>
      </c>
      <c r="PP335" s="1">
        <v>1</v>
      </c>
      <c r="PQ335" s="1">
        <v>0</v>
      </c>
      <c r="PR335" s="1">
        <v>0</v>
      </c>
      <c r="PS335" s="1">
        <v>1</v>
      </c>
      <c r="PT335" s="1">
        <v>1</v>
      </c>
      <c r="PU335" s="1">
        <v>0</v>
      </c>
      <c r="PV335" s="1">
        <v>0</v>
      </c>
      <c r="PX335" s="1" t="s">
        <v>1533</v>
      </c>
      <c r="PY335" s="1" t="s">
        <v>565</v>
      </c>
      <c r="PZ335" s="1" t="s">
        <v>1194</v>
      </c>
      <c r="QA335" s="1" t="s">
        <v>489</v>
      </c>
      <c r="QB335" s="1" t="s">
        <v>4378</v>
      </c>
      <c r="QC335" s="1" t="s">
        <v>4379</v>
      </c>
      <c r="QD335" s="1" t="s">
        <v>472</v>
      </c>
      <c r="QG335" s="1">
        <v>-2.2729550000000001</v>
      </c>
      <c r="QH335" s="1">
        <v>28.816669999999998</v>
      </c>
      <c r="QI335" s="1">
        <v>1691.2</v>
      </c>
      <c r="QJ335" s="1">
        <v>3.9</v>
      </c>
      <c r="QK335" s="1">
        <v>11</v>
      </c>
      <c r="QL335" s="1">
        <v>44970.611585648148</v>
      </c>
      <c r="QM335" s="1">
        <v>44970.582696759258</v>
      </c>
      <c r="QN335" s="1" t="s">
        <v>1159</v>
      </c>
      <c r="QO335" s="1">
        <v>44970.611944444441</v>
      </c>
      <c r="QP335" s="7" t="s">
        <v>4380</v>
      </c>
      <c r="QQ335" s="1" t="s">
        <v>1159</v>
      </c>
      <c r="QR335" s="1" t="s">
        <v>4752</v>
      </c>
      <c r="QS335" s="1" t="s">
        <v>4752</v>
      </c>
      <c r="QT335" s="1" t="s">
        <v>4752</v>
      </c>
      <c r="QU335" s="1" t="s">
        <v>4752</v>
      </c>
      <c r="QV335" s="1" t="s">
        <v>4752</v>
      </c>
      <c r="QW335" s="1" t="s">
        <v>4752</v>
      </c>
      <c r="QX335" s="1" t="s">
        <v>4752</v>
      </c>
      <c r="QY335" s="9" t="s">
        <v>4752</v>
      </c>
      <c r="QZ335" s="1" t="s">
        <v>4752</v>
      </c>
      <c r="RA335" s="1" t="s">
        <v>4752</v>
      </c>
      <c r="RB335" s="1" t="s">
        <v>4752</v>
      </c>
      <c r="RC335" s="1" t="s">
        <v>4752</v>
      </c>
      <c r="RD335" s="1" t="s">
        <v>4752</v>
      </c>
      <c r="RE335" s="1" t="s">
        <v>4752</v>
      </c>
      <c r="RF335" s="1" t="s">
        <v>4752</v>
      </c>
      <c r="RG335" s="1" t="s">
        <v>4752</v>
      </c>
      <c r="RH335" s="1" t="s">
        <v>4752</v>
      </c>
      <c r="RI335" s="1" t="s">
        <v>4752</v>
      </c>
      <c r="RJ335" s="1" t="s">
        <v>4752</v>
      </c>
      <c r="RK335" s="1" t="s">
        <v>4752</v>
      </c>
      <c r="RL335" s="1" t="s">
        <v>4752</v>
      </c>
      <c r="RM335" s="1" t="s">
        <v>4752</v>
      </c>
      <c r="RN335" s="1" t="s">
        <v>4752</v>
      </c>
      <c r="RO335" s="1" t="s">
        <v>4752</v>
      </c>
      <c r="RP335" s="1" t="str">
        <f t="shared" si="36"/>
        <v/>
      </c>
      <c r="RQ335" s="1" t="str">
        <f t="shared" si="37"/>
        <v/>
      </c>
      <c r="RR335" s="1" t="str">
        <f t="shared" si="38"/>
        <v/>
      </c>
      <c r="RS335" s="1" t="str">
        <f t="shared" si="39"/>
        <v/>
      </c>
      <c r="RT335" s="1" t="str">
        <f t="shared" si="40"/>
        <v/>
      </c>
      <c r="RU335" s="1" t="str">
        <f t="shared" si="41"/>
        <v/>
      </c>
    </row>
    <row r="336" spans="1:489" ht="14.25" customHeight="1" x14ac:dyDescent="0.3">
      <c r="A336" s="1" t="s">
        <v>4381</v>
      </c>
      <c r="B336" s="1" t="s">
        <v>4382</v>
      </c>
      <c r="C336" s="1">
        <v>44972</v>
      </c>
      <c r="D336" s="1" t="s">
        <v>459</v>
      </c>
      <c r="E336" s="1" t="s">
        <v>460</v>
      </c>
      <c r="F336" s="1" t="s">
        <v>460</v>
      </c>
      <c r="G336" s="1" t="s">
        <v>461</v>
      </c>
      <c r="H336" s="1" t="s">
        <v>462</v>
      </c>
      <c r="I336" s="1" t="s">
        <v>463</v>
      </c>
      <c r="J336" s="1" t="s">
        <v>464</v>
      </c>
      <c r="K336" s="1" t="s">
        <v>4384</v>
      </c>
      <c r="L336" s="1" t="s">
        <v>4383</v>
      </c>
      <c r="M336" s="1" t="str" cm="1">
        <f t="array" ref="M336">SUBSTITUTE(L336,LEFT(L336,MIN(IFERROR(FIND({0;1;2;3;4;5;6;7;8;9},L336),""))-1),"")</f>
        <v>68</v>
      </c>
      <c r="N336" s="1" t="str">
        <f t="shared" si="35"/>
        <v>kamak_68</v>
      </c>
      <c r="O336" s="1" t="s">
        <v>467</v>
      </c>
      <c r="P336" s="1">
        <v>33</v>
      </c>
      <c r="Q336" s="1">
        <v>0</v>
      </c>
      <c r="R336" s="1" t="s">
        <v>511</v>
      </c>
      <c r="S336" s="1" t="s">
        <v>472</v>
      </c>
      <c r="T336" s="1" t="s">
        <v>542</v>
      </c>
      <c r="V336" s="1" t="s">
        <v>510</v>
      </c>
      <c r="W336" s="1" t="s">
        <v>510</v>
      </c>
      <c r="Y336" s="1" t="s">
        <v>513</v>
      </c>
      <c r="AA336" s="1" t="s">
        <v>471</v>
      </c>
      <c r="AB336" s="1">
        <v>1</v>
      </c>
      <c r="AC336" s="1">
        <v>2</v>
      </c>
      <c r="AD336" s="1">
        <v>0</v>
      </c>
      <c r="AE336" s="1">
        <v>0</v>
      </c>
      <c r="AF336" s="1">
        <v>0</v>
      </c>
      <c r="AG336" s="1">
        <v>1</v>
      </c>
      <c r="AH336" s="1">
        <v>1</v>
      </c>
      <c r="AI336" s="1">
        <v>0</v>
      </c>
      <c r="AJ336" s="1">
        <v>1</v>
      </c>
      <c r="AK336" s="1">
        <v>1</v>
      </c>
      <c r="AL336" s="1">
        <v>0</v>
      </c>
      <c r="AM336" s="1">
        <v>0</v>
      </c>
      <c r="AN336" s="1">
        <v>1</v>
      </c>
      <c r="AO336" s="1">
        <v>1</v>
      </c>
      <c r="AP336" s="1">
        <v>1</v>
      </c>
      <c r="AQ336" s="1">
        <v>0</v>
      </c>
      <c r="AR336" s="1">
        <v>10</v>
      </c>
      <c r="AS336" s="1" t="s">
        <v>464</v>
      </c>
      <c r="AT336" s="1">
        <v>0</v>
      </c>
      <c r="AU336" s="1">
        <v>0</v>
      </c>
      <c r="AV336" s="1">
        <v>0</v>
      </c>
      <c r="AW336" s="1">
        <v>0</v>
      </c>
      <c r="AX336" s="1">
        <v>1</v>
      </c>
      <c r="AY336" s="1">
        <v>1</v>
      </c>
      <c r="AZ336" s="1">
        <v>0</v>
      </c>
      <c r="BA336" s="1">
        <v>0</v>
      </c>
      <c r="BB336" s="1">
        <v>0</v>
      </c>
      <c r="BC336" s="1">
        <v>0</v>
      </c>
      <c r="BD336" s="1">
        <v>0</v>
      </c>
      <c r="BE336" s="1">
        <v>0</v>
      </c>
      <c r="BF336" s="1" t="s">
        <v>472</v>
      </c>
      <c r="BS336" s="1" t="s">
        <v>464</v>
      </c>
      <c r="BT336" s="1">
        <v>1</v>
      </c>
      <c r="BU336" s="1">
        <v>1</v>
      </c>
      <c r="BV336" s="1">
        <v>0</v>
      </c>
      <c r="BW336" s="1">
        <v>0</v>
      </c>
      <c r="BX336" s="1">
        <v>0</v>
      </c>
      <c r="BY336" s="1">
        <v>0</v>
      </c>
      <c r="BZ336" s="1">
        <v>0</v>
      </c>
      <c r="CA336" s="1">
        <v>0</v>
      </c>
      <c r="CB336" s="1">
        <v>0</v>
      </c>
      <c r="CC336" s="1">
        <v>0</v>
      </c>
      <c r="CD336" s="1">
        <v>0</v>
      </c>
      <c r="CF336" s="1" t="s">
        <v>473</v>
      </c>
      <c r="CG336" s="1" t="s">
        <v>474</v>
      </c>
      <c r="CL336" s="1" t="s">
        <v>473</v>
      </c>
      <c r="CM336" s="1" t="s">
        <v>5133</v>
      </c>
      <c r="CO336" s="1" t="s">
        <v>464</v>
      </c>
      <c r="CW336" s="1" t="s">
        <v>475</v>
      </c>
      <c r="CX336" s="1">
        <v>5</v>
      </c>
      <c r="CY336" s="1">
        <v>2</v>
      </c>
      <c r="CZ336" s="1">
        <v>10</v>
      </c>
      <c r="DA336" s="9">
        <v>17</v>
      </c>
      <c r="DE336" s="1" t="s">
        <v>464</v>
      </c>
      <c r="DF336" s="1" t="s">
        <v>5100</v>
      </c>
      <c r="EH336" s="1">
        <v>7</v>
      </c>
      <c r="EI336" s="1">
        <v>5</v>
      </c>
      <c r="EJ336" s="1">
        <v>700</v>
      </c>
      <c r="EM336" s="1">
        <v>0</v>
      </c>
      <c r="EN336" s="6">
        <v>10</v>
      </c>
      <c r="EO336" s="1" t="s">
        <v>472</v>
      </c>
      <c r="EZ336" s="1" t="s">
        <v>529</v>
      </c>
      <c r="FA336" s="1">
        <v>0</v>
      </c>
      <c r="FB336" s="1">
        <v>0</v>
      </c>
      <c r="FC336" s="1">
        <v>0</v>
      </c>
      <c r="FD336" s="1">
        <v>0</v>
      </c>
      <c r="FE336" s="1">
        <v>1</v>
      </c>
      <c r="FF336" s="1">
        <v>0</v>
      </c>
      <c r="FG336" s="1">
        <v>0</v>
      </c>
      <c r="FI336" s="1" t="s">
        <v>464</v>
      </c>
      <c r="FJ336" s="1" t="s">
        <v>598</v>
      </c>
      <c r="FM336" s="1">
        <v>1000</v>
      </c>
      <c r="GE336" s="1" t="s">
        <v>464</v>
      </c>
      <c r="GF336" s="1" t="s">
        <v>4385</v>
      </c>
      <c r="GG336" s="1" t="s">
        <v>472</v>
      </c>
      <c r="HP336" s="1" t="s">
        <v>464</v>
      </c>
      <c r="HQ336" s="1">
        <v>0</v>
      </c>
      <c r="HR336" s="1">
        <v>1</v>
      </c>
      <c r="HS336" s="1">
        <v>0</v>
      </c>
      <c r="HT336" s="1">
        <v>0</v>
      </c>
      <c r="HU336" s="1">
        <v>0</v>
      </c>
      <c r="HV336" s="1">
        <v>0</v>
      </c>
      <c r="HW336" s="1">
        <v>0</v>
      </c>
      <c r="HX336" s="1">
        <v>0</v>
      </c>
      <c r="HY336" s="1">
        <v>0</v>
      </c>
      <c r="HZ336" s="1">
        <v>0</v>
      </c>
      <c r="ID336" s="1" t="s">
        <v>1148</v>
      </c>
      <c r="IF336" s="1">
        <v>0</v>
      </c>
      <c r="IG336" s="1">
        <v>0</v>
      </c>
      <c r="IH336" s="1">
        <v>0</v>
      </c>
      <c r="II336" s="1">
        <v>1</v>
      </c>
      <c r="IJ336" s="1">
        <v>0</v>
      </c>
      <c r="IS336" s="1" t="s">
        <v>5184</v>
      </c>
      <c r="IT336" s="1" t="s">
        <v>472</v>
      </c>
      <c r="IU336" s="1" t="s">
        <v>5100</v>
      </c>
      <c r="IV336" s="1" t="s">
        <v>472</v>
      </c>
      <c r="IX336" s="1" t="s">
        <v>472</v>
      </c>
      <c r="IY336" s="1" t="s">
        <v>472</v>
      </c>
      <c r="KA336" s="1" t="s">
        <v>472</v>
      </c>
      <c r="KE336" s="1">
        <v>0</v>
      </c>
      <c r="KM336" s="1">
        <v>0</v>
      </c>
      <c r="KN336" s="1">
        <v>0</v>
      </c>
      <c r="KO336" s="1" t="s">
        <v>5186</v>
      </c>
      <c r="KT336" s="1">
        <v>1</v>
      </c>
      <c r="KU336" s="1">
        <v>0</v>
      </c>
      <c r="KV336" s="1">
        <v>0</v>
      </c>
      <c r="KW336" s="1">
        <v>0</v>
      </c>
      <c r="KX336" s="1">
        <v>0</v>
      </c>
      <c r="KY336" s="1">
        <v>0</v>
      </c>
      <c r="LA336" s="1" t="s">
        <v>472</v>
      </c>
      <c r="LB336" s="1" t="s">
        <v>4386</v>
      </c>
      <c r="LC336" s="1">
        <v>0</v>
      </c>
      <c r="LD336" s="1">
        <v>1</v>
      </c>
      <c r="LE336" s="1">
        <v>0</v>
      </c>
      <c r="LF336" s="1">
        <v>0</v>
      </c>
      <c r="LH336" s="1">
        <v>0</v>
      </c>
      <c r="LI336" s="1">
        <v>0</v>
      </c>
      <c r="LJ336" s="1">
        <v>0</v>
      </c>
      <c r="LK336" s="1">
        <v>0</v>
      </c>
      <c r="LL336" s="1">
        <v>0</v>
      </c>
      <c r="LM336" s="1">
        <v>0</v>
      </c>
      <c r="LN336" s="1">
        <v>1</v>
      </c>
      <c r="LO336" s="1">
        <v>0</v>
      </c>
      <c r="LP336" s="1" t="s">
        <v>3187</v>
      </c>
      <c r="LQ336" s="1" t="s">
        <v>472</v>
      </c>
      <c r="LZ336" s="1" t="s">
        <v>472</v>
      </c>
      <c r="MA336" s="1" t="s">
        <v>472</v>
      </c>
      <c r="MQ336" s="1">
        <v>0</v>
      </c>
      <c r="MT336" s="1">
        <v>2</v>
      </c>
      <c r="MU336" s="1" t="s">
        <v>5188</v>
      </c>
      <c r="MV336" s="1">
        <v>0</v>
      </c>
      <c r="MW336" s="1">
        <v>0</v>
      </c>
      <c r="MX336" s="1">
        <v>0</v>
      </c>
      <c r="MY336" s="1">
        <v>0</v>
      </c>
      <c r="MZ336" s="1">
        <v>0</v>
      </c>
      <c r="NA336" s="1">
        <v>0</v>
      </c>
      <c r="NB336" s="1">
        <v>0</v>
      </c>
      <c r="NC336" s="1" t="s">
        <v>1580</v>
      </c>
      <c r="ND336" s="1">
        <v>1</v>
      </c>
      <c r="NE336" s="1">
        <v>0</v>
      </c>
      <c r="NF336" s="1">
        <v>0</v>
      </c>
      <c r="NH336" s="1" t="s">
        <v>464</v>
      </c>
      <c r="NI336" s="1" t="s">
        <v>480</v>
      </c>
      <c r="OD336" s="1" t="s">
        <v>2133</v>
      </c>
      <c r="OE336" s="1">
        <v>1</v>
      </c>
      <c r="OF336" s="1">
        <v>1</v>
      </c>
      <c r="OG336" s="1">
        <v>1</v>
      </c>
      <c r="OH336" s="1">
        <v>0</v>
      </c>
      <c r="OI336" s="1">
        <v>0</v>
      </c>
      <c r="OJ336" s="1">
        <v>0</v>
      </c>
      <c r="OK336" s="1">
        <v>0</v>
      </c>
      <c r="OL336" s="1">
        <v>1</v>
      </c>
      <c r="OM336" s="1">
        <v>1</v>
      </c>
      <c r="ON336" s="1">
        <v>0</v>
      </c>
      <c r="OO336" s="1" t="s">
        <v>562</v>
      </c>
      <c r="OP336" s="1">
        <v>0</v>
      </c>
      <c r="OQ336" s="1">
        <v>0</v>
      </c>
      <c r="OR336" s="1">
        <v>0</v>
      </c>
      <c r="OS336" s="1">
        <v>1</v>
      </c>
      <c r="OT336" s="1">
        <v>0</v>
      </c>
      <c r="OU336" s="1">
        <v>0</v>
      </c>
      <c r="OW336" s="1" t="s">
        <v>546</v>
      </c>
      <c r="OY336" s="1" t="s">
        <v>502</v>
      </c>
      <c r="OZ336" s="1" t="s">
        <v>464</v>
      </c>
      <c r="PA336" s="1" t="s">
        <v>472</v>
      </c>
      <c r="PB336" s="1" t="s">
        <v>502</v>
      </c>
      <c r="PC336" s="1" t="s">
        <v>464</v>
      </c>
      <c r="PD336" s="1" t="s">
        <v>472</v>
      </c>
      <c r="PF336" s="1" t="s">
        <v>484</v>
      </c>
      <c r="PH336" s="1" t="s">
        <v>671</v>
      </c>
      <c r="PI336" s="1" t="s">
        <v>605</v>
      </c>
      <c r="PJ336" s="1" t="s">
        <v>472</v>
      </c>
      <c r="PZ336" s="1" t="s">
        <v>1184</v>
      </c>
      <c r="QA336" s="1" t="s">
        <v>472</v>
      </c>
      <c r="QB336" s="1" t="s">
        <v>4387</v>
      </c>
      <c r="QC336" s="1" t="s">
        <v>4388</v>
      </c>
      <c r="QD336" s="1" t="s">
        <v>472</v>
      </c>
      <c r="QG336" s="1">
        <v>-2.2945293000000002</v>
      </c>
      <c r="QH336" s="1">
        <v>28.801266200000001</v>
      </c>
      <c r="QI336" s="1">
        <v>1782.1</v>
      </c>
      <c r="QJ336" s="1">
        <v>4.67</v>
      </c>
      <c r="QK336" s="1">
        <v>10</v>
      </c>
      <c r="QL336" s="1">
        <v>44972.322060185194</v>
      </c>
      <c r="QM336" s="1">
        <v>44972.310752314806</v>
      </c>
      <c r="QN336" s="1" t="s">
        <v>1159</v>
      </c>
      <c r="QO336" s="1">
        <v>44972.364525462966</v>
      </c>
      <c r="QP336" s="7" t="s">
        <v>4389</v>
      </c>
      <c r="QQ336" s="1" t="s">
        <v>1159</v>
      </c>
      <c r="QR336" s="1" t="s">
        <v>4707</v>
      </c>
      <c r="QS336" s="1" t="s">
        <v>4708</v>
      </c>
      <c r="QT336" s="1">
        <v>6</v>
      </c>
      <c r="QU336" s="1" t="s">
        <v>4709</v>
      </c>
      <c r="QV336" s="1">
        <v>30</v>
      </c>
      <c r="QW336" s="1">
        <v>5</v>
      </c>
      <c r="QX336" s="1">
        <v>35</v>
      </c>
      <c r="QY336" s="9">
        <v>70</v>
      </c>
      <c r="QZ336" s="1" t="s">
        <v>5102</v>
      </c>
      <c r="RA336" s="1">
        <v>33.333333333333336</v>
      </c>
      <c r="RB336" s="1" t="s">
        <v>4720</v>
      </c>
      <c r="RC336" s="1" t="s">
        <v>4711</v>
      </c>
      <c r="RD336" s="1" t="s">
        <v>4712</v>
      </c>
      <c r="RE336" s="1" t="s">
        <v>5102</v>
      </c>
      <c r="RF336" s="1">
        <v>0</v>
      </c>
      <c r="RG336" s="1">
        <v>1</v>
      </c>
      <c r="RH336" s="1">
        <v>2</v>
      </c>
      <c r="RI336" s="1">
        <v>4</v>
      </c>
      <c r="RJ336" s="1" t="s">
        <v>4713</v>
      </c>
      <c r="RK336" s="1">
        <v>1</v>
      </c>
      <c r="RL336" s="1">
        <v>5</v>
      </c>
      <c r="RM336" s="1" t="s">
        <v>4714</v>
      </c>
      <c r="RN336" s="1">
        <v>1</v>
      </c>
      <c r="RO336" s="1">
        <v>1</v>
      </c>
      <c r="RP336" s="1" t="str">
        <f t="shared" si="36"/>
        <v>croissance</v>
      </c>
      <c r="RQ336" s="1" t="str">
        <f t="shared" si="37"/>
        <v>croissance</v>
      </c>
      <c r="RR336" s="1" t="str">
        <f t="shared" si="38"/>
        <v>croissance</v>
      </c>
      <c r="RS336" s="1" t="str">
        <f t="shared" si="39"/>
        <v>croissance</v>
      </c>
      <c r="RT336" s="1" t="str">
        <f t="shared" si="40"/>
        <v>regression</v>
      </c>
      <c r="RU336" s="1" t="str">
        <f t="shared" si="41"/>
        <v>regression</v>
      </c>
    </row>
    <row r="337" spans="1:489" ht="14.25" customHeight="1" x14ac:dyDescent="0.3">
      <c r="A337" s="1" t="s">
        <v>4390</v>
      </c>
      <c r="B337" s="1" t="s">
        <v>4391</v>
      </c>
      <c r="C337" s="1">
        <v>44972</v>
      </c>
      <c r="D337" s="1" t="s">
        <v>459</v>
      </c>
      <c r="E337" s="1" t="s">
        <v>460</v>
      </c>
      <c r="F337" s="1" t="s">
        <v>460</v>
      </c>
      <c r="G337" s="1" t="s">
        <v>461</v>
      </c>
      <c r="H337" s="1" t="s">
        <v>462</v>
      </c>
      <c r="I337" s="1" t="s">
        <v>463</v>
      </c>
      <c r="J337" s="1" t="s">
        <v>464</v>
      </c>
      <c r="K337" s="1" t="s">
        <v>4393</v>
      </c>
      <c r="L337" s="1" t="s">
        <v>4392</v>
      </c>
      <c r="M337" s="1" t="str" cm="1">
        <f t="array" ref="M337">SUBSTITUTE(L337,LEFT(L337,MIN(IFERROR(FIND({0;1;2;3;4;5;6;7;8;9},L337),""))-1),"")</f>
        <v>69</v>
      </c>
      <c r="N337" s="1" t="str">
        <f t="shared" si="35"/>
        <v>kamak_69</v>
      </c>
      <c r="O337" s="1" t="s">
        <v>467</v>
      </c>
      <c r="P337" s="1">
        <v>20</v>
      </c>
      <c r="Q337" s="1">
        <v>979565764</v>
      </c>
      <c r="R337" s="1" t="s">
        <v>614</v>
      </c>
      <c r="S337" s="1" t="s">
        <v>472</v>
      </c>
      <c r="T337" s="1" t="s">
        <v>542</v>
      </c>
      <c r="V337" s="1" t="s">
        <v>510</v>
      </c>
      <c r="W337" s="1" t="s">
        <v>510</v>
      </c>
      <c r="Y337" s="1" t="s">
        <v>470</v>
      </c>
      <c r="AA337" s="1" t="s">
        <v>471</v>
      </c>
      <c r="AB337" s="1">
        <v>0</v>
      </c>
      <c r="AC337" s="1">
        <v>0</v>
      </c>
      <c r="AD337" s="1">
        <v>1</v>
      </c>
      <c r="AE337" s="1">
        <v>0</v>
      </c>
      <c r="AF337" s="1">
        <v>1</v>
      </c>
      <c r="AG337" s="1">
        <v>0</v>
      </c>
      <c r="AH337" s="1">
        <v>0</v>
      </c>
      <c r="AI337" s="1">
        <v>0</v>
      </c>
      <c r="AJ337" s="1">
        <v>3</v>
      </c>
      <c r="AK337" s="1">
        <v>0</v>
      </c>
      <c r="AL337" s="1">
        <v>0</v>
      </c>
      <c r="AM337" s="1">
        <v>0</v>
      </c>
      <c r="AN337" s="1">
        <v>0</v>
      </c>
      <c r="AO337" s="1">
        <v>0</v>
      </c>
      <c r="AP337" s="1">
        <v>1</v>
      </c>
      <c r="AQ337" s="1">
        <v>0</v>
      </c>
      <c r="AR337" s="1">
        <v>6</v>
      </c>
      <c r="AS337" s="1" t="s">
        <v>472</v>
      </c>
      <c r="AT337" s="1">
        <v>0</v>
      </c>
      <c r="AU337" s="1">
        <v>0</v>
      </c>
      <c r="AV337" s="1">
        <v>0</v>
      </c>
      <c r="AW337" s="1">
        <v>0</v>
      </c>
      <c r="AX337" s="1">
        <v>0</v>
      </c>
      <c r="AY337" s="1">
        <v>0</v>
      </c>
      <c r="AZ337" s="1">
        <v>0</v>
      </c>
      <c r="BA337" s="1">
        <v>0</v>
      </c>
      <c r="BB337" s="1">
        <v>0</v>
      </c>
      <c r="BC337" s="1">
        <v>0</v>
      </c>
      <c r="BD337" s="1">
        <v>0</v>
      </c>
      <c r="BE337" s="1">
        <v>0</v>
      </c>
      <c r="BF337" s="1" t="s">
        <v>472</v>
      </c>
      <c r="BS337" s="1" t="s">
        <v>464</v>
      </c>
      <c r="BT337" s="1">
        <v>0</v>
      </c>
      <c r="BU337" s="1">
        <v>0</v>
      </c>
      <c r="BV337" s="1">
        <v>1</v>
      </c>
      <c r="BW337" s="1">
        <v>1</v>
      </c>
      <c r="BX337" s="1">
        <v>1</v>
      </c>
      <c r="BY337" s="1">
        <v>1</v>
      </c>
      <c r="BZ337" s="1">
        <v>0</v>
      </c>
      <c r="CA337" s="1">
        <v>0</v>
      </c>
      <c r="CB337" s="1">
        <v>0</v>
      </c>
      <c r="CC337" s="1">
        <v>0</v>
      </c>
      <c r="CD337" s="1">
        <v>0</v>
      </c>
      <c r="CF337" s="1" t="s">
        <v>650</v>
      </c>
      <c r="CI337" s="1" t="s">
        <v>714</v>
      </c>
      <c r="CL337" s="1" t="s">
        <v>714</v>
      </c>
      <c r="CM337" s="1" t="s">
        <v>5132</v>
      </c>
      <c r="CO337" s="1" t="s">
        <v>464</v>
      </c>
      <c r="CW337" s="1" t="s">
        <v>475</v>
      </c>
      <c r="CX337" s="1">
        <v>5</v>
      </c>
      <c r="CY337" s="1">
        <v>1</v>
      </c>
      <c r="CZ337" s="1">
        <v>10</v>
      </c>
      <c r="DA337" s="9">
        <v>16</v>
      </c>
      <c r="DE337" s="1" t="s">
        <v>464</v>
      </c>
      <c r="DF337" s="1" t="s">
        <v>5102</v>
      </c>
      <c r="EH337" s="1">
        <v>7</v>
      </c>
      <c r="EI337" s="1">
        <v>3</v>
      </c>
      <c r="EJ337" s="1">
        <v>420</v>
      </c>
      <c r="EM337" s="1">
        <v>0</v>
      </c>
      <c r="EN337" s="6">
        <v>10</v>
      </c>
      <c r="EO337" s="1" t="s">
        <v>472</v>
      </c>
      <c r="EZ337" s="1" t="s">
        <v>476</v>
      </c>
      <c r="FA337" s="1">
        <v>0</v>
      </c>
      <c r="FB337" s="1">
        <v>0</v>
      </c>
      <c r="FC337" s="1">
        <v>1</v>
      </c>
      <c r="FD337" s="1">
        <v>0</v>
      </c>
      <c r="FE337" s="1">
        <v>0</v>
      </c>
      <c r="FF337" s="1">
        <v>0</v>
      </c>
      <c r="FG337" s="1">
        <v>0</v>
      </c>
      <c r="FI337" s="1" t="s">
        <v>472</v>
      </c>
      <c r="GE337" s="1" t="s">
        <v>472</v>
      </c>
      <c r="GF337" s="1" t="s">
        <v>4394</v>
      </c>
      <c r="GG337" s="1" t="s">
        <v>472</v>
      </c>
      <c r="HP337" s="1" t="s">
        <v>464</v>
      </c>
      <c r="HQ337" s="1">
        <v>0</v>
      </c>
      <c r="HR337" s="1">
        <v>0</v>
      </c>
      <c r="HS337" s="1">
        <v>1</v>
      </c>
      <c r="HT337" s="1">
        <v>0</v>
      </c>
      <c r="HU337" s="1">
        <v>0</v>
      </c>
      <c r="HV337" s="1">
        <v>0</v>
      </c>
      <c r="HW337" s="1">
        <v>0</v>
      </c>
      <c r="HX337" s="1">
        <v>0</v>
      </c>
      <c r="HY337" s="1">
        <v>0</v>
      </c>
      <c r="HZ337" s="1">
        <v>0</v>
      </c>
      <c r="IC337" s="1" t="s">
        <v>1932</v>
      </c>
      <c r="IF337" s="1">
        <v>0</v>
      </c>
      <c r="IG337" s="1">
        <v>0</v>
      </c>
      <c r="IH337" s="1">
        <v>0</v>
      </c>
      <c r="II337" s="1">
        <v>1</v>
      </c>
      <c r="IJ337" s="1">
        <v>0</v>
      </c>
      <c r="IL337" s="1">
        <v>0</v>
      </c>
      <c r="IM337" s="1">
        <v>1</v>
      </c>
      <c r="IN337" s="1">
        <v>0</v>
      </c>
      <c r="IS337" s="1" t="s">
        <v>5183</v>
      </c>
      <c r="IT337" s="1" t="s">
        <v>472</v>
      </c>
      <c r="IU337" s="1" t="s">
        <v>5102</v>
      </c>
      <c r="IV337" s="1" t="s">
        <v>472</v>
      </c>
      <c r="IX337" s="1" t="s">
        <v>472</v>
      </c>
      <c r="IY337" s="1" t="s">
        <v>472</v>
      </c>
      <c r="KA337" s="1" t="s">
        <v>472</v>
      </c>
      <c r="KE337" s="1">
        <v>0</v>
      </c>
      <c r="KM337" s="1">
        <v>0</v>
      </c>
      <c r="KN337" s="1">
        <v>0</v>
      </c>
      <c r="KO337" s="1" t="s">
        <v>5186</v>
      </c>
      <c r="KT337" s="1">
        <v>0</v>
      </c>
      <c r="KU337" s="1">
        <v>0</v>
      </c>
      <c r="KV337" s="1">
        <v>0</v>
      </c>
      <c r="KW337" s="1">
        <v>1</v>
      </c>
      <c r="KX337" s="1">
        <v>0</v>
      </c>
      <c r="KY337" s="1">
        <v>0</v>
      </c>
      <c r="LA337" s="1" t="s">
        <v>472</v>
      </c>
      <c r="LC337" s="1">
        <v>0</v>
      </c>
      <c r="LD337" s="1">
        <v>1</v>
      </c>
      <c r="LE337" s="1">
        <v>0</v>
      </c>
      <c r="LF337" s="1">
        <v>0</v>
      </c>
      <c r="LH337" s="1">
        <v>0</v>
      </c>
      <c r="LI337" s="1">
        <v>0</v>
      </c>
      <c r="LJ337" s="1">
        <v>0</v>
      </c>
      <c r="LK337" s="1">
        <v>0</v>
      </c>
      <c r="LL337" s="1">
        <v>1</v>
      </c>
      <c r="LM337" s="1">
        <v>0</v>
      </c>
      <c r="LN337" s="1">
        <v>0</v>
      </c>
      <c r="LO337" s="1">
        <v>0</v>
      </c>
      <c r="LQ337" s="1" t="s">
        <v>472</v>
      </c>
      <c r="LZ337" s="1" t="s">
        <v>472</v>
      </c>
      <c r="MA337" s="1" t="s">
        <v>472</v>
      </c>
      <c r="MQ337" s="1">
        <v>0</v>
      </c>
      <c r="MT337" s="1">
        <v>5</v>
      </c>
      <c r="MU337" s="1" t="s">
        <v>5189</v>
      </c>
      <c r="MV337" s="1">
        <v>0</v>
      </c>
      <c r="MW337" s="1">
        <v>0</v>
      </c>
      <c r="MX337" s="1">
        <v>0</v>
      </c>
      <c r="MY337" s="1">
        <v>0</v>
      </c>
      <c r="MZ337" s="1">
        <v>0</v>
      </c>
      <c r="NA337" s="1">
        <v>0</v>
      </c>
      <c r="NB337" s="1">
        <v>0</v>
      </c>
      <c r="NC337" s="1" t="s">
        <v>1580</v>
      </c>
      <c r="ND337" s="1">
        <v>1</v>
      </c>
      <c r="NE337" s="1">
        <v>0</v>
      </c>
      <c r="NF337" s="1">
        <v>0</v>
      </c>
      <c r="NH337" s="1" t="s">
        <v>464</v>
      </c>
      <c r="NI337" s="1" t="s">
        <v>464</v>
      </c>
      <c r="NJ337" s="1" t="s">
        <v>741</v>
      </c>
      <c r="OD337" s="1" t="s">
        <v>4395</v>
      </c>
      <c r="OE337" s="1">
        <v>1</v>
      </c>
      <c r="OF337" s="1">
        <v>1</v>
      </c>
      <c r="OG337" s="1">
        <v>0</v>
      </c>
      <c r="OH337" s="1">
        <v>1</v>
      </c>
      <c r="OI337" s="1">
        <v>0</v>
      </c>
      <c r="OJ337" s="1">
        <v>0</v>
      </c>
      <c r="OK337" s="1">
        <v>0</v>
      </c>
      <c r="OL337" s="1">
        <v>0</v>
      </c>
      <c r="OM337" s="1">
        <v>0</v>
      </c>
      <c r="ON337" s="1">
        <v>0</v>
      </c>
      <c r="OP337" s="1">
        <v>0</v>
      </c>
      <c r="OQ337" s="1">
        <v>0</v>
      </c>
      <c r="OR337" s="1">
        <v>0</v>
      </c>
      <c r="OS337" s="1">
        <v>0</v>
      </c>
      <c r="OT337" s="1">
        <v>1</v>
      </c>
      <c r="OU337" s="1">
        <v>0</v>
      </c>
      <c r="OV337" s="1" t="s">
        <v>3187</v>
      </c>
      <c r="OW337" s="1" t="s">
        <v>702</v>
      </c>
      <c r="OY337" s="1" t="s">
        <v>518</v>
      </c>
      <c r="OZ337" s="1" t="s">
        <v>472</v>
      </c>
      <c r="PA337" s="1" t="s">
        <v>472</v>
      </c>
      <c r="PB337" s="1" t="s">
        <v>518</v>
      </c>
      <c r="PC337" s="1" t="s">
        <v>472</v>
      </c>
      <c r="PI337" s="1" t="s">
        <v>534</v>
      </c>
      <c r="PJ337" s="1" t="s">
        <v>489</v>
      </c>
      <c r="PK337" s="1">
        <v>0</v>
      </c>
      <c r="PL337" s="1">
        <v>0</v>
      </c>
      <c r="PM337" s="1">
        <v>1</v>
      </c>
      <c r="PN337" s="1">
        <v>0</v>
      </c>
      <c r="PO337" s="1">
        <v>0</v>
      </c>
      <c r="PP337" s="1">
        <v>1</v>
      </c>
      <c r="PQ337" s="1">
        <v>0</v>
      </c>
      <c r="PR337" s="1">
        <v>0</v>
      </c>
      <c r="PS337" s="1">
        <v>0</v>
      </c>
      <c r="PT337" s="1">
        <v>0</v>
      </c>
      <c r="PU337" s="1">
        <v>0</v>
      </c>
      <c r="PV337" s="1">
        <v>0</v>
      </c>
      <c r="PX337" s="1" t="s">
        <v>488</v>
      </c>
      <c r="PY337" s="1" t="s">
        <v>472</v>
      </c>
      <c r="QB337" s="1" t="s">
        <v>4396</v>
      </c>
      <c r="QC337" s="1" t="s">
        <v>4397</v>
      </c>
      <c r="QD337" s="1" t="s">
        <v>472</v>
      </c>
      <c r="QG337" s="1">
        <v>-2.2943785000000001</v>
      </c>
      <c r="QH337" s="1">
        <v>28.801923899999998</v>
      </c>
      <c r="QI337" s="1">
        <v>1750.6</v>
      </c>
      <c r="QJ337" s="1">
        <v>4.84</v>
      </c>
      <c r="QK337" s="1">
        <v>6</v>
      </c>
      <c r="QL337" s="1">
        <v>44972.340324074074</v>
      </c>
      <c r="QM337" s="1">
        <v>44972.325601851851</v>
      </c>
      <c r="QN337" s="1" t="s">
        <v>1159</v>
      </c>
      <c r="QO337" s="1">
        <v>44972.364537037043</v>
      </c>
      <c r="QP337" s="7" t="s">
        <v>4398</v>
      </c>
      <c r="QQ337" s="1" t="s">
        <v>1159</v>
      </c>
      <c r="QR337" s="1" t="s">
        <v>4752</v>
      </c>
      <c r="QS337" s="1" t="s">
        <v>4752</v>
      </c>
      <c r="QT337" s="1" t="s">
        <v>4752</v>
      </c>
      <c r="QU337" s="1" t="s">
        <v>4752</v>
      </c>
      <c r="QV337" s="1" t="s">
        <v>4752</v>
      </c>
      <c r="QW337" s="1" t="s">
        <v>4752</v>
      </c>
      <c r="QX337" s="1" t="s">
        <v>4752</v>
      </c>
      <c r="QY337" s="9" t="s">
        <v>4752</v>
      </c>
      <c r="QZ337" s="1" t="s">
        <v>4752</v>
      </c>
      <c r="RA337" s="1" t="s">
        <v>4752</v>
      </c>
      <c r="RB337" s="1" t="s">
        <v>4752</v>
      </c>
      <c r="RC337" s="1" t="s">
        <v>4752</v>
      </c>
      <c r="RD337" s="1" t="s">
        <v>4752</v>
      </c>
      <c r="RE337" s="1" t="s">
        <v>4752</v>
      </c>
      <c r="RF337" s="1" t="s">
        <v>4752</v>
      </c>
      <c r="RG337" s="1" t="s">
        <v>4752</v>
      </c>
      <c r="RH337" s="1" t="s">
        <v>4752</v>
      </c>
      <c r="RI337" s="1" t="s">
        <v>4752</v>
      </c>
      <c r="RJ337" s="1" t="s">
        <v>4752</v>
      </c>
      <c r="RK337" s="1" t="s">
        <v>4752</v>
      </c>
      <c r="RL337" s="1" t="s">
        <v>4752</v>
      </c>
      <c r="RM337" s="1" t="s">
        <v>4752</v>
      </c>
      <c r="RN337" s="1" t="s">
        <v>4752</v>
      </c>
      <c r="RO337" s="1" t="s">
        <v>4752</v>
      </c>
      <c r="RP337" s="1" t="str">
        <f t="shared" si="36"/>
        <v/>
      </c>
      <c r="RQ337" s="1" t="str">
        <f t="shared" si="37"/>
        <v/>
      </c>
      <c r="RR337" s="1" t="str">
        <f t="shared" si="38"/>
        <v/>
      </c>
      <c r="RS337" s="1" t="str">
        <f t="shared" si="39"/>
        <v/>
      </c>
      <c r="RT337" s="1" t="str">
        <f t="shared" si="40"/>
        <v/>
      </c>
      <c r="RU337" s="1" t="str">
        <f t="shared" si="41"/>
        <v/>
      </c>
    </row>
    <row r="338" spans="1:489" ht="14.25" customHeight="1" x14ac:dyDescent="0.3">
      <c r="A338" s="1" t="s">
        <v>4399</v>
      </c>
      <c r="B338" s="1" t="s">
        <v>4400</v>
      </c>
      <c r="C338" s="1">
        <v>44972</v>
      </c>
      <c r="D338" s="1" t="s">
        <v>459</v>
      </c>
      <c r="E338" s="1" t="s">
        <v>460</v>
      </c>
      <c r="F338" s="1" t="s">
        <v>460</v>
      </c>
      <c r="G338" s="1" t="s">
        <v>461</v>
      </c>
      <c r="H338" s="1" t="s">
        <v>462</v>
      </c>
      <c r="I338" s="1" t="s">
        <v>463</v>
      </c>
      <c r="J338" s="1" t="s">
        <v>464</v>
      </c>
      <c r="K338" s="1" t="s">
        <v>4402</v>
      </c>
      <c r="L338" s="1" t="s">
        <v>4401</v>
      </c>
      <c r="M338" s="1" t="str" cm="1">
        <f t="array" ref="M338">SUBSTITUTE(L338,LEFT(L338,MIN(IFERROR(FIND({0;1;2;3;4;5;6;7;8;9},L338),""))-1),"")</f>
        <v>12</v>
      </c>
      <c r="N338" s="1" t="str">
        <f t="shared" si="35"/>
        <v>kamak_12</v>
      </c>
      <c r="O338" s="1" t="s">
        <v>510</v>
      </c>
      <c r="P338" s="1">
        <v>44</v>
      </c>
      <c r="Q338" s="1">
        <v>977780130</v>
      </c>
      <c r="R338" s="1" t="s">
        <v>614</v>
      </c>
      <c r="S338" s="1" t="s">
        <v>464</v>
      </c>
      <c r="W338" s="1" t="s">
        <v>510</v>
      </c>
      <c r="X338" s="1" t="s">
        <v>4403</v>
      </c>
      <c r="Y338" s="1" t="s">
        <v>2228</v>
      </c>
      <c r="AA338" s="1" t="s">
        <v>596</v>
      </c>
      <c r="AB338" s="1">
        <v>0</v>
      </c>
      <c r="AC338" s="1">
        <v>0</v>
      </c>
      <c r="AD338" s="1">
        <v>0</v>
      </c>
      <c r="AE338" s="1">
        <v>2</v>
      </c>
      <c r="AF338" s="1">
        <v>2</v>
      </c>
      <c r="AG338" s="1">
        <v>1</v>
      </c>
      <c r="AH338" s="1">
        <v>1</v>
      </c>
      <c r="AI338" s="1">
        <v>0</v>
      </c>
      <c r="AJ338" s="1">
        <v>0</v>
      </c>
      <c r="AK338" s="1">
        <v>2</v>
      </c>
      <c r="AL338" s="1">
        <v>1</v>
      </c>
      <c r="AM338" s="1">
        <v>3</v>
      </c>
      <c r="AN338" s="1">
        <v>2</v>
      </c>
      <c r="AO338" s="1">
        <v>1</v>
      </c>
      <c r="AP338" s="1">
        <v>1</v>
      </c>
      <c r="AQ338" s="1">
        <v>0</v>
      </c>
      <c r="AR338" s="1">
        <v>16</v>
      </c>
      <c r="AS338" s="1" t="s">
        <v>464</v>
      </c>
      <c r="AT338" s="1">
        <v>0</v>
      </c>
      <c r="AU338" s="1">
        <v>0</v>
      </c>
      <c r="AV338" s="1">
        <v>0</v>
      </c>
      <c r="AW338" s="1">
        <v>0</v>
      </c>
      <c r="AX338" s="1">
        <v>1</v>
      </c>
      <c r="AY338" s="1">
        <v>0</v>
      </c>
      <c r="AZ338" s="1">
        <v>0</v>
      </c>
      <c r="BA338" s="1">
        <v>0</v>
      </c>
      <c r="BB338" s="1">
        <v>0</v>
      </c>
      <c r="BC338" s="1">
        <v>0</v>
      </c>
      <c r="BD338" s="1">
        <v>0</v>
      </c>
      <c r="BE338" s="1">
        <v>0</v>
      </c>
      <c r="BF338" s="1" t="s">
        <v>464</v>
      </c>
      <c r="BG338" s="1">
        <v>1</v>
      </c>
      <c r="BH338" s="1">
        <v>0</v>
      </c>
      <c r="BI338" s="1">
        <v>0</v>
      </c>
      <c r="BJ338" s="1">
        <v>0</v>
      </c>
      <c r="BK338" s="1">
        <v>1</v>
      </c>
      <c r="BL338" s="1">
        <v>0</v>
      </c>
      <c r="BM338" s="1">
        <v>0</v>
      </c>
      <c r="BN338" s="1">
        <v>0</v>
      </c>
      <c r="BO338" s="1">
        <v>0</v>
      </c>
      <c r="BP338" s="1">
        <v>0</v>
      </c>
      <c r="BQ338" s="1">
        <v>0</v>
      </c>
      <c r="BS338" s="1" t="s">
        <v>464</v>
      </c>
      <c r="BT338" s="1">
        <v>0</v>
      </c>
      <c r="BU338" s="1">
        <v>0</v>
      </c>
      <c r="BV338" s="1">
        <v>0</v>
      </c>
      <c r="BW338" s="1">
        <v>1</v>
      </c>
      <c r="BX338" s="1">
        <v>1</v>
      </c>
      <c r="BY338" s="1">
        <v>1</v>
      </c>
      <c r="BZ338" s="1">
        <v>0</v>
      </c>
      <c r="CA338" s="1">
        <v>0</v>
      </c>
      <c r="CB338" s="1">
        <v>0</v>
      </c>
      <c r="CC338" s="1">
        <v>0</v>
      </c>
      <c r="CD338" s="1">
        <v>0</v>
      </c>
      <c r="CF338" s="1" t="s">
        <v>650</v>
      </c>
      <c r="CI338" s="1" t="s">
        <v>714</v>
      </c>
      <c r="CL338" s="1" t="s">
        <v>714</v>
      </c>
      <c r="CM338" s="1" t="s">
        <v>5132</v>
      </c>
      <c r="CO338" s="1" t="s">
        <v>464</v>
      </c>
      <c r="CW338" s="1" t="s">
        <v>475</v>
      </c>
      <c r="CX338" s="1">
        <v>15</v>
      </c>
      <c r="CY338" s="1">
        <v>1</v>
      </c>
      <c r="CZ338" s="1">
        <v>20</v>
      </c>
      <c r="DA338" s="9">
        <v>36</v>
      </c>
      <c r="DE338" s="1" t="s">
        <v>464</v>
      </c>
      <c r="DF338" s="1" t="s">
        <v>5102</v>
      </c>
      <c r="EH338" s="1">
        <v>7</v>
      </c>
      <c r="EI338" s="1">
        <v>8</v>
      </c>
      <c r="EJ338" s="1">
        <v>1120</v>
      </c>
      <c r="EM338" s="1">
        <v>0</v>
      </c>
      <c r="EN338" s="6">
        <v>10</v>
      </c>
      <c r="EO338" s="1" t="s">
        <v>464</v>
      </c>
      <c r="EP338" s="1">
        <v>1</v>
      </c>
      <c r="EQ338" s="1">
        <v>0</v>
      </c>
      <c r="ER338" s="1">
        <v>0</v>
      </c>
      <c r="ES338" s="1">
        <v>0</v>
      </c>
      <c r="ET338" s="1">
        <v>0</v>
      </c>
      <c r="EU338" s="1">
        <v>0</v>
      </c>
      <c r="EV338" s="1">
        <v>0</v>
      </c>
      <c r="EW338" s="1">
        <v>0</v>
      </c>
      <c r="EX338" s="1">
        <v>0</v>
      </c>
      <c r="EZ338" s="1" t="s">
        <v>555</v>
      </c>
      <c r="FA338" s="1">
        <v>1</v>
      </c>
      <c r="FB338" s="1">
        <v>0</v>
      </c>
      <c r="FC338" s="1">
        <v>1</v>
      </c>
      <c r="FD338" s="1">
        <v>0</v>
      </c>
      <c r="FE338" s="1">
        <v>0</v>
      </c>
      <c r="FF338" s="1">
        <v>0</v>
      </c>
      <c r="FG338" s="1">
        <v>0</v>
      </c>
      <c r="FI338" s="1" t="s">
        <v>472</v>
      </c>
      <c r="GE338" s="1" t="s">
        <v>464</v>
      </c>
      <c r="GF338" s="1" t="s">
        <v>4404</v>
      </c>
      <c r="GG338" s="1" t="s">
        <v>472</v>
      </c>
      <c r="HP338" s="1" t="s">
        <v>464</v>
      </c>
      <c r="HQ338" s="1">
        <v>0</v>
      </c>
      <c r="HR338" s="1">
        <v>1</v>
      </c>
      <c r="HS338" s="1">
        <v>0</v>
      </c>
      <c r="HT338" s="1">
        <v>0</v>
      </c>
      <c r="HU338" s="1">
        <v>0</v>
      </c>
      <c r="HV338" s="1">
        <v>0</v>
      </c>
      <c r="HW338" s="1">
        <v>0</v>
      </c>
      <c r="HX338" s="1">
        <v>0</v>
      </c>
      <c r="HY338" s="1">
        <v>0</v>
      </c>
      <c r="HZ338" s="1">
        <v>0</v>
      </c>
      <c r="ID338" s="1" t="s">
        <v>1148</v>
      </c>
      <c r="IF338" s="1">
        <v>0</v>
      </c>
      <c r="IG338" s="1">
        <v>0</v>
      </c>
      <c r="IH338" s="1">
        <v>0</v>
      </c>
      <c r="II338" s="1">
        <v>1</v>
      </c>
      <c r="IJ338" s="1">
        <v>0</v>
      </c>
      <c r="IS338" s="1" t="s">
        <v>5184</v>
      </c>
      <c r="IT338" s="1" t="s">
        <v>472</v>
      </c>
      <c r="IU338" s="1" t="s">
        <v>5100</v>
      </c>
      <c r="IV338" s="1" t="s">
        <v>472</v>
      </c>
      <c r="IX338" s="1" t="s">
        <v>472</v>
      </c>
      <c r="IY338" s="1" t="s">
        <v>464</v>
      </c>
      <c r="IZ338" s="1">
        <v>0</v>
      </c>
      <c r="JA338" s="1">
        <v>1</v>
      </c>
      <c r="JB338" s="1">
        <v>0</v>
      </c>
      <c r="JC338" s="1">
        <v>0</v>
      </c>
      <c r="JD338" s="1">
        <v>0</v>
      </c>
      <c r="JE338" s="1">
        <v>1</v>
      </c>
      <c r="JF338" s="1">
        <v>0</v>
      </c>
      <c r="JG338" s="1">
        <v>1</v>
      </c>
      <c r="JH338" s="1">
        <v>0</v>
      </c>
      <c r="JI338" s="1">
        <v>0</v>
      </c>
      <c r="JK338" s="1" t="s">
        <v>472</v>
      </c>
      <c r="KA338" s="1" t="s">
        <v>464</v>
      </c>
      <c r="KB338" s="1">
        <v>1</v>
      </c>
      <c r="KC338" s="1">
        <v>1</v>
      </c>
      <c r="KD338" s="1">
        <v>1</v>
      </c>
      <c r="KE338" s="1">
        <v>3</v>
      </c>
      <c r="KF338" s="1">
        <v>0</v>
      </c>
      <c r="KG338" s="1">
        <v>0</v>
      </c>
      <c r="KH338" s="1">
        <v>0</v>
      </c>
      <c r="KJ338" s="1">
        <v>1</v>
      </c>
      <c r="KK338" s="1">
        <v>1</v>
      </c>
      <c r="KL338" s="1">
        <v>1</v>
      </c>
      <c r="KM338" s="1">
        <v>3</v>
      </c>
      <c r="KN338" s="1">
        <v>6</v>
      </c>
      <c r="KO338" s="1" t="s">
        <v>5185</v>
      </c>
      <c r="KP338" s="1">
        <v>0</v>
      </c>
      <c r="KQ338" s="1">
        <v>0</v>
      </c>
      <c r="KR338" s="1">
        <v>0</v>
      </c>
      <c r="KT338" s="1">
        <v>0</v>
      </c>
      <c r="KU338" s="1">
        <v>0</v>
      </c>
      <c r="KV338" s="1">
        <v>0</v>
      </c>
      <c r="KW338" s="1">
        <v>0</v>
      </c>
      <c r="KX338" s="1">
        <v>1</v>
      </c>
      <c r="KY338" s="1">
        <v>0</v>
      </c>
      <c r="KZ338" s="1" t="s">
        <v>3117</v>
      </c>
      <c r="LA338" s="1" t="s">
        <v>464</v>
      </c>
      <c r="LC338" s="1">
        <v>0</v>
      </c>
      <c r="LD338" s="1">
        <v>1</v>
      </c>
      <c r="LE338" s="1">
        <v>0</v>
      </c>
      <c r="LF338" s="1">
        <v>0</v>
      </c>
      <c r="LH338" s="1">
        <v>0</v>
      </c>
      <c r="LI338" s="1">
        <v>0</v>
      </c>
      <c r="LJ338" s="1">
        <v>0</v>
      </c>
      <c r="LK338" s="1">
        <v>0</v>
      </c>
      <c r="LL338" s="1">
        <v>1</v>
      </c>
      <c r="LM338" s="1">
        <v>0</v>
      </c>
      <c r="LN338" s="1">
        <v>0</v>
      </c>
      <c r="LO338" s="1">
        <v>0</v>
      </c>
      <c r="LQ338" s="1" t="s">
        <v>472</v>
      </c>
      <c r="LZ338" s="1" t="s">
        <v>464</v>
      </c>
      <c r="MA338" s="1" t="s">
        <v>464</v>
      </c>
      <c r="MB338" s="1">
        <v>1</v>
      </c>
      <c r="MC338" s="1">
        <v>1</v>
      </c>
      <c r="MD338" s="1">
        <v>1</v>
      </c>
      <c r="ME338" s="1">
        <v>0</v>
      </c>
      <c r="MF338" s="1">
        <v>0</v>
      </c>
      <c r="MH338" s="1">
        <v>1</v>
      </c>
      <c r="MI338" s="1">
        <v>1</v>
      </c>
      <c r="MJ338" s="1">
        <v>0</v>
      </c>
      <c r="MK338" s="1">
        <v>0</v>
      </c>
      <c r="ML338" s="1">
        <v>0</v>
      </c>
      <c r="MM338" s="1">
        <v>0</v>
      </c>
      <c r="MN338" s="1">
        <v>0</v>
      </c>
      <c r="MO338" s="1">
        <v>0</v>
      </c>
      <c r="MQ338" s="1">
        <v>2</v>
      </c>
      <c r="MR338" s="1" t="s">
        <v>464</v>
      </c>
      <c r="MS338" s="1" t="s">
        <v>472</v>
      </c>
      <c r="MT338" s="1">
        <v>5</v>
      </c>
      <c r="MU338" s="1" t="s">
        <v>5189</v>
      </c>
      <c r="NA338" s="1">
        <v>0</v>
      </c>
      <c r="NB338" s="1">
        <v>2</v>
      </c>
      <c r="NC338" s="1" t="s">
        <v>5190</v>
      </c>
      <c r="NH338" s="1" t="s">
        <v>464</v>
      </c>
      <c r="NI338" s="1" t="s">
        <v>464</v>
      </c>
      <c r="NJ338" s="1" t="s">
        <v>741</v>
      </c>
      <c r="OD338" s="1" t="s">
        <v>3120</v>
      </c>
      <c r="OE338" s="1">
        <v>1</v>
      </c>
      <c r="OF338" s="1">
        <v>1</v>
      </c>
      <c r="OG338" s="1">
        <v>0</v>
      </c>
      <c r="OH338" s="1">
        <v>0</v>
      </c>
      <c r="OI338" s="1">
        <v>0</v>
      </c>
      <c r="OJ338" s="1">
        <v>0</v>
      </c>
      <c r="OK338" s="1">
        <v>0</v>
      </c>
      <c r="OL338" s="1">
        <v>1</v>
      </c>
      <c r="OM338" s="1">
        <v>0</v>
      </c>
      <c r="ON338" s="1">
        <v>0</v>
      </c>
      <c r="OP338" s="1">
        <v>0</v>
      </c>
      <c r="OQ338" s="1">
        <v>0</v>
      </c>
      <c r="OR338" s="1">
        <v>0</v>
      </c>
      <c r="OS338" s="1">
        <v>0</v>
      </c>
      <c r="OT338" s="1">
        <v>1</v>
      </c>
      <c r="OU338" s="1">
        <v>0</v>
      </c>
      <c r="OV338" s="1" t="s">
        <v>1184</v>
      </c>
      <c r="OW338" s="1" t="s">
        <v>702</v>
      </c>
      <c r="OY338" s="1" t="s">
        <v>518</v>
      </c>
      <c r="OZ338" s="1" t="s">
        <v>472</v>
      </c>
      <c r="PA338" s="1" t="s">
        <v>472</v>
      </c>
      <c r="PB338" s="1" t="s">
        <v>518</v>
      </c>
      <c r="PC338" s="1" t="s">
        <v>472</v>
      </c>
      <c r="PI338" s="1" t="s">
        <v>605</v>
      </c>
      <c r="PJ338" s="1" t="s">
        <v>472</v>
      </c>
      <c r="PZ338" s="1" t="s">
        <v>1184</v>
      </c>
      <c r="QA338" s="1" t="s">
        <v>472</v>
      </c>
      <c r="QB338" s="1" t="s">
        <v>4405</v>
      </c>
      <c r="QC338" s="1" t="s">
        <v>4406</v>
      </c>
      <c r="QD338" s="1" t="s">
        <v>472</v>
      </c>
      <c r="QG338" s="1">
        <v>-2.2908762999999999</v>
      </c>
      <c r="QH338" s="1">
        <v>28.803875000000001</v>
      </c>
      <c r="QI338" s="1">
        <v>1758.1</v>
      </c>
      <c r="QJ338" s="1">
        <v>4.82</v>
      </c>
      <c r="QK338" s="1">
        <v>16</v>
      </c>
      <c r="QL338" s="1">
        <v>44972.364108796297</v>
      </c>
      <c r="QM338" s="1">
        <v>44972.352743055562</v>
      </c>
      <c r="QN338" s="1" t="s">
        <v>1159</v>
      </c>
      <c r="QO338" s="1">
        <v>44972.364548611113</v>
      </c>
      <c r="QP338" s="7" t="s">
        <v>4407</v>
      </c>
      <c r="QQ338" s="1" t="s">
        <v>1159</v>
      </c>
      <c r="QR338" s="1" t="s">
        <v>4707</v>
      </c>
      <c r="QS338" s="1" t="s">
        <v>4716</v>
      </c>
      <c r="QT338" s="1">
        <v>5</v>
      </c>
      <c r="QU338" s="1" t="s">
        <v>4709</v>
      </c>
      <c r="QV338" s="1">
        <v>70</v>
      </c>
      <c r="QW338" s="1">
        <v>75</v>
      </c>
      <c r="QX338" s="1">
        <v>50</v>
      </c>
      <c r="QY338" s="9">
        <v>195</v>
      </c>
      <c r="QZ338" s="1" t="s">
        <v>5102</v>
      </c>
      <c r="RA338" s="1">
        <v>3.4285714285714284</v>
      </c>
      <c r="RB338" s="1" t="s">
        <v>4710</v>
      </c>
      <c r="RC338" s="1" t="s">
        <v>4711</v>
      </c>
      <c r="RD338" s="1" t="s">
        <v>4717</v>
      </c>
      <c r="RE338" s="1" t="s">
        <v>5102</v>
      </c>
      <c r="RF338" s="1">
        <v>0</v>
      </c>
      <c r="RG338" s="1">
        <v>1</v>
      </c>
      <c r="RH338" s="1">
        <v>1</v>
      </c>
      <c r="RI338" s="1">
        <v>3</v>
      </c>
      <c r="RJ338" s="1" t="s">
        <v>4713</v>
      </c>
      <c r="RK338" s="1">
        <v>1</v>
      </c>
      <c r="RL338" s="1">
        <v>5</v>
      </c>
      <c r="RM338" s="1" t="s">
        <v>4714</v>
      </c>
      <c r="RN338" s="1">
        <v>1</v>
      </c>
      <c r="RO338" s="1">
        <v>1</v>
      </c>
      <c r="RP338" s="1" t="str">
        <f t="shared" si="36"/>
        <v>croissance</v>
      </c>
      <c r="RQ338" s="1" t="str">
        <f t="shared" si="37"/>
        <v>stagnation</v>
      </c>
      <c r="RR338" s="1" t="str">
        <f t="shared" si="38"/>
        <v>croissance</v>
      </c>
      <c r="RS338" s="1" t="str">
        <f t="shared" si="39"/>
        <v>regression</v>
      </c>
      <c r="RT338" s="1" t="str">
        <f t="shared" si="40"/>
        <v>regression</v>
      </c>
      <c r="RU338" s="1" t="str">
        <f t="shared" si="41"/>
        <v>stagnation</v>
      </c>
    </row>
    <row r="339" spans="1:489" ht="14.25" customHeight="1" x14ac:dyDescent="0.3">
      <c r="A339" s="1" t="s">
        <v>4408</v>
      </c>
      <c r="B339" s="1" t="s">
        <v>4409</v>
      </c>
      <c r="C339" s="1">
        <v>44972</v>
      </c>
      <c r="D339" s="1" t="s">
        <v>459</v>
      </c>
      <c r="E339" s="1" t="s">
        <v>460</v>
      </c>
      <c r="F339" s="1" t="s">
        <v>460</v>
      </c>
      <c r="G339" s="1" t="s">
        <v>461</v>
      </c>
      <c r="H339" s="1" t="s">
        <v>1380</v>
      </c>
      <c r="I339" s="1" t="s">
        <v>1381</v>
      </c>
      <c r="J339" s="1" t="s">
        <v>464</v>
      </c>
      <c r="K339" s="1" t="s">
        <v>4411</v>
      </c>
      <c r="L339" s="1" t="s">
        <v>4410</v>
      </c>
      <c r="M339" s="1" t="str" cm="1">
        <f t="array" ref="M339">SUBSTITUTE(L339,LEFT(L339,MIN(IFERROR(FIND({0;1;2;3;4;5;6;7;8;9},L339),""))-1),"")</f>
        <v>52</v>
      </c>
      <c r="N339" s="1" t="str">
        <f t="shared" si="35"/>
        <v>mwand_52</v>
      </c>
      <c r="O339" s="1" t="s">
        <v>510</v>
      </c>
      <c r="P339" s="1">
        <v>78</v>
      </c>
      <c r="Q339" s="1">
        <v>972616786</v>
      </c>
      <c r="R339" s="1" t="s">
        <v>468</v>
      </c>
      <c r="S339" s="1" t="s">
        <v>464</v>
      </c>
      <c r="W339" s="1" t="s">
        <v>510</v>
      </c>
      <c r="X339" s="1" t="s">
        <v>4412</v>
      </c>
      <c r="Y339" s="1" t="s">
        <v>575</v>
      </c>
      <c r="AA339" s="1" t="s">
        <v>471</v>
      </c>
      <c r="AB339" s="1">
        <v>0</v>
      </c>
      <c r="AC339" s="1">
        <v>0</v>
      </c>
      <c r="AD339" s="1">
        <v>0</v>
      </c>
      <c r="AE339" s="1">
        <v>0</v>
      </c>
      <c r="AF339" s="1">
        <v>0</v>
      </c>
      <c r="AG339" s="1">
        <v>0</v>
      </c>
      <c r="AH339" s="1">
        <v>0</v>
      </c>
      <c r="AI339" s="1">
        <v>1</v>
      </c>
      <c r="AJ339" s="1">
        <v>0</v>
      </c>
      <c r="AK339" s="1">
        <v>0</v>
      </c>
      <c r="AL339" s="1">
        <v>0</v>
      </c>
      <c r="AM339" s="1">
        <v>0</v>
      </c>
      <c r="AN339" s="1">
        <v>0</v>
      </c>
      <c r="AO339" s="1">
        <v>2</v>
      </c>
      <c r="AP339" s="1">
        <v>0</v>
      </c>
      <c r="AQ339" s="1">
        <v>1</v>
      </c>
      <c r="AR339" s="1">
        <v>4</v>
      </c>
      <c r="AS339" s="1" t="s">
        <v>464</v>
      </c>
      <c r="AT339" s="1">
        <v>0</v>
      </c>
      <c r="AU339" s="1">
        <v>1</v>
      </c>
      <c r="AV339" s="1">
        <v>0</v>
      </c>
      <c r="AW339" s="1">
        <v>0</v>
      </c>
      <c r="AX339" s="1">
        <v>0</v>
      </c>
      <c r="AY339" s="1">
        <v>0</v>
      </c>
      <c r="AZ339" s="1">
        <v>0</v>
      </c>
      <c r="BA339" s="1">
        <v>0</v>
      </c>
      <c r="BB339" s="1">
        <v>0</v>
      </c>
      <c r="BC339" s="1">
        <v>0</v>
      </c>
      <c r="BD339" s="1">
        <v>0</v>
      </c>
      <c r="BE339" s="1">
        <v>0</v>
      </c>
      <c r="BF339" s="1" t="s">
        <v>472</v>
      </c>
      <c r="BS339" s="1" t="s">
        <v>464</v>
      </c>
      <c r="BT339" s="1">
        <v>0</v>
      </c>
      <c r="BU339" s="1">
        <v>0</v>
      </c>
      <c r="BV339" s="1">
        <v>1</v>
      </c>
      <c r="BW339" s="1">
        <v>1</v>
      </c>
      <c r="BX339" s="1">
        <v>0</v>
      </c>
      <c r="BY339" s="1">
        <v>0</v>
      </c>
      <c r="BZ339" s="1">
        <v>0</v>
      </c>
      <c r="CA339" s="1">
        <v>0</v>
      </c>
      <c r="CB339" s="1">
        <v>0</v>
      </c>
      <c r="CC339" s="1">
        <v>0</v>
      </c>
      <c r="CD339" s="1">
        <v>0</v>
      </c>
      <c r="CF339" s="1" t="s">
        <v>473</v>
      </c>
      <c r="CG339" s="1" t="s">
        <v>474</v>
      </c>
      <c r="CL339" s="1" t="s">
        <v>473</v>
      </c>
      <c r="CM339" s="1" t="s">
        <v>5133</v>
      </c>
      <c r="CO339" s="1" t="s">
        <v>464</v>
      </c>
      <c r="CW339" s="1" t="s">
        <v>475</v>
      </c>
      <c r="CX339" s="1">
        <v>10</v>
      </c>
      <c r="CY339" s="1">
        <v>2</v>
      </c>
      <c r="CZ339" s="1">
        <v>10</v>
      </c>
      <c r="DA339" s="9">
        <v>22</v>
      </c>
      <c r="DE339" s="1" t="s">
        <v>464</v>
      </c>
      <c r="DF339" s="1" t="s">
        <v>5100</v>
      </c>
      <c r="EH339" s="1">
        <v>7</v>
      </c>
      <c r="EI339" s="1">
        <v>4</v>
      </c>
      <c r="EJ339" s="1">
        <v>560</v>
      </c>
      <c r="EM339" s="1">
        <v>0</v>
      </c>
      <c r="EN339" s="6">
        <v>20</v>
      </c>
      <c r="EO339" s="1" t="s">
        <v>472</v>
      </c>
      <c r="EZ339" s="1" t="s">
        <v>1674</v>
      </c>
      <c r="FA339" s="1">
        <v>0</v>
      </c>
      <c r="FB339" s="1">
        <v>0</v>
      </c>
      <c r="FC339" s="1">
        <v>0</v>
      </c>
      <c r="FD339" s="1">
        <v>0</v>
      </c>
      <c r="FE339" s="1">
        <v>1</v>
      </c>
      <c r="FF339" s="1">
        <v>0</v>
      </c>
      <c r="FG339" s="1">
        <v>0</v>
      </c>
      <c r="FI339" s="1" t="s">
        <v>464</v>
      </c>
      <c r="FJ339" s="1" t="s">
        <v>598</v>
      </c>
      <c r="FM339" s="1">
        <v>200</v>
      </c>
      <c r="GE339" s="1" t="s">
        <v>472</v>
      </c>
      <c r="GF339" s="1" t="s">
        <v>4413</v>
      </c>
      <c r="GG339" s="1" t="s">
        <v>472</v>
      </c>
      <c r="HP339" s="1" t="s">
        <v>464</v>
      </c>
      <c r="HQ339" s="1">
        <v>0</v>
      </c>
      <c r="HR339" s="1">
        <v>0</v>
      </c>
      <c r="HS339" s="1">
        <v>0</v>
      </c>
      <c r="HT339" s="1">
        <v>0</v>
      </c>
      <c r="HU339" s="1">
        <v>0</v>
      </c>
      <c r="HV339" s="1">
        <v>0</v>
      </c>
      <c r="HW339" s="1">
        <v>1</v>
      </c>
      <c r="HX339" s="1">
        <v>0</v>
      </c>
      <c r="HY339" s="1">
        <v>0</v>
      </c>
      <c r="HZ339" s="1">
        <v>0</v>
      </c>
      <c r="IF339" s="1">
        <v>0</v>
      </c>
      <c r="IG339" s="1">
        <v>0</v>
      </c>
      <c r="IH339" s="1">
        <v>0</v>
      </c>
      <c r="II339" s="1">
        <v>1</v>
      </c>
      <c r="IJ339" s="1">
        <v>0</v>
      </c>
      <c r="IS339" s="1" t="s">
        <v>5183</v>
      </c>
      <c r="IT339" s="1" t="s">
        <v>472</v>
      </c>
      <c r="IU339" s="1" t="s">
        <v>5102</v>
      </c>
      <c r="IV339" s="1" t="s">
        <v>472</v>
      </c>
      <c r="IX339" s="1" t="s">
        <v>472</v>
      </c>
      <c r="IY339" s="1" t="s">
        <v>472</v>
      </c>
      <c r="KA339" s="1" t="s">
        <v>464</v>
      </c>
      <c r="KB339" s="1">
        <v>1</v>
      </c>
      <c r="KC339" s="1">
        <v>0</v>
      </c>
      <c r="KD339" s="1">
        <v>0</v>
      </c>
      <c r="KE339" s="1">
        <v>1</v>
      </c>
      <c r="KF339" s="1">
        <v>0</v>
      </c>
      <c r="KG339" s="1">
        <v>0</v>
      </c>
      <c r="KH339" s="1">
        <v>0</v>
      </c>
      <c r="KJ339" s="1">
        <v>0</v>
      </c>
      <c r="KK339" s="1">
        <v>1</v>
      </c>
      <c r="KL339" s="1">
        <v>1</v>
      </c>
      <c r="KM339" s="1">
        <v>2</v>
      </c>
      <c r="KN339" s="1">
        <v>3</v>
      </c>
      <c r="KO339" s="1" t="s">
        <v>5185</v>
      </c>
      <c r="KP339" s="1">
        <v>0</v>
      </c>
      <c r="KQ339" s="1">
        <v>0</v>
      </c>
      <c r="KR339" s="1">
        <v>0</v>
      </c>
      <c r="KT339" s="1">
        <v>1</v>
      </c>
      <c r="KU339" s="1">
        <v>0</v>
      </c>
      <c r="KV339" s="1">
        <v>0</v>
      </c>
      <c r="KW339" s="1">
        <v>0</v>
      </c>
      <c r="KX339" s="1">
        <v>0</v>
      </c>
      <c r="KY339" s="1">
        <v>0</v>
      </c>
      <c r="LA339" s="1" t="s">
        <v>472</v>
      </c>
      <c r="LB339" s="1" t="s">
        <v>490</v>
      </c>
      <c r="LC339" s="1">
        <v>1</v>
      </c>
      <c r="LD339" s="1">
        <v>1</v>
      </c>
      <c r="LE339" s="1">
        <v>0</v>
      </c>
      <c r="LF339" s="1">
        <v>0</v>
      </c>
      <c r="LH339" s="1">
        <v>0</v>
      </c>
      <c r="LI339" s="1">
        <v>1</v>
      </c>
      <c r="LJ339" s="1">
        <v>0</v>
      </c>
      <c r="LK339" s="1">
        <v>0</v>
      </c>
      <c r="LL339" s="1">
        <v>0</v>
      </c>
      <c r="LM339" s="1">
        <v>0</v>
      </c>
      <c r="LN339" s="1">
        <v>0</v>
      </c>
      <c r="LO339" s="1">
        <v>0</v>
      </c>
      <c r="LQ339" s="1" t="s">
        <v>472</v>
      </c>
      <c r="LZ339" s="1" t="s">
        <v>472</v>
      </c>
      <c r="MA339" s="1" t="s">
        <v>472</v>
      </c>
      <c r="MQ339" s="1">
        <v>0</v>
      </c>
      <c r="MT339" s="1">
        <v>8</v>
      </c>
      <c r="MU339" s="1" t="s">
        <v>5187</v>
      </c>
      <c r="MV339" s="1">
        <v>1</v>
      </c>
      <c r="MW339" s="1">
        <v>0</v>
      </c>
      <c r="MX339" s="1">
        <v>0</v>
      </c>
      <c r="MY339" s="1">
        <v>0</v>
      </c>
      <c r="MZ339" s="1">
        <v>0</v>
      </c>
      <c r="NA339" s="1">
        <v>1</v>
      </c>
      <c r="NB339" s="1">
        <v>1</v>
      </c>
      <c r="NC339" s="1" t="s">
        <v>5190</v>
      </c>
      <c r="ND339" s="1">
        <v>0</v>
      </c>
      <c r="NE339" s="1">
        <v>0</v>
      </c>
      <c r="NF339" s="1">
        <v>0</v>
      </c>
      <c r="NH339" s="1" t="s">
        <v>464</v>
      </c>
      <c r="NI339" s="1" t="s">
        <v>480</v>
      </c>
      <c r="OD339" s="1" t="s">
        <v>4050</v>
      </c>
      <c r="OE339" s="1">
        <v>0</v>
      </c>
      <c r="OF339" s="1">
        <v>0</v>
      </c>
      <c r="OG339" s="1">
        <v>0</v>
      </c>
      <c r="OH339" s="1">
        <v>0</v>
      </c>
      <c r="OI339" s="1">
        <v>0</v>
      </c>
      <c r="OJ339" s="1">
        <v>0</v>
      </c>
      <c r="OK339" s="1">
        <v>0</v>
      </c>
      <c r="OL339" s="1">
        <v>0</v>
      </c>
      <c r="OM339" s="1">
        <v>1</v>
      </c>
      <c r="ON339" s="1">
        <v>0</v>
      </c>
      <c r="OO339" s="1" t="s">
        <v>544</v>
      </c>
      <c r="OP339" s="1">
        <v>0</v>
      </c>
      <c r="OQ339" s="1">
        <v>0</v>
      </c>
      <c r="OR339" s="1">
        <v>0</v>
      </c>
      <c r="OS339" s="1">
        <v>1</v>
      </c>
      <c r="OT339" s="1">
        <v>0</v>
      </c>
      <c r="OU339" s="1">
        <v>0</v>
      </c>
      <c r="OW339" s="1" t="s">
        <v>482</v>
      </c>
      <c r="OY339" s="1" t="s">
        <v>533</v>
      </c>
      <c r="OZ339" s="1" t="s">
        <v>464</v>
      </c>
      <c r="PA339" s="1" t="s">
        <v>464</v>
      </c>
      <c r="PB339" s="1" t="s">
        <v>533</v>
      </c>
      <c r="PC339" s="1" t="s">
        <v>464</v>
      </c>
      <c r="PD339" s="1" t="s">
        <v>472</v>
      </c>
      <c r="PF339" s="1" t="s">
        <v>484</v>
      </c>
      <c r="PH339" s="1" t="s">
        <v>485</v>
      </c>
      <c r="PI339" s="1" t="s">
        <v>534</v>
      </c>
      <c r="PJ339" s="1" t="s">
        <v>472</v>
      </c>
      <c r="PZ339" s="1" t="s">
        <v>488</v>
      </c>
      <c r="QA339" s="1" t="s">
        <v>472</v>
      </c>
      <c r="QB339" s="1" t="s">
        <v>2746</v>
      </c>
      <c r="QC339" s="1" t="s">
        <v>3296</v>
      </c>
      <c r="QD339" s="1" t="s">
        <v>472</v>
      </c>
      <c r="QG339" s="1">
        <v>-2.2237084999999999</v>
      </c>
      <c r="QH339" s="1">
        <v>28.8476553</v>
      </c>
      <c r="QI339" s="1">
        <v>1550.2</v>
      </c>
      <c r="QJ339" s="1">
        <v>4.75</v>
      </c>
      <c r="QK339" s="1">
        <v>4</v>
      </c>
      <c r="QL339" s="1">
        <v>44972.339421296303</v>
      </c>
      <c r="QM339" s="1">
        <v>44972.328530092593</v>
      </c>
      <c r="QN339" s="1" t="s">
        <v>492</v>
      </c>
      <c r="QO339" s="1">
        <v>44972.408680555563</v>
      </c>
      <c r="QP339" s="7" t="s">
        <v>4414</v>
      </c>
      <c r="QQ339" s="1" t="s">
        <v>492</v>
      </c>
      <c r="QR339" s="1" t="s">
        <v>4707</v>
      </c>
      <c r="QS339" s="1" t="s">
        <v>4716</v>
      </c>
      <c r="QT339" s="1">
        <v>5</v>
      </c>
      <c r="QU339" s="1" t="s">
        <v>4725</v>
      </c>
      <c r="QV339" s="1">
        <v>1</v>
      </c>
      <c r="QW339" s="1">
        <v>1</v>
      </c>
      <c r="QX339" s="1">
        <v>1</v>
      </c>
      <c r="QY339" s="9">
        <v>3</v>
      </c>
      <c r="QZ339" s="1" t="s">
        <v>5100</v>
      </c>
      <c r="RA339" s="1">
        <v>32</v>
      </c>
      <c r="RB339" s="1" t="s">
        <v>4710</v>
      </c>
      <c r="RC339" s="1" t="s">
        <v>4711</v>
      </c>
      <c r="RD339" s="1" t="s">
        <v>4717</v>
      </c>
      <c r="RE339" s="1" t="s">
        <v>5102</v>
      </c>
      <c r="RF339" s="1">
        <v>0</v>
      </c>
      <c r="RG339" s="1">
        <v>2</v>
      </c>
      <c r="RH339" s="1">
        <v>2</v>
      </c>
      <c r="RI339" s="1">
        <v>4</v>
      </c>
      <c r="RJ339" s="1" t="s">
        <v>4713</v>
      </c>
      <c r="RK339" s="1">
        <v>0</v>
      </c>
      <c r="RL339" s="1">
        <v>4</v>
      </c>
      <c r="RM339" s="1" t="s">
        <v>4722</v>
      </c>
      <c r="RN339" s="1">
        <v>0</v>
      </c>
      <c r="RO339" s="1">
        <v>0</v>
      </c>
      <c r="RP339" s="1" t="str">
        <f t="shared" si="36"/>
        <v>regression</v>
      </c>
      <c r="RQ339" s="1" t="str">
        <f t="shared" si="37"/>
        <v>stagnation</v>
      </c>
      <c r="RR339" s="1" t="str">
        <f t="shared" si="38"/>
        <v>stagnation</v>
      </c>
      <c r="RS339" s="1" t="str">
        <f t="shared" si="39"/>
        <v>croissance</v>
      </c>
      <c r="RT339" s="1" t="str">
        <f t="shared" si="40"/>
        <v>regression</v>
      </c>
      <c r="RU339" s="1" t="str">
        <f t="shared" si="41"/>
        <v>croissance</v>
      </c>
    </row>
    <row r="340" spans="1:489" ht="14.25" customHeight="1" x14ac:dyDescent="0.3">
      <c r="A340" s="1" t="s">
        <v>4415</v>
      </c>
      <c r="B340" s="1" t="s">
        <v>4416</v>
      </c>
      <c r="C340" s="1">
        <v>44972</v>
      </c>
      <c r="D340" s="1" t="s">
        <v>459</v>
      </c>
      <c r="E340" s="1" t="s">
        <v>460</v>
      </c>
      <c r="F340" s="1" t="s">
        <v>460</v>
      </c>
      <c r="G340" s="1" t="s">
        <v>461</v>
      </c>
      <c r="H340" s="1" t="s">
        <v>1380</v>
      </c>
      <c r="I340" s="1" t="s">
        <v>1381</v>
      </c>
      <c r="J340" s="1" t="s">
        <v>464</v>
      </c>
      <c r="K340" s="1" t="s">
        <v>4418</v>
      </c>
      <c r="L340" s="1" t="s">
        <v>4417</v>
      </c>
      <c r="M340" s="1" t="str" cm="1">
        <f t="array" ref="M340">SUBSTITUTE(L340,LEFT(L340,MIN(IFERROR(FIND({0;1;2;3;4;5;6;7;8;9},L340),""))-1),"")</f>
        <v>16</v>
      </c>
      <c r="N340" s="1" t="str">
        <f t="shared" si="35"/>
        <v>mwand_16</v>
      </c>
      <c r="O340" s="1" t="s">
        <v>467</v>
      </c>
      <c r="P340" s="1">
        <v>45</v>
      </c>
      <c r="Q340" s="1">
        <v>0</v>
      </c>
      <c r="R340" s="1" t="s">
        <v>553</v>
      </c>
      <c r="S340" s="1" t="s">
        <v>472</v>
      </c>
      <c r="T340" s="1" t="s">
        <v>542</v>
      </c>
      <c r="V340" s="1" t="s">
        <v>510</v>
      </c>
      <c r="W340" s="1" t="s">
        <v>510</v>
      </c>
      <c r="Y340" s="1" t="s">
        <v>831</v>
      </c>
      <c r="AA340" s="1" t="s">
        <v>471</v>
      </c>
      <c r="AB340" s="1">
        <v>0</v>
      </c>
      <c r="AC340" s="1">
        <v>0</v>
      </c>
      <c r="AD340" s="1">
        <v>0</v>
      </c>
      <c r="AE340" s="1">
        <v>2</v>
      </c>
      <c r="AF340" s="1">
        <v>0</v>
      </c>
      <c r="AG340" s="1">
        <v>0</v>
      </c>
      <c r="AH340" s="1">
        <v>1</v>
      </c>
      <c r="AI340" s="1">
        <v>0</v>
      </c>
      <c r="AJ340" s="1">
        <v>0</v>
      </c>
      <c r="AK340" s="1">
        <v>0</v>
      </c>
      <c r="AL340" s="1">
        <v>1</v>
      </c>
      <c r="AM340" s="1">
        <v>0</v>
      </c>
      <c r="AN340" s="1">
        <v>0</v>
      </c>
      <c r="AO340" s="1">
        <v>0</v>
      </c>
      <c r="AP340" s="1">
        <v>0</v>
      </c>
      <c r="AQ340" s="1">
        <v>1</v>
      </c>
      <c r="AR340" s="1">
        <v>5</v>
      </c>
      <c r="AS340" s="1" t="s">
        <v>464</v>
      </c>
      <c r="AT340" s="1">
        <v>0</v>
      </c>
      <c r="AU340" s="1">
        <v>0</v>
      </c>
      <c r="AV340" s="1">
        <v>0</v>
      </c>
      <c r="AW340" s="1">
        <v>0</v>
      </c>
      <c r="AX340" s="1">
        <v>1</v>
      </c>
      <c r="AY340" s="1">
        <v>0</v>
      </c>
      <c r="AZ340" s="1">
        <v>0</v>
      </c>
      <c r="BA340" s="1">
        <v>0</v>
      </c>
      <c r="BB340" s="1">
        <v>0</v>
      </c>
      <c r="BC340" s="1">
        <v>0</v>
      </c>
      <c r="BD340" s="1">
        <v>0</v>
      </c>
      <c r="BE340" s="1">
        <v>0</v>
      </c>
      <c r="BF340" s="1" t="s">
        <v>472</v>
      </c>
      <c r="BS340" s="1" t="s">
        <v>464</v>
      </c>
      <c r="BT340" s="1">
        <v>0</v>
      </c>
      <c r="BU340" s="1">
        <v>0</v>
      </c>
      <c r="BV340" s="1">
        <v>0</v>
      </c>
      <c r="BW340" s="1">
        <v>1</v>
      </c>
      <c r="BX340" s="1">
        <v>1</v>
      </c>
      <c r="BY340" s="1">
        <v>0</v>
      </c>
      <c r="BZ340" s="1">
        <v>0</v>
      </c>
      <c r="CA340" s="1">
        <v>0</v>
      </c>
      <c r="CB340" s="1">
        <v>0</v>
      </c>
      <c r="CC340" s="1">
        <v>0</v>
      </c>
      <c r="CD340" s="1">
        <v>0</v>
      </c>
      <c r="CF340" s="1" t="s">
        <v>473</v>
      </c>
      <c r="CG340" s="1" t="s">
        <v>474</v>
      </c>
      <c r="CL340" s="1" t="s">
        <v>473</v>
      </c>
      <c r="CM340" s="1" t="s">
        <v>5133</v>
      </c>
      <c r="CO340" s="1" t="s">
        <v>464</v>
      </c>
      <c r="CW340" s="1" t="s">
        <v>475</v>
      </c>
      <c r="CX340" s="1">
        <v>10</v>
      </c>
      <c r="CY340" s="1">
        <v>2</v>
      </c>
      <c r="CZ340" s="1">
        <v>10</v>
      </c>
      <c r="DA340" s="9">
        <v>22</v>
      </c>
      <c r="DE340" s="1" t="s">
        <v>464</v>
      </c>
      <c r="DF340" s="1" t="s">
        <v>5100</v>
      </c>
      <c r="EH340" s="1">
        <v>7</v>
      </c>
      <c r="EI340" s="1">
        <v>3</v>
      </c>
      <c r="EJ340" s="1">
        <v>420</v>
      </c>
      <c r="EM340" s="1">
        <v>0</v>
      </c>
      <c r="EN340" s="6">
        <v>12</v>
      </c>
      <c r="EO340" s="1" t="s">
        <v>472</v>
      </c>
      <c r="EZ340" s="1" t="s">
        <v>529</v>
      </c>
      <c r="FA340" s="1">
        <v>0</v>
      </c>
      <c r="FB340" s="1">
        <v>0</v>
      </c>
      <c r="FC340" s="1">
        <v>0</v>
      </c>
      <c r="FD340" s="1">
        <v>0</v>
      </c>
      <c r="FE340" s="1">
        <v>1</v>
      </c>
      <c r="FF340" s="1">
        <v>0</v>
      </c>
      <c r="FG340" s="1">
        <v>0</v>
      </c>
      <c r="FI340" s="1" t="s">
        <v>464</v>
      </c>
      <c r="FJ340" s="1" t="s">
        <v>598</v>
      </c>
      <c r="FM340" s="1">
        <v>500</v>
      </c>
      <c r="GE340" s="1" t="s">
        <v>472</v>
      </c>
      <c r="GF340" s="1" t="s">
        <v>785</v>
      </c>
      <c r="GG340" s="1" t="s">
        <v>472</v>
      </c>
      <c r="HP340" s="1" t="s">
        <v>464</v>
      </c>
      <c r="HQ340" s="1">
        <v>0</v>
      </c>
      <c r="HR340" s="1">
        <v>0</v>
      </c>
      <c r="HS340" s="1">
        <v>0</v>
      </c>
      <c r="HT340" s="1">
        <v>0</v>
      </c>
      <c r="HU340" s="1">
        <v>0</v>
      </c>
      <c r="HV340" s="1">
        <v>0</v>
      </c>
      <c r="HW340" s="1">
        <v>1</v>
      </c>
      <c r="HX340" s="1">
        <v>0</v>
      </c>
      <c r="HY340" s="1">
        <v>0</v>
      </c>
      <c r="HZ340" s="1">
        <v>0</v>
      </c>
      <c r="IF340" s="1">
        <v>0</v>
      </c>
      <c r="IG340" s="1">
        <v>0</v>
      </c>
      <c r="IH340" s="1">
        <v>0</v>
      </c>
      <c r="II340" s="1">
        <v>1</v>
      </c>
      <c r="IJ340" s="1">
        <v>0</v>
      </c>
      <c r="IS340" s="1" t="s">
        <v>5183</v>
      </c>
      <c r="IT340" s="1" t="s">
        <v>472</v>
      </c>
      <c r="IU340" s="1" t="s">
        <v>5102</v>
      </c>
      <c r="IV340" s="1" t="s">
        <v>472</v>
      </c>
      <c r="IX340" s="1" t="s">
        <v>472</v>
      </c>
      <c r="IY340" s="1" t="s">
        <v>472</v>
      </c>
      <c r="KA340" s="1" t="s">
        <v>472</v>
      </c>
      <c r="KE340" s="1">
        <v>0</v>
      </c>
      <c r="KM340" s="1">
        <v>0</v>
      </c>
      <c r="KN340" s="1">
        <v>0</v>
      </c>
      <c r="KO340" s="1" t="s">
        <v>5186</v>
      </c>
      <c r="KT340" s="1">
        <v>1</v>
      </c>
      <c r="KU340" s="1">
        <v>0</v>
      </c>
      <c r="KV340" s="1">
        <v>0</v>
      </c>
      <c r="KW340" s="1">
        <v>0</v>
      </c>
      <c r="KX340" s="1">
        <v>0</v>
      </c>
      <c r="KY340" s="1">
        <v>0</v>
      </c>
      <c r="LA340" s="1" t="s">
        <v>472</v>
      </c>
      <c r="LB340" s="1" t="s">
        <v>4419</v>
      </c>
      <c r="LC340" s="1">
        <v>1</v>
      </c>
      <c r="LD340" s="1">
        <v>1</v>
      </c>
      <c r="LE340" s="1">
        <v>0</v>
      </c>
      <c r="LF340" s="1">
        <v>0</v>
      </c>
      <c r="LH340" s="1">
        <v>0</v>
      </c>
      <c r="LI340" s="1">
        <v>1</v>
      </c>
      <c r="LJ340" s="1">
        <v>0</v>
      </c>
      <c r="LK340" s="1">
        <v>0</v>
      </c>
      <c r="LL340" s="1">
        <v>0</v>
      </c>
      <c r="LM340" s="1">
        <v>0</v>
      </c>
      <c r="LN340" s="1">
        <v>0</v>
      </c>
      <c r="LO340" s="1">
        <v>0</v>
      </c>
      <c r="LQ340" s="1" t="s">
        <v>472</v>
      </c>
      <c r="LZ340" s="1" t="s">
        <v>472</v>
      </c>
      <c r="MA340" s="1" t="s">
        <v>472</v>
      </c>
      <c r="MQ340" s="1">
        <v>0</v>
      </c>
      <c r="MT340" s="1">
        <v>8</v>
      </c>
      <c r="MU340" s="1" t="s">
        <v>5187</v>
      </c>
      <c r="MV340" s="1">
        <v>1</v>
      </c>
      <c r="MW340" s="1">
        <v>0</v>
      </c>
      <c r="MX340" s="1">
        <v>0</v>
      </c>
      <c r="MY340" s="1">
        <v>0</v>
      </c>
      <c r="MZ340" s="1">
        <v>0</v>
      </c>
      <c r="NA340" s="1">
        <v>1</v>
      </c>
      <c r="NB340" s="1">
        <v>1</v>
      </c>
      <c r="NC340" s="1" t="s">
        <v>5190</v>
      </c>
      <c r="ND340" s="1">
        <v>0</v>
      </c>
      <c r="NE340" s="1">
        <v>0</v>
      </c>
      <c r="NF340" s="1">
        <v>0</v>
      </c>
      <c r="NH340" s="1" t="s">
        <v>464</v>
      </c>
      <c r="NI340" s="1" t="s">
        <v>480</v>
      </c>
      <c r="OD340" s="1" t="s">
        <v>4050</v>
      </c>
      <c r="OE340" s="1">
        <v>0</v>
      </c>
      <c r="OF340" s="1">
        <v>0</v>
      </c>
      <c r="OG340" s="1">
        <v>0</v>
      </c>
      <c r="OH340" s="1">
        <v>0</v>
      </c>
      <c r="OI340" s="1">
        <v>0</v>
      </c>
      <c r="OJ340" s="1">
        <v>0</v>
      </c>
      <c r="OK340" s="1">
        <v>0</v>
      </c>
      <c r="OL340" s="1">
        <v>0</v>
      </c>
      <c r="OM340" s="1">
        <v>1</v>
      </c>
      <c r="ON340" s="1">
        <v>0</v>
      </c>
      <c r="OO340" s="1" t="s">
        <v>544</v>
      </c>
      <c r="OP340" s="1">
        <v>0</v>
      </c>
      <c r="OQ340" s="1">
        <v>0</v>
      </c>
      <c r="OR340" s="1">
        <v>1</v>
      </c>
      <c r="OS340" s="1">
        <v>0</v>
      </c>
      <c r="OT340" s="1">
        <v>0</v>
      </c>
      <c r="OU340" s="1">
        <v>0</v>
      </c>
      <c r="OW340" s="1" t="s">
        <v>482</v>
      </c>
      <c r="OY340" s="1" t="s">
        <v>533</v>
      </c>
      <c r="OZ340" s="1" t="s">
        <v>464</v>
      </c>
      <c r="PA340" s="1" t="s">
        <v>464</v>
      </c>
      <c r="PB340" s="1" t="s">
        <v>533</v>
      </c>
      <c r="PC340" s="1" t="s">
        <v>464</v>
      </c>
      <c r="PD340" s="1" t="s">
        <v>472</v>
      </c>
      <c r="PF340" s="1" t="s">
        <v>484</v>
      </c>
      <c r="PH340" s="1" t="s">
        <v>485</v>
      </c>
      <c r="PI340" s="1" t="s">
        <v>534</v>
      </c>
      <c r="PJ340" s="1" t="s">
        <v>472</v>
      </c>
      <c r="PZ340" s="1" t="s">
        <v>488</v>
      </c>
      <c r="QA340" s="1" t="s">
        <v>472</v>
      </c>
      <c r="QB340" s="1" t="s">
        <v>4420</v>
      </c>
      <c r="QC340" s="1" t="s">
        <v>3296</v>
      </c>
      <c r="QD340" s="1" t="s">
        <v>472</v>
      </c>
      <c r="QG340" s="1">
        <v>-2.2235895000000001</v>
      </c>
      <c r="QH340" s="1">
        <v>28.8471765</v>
      </c>
      <c r="QI340" s="1">
        <v>1543</v>
      </c>
      <c r="QJ340" s="1">
        <v>3.34</v>
      </c>
      <c r="QK340" s="1">
        <v>5</v>
      </c>
      <c r="QL340" s="1">
        <v>44972.366701388892</v>
      </c>
      <c r="QM340" s="1">
        <v>44972.342442129629</v>
      </c>
      <c r="QN340" s="1" t="s">
        <v>492</v>
      </c>
      <c r="QO340" s="1">
        <v>44972.408692129633</v>
      </c>
      <c r="QP340" s="7" t="s">
        <v>4421</v>
      </c>
      <c r="QQ340" s="1" t="s">
        <v>492</v>
      </c>
      <c r="QR340" s="1" t="s">
        <v>4707</v>
      </c>
      <c r="QS340" s="1" t="s">
        <v>4716</v>
      </c>
      <c r="QT340" s="1">
        <v>4</v>
      </c>
      <c r="QU340" s="1" t="s">
        <v>4725</v>
      </c>
      <c r="QV340" s="1">
        <v>5</v>
      </c>
      <c r="QW340" s="1">
        <v>10</v>
      </c>
      <c r="QX340" s="1">
        <v>6</v>
      </c>
      <c r="QY340" s="9">
        <v>21</v>
      </c>
      <c r="QZ340" s="1" t="s">
        <v>5100</v>
      </c>
      <c r="RA340" s="1">
        <v>14.285714285714286</v>
      </c>
      <c r="RB340" s="1" t="s">
        <v>4710</v>
      </c>
      <c r="RC340" s="1" t="s">
        <v>4711</v>
      </c>
      <c r="RD340" s="1" t="s">
        <v>4712</v>
      </c>
      <c r="RE340" s="1" t="s">
        <v>5102</v>
      </c>
      <c r="RF340" s="1">
        <v>0</v>
      </c>
      <c r="RG340" s="1">
        <v>1</v>
      </c>
      <c r="RH340" s="1">
        <v>1</v>
      </c>
      <c r="RI340" s="1">
        <v>2</v>
      </c>
      <c r="RJ340" s="1" t="s">
        <v>4721</v>
      </c>
      <c r="RK340" s="1">
        <v>0</v>
      </c>
      <c r="RL340" s="1">
        <v>4</v>
      </c>
      <c r="RM340" s="1" t="s">
        <v>4722</v>
      </c>
      <c r="RN340" s="1">
        <v>0</v>
      </c>
      <c r="RO340" s="1">
        <v>0</v>
      </c>
      <c r="RP340" s="1" t="str">
        <f t="shared" si="36"/>
        <v>regression</v>
      </c>
      <c r="RQ340" s="1" t="str">
        <f t="shared" si="37"/>
        <v>stagnation</v>
      </c>
      <c r="RR340" s="1" t="str">
        <f t="shared" si="38"/>
        <v>stagnation</v>
      </c>
      <c r="RS340" s="1" t="str">
        <f t="shared" si="39"/>
        <v>croissance</v>
      </c>
      <c r="RT340" s="1" t="str">
        <f t="shared" si="40"/>
        <v>regression</v>
      </c>
      <c r="RU340" s="1" t="str">
        <f t="shared" si="41"/>
        <v>croissance</v>
      </c>
    </row>
    <row r="341" spans="1:489" ht="14.25" customHeight="1" x14ac:dyDescent="0.3">
      <c r="A341" s="1" t="s">
        <v>4422</v>
      </c>
      <c r="B341" s="1" t="s">
        <v>4423</v>
      </c>
      <c r="C341" s="1">
        <v>44972</v>
      </c>
      <c r="D341" s="1" t="s">
        <v>459</v>
      </c>
      <c r="E341" s="1" t="s">
        <v>460</v>
      </c>
      <c r="F341" s="1" t="s">
        <v>460</v>
      </c>
      <c r="G341" s="1" t="s">
        <v>461</v>
      </c>
      <c r="H341" s="1" t="s">
        <v>1380</v>
      </c>
      <c r="I341" s="1" t="s">
        <v>1381</v>
      </c>
      <c r="J341" s="1" t="s">
        <v>464</v>
      </c>
      <c r="K341" s="1" t="s">
        <v>4425</v>
      </c>
      <c r="L341" s="1" t="s">
        <v>4424</v>
      </c>
      <c r="M341" s="1" t="str" cm="1">
        <f t="array" ref="M341">SUBSTITUTE(L341,LEFT(L341,MIN(IFERROR(FIND({0;1;2;3;4;5;6;7;8;9},L341),""))-1),"")</f>
        <v>60</v>
      </c>
      <c r="N341" s="1" t="str">
        <f t="shared" si="35"/>
        <v>mwand_60</v>
      </c>
      <c r="O341" s="1" t="s">
        <v>467</v>
      </c>
      <c r="P341" s="1">
        <v>40</v>
      </c>
      <c r="Q341" s="1">
        <v>0</v>
      </c>
      <c r="R341" s="1" t="s">
        <v>693</v>
      </c>
      <c r="S341" s="1" t="s">
        <v>472</v>
      </c>
      <c r="T341" s="1" t="s">
        <v>542</v>
      </c>
      <c r="V341" s="1" t="s">
        <v>510</v>
      </c>
      <c r="W341" s="1" t="s">
        <v>510</v>
      </c>
      <c r="Y341" s="1" t="s">
        <v>575</v>
      </c>
      <c r="AA341" s="1" t="s">
        <v>471</v>
      </c>
      <c r="AB341" s="1">
        <v>2</v>
      </c>
      <c r="AC341" s="1">
        <v>2</v>
      </c>
      <c r="AD341" s="1">
        <v>3</v>
      </c>
      <c r="AE341" s="1">
        <v>0</v>
      </c>
      <c r="AF341" s="1">
        <v>0</v>
      </c>
      <c r="AG341" s="1">
        <v>0</v>
      </c>
      <c r="AH341" s="1">
        <v>1</v>
      </c>
      <c r="AI341" s="1">
        <v>0</v>
      </c>
      <c r="AJ341" s="1">
        <v>1</v>
      </c>
      <c r="AK341" s="1">
        <v>1</v>
      </c>
      <c r="AL341" s="1">
        <v>0</v>
      </c>
      <c r="AM341" s="1">
        <v>0</v>
      </c>
      <c r="AN341" s="1">
        <v>0</v>
      </c>
      <c r="AO341" s="1">
        <v>0</v>
      </c>
      <c r="AP341" s="1">
        <v>1</v>
      </c>
      <c r="AQ341" s="1">
        <v>0</v>
      </c>
      <c r="AR341" s="1">
        <v>11</v>
      </c>
      <c r="AS341" s="1" t="s">
        <v>472</v>
      </c>
      <c r="AT341" s="1">
        <v>0</v>
      </c>
      <c r="AU341" s="1">
        <v>0</v>
      </c>
      <c r="AV341" s="1">
        <v>0</v>
      </c>
      <c r="AW341" s="1">
        <v>0</v>
      </c>
      <c r="AX341" s="1">
        <v>0</v>
      </c>
      <c r="AY341" s="1">
        <v>0</v>
      </c>
      <c r="AZ341" s="1">
        <v>0</v>
      </c>
      <c r="BA341" s="1">
        <v>0</v>
      </c>
      <c r="BB341" s="1">
        <v>0</v>
      </c>
      <c r="BC341" s="1">
        <v>0</v>
      </c>
      <c r="BD341" s="1">
        <v>0</v>
      </c>
      <c r="BE341" s="1">
        <v>0</v>
      </c>
      <c r="BF341" s="1" t="s">
        <v>472</v>
      </c>
      <c r="BS341" s="1" t="s">
        <v>464</v>
      </c>
      <c r="BT341" s="1">
        <v>0</v>
      </c>
      <c r="BU341" s="1">
        <v>0</v>
      </c>
      <c r="BV341" s="1">
        <v>1</v>
      </c>
      <c r="BW341" s="1">
        <v>1</v>
      </c>
      <c r="BX341" s="1">
        <v>1</v>
      </c>
      <c r="BY341" s="1">
        <v>0</v>
      </c>
      <c r="BZ341" s="1">
        <v>0</v>
      </c>
      <c r="CA341" s="1">
        <v>0</v>
      </c>
      <c r="CB341" s="1">
        <v>0</v>
      </c>
      <c r="CC341" s="1">
        <v>0</v>
      </c>
      <c r="CD341" s="1">
        <v>0</v>
      </c>
      <c r="CF341" s="1" t="s">
        <v>473</v>
      </c>
      <c r="CG341" s="1" t="s">
        <v>896</v>
      </c>
      <c r="CL341" s="1" t="s">
        <v>473</v>
      </c>
      <c r="CM341" s="1" t="s">
        <v>5133</v>
      </c>
      <c r="CO341" s="1" t="s">
        <v>464</v>
      </c>
      <c r="CW341" s="1" t="s">
        <v>475</v>
      </c>
      <c r="CX341" s="1">
        <v>2</v>
      </c>
      <c r="CY341" s="1">
        <v>1</v>
      </c>
      <c r="CZ341" s="1">
        <v>2</v>
      </c>
      <c r="DA341" s="9">
        <v>5</v>
      </c>
      <c r="DE341" s="1" t="s">
        <v>464</v>
      </c>
      <c r="DF341" s="1" t="s">
        <v>5100</v>
      </c>
      <c r="EH341" s="1">
        <v>7</v>
      </c>
      <c r="EI341" s="1">
        <v>6</v>
      </c>
      <c r="EJ341" s="1">
        <v>840</v>
      </c>
      <c r="EM341" s="1">
        <v>0</v>
      </c>
      <c r="EN341" s="6">
        <v>10.909090909090908</v>
      </c>
      <c r="EO341" s="1" t="s">
        <v>472</v>
      </c>
      <c r="EZ341" s="1" t="s">
        <v>476</v>
      </c>
      <c r="FA341" s="1">
        <v>0</v>
      </c>
      <c r="FB341" s="1">
        <v>0</v>
      </c>
      <c r="FC341" s="1">
        <v>0</v>
      </c>
      <c r="FD341" s="1">
        <v>0</v>
      </c>
      <c r="FE341" s="1">
        <v>1</v>
      </c>
      <c r="FF341" s="1">
        <v>0</v>
      </c>
      <c r="FG341" s="1">
        <v>0</v>
      </c>
      <c r="FI341" s="1" t="s">
        <v>464</v>
      </c>
      <c r="FJ341" s="1" t="s">
        <v>598</v>
      </c>
      <c r="FM341" s="1">
        <v>200</v>
      </c>
      <c r="GE341" s="1" t="s">
        <v>464</v>
      </c>
      <c r="GF341" s="1" t="s">
        <v>2744</v>
      </c>
      <c r="GG341" s="1" t="s">
        <v>472</v>
      </c>
      <c r="HP341" s="1" t="s">
        <v>464</v>
      </c>
      <c r="HQ341" s="1">
        <v>0</v>
      </c>
      <c r="HR341" s="1">
        <v>0</v>
      </c>
      <c r="HS341" s="1">
        <v>0</v>
      </c>
      <c r="HT341" s="1">
        <v>0</v>
      </c>
      <c r="HU341" s="1">
        <v>0</v>
      </c>
      <c r="HV341" s="1">
        <v>0</v>
      </c>
      <c r="HW341" s="1">
        <v>1</v>
      </c>
      <c r="HX341" s="1">
        <v>0</v>
      </c>
      <c r="HY341" s="1">
        <v>0</v>
      </c>
      <c r="HZ341" s="1">
        <v>0</v>
      </c>
      <c r="IF341" s="1">
        <v>0</v>
      </c>
      <c r="IG341" s="1">
        <v>0</v>
      </c>
      <c r="IH341" s="1">
        <v>0</v>
      </c>
      <c r="II341" s="1">
        <v>1</v>
      </c>
      <c r="IJ341" s="1">
        <v>0</v>
      </c>
      <c r="IS341" s="1" t="s">
        <v>5183</v>
      </c>
      <c r="IT341" s="1" t="s">
        <v>472</v>
      </c>
      <c r="IU341" s="1" t="s">
        <v>5102</v>
      </c>
      <c r="IV341" s="1" t="s">
        <v>472</v>
      </c>
      <c r="IX341" s="1" t="s">
        <v>472</v>
      </c>
      <c r="IY341" s="1" t="s">
        <v>472</v>
      </c>
      <c r="KA341" s="1" t="s">
        <v>464</v>
      </c>
      <c r="KB341" s="1">
        <v>1</v>
      </c>
      <c r="KC341" s="1">
        <v>0</v>
      </c>
      <c r="KD341" s="1">
        <v>0</v>
      </c>
      <c r="KE341" s="1">
        <v>1</v>
      </c>
      <c r="KF341" s="1">
        <v>0</v>
      </c>
      <c r="KG341" s="1">
        <v>0</v>
      </c>
      <c r="KH341" s="1">
        <v>0</v>
      </c>
      <c r="KJ341" s="1">
        <v>0</v>
      </c>
      <c r="KK341" s="1">
        <v>1</v>
      </c>
      <c r="KL341" s="1">
        <v>0</v>
      </c>
      <c r="KM341" s="1">
        <v>1</v>
      </c>
      <c r="KN341" s="1">
        <v>2</v>
      </c>
      <c r="KO341" s="1" t="s">
        <v>5186</v>
      </c>
      <c r="KP341" s="1">
        <v>0</v>
      </c>
      <c r="KQ341" s="1">
        <v>0</v>
      </c>
      <c r="KR341" s="1">
        <v>0</v>
      </c>
      <c r="KT341" s="1">
        <v>1</v>
      </c>
      <c r="KU341" s="1">
        <v>0</v>
      </c>
      <c r="KV341" s="1">
        <v>0</v>
      </c>
      <c r="KW341" s="1">
        <v>0</v>
      </c>
      <c r="KX341" s="1">
        <v>1</v>
      </c>
      <c r="KY341" s="1">
        <v>0</v>
      </c>
      <c r="KZ341" s="1" t="s">
        <v>951</v>
      </c>
      <c r="LA341" s="1" t="s">
        <v>472</v>
      </c>
      <c r="LB341" s="1" t="s">
        <v>490</v>
      </c>
      <c r="LC341" s="1">
        <v>1</v>
      </c>
      <c r="LD341" s="1">
        <v>1</v>
      </c>
      <c r="LE341" s="1">
        <v>0</v>
      </c>
      <c r="LF341" s="1">
        <v>0</v>
      </c>
      <c r="LH341" s="1">
        <v>0</v>
      </c>
      <c r="LI341" s="1">
        <v>1</v>
      </c>
      <c r="LJ341" s="1">
        <v>0</v>
      </c>
      <c r="LK341" s="1">
        <v>0</v>
      </c>
      <c r="LL341" s="1">
        <v>0</v>
      </c>
      <c r="LM341" s="1">
        <v>0</v>
      </c>
      <c r="LN341" s="1">
        <v>0</v>
      </c>
      <c r="LO341" s="1">
        <v>0</v>
      </c>
      <c r="LQ341" s="1" t="s">
        <v>472</v>
      </c>
      <c r="LZ341" s="1" t="s">
        <v>472</v>
      </c>
      <c r="MA341" s="1" t="s">
        <v>472</v>
      </c>
      <c r="MQ341" s="1">
        <v>0</v>
      </c>
      <c r="MT341" s="1">
        <v>3</v>
      </c>
      <c r="MU341" s="1" t="s">
        <v>5188</v>
      </c>
      <c r="MV341" s="1">
        <v>1</v>
      </c>
      <c r="MW341" s="1">
        <v>0</v>
      </c>
      <c r="MX341" s="1">
        <v>0</v>
      </c>
      <c r="MY341" s="1">
        <v>0</v>
      </c>
      <c r="MZ341" s="1">
        <v>0</v>
      </c>
      <c r="NA341" s="1">
        <v>1</v>
      </c>
      <c r="NB341" s="1">
        <v>1</v>
      </c>
      <c r="NC341" s="1" t="s">
        <v>5190</v>
      </c>
      <c r="ND341" s="1">
        <v>0</v>
      </c>
      <c r="NE341" s="1">
        <v>0</v>
      </c>
      <c r="NF341" s="1">
        <v>0</v>
      </c>
      <c r="NH341" s="1" t="s">
        <v>464</v>
      </c>
      <c r="NI341" s="1" t="s">
        <v>464</v>
      </c>
      <c r="NJ341" s="1" t="s">
        <v>741</v>
      </c>
      <c r="OD341" s="1" t="s">
        <v>951</v>
      </c>
      <c r="OE341" s="1">
        <v>0</v>
      </c>
      <c r="OF341" s="1">
        <v>0</v>
      </c>
      <c r="OG341" s="1">
        <v>0</v>
      </c>
      <c r="OH341" s="1">
        <v>0</v>
      </c>
      <c r="OI341" s="1">
        <v>0</v>
      </c>
      <c r="OJ341" s="1">
        <v>0</v>
      </c>
      <c r="OK341" s="1">
        <v>0</v>
      </c>
      <c r="OL341" s="1">
        <v>1</v>
      </c>
      <c r="OM341" s="1">
        <v>1</v>
      </c>
      <c r="ON341" s="1">
        <v>0</v>
      </c>
      <c r="OO341" s="1" t="s">
        <v>544</v>
      </c>
      <c r="OP341" s="1">
        <v>0</v>
      </c>
      <c r="OQ341" s="1">
        <v>0</v>
      </c>
      <c r="OR341" s="1">
        <v>1</v>
      </c>
      <c r="OS341" s="1">
        <v>0</v>
      </c>
      <c r="OT341" s="1">
        <v>0</v>
      </c>
      <c r="OU341" s="1">
        <v>0</v>
      </c>
      <c r="OW341" s="1" t="s">
        <v>702</v>
      </c>
      <c r="OY341" s="1" t="s">
        <v>502</v>
      </c>
      <c r="OZ341" s="1" t="s">
        <v>464</v>
      </c>
      <c r="PA341" s="1" t="s">
        <v>464</v>
      </c>
      <c r="PB341" s="1" t="s">
        <v>502</v>
      </c>
      <c r="PC341" s="1" t="s">
        <v>464</v>
      </c>
      <c r="PD341" s="1" t="s">
        <v>472</v>
      </c>
      <c r="PF341" s="1" t="s">
        <v>484</v>
      </c>
      <c r="PH341" s="1" t="s">
        <v>485</v>
      </c>
      <c r="PI341" s="1" t="s">
        <v>534</v>
      </c>
      <c r="PJ341" s="1" t="s">
        <v>472</v>
      </c>
      <c r="PZ341" s="1" t="s">
        <v>488</v>
      </c>
      <c r="QA341" s="1" t="s">
        <v>472</v>
      </c>
      <c r="QB341" s="1" t="s">
        <v>2323</v>
      </c>
      <c r="QC341" s="1" t="s">
        <v>4426</v>
      </c>
      <c r="QD341" s="1" t="s">
        <v>472</v>
      </c>
      <c r="QG341" s="1">
        <v>-2.2258442999999999</v>
      </c>
      <c r="QH341" s="1">
        <v>28.844488399999999</v>
      </c>
      <c r="QI341" s="1">
        <v>1543.8</v>
      </c>
      <c r="QJ341" s="1">
        <v>5</v>
      </c>
      <c r="QK341" s="1">
        <v>11</v>
      </c>
      <c r="QL341" s="1">
        <v>44972.380879629629</v>
      </c>
      <c r="QM341" s="1">
        <v>44972.366747685177</v>
      </c>
      <c r="QN341" s="1" t="s">
        <v>492</v>
      </c>
      <c r="QO341" s="1">
        <v>44972.408703703702</v>
      </c>
      <c r="QP341" s="7" t="s">
        <v>4427</v>
      </c>
      <c r="QQ341" s="1" t="s">
        <v>492</v>
      </c>
      <c r="QR341" s="1" t="s">
        <v>4707</v>
      </c>
      <c r="QS341" s="1" t="s">
        <v>4716</v>
      </c>
      <c r="QT341" s="1">
        <v>14</v>
      </c>
      <c r="QU341" s="1" t="s">
        <v>4725</v>
      </c>
      <c r="QV341" s="1">
        <v>5</v>
      </c>
      <c r="QW341" s="1">
        <v>5</v>
      </c>
      <c r="QX341" s="1">
        <v>8</v>
      </c>
      <c r="QY341" s="9">
        <v>18</v>
      </c>
      <c r="QZ341" s="1" t="s">
        <v>5100</v>
      </c>
      <c r="RA341" s="1">
        <v>2.4489795918367347</v>
      </c>
      <c r="RB341" s="1" t="s">
        <v>4710</v>
      </c>
      <c r="RC341" s="1" t="s">
        <v>4711</v>
      </c>
      <c r="RD341" s="1" t="s">
        <v>4712</v>
      </c>
      <c r="RE341" s="1" t="s">
        <v>5102</v>
      </c>
      <c r="RF341" s="1">
        <v>0</v>
      </c>
      <c r="RG341" s="1">
        <v>3</v>
      </c>
      <c r="RH341" s="1">
        <v>3</v>
      </c>
      <c r="RI341" s="1">
        <v>7</v>
      </c>
      <c r="RJ341" s="1" t="s">
        <v>4748</v>
      </c>
      <c r="RK341" s="1">
        <v>0</v>
      </c>
      <c r="RL341" s="1">
        <v>8</v>
      </c>
      <c r="RM341" s="1" t="s">
        <v>4718</v>
      </c>
      <c r="RN341" s="1">
        <v>0</v>
      </c>
      <c r="RO341" s="1">
        <v>0</v>
      </c>
      <c r="RP341" s="1" t="str">
        <f t="shared" si="36"/>
        <v>croissance</v>
      </c>
      <c r="RQ341" s="1" t="str">
        <f t="shared" si="37"/>
        <v>stagnation</v>
      </c>
      <c r="RR341" s="1" t="str">
        <f t="shared" si="38"/>
        <v>stagnation</v>
      </c>
      <c r="RS341" s="1" t="str">
        <f t="shared" si="39"/>
        <v>regression</v>
      </c>
      <c r="RT341" s="1" t="str">
        <f t="shared" si="40"/>
        <v>regression</v>
      </c>
      <c r="RU341" s="1" t="str">
        <f t="shared" si="41"/>
        <v>regression</v>
      </c>
    </row>
    <row r="342" spans="1:489" ht="14.25" customHeight="1" x14ac:dyDescent="0.3">
      <c r="A342" s="1" t="s">
        <v>4428</v>
      </c>
      <c r="B342" s="1" t="s">
        <v>4429</v>
      </c>
      <c r="C342" s="1">
        <v>44972</v>
      </c>
      <c r="D342" s="1" t="s">
        <v>459</v>
      </c>
      <c r="E342" s="1" t="s">
        <v>460</v>
      </c>
      <c r="F342" s="1" t="s">
        <v>460</v>
      </c>
      <c r="G342" s="1" t="s">
        <v>461</v>
      </c>
      <c r="H342" s="1" t="s">
        <v>1380</v>
      </c>
      <c r="I342" s="1" t="s">
        <v>1381</v>
      </c>
      <c r="J342" s="1" t="s">
        <v>464</v>
      </c>
      <c r="K342" s="1" t="s">
        <v>4431</v>
      </c>
      <c r="L342" s="1" t="s">
        <v>4430</v>
      </c>
      <c r="M342" s="1" t="str" cm="1">
        <f t="array" ref="M342">SUBSTITUTE(L342,LEFT(L342,MIN(IFERROR(FIND({0;1;2;3;4;5;6;7;8;9},L342),""))-1),"")</f>
        <v>63</v>
      </c>
      <c r="N342" s="1" t="str">
        <f t="shared" si="35"/>
        <v>mwand_63</v>
      </c>
      <c r="O342" s="1" t="s">
        <v>467</v>
      </c>
      <c r="P342" s="1">
        <v>40</v>
      </c>
      <c r="Q342" s="1">
        <v>0</v>
      </c>
      <c r="R342" s="1" t="s">
        <v>468</v>
      </c>
      <c r="S342" s="1" t="s">
        <v>472</v>
      </c>
      <c r="T342" s="1" t="s">
        <v>542</v>
      </c>
      <c r="V342" s="1" t="s">
        <v>510</v>
      </c>
      <c r="W342" s="1" t="s">
        <v>510</v>
      </c>
      <c r="Y342" s="1" t="s">
        <v>575</v>
      </c>
      <c r="AA342" s="1" t="s">
        <v>471</v>
      </c>
      <c r="AB342" s="1">
        <v>1</v>
      </c>
      <c r="AC342" s="1">
        <v>1</v>
      </c>
      <c r="AD342" s="1">
        <v>1</v>
      </c>
      <c r="AE342" s="1">
        <v>1</v>
      </c>
      <c r="AF342" s="1">
        <v>0</v>
      </c>
      <c r="AG342" s="1">
        <v>0</v>
      </c>
      <c r="AH342" s="1">
        <v>1</v>
      </c>
      <c r="AI342" s="1">
        <v>0</v>
      </c>
      <c r="AJ342" s="1">
        <v>1</v>
      </c>
      <c r="AK342" s="1">
        <v>0</v>
      </c>
      <c r="AL342" s="1">
        <v>0</v>
      </c>
      <c r="AM342" s="1">
        <v>1</v>
      </c>
      <c r="AN342" s="1">
        <v>0</v>
      </c>
      <c r="AO342" s="1">
        <v>0</v>
      </c>
      <c r="AP342" s="1">
        <v>1</v>
      </c>
      <c r="AQ342" s="1">
        <v>0</v>
      </c>
      <c r="AR342" s="1">
        <v>8</v>
      </c>
      <c r="AS342" s="1" t="s">
        <v>464</v>
      </c>
      <c r="AT342" s="1">
        <v>0</v>
      </c>
      <c r="AU342" s="1">
        <v>0</v>
      </c>
      <c r="AV342" s="1">
        <v>0</v>
      </c>
      <c r="AW342" s="1">
        <v>0</v>
      </c>
      <c r="AX342" s="1">
        <v>1</v>
      </c>
      <c r="AY342" s="1">
        <v>0</v>
      </c>
      <c r="AZ342" s="1">
        <v>0</v>
      </c>
      <c r="BA342" s="1">
        <v>0</v>
      </c>
      <c r="BB342" s="1">
        <v>0</v>
      </c>
      <c r="BC342" s="1">
        <v>0</v>
      </c>
      <c r="BD342" s="1">
        <v>0</v>
      </c>
      <c r="BE342" s="1">
        <v>0</v>
      </c>
      <c r="BF342" s="1" t="s">
        <v>472</v>
      </c>
      <c r="BS342" s="1" t="s">
        <v>464</v>
      </c>
      <c r="BT342" s="1">
        <v>0</v>
      </c>
      <c r="BU342" s="1">
        <v>0</v>
      </c>
      <c r="BV342" s="1">
        <v>1</v>
      </c>
      <c r="BW342" s="1">
        <v>1</v>
      </c>
      <c r="BX342" s="1">
        <v>1</v>
      </c>
      <c r="BY342" s="1">
        <v>0</v>
      </c>
      <c r="BZ342" s="1">
        <v>0</v>
      </c>
      <c r="CA342" s="1">
        <v>0</v>
      </c>
      <c r="CB342" s="1">
        <v>0</v>
      </c>
      <c r="CC342" s="1">
        <v>0</v>
      </c>
      <c r="CD342" s="1">
        <v>0</v>
      </c>
      <c r="CF342" s="1" t="s">
        <v>473</v>
      </c>
      <c r="CG342" s="1" t="s">
        <v>474</v>
      </c>
      <c r="CL342" s="1" t="s">
        <v>473</v>
      </c>
      <c r="CM342" s="1" t="s">
        <v>5133</v>
      </c>
      <c r="CO342" s="1" t="s">
        <v>464</v>
      </c>
      <c r="CW342" s="1" t="s">
        <v>475</v>
      </c>
      <c r="CX342" s="1">
        <v>5</v>
      </c>
      <c r="CY342" s="1">
        <v>5</v>
      </c>
      <c r="CZ342" s="1">
        <v>5</v>
      </c>
      <c r="DA342" s="9">
        <v>15</v>
      </c>
      <c r="DE342" s="1" t="s">
        <v>464</v>
      </c>
      <c r="DF342" s="1" t="s">
        <v>5100</v>
      </c>
      <c r="EH342" s="1">
        <v>7</v>
      </c>
      <c r="EI342" s="1">
        <v>4</v>
      </c>
      <c r="EJ342" s="1">
        <v>560</v>
      </c>
      <c r="EM342" s="1">
        <v>0</v>
      </c>
      <c r="EN342" s="6">
        <v>10</v>
      </c>
      <c r="EO342" s="1" t="s">
        <v>472</v>
      </c>
      <c r="EZ342" s="1" t="s">
        <v>476</v>
      </c>
      <c r="FA342" s="1">
        <v>0</v>
      </c>
      <c r="FB342" s="1">
        <v>0</v>
      </c>
      <c r="FC342" s="1">
        <v>0</v>
      </c>
      <c r="FD342" s="1">
        <v>0</v>
      </c>
      <c r="FE342" s="1">
        <v>1</v>
      </c>
      <c r="FF342" s="1">
        <v>0</v>
      </c>
      <c r="FG342" s="1">
        <v>0</v>
      </c>
      <c r="FI342" s="1" t="s">
        <v>464</v>
      </c>
      <c r="FJ342" s="1" t="s">
        <v>577</v>
      </c>
      <c r="FK342" s="1" t="s">
        <v>4432</v>
      </c>
      <c r="GE342" s="1" t="s">
        <v>464</v>
      </c>
      <c r="GF342" s="1" t="s">
        <v>2744</v>
      </c>
      <c r="GG342" s="1" t="s">
        <v>472</v>
      </c>
      <c r="HP342" s="1" t="s">
        <v>464</v>
      </c>
      <c r="HQ342" s="1">
        <v>0</v>
      </c>
      <c r="HR342" s="1">
        <v>0</v>
      </c>
      <c r="HS342" s="1">
        <v>0</v>
      </c>
      <c r="HT342" s="1">
        <v>0</v>
      </c>
      <c r="HU342" s="1">
        <v>0</v>
      </c>
      <c r="HV342" s="1">
        <v>0</v>
      </c>
      <c r="HW342" s="1">
        <v>1</v>
      </c>
      <c r="HX342" s="1">
        <v>0</v>
      </c>
      <c r="HY342" s="1">
        <v>0</v>
      </c>
      <c r="HZ342" s="1">
        <v>0</v>
      </c>
      <c r="IF342" s="1">
        <v>0</v>
      </c>
      <c r="IG342" s="1">
        <v>0</v>
      </c>
      <c r="IH342" s="1">
        <v>0</v>
      </c>
      <c r="II342" s="1">
        <v>1</v>
      </c>
      <c r="IJ342" s="1">
        <v>0</v>
      </c>
      <c r="IS342" s="1" t="s">
        <v>5183</v>
      </c>
      <c r="IT342" s="1" t="s">
        <v>472</v>
      </c>
      <c r="IU342" s="1" t="s">
        <v>5102</v>
      </c>
      <c r="IV342" s="1" t="s">
        <v>472</v>
      </c>
      <c r="IX342" s="1" t="s">
        <v>472</v>
      </c>
      <c r="IY342" s="1" t="s">
        <v>472</v>
      </c>
      <c r="KA342" s="1" t="s">
        <v>464</v>
      </c>
      <c r="KB342" s="1">
        <v>1</v>
      </c>
      <c r="KC342" s="1">
        <v>0</v>
      </c>
      <c r="KD342" s="1">
        <v>0</v>
      </c>
      <c r="KE342" s="1">
        <v>1</v>
      </c>
      <c r="KF342" s="1">
        <v>0</v>
      </c>
      <c r="KG342" s="1">
        <v>0</v>
      </c>
      <c r="KH342" s="1">
        <v>0</v>
      </c>
      <c r="KJ342" s="1">
        <v>0</v>
      </c>
      <c r="KK342" s="1">
        <v>1</v>
      </c>
      <c r="KL342" s="1">
        <v>0</v>
      </c>
      <c r="KM342" s="1">
        <v>1</v>
      </c>
      <c r="KN342" s="1">
        <v>2</v>
      </c>
      <c r="KO342" s="1" t="s">
        <v>5186</v>
      </c>
      <c r="KP342" s="1">
        <v>0</v>
      </c>
      <c r="KQ342" s="1">
        <v>0</v>
      </c>
      <c r="KR342" s="1">
        <v>0</v>
      </c>
      <c r="KT342" s="1">
        <v>1</v>
      </c>
      <c r="KU342" s="1">
        <v>0</v>
      </c>
      <c r="KV342" s="1">
        <v>0</v>
      </c>
      <c r="KW342" s="1">
        <v>0</v>
      </c>
      <c r="KX342" s="1">
        <v>0</v>
      </c>
      <c r="KY342" s="1">
        <v>0</v>
      </c>
      <c r="LA342" s="1" t="s">
        <v>472</v>
      </c>
      <c r="LB342" s="1" t="s">
        <v>490</v>
      </c>
      <c r="LC342" s="1">
        <v>1</v>
      </c>
      <c r="LD342" s="1">
        <v>1</v>
      </c>
      <c r="LE342" s="1">
        <v>0</v>
      </c>
      <c r="LF342" s="1">
        <v>0</v>
      </c>
      <c r="LH342" s="1">
        <v>0</v>
      </c>
      <c r="LI342" s="1">
        <v>1</v>
      </c>
      <c r="LJ342" s="1">
        <v>0</v>
      </c>
      <c r="LK342" s="1">
        <v>0</v>
      </c>
      <c r="LL342" s="1">
        <v>0</v>
      </c>
      <c r="LM342" s="1">
        <v>0</v>
      </c>
      <c r="LN342" s="1">
        <v>0</v>
      </c>
      <c r="LO342" s="1">
        <v>0</v>
      </c>
      <c r="LQ342" s="1" t="s">
        <v>472</v>
      </c>
      <c r="LZ342" s="1" t="s">
        <v>472</v>
      </c>
      <c r="MA342" s="1" t="s">
        <v>472</v>
      </c>
      <c r="MQ342" s="1">
        <v>0</v>
      </c>
      <c r="MT342" s="1">
        <v>5</v>
      </c>
      <c r="MU342" s="1" t="s">
        <v>5189</v>
      </c>
      <c r="MV342" s="1">
        <v>1</v>
      </c>
      <c r="MW342" s="1">
        <v>0</v>
      </c>
      <c r="MX342" s="1">
        <v>0</v>
      </c>
      <c r="MY342" s="1">
        <v>0</v>
      </c>
      <c r="MZ342" s="1">
        <v>0</v>
      </c>
      <c r="NA342" s="1">
        <v>1</v>
      </c>
      <c r="NB342" s="1">
        <v>1</v>
      </c>
      <c r="NC342" s="1" t="s">
        <v>5190</v>
      </c>
      <c r="ND342" s="1">
        <v>0</v>
      </c>
      <c r="NE342" s="1">
        <v>0</v>
      </c>
      <c r="NF342" s="1">
        <v>0</v>
      </c>
      <c r="NH342" s="1" t="s">
        <v>464</v>
      </c>
      <c r="NI342" s="1" t="s">
        <v>464</v>
      </c>
      <c r="NJ342" s="1" t="s">
        <v>741</v>
      </c>
      <c r="OD342" s="1" t="s">
        <v>4050</v>
      </c>
      <c r="OE342" s="1">
        <v>0</v>
      </c>
      <c r="OF342" s="1">
        <v>0</v>
      </c>
      <c r="OG342" s="1">
        <v>0</v>
      </c>
      <c r="OH342" s="1">
        <v>0</v>
      </c>
      <c r="OI342" s="1">
        <v>0</v>
      </c>
      <c r="OJ342" s="1">
        <v>0</v>
      </c>
      <c r="OK342" s="1">
        <v>0</v>
      </c>
      <c r="OL342" s="1">
        <v>0</v>
      </c>
      <c r="OM342" s="1">
        <v>1</v>
      </c>
      <c r="ON342" s="1">
        <v>0</v>
      </c>
      <c r="OO342" s="1" t="s">
        <v>4433</v>
      </c>
      <c r="OP342" s="1">
        <v>0</v>
      </c>
      <c r="OQ342" s="1">
        <v>0</v>
      </c>
      <c r="OR342" s="1">
        <v>1</v>
      </c>
      <c r="OS342" s="1">
        <v>0</v>
      </c>
      <c r="OT342" s="1">
        <v>0</v>
      </c>
      <c r="OU342" s="1">
        <v>0</v>
      </c>
      <c r="OW342" s="1" t="s">
        <v>702</v>
      </c>
      <c r="OY342" s="1" t="s">
        <v>533</v>
      </c>
      <c r="OZ342" s="1" t="s">
        <v>464</v>
      </c>
      <c r="PA342" s="1" t="s">
        <v>464</v>
      </c>
      <c r="PB342" s="1" t="s">
        <v>533</v>
      </c>
      <c r="PC342" s="1" t="s">
        <v>464</v>
      </c>
      <c r="PD342" s="1" t="s">
        <v>472</v>
      </c>
      <c r="PF342" s="1" t="s">
        <v>484</v>
      </c>
      <c r="PH342" s="1" t="s">
        <v>485</v>
      </c>
      <c r="PI342" s="1" t="s">
        <v>534</v>
      </c>
      <c r="PJ342" s="1" t="s">
        <v>472</v>
      </c>
      <c r="PZ342" s="1" t="s">
        <v>488</v>
      </c>
      <c r="QA342" s="1" t="s">
        <v>472</v>
      </c>
      <c r="QB342" s="1" t="s">
        <v>490</v>
      </c>
      <c r="QC342" s="1" t="s">
        <v>4434</v>
      </c>
      <c r="QD342" s="1" t="s">
        <v>464</v>
      </c>
      <c r="QE342" s="1" t="s">
        <v>4435</v>
      </c>
      <c r="QF342" s="1" t="s">
        <v>472</v>
      </c>
      <c r="QG342" s="1">
        <v>-2.2268002</v>
      </c>
      <c r="QH342" s="1">
        <v>28.8464983</v>
      </c>
      <c r="QI342" s="1">
        <v>1560.7</v>
      </c>
      <c r="QJ342" s="1">
        <v>4.59</v>
      </c>
      <c r="QK342" s="1">
        <v>8</v>
      </c>
      <c r="QL342" s="1">
        <v>44972.40865740741</v>
      </c>
      <c r="QM342" s="1">
        <v>44972.388067129628</v>
      </c>
      <c r="QN342" s="1" t="s">
        <v>492</v>
      </c>
      <c r="QO342" s="1">
        <v>44972.408715277779</v>
      </c>
      <c r="QP342" s="7" t="s">
        <v>4436</v>
      </c>
      <c r="QQ342" s="1" t="s">
        <v>492</v>
      </c>
      <c r="QR342" s="1" t="s">
        <v>4707</v>
      </c>
      <c r="QS342" s="1" t="s">
        <v>4716</v>
      </c>
      <c r="QT342" s="1">
        <v>5</v>
      </c>
      <c r="QU342" s="1" t="s">
        <v>4725</v>
      </c>
      <c r="QV342" s="1">
        <v>60</v>
      </c>
      <c r="QW342" s="1">
        <v>90</v>
      </c>
      <c r="QX342" s="1">
        <v>90</v>
      </c>
      <c r="QY342" s="9">
        <v>240</v>
      </c>
      <c r="QZ342" s="1" t="s">
        <v>5101</v>
      </c>
      <c r="RA342" s="1">
        <v>3.4285714285714284</v>
      </c>
      <c r="RB342" s="1" t="s">
        <v>4710</v>
      </c>
      <c r="RC342" s="1" t="s">
        <v>4711</v>
      </c>
      <c r="RD342" s="1" t="s">
        <v>4712</v>
      </c>
      <c r="RE342" s="1" t="s">
        <v>5102</v>
      </c>
      <c r="RF342" s="1" t="s">
        <v>4736</v>
      </c>
      <c r="RG342" s="1">
        <v>2</v>
      </c>
      <c r="RH342" s="1">
        <v>3</v>
      </c>
      <c r="RI342" s="1">
        <v>6</v>
      </c>
      <c r="RJ342" s="1" t="s">
        <v>4748</v>
      </c>
      <c r="RK342" s="1">
        <v>0</v>
      </c>
      <c r="RL342" s="1">
        <v>4</v>
      </c>
      <c r="RM342" s="1" t="s">
        <v>4722</v>
      </c>
      <c r="RN342" s="1">
        <v>0</v>
      </c>
      <c r="RO342" s="1">
        <v>0</v>
      </c>
      <c r="RP342" s="1" t="str">
        <f t="shared" si="36"/>
        <v>croissance</v>
      </c>
      <c r="RQ342" s="1" t="str">
        <f t="shared" si="37"/>
        <v>croissance</v>
      </c>
      <c r="RR342" s="1" t="str">
        <f t="shared" si="38"/>
        <v>stagnation</v>
      </c>
      <c r="RS342" s="1" t="str">
        <f t="shared" si="39"/>
        <v>regression</v>
      </c>
      <c r="RT342" s="1" t="str">
        <f t="shared" si="40"/>
        <v>regression</v>
      </c>
      <c r="RU342" s="1" t="str">
        <f t="shared" si="41"/>
        <v>croissance</v>
      </c>
    </row>
    <row r="343" spans="1:489" ht="14.25" customHeight="1" x14ac:dyDescent="0.3">
      <c r="A343" s="1" t="s">
        <v>4437</v>
      </c>
      <c r="B343" s="1" t="s">
        <v>4438</v>
      </c>
      <c r="C343" s="1">
        <v>44972</v>
      </c>
      <c r="D343" s="1" t="s">
        <v>459</v>
      </c>
      <c r="E343" s="1" t="s">
        <v>460</v>
      </c>
      <c r="F343" s="1" t="s">
        <v>460</v>
      </c>
      <c r="G343" s="1" t="s">
        <v>461</v>
      </c>
      <c r="H343" s="1" t="s">
        <v>1380</v>
      </c>
      <c r="I343" s="1" t="s">
        <v>1381</v>
      </c>
      <c r="J343" s="1" t="s">
        <v>464</v>
      </c>
      <c r="K343" s="1" t="s">
        <v>4440</v>
      </c>
      <c r="L343" s="1" t="s">
        <v>4439</v>
      </c>
      <c r="M343" s="1" t="str" cm="1">
        <f t="array" ref="M343">SUBSTITUTE(L343,LEFT(L343,MIN(IFERROR(FIND({0;1;2;3;4;5;6;7;8;9},L343),""))-1),"")</f>
        <v>73</v>
      </c>
      <c r="N343" s="1" t="str">
        <f t="shared" si="35"/>
        <v>mwand_73</v>
      </c>
      <c r="O343" s="1" t="s">
        <v>510</v>
      </c>
      <c r="P343" s="1">
        <v>70</v>
      </c>
      <c r="Q343" s="1">
        <v>997515847</v>
      </c>
      <c r="R343" s="1" t="s">
        <v>614</v>
      </c>
      <c r="S343" s="1" t="s">
        <v>464</v>
      </c>
      <c r="W343" s="1" t="s">
        <v>510</v>
      </c>
      <c r="X343" s="1" t="s">
        <v>4441</v>
      </c>
      <c r="Y343" s="1" t="s">
        <v>1503</v>
      </c>
      <c r="AA343" s="1" t="s">
        <v>471</v>
      </c>
      <c r="AB343" s="1">
        <v>0</v>
      </c>
      <c r="AC343" s="1">
        <v>0</v>
      </c>
      <c r="AD343" s="1">
        <v>0</v>
      </c>
      <c r="AE343" s="1">
        <v>1</v>
      </c>
      <c r="AF343" s="1">
        <v>0</v>
      </c>
      <c r="AG343" s="1">
        <v>2</v>
      </c>
      <c r="AH343" s="1">
        <v>0</v>
      </c>
      <c r="AI343" s="1">
        <v>1</v>
      </c>
      <c r="AJ343" s="1">
        <v>0</v>
      </c>
      <c r="AK343" s="1">
        <v>0</v>
      </c>
      <c r="AL343" s="1">
        <v>0</v>
      </c>
      <c r="AM343" s="1">
        <v>0</v>
      </c>
      <c r="AN343" s="1">
        <v>1</v>
      </c>
      <c r="AO343" s="1">
        <v>2</v>
      </c>
      <c r="AP343" s="1">
        <v>0</v>
      </c>
      <c r="AQ343" s="1">
        <v>1</v>
      </c>
      <c r="AR343" s="1">
        <v>8</v>
      </c>
      <c r="AS343" s="1" t="s">
        <v>464</v>
      </c>
      <c r="AT343" s="1">
        <v>0</v>
      </c>
      <c r="AU343" s="1">
        <v>0</v>
      </c>
      <c r="AV343" s="1">
        <v>0</v>
      </c>
      <c r="AW343" s="1">
        <v>0</v>
      </c>
      <c r="AX343" s="1">
        <v>1</v>
      </c>
      <c r="AY343" s="1">
        <v>0</v>
      </c>
      <c r="AZ343" s="1">
        <v>0</v>
      </c>
      <c r="BA343" s="1">
        <v>0</v>
      </c>
      <c r="BB343" s="1">
        <v>0</v>
      </c>
      <c r="BC343" s="1">
        <v>0</v>
      </c>
      <c r="BD343" s="1">
        <v>0</v>
      </c>
      <c r="BE343" s="1">
        <v>0</v>
      </c>
      <c r="BF343" s="1" t="s">
        <v>472</v>
      </c>
      <c r="BS343" s="1" t="s">
        <v>464</v>
      </c>
      <c r="BT343" s="1">
        <v>0</v>
      </c>
      <c r="BU343" s="1">
        <v>1</v>
      </c>
      <c r="BV343" s="1">
        <v>0</v>
      </c>
      <c r="BW343" s="1">
        <v>0</v>
      </c>
      <c r="BX343" s="1">
        <v>0</v>
      </c>
      <c r="BY343" s="1">
        <v>0</v>
      </c>
      <c r="BZ343" s="1">
        <v>0</v>
      </c>
      <c r="CA343" s="1">
        <v>0</v>
      </c>
      <c r="CB343" s="1">
        <v>0</v>
      </c>
      <c r="CC343" s="1">
        <v>0</v>
      </c>
      <c r="CD343" s="1">
        <v>0</v>
      </c>
      <c r="CF343" s="1" t="s">
        <v>473</v>
      </c>
      <c r="CG343" s="1" t="s">
        <v>896</v>
      </c>
      <c r="CL343" s="1" t="s">
        <v>473</v>
      </c>
      <c r="CM343" s="1" t="s">
        <v>5133</v>
      </c>
      <c r="CO343" s="1" t="s">
        <v>464</v>
      </c>
      <c r="CW343" s="1" t="s">
        <v>475</v>
      </c>
      <c r="CX343" s="1">
        <v>5</v>
      </c>
      <c r="CY343" s="1">
        <v>6</v>
      </c>
      <c r="CZ343" s="1">
        <v>8</v>
      </c>
      <c r="DA343" s="9">
        <v>19</v>
      </c>
      <c r="DE343" s="1" t="s">
        <v>671</v>
      </c>
      <c r="DF343" s="1" t="s">
        <v>5102</v>
      </c>
      <c r="EH343" s="1">
        <v>6</v>
      </c>
      <c r="EI343" s="1">
        <v>5</v>
      </c>
      <c r="EJ343" s="1">
        <v>600</v>
      </c>
      <c r="EM343" s="1">
        <v>0</v>
      </c>
      <c r="EN343" s="6">
        <v>10.714285714285714</v>
      </c>
      <c r="EO343" s="1" t="s">
        <v>472</v>
      </c>
      <c r="EZ343" s="1" t="s">
        <v>529</v>
      </c>
      <c r="FA343" s="1">
        <v>0</v>
      </c>
      <c r="FB343" s="1">
        <v>0</v>
      </c>
      <c r="FC343" s="1">
        <v>0</v>
      </c>
      <c r="FD343" s="1">
        <v>0</v>
      </c>
      <c r="FE343" s="1">
        <v>1</v>
      </c>
      <c r="FF343" s="1">
        <v>0</v>
      </c>
      <c r="FG343" s="1">
        <v>0</v>
      </c>
      <c r="FI343" s="1" t="s">
        <v>464</v>
      </c>
      <c r="FJ343" s="1" t="s">
        <v>598</v>
      </c>
      <c r="FM343" s="1">
        <v>500</v>
      </c>
      <c r="GE343" s="1" t="s">
        <v>464</v>
      </c>
      <c r="GF343" s="1" t="s">
        <v>4442</v>
      </c>
      <c r="GG343" s="1" t="s">
        <v>472</v>
      </c>
      <c r="HP343" s="1" t="s">
        <v>464</v>
      </c>
      <c r="HQ343" s="1">
        <v>0</v>
      </c>
      <c r="HR343" s="1">
        <v>0</v>
      </c>
      <c r="HS343" s="1">
        <v>0</v>
      </c>
      <c r="HT343" s="1">
        <v>0</v>
      </c>
      <c r="HU343" s="1">
        <v>0</v>
      </c>
      <c r="HV343" s="1">
        <v>0</v>
      </c>
      <c r="HW343" s="1">
        <v>1</v>
      </c>
      <c r="HX343" s="1">
        <v>0</v>
      </c>
      <c r="HY343" s="1">
        <v>0</v>
      </c>
      <c r="HZ343" s="1">
        <v>0</v>
      </c>
      <c r="IF343" s="1">
        <v>0</v>
      </c>
      <c r="IG343" s="1">
        <v>0</v>
      </c>
      <c r="IH343" s="1">
        <v>0</v>
      </c>
      <c r="II343" s="1">
        <v>1</v>
      </c>
      <c r="IJ343" s="1">
        <v>0</v>
      </c>
      <c r="IS343" s="1" t="s">
        <v>5183</v>
      </c>
      <c r="IT343" s="1" t="s">
        <v>472</v>
      </c>
      <c r="IU343" s="1" t="s">
        <v>5102</v>
      </c>
      <c r="IV343" s="1" t="s">
        <v>472</v>
      </c>
      <c r="IX343" s="1" t="s">
        <v>472</v>
      </c>
      <c r="IY343" s="1" t="s">
        <v>472</v>
      </c>
      <c r="KA343" s="1" t="s">
        <v>464</v>
      </c>
      <c r="KB343" s="1">
        <v>1</v>
      </c>
      <c r="KC343" s="1">
        <v>0</v>
      </c>
      <c r="KD343" s="1">
        <v>0</v>
      </c>
      <c r="KE343" s="1">
        <v>1</v>
      </c>
      <c r="KF343" s="1">
        <v>0</v>
      </c>
      <c r="KG343" s="1">
        <v>0</v>
      </c>
      <c r="KH343" s="1">
        <v>0</v>
      </c>
      <c r="KJ343" s="1">
        <v>1</v>
      </c>
      <c r="KK343" s="1">
        <v>1</v>
      </c>
      <c r="KL343" s="1">
        <v>0</v>
      </c>
      <c r="KM343" s="1">
        <v>2</v>
      </c>
      <c r="KN343" s="1">
        <v>3</v>
      </c>
      <c r="KO343" s="1" t="s">
        <v>5185</v>
      </c>
      <c r="KP343" s="1">
        <v>0</v>
      </c>
      <c r="KQ343" s="1">
        <v>0</v>
      </c>
      <c r="KR343" s="1">
        <v>0</v>
      </c>
      <c r="KT343" s="1">
        <v>0</v>
      </c>
      <c r="KU343" s="1">
        <v>0</v>
      </c>
      <c r="KV343" s="1">
        <v>0</v>
      </c>
      <c r="KW343" s="1">
        <v>0</v>
      </c>
      <c r="KX343" s="1">
        <v>1</v>
      </c>
      <c r="KY343" s="1">
        <v>0</v>
      </c>
      <c r="KZ343" s="1" t="s">
        <v>4443</v>
      </c>
      <c r="LA343" s="1" t="s">
        <v>464</v>
      </c>
      <c r="LB343" s="1" t="s">
        <v>4444</v>
      </c>
      <c r="LC343" s="1">
        <v>1</v>
      </c>
      <c r="LD343" s="1">
        <v>0</v>
      </c>
      <c r="LE343" s="1">
        <v>0</v>
      </c>
      <c r="LF343" s="1">
        <v>0</v>
      </c>
      <c r="LH343" s="1">
        <v>0</v>
      </c>
      <c r="LI343" s="1">
        <v>0</v>
      </c>
      <c r="LJ343" s="1">
        <v>0</v>
      </c>
      <c r="LK343" s="1">
        <v>0</v>
      </c>
      <c r="LL343" s="1">
        <v>1</v>
      </c>
      <c r="LM343" s="1">
        <v>0</v>
      </c>
      <c r="LN343" s="1">
        <v>0</v>
      </c>
      <c r="LO343" s="1">
        <v>0</v>
      </c>
      <c r="LQ343" s="1" t="s">
        <v>472</v>
      </c>
      <c r="LZ343" s="1" t="s">
        <v>472</v>
      </c>
      <c r="MA343" s="1" t="s">
        <v>472</v>
      </c>
      <c r="MQ343" s="1">
        <v>0</v>
      </c>
      <c r="MT343" s="1">
        <v>9</v>
      </c>
      <c r="MU343" s="1" t="s">
        <v>5187</v>
      </c>
      <c r="MV343" s="1">
        <v>0</v>
      </c>
      <c r="MW343" s="1">
        <v>0</v>
      </c>
      <c r="MX343" s="1">
        <v>0</v>
      </c>
      <c r="MY343" s="1">
        <v>0</v>
      </c>
      <c r="MZ343" s="1">
        <v>0</v>
      </c>
      <c r="NA343" s="1">
        <v>0</v>
      </c>
      <c r="NB343" s="1">
        <v>0</v>
      </c>
      <c r="NC343" s="1" t="s">
        <v>1580</v>
      </c>
      <c r="ND343" s="1">
        <v>1</v>
      </c>
      <c r="NE343" s="1">
        <v>0</v>
      </c>
      <c r="NF343" s="1">
        <v>0</v>
      </c>
      <c r="NH343" s="1" t="s">
        <v>464</v>
      </c>
      <c r="NI343" s="1" t="s">
        <v>480</v>
      </c>
      <c r="OD343" s="1" t="s">
        <v>4445</v>
      </c>
      <c r="OE343" s="1">
        <v>0</v>
      </c>
      <c r="OF343" s="1">
        <v>0</v>
      </c>
      <c r="OG343" s="1">
        <v>0</v>
      </c>
      <c r="OH343" s="1">
        <v>0</v>
      </c>
      <c r="OI343" s="1">
        <v>0</v>
      </c>
      <c r="OJ343" s="1">
        <v>0</v>
      </c>
      <c r="OK343" s="1">
        <v>1</v>
      </c>
      <c r="OL343" s="1">
        <v>1</v>
      </c>
      <c r="OM343" s="1">
        <v>1</v>
      </c>
      <c r="ON343" s="1">
        <v>0</v>
      </c>
      <c r="OO343" s="1" t="s">
        <v>544</v>
      </c>
      <c r="OP343" s="1">
        <v>0</v>
      </c>
      <c r="OQ343" s="1">
        <v>0</v>
      </c>
      <c r="OR343" s="1">
        <v>0</v>
      </c>
      <c r="OS343" s="1">
        <v>1</v>
      </c>
      <c r="OT343" s="1">
        <v>0</v>
      </c>
      <c r="OU343" s="1">
        <v>0</v>
      </c>
      <c r="OW343" s="1" t="s">
        <v>482</v>
      </c>
      <c r="OY343" s="1" t="s">
        <v>518</v>
      </c>
      <c r="OZ343" s="1" t="s">
        <v>472</v>
      </c>
      <c r="PA343" s="1" t="s">
        <v>472</v>
      </c>
      <c r="PB343" s="1" t="s">
        <v>743</v>
      </c>
      <c r="PC343" s="1" t="s">
        <v>472</v>
      </c>
      <c r="PI343" s="1" t="s">
        <v>534</v>
      </c>
      <c r="PJ343" s="1" t="s">
        <v>472</v>
      </c>
      <c r="PZ343" s="1" t="s">
        <v>786</v>
      </c>
      <c r="QA343" s="1" t="s">
        <v>472</v>
      </c>
      <c r="QB343" s="1" t="s">
        <v>3034</v>
      </c>
      <c r="QC343" s="1" t="s">
        <v>786</v>
      </c>
      <c r="QD343" s="1" t="s">
        <v>472</v>
      </c>
      <c r="QG343" s="1">
        <v>-2.2248233000000002</v>
      </c>
      <c r="QH343" s="1">
        <v>28.8428696</v>
      </c>
      <c r="QI343" s="1">
        <v>1560.9</v>
      </c>
      <c r="QJ343" s="1">
        <v>5</v>
      </c>
      <c r="QK343" s="1">
        <v>8</v>
      </c>
      <c r="QL343" s="1">
        <v>44972.342291666668</v>
      </c>
      <c r="QM343" s="1">
        <v>44972.324317129627</v>
      </c>
      <c r="QN343" s="1" t="s">
        <v>1230</v>
      </c>
      <c r="QO343" s="1">
        <v>44972.479583333326</v>
      </c>
      <c r="QP343" s="7" t="s">
        <v>4446</v>
      </c>
      <c r="QQ343" s="1" t="s">
        <v>1230</v>
      </c>
      <c r="QR343" s="1" t="s">
        <v>4707</v>
      </c>
      <c r="QS343" s="1" t="s">
        <v>4708</v>
      </c>
      <c r="QT343" s="1">
        <v>6</v>
      </c>
      <c r="QU343" s="1" t="s">
        <v>4725</v>
      </c>
      <c r="QV343" s="1">
        <v>5</v>
      </c>
      <c r="QW343" s="1">
        <v>15</v>
      </c>
      <c r="QX343" s="1">
        <v>10</v>
      </c>
      <c r="QY343" s="9">
        <v>30</v>
      </c>
      <c r="QZ343" s="1" t="s">
        <v>5100</v>
      </c>
      <c r="RA343" s="1">
        <v>13.333333333333334</v>
      </c>
      <c r="RB343" s="1" t="s">
        <v>4710</v>
      </c>
      <c r="RC343" s="1" t="s">
        <v>4711</v>
      </c>
      <c r="RD343" s="1" t="s">
        <v>4717</v>
      </c>
      <c r="RE343" s="1" t="s">
        <v>5102</v>
      </c>
      <c r="RF343" s="1">
        <v>0</v>
      </c>
      <c r="RG343" s="1">
        <v>2</v>
      </c>
      <c r="RH343" s="1">
        <v>2</v>
      </c>
      <c r="RI343" s="1">
        <v>4</v>
      </c>
      <c r="RJ343" s="1" t="s">
        <v>4713</v>
      </c>
      <c r="RK343" s="1">
        <v>0</v>
      </c>
      <c r="RL343" s="1">
        <v>6</v>
      </c>
      <c r="RM343" s="1" t="s">
        <v>4718</v>
      </c>
      <c r="RN343" s="1">
        <v>0</v>
      </c>
      <c r="RO343" s="1">
        <v>0</v>
      </c>
      <c r="RP343" s="1" t="str">
        <f t="shared" si="36"/>
        <v>croissance</v>
      </c>
      <c r="RQ343" s="1" t="str">
        <f t="shared" si="37"/>
        <v>regression</v>
      </c>
      <c r="RR343" s="1" t="str">
        <f t="shared" si="38"/>
        <v>stagnation</v>
      </c>
      <c r="RS343" s="1" t="str">
        <f t="shared" si="39"/>
        <v>croissance</v>
      </c>
      <c r="RT343" s="1" t="str">
        <f t="shared" si="40"/>
        <v>regression</v>
      </c>
      <c r="RU343" s="1" t="str">
        <f t="shared" si="41"/>
        <v>croissance</v>
      </c>
    </row>
    <row r="344" spans="1:489" ht="14.25" customHeight="1" x14ac:dyDescent="0.3">
      <c r="A344" s="1" t="s">
        <v>4447</v>
      </c>
      <c r="B344" s="1" t="s">
        <v>4448</v>
      </c>
      <c r="C344" s="1">
        <v>44958</v>
      </c>
      <c r="D344" s="1" t="s">
        <v>459</v>
      </c>
      <c r="E344" s="1" t="s">
        <v>460</v>
      </c>
      <c r="F344" s="1" t="s">
        <v>460</v>
      </c>
      <c r="G344" s="1" t="s">
        <v>461</v>
      </c>
      <c r="H344" s="1" t="s">
        <v>462</v>
      </c>
      <c r="I344" s="1" t="s">
        <v>463</v>
      </c>
      <c r="J344" s="1" t="s">
        <v>464</v>
      </c>
      <c r="K344" s="1" t="s">
        <v>4450</v>
      </c>
      <c r="L344" s="1" t="s">
        <v>4449</v>
      </c>
      <c r="M344" s="1" t="str" cm="1">
        <f t="array" ref="M344">SUBSTITUTE(L344,LEFT(L344,MIN(IFERROR(FIND({0;1;2;3;4;5;6;7;8;9},L344),""))-1),"")</f>
        <v>17</v>
      </c>
      <c r="N344" s="1" t="str">
        <f t="shared" si="35"/>
        <v>kamak_17</v>
      </c>
      <c r="O344" s="1" t="s">
        <v>510</v>
      </c>
      <c r="P344" s="1">
        <v>70</v>
      </c>
      <c r="Q344" s="1">
        <v>0</v>
      </c>
      <c r="R344" s="1" t="s">
        <v>468</v>
      </c>
      <c r="S344" s="1" t="s">
        <v>464</v>
      </c>
      <c r="W344" s="1" t="s">
        <v>510</v>
      </c>
      <c r="X344" s="1" t="s">
        <v>786</v>
      </c>
      <c r="Y344" s="1" t="s">
        <v>575</v>
      </c>
      <c r="AA344" s="1" t="s">
        <v>471</v>
      </c>
      <c r="AB344" s="1">
        <v>0</v>
      </c>
      <c r="AC344" s="1">
        <v>0</v>
      </c>
      <c r="AD344" s="1">
        <v>0</v>
      </c>
      <c r="AE344" s="1">
        <v>0</v>
      </c>
      <c r="AF344" s="1">
        <v>0</v>
      </c>
      <c r="AG344" s="1">
        <v>0</v>
      </c>
      <c r="AH344" s="1">
        <v>1</v>
      </c>
      <c r="AI344" s="1">
        <v>1</v>
      </c>
      <c r="AJ344" s="1">
        <v>0</v>
      </c>
      <c r="AK344" s="1">
        <v>0</v>
      </c>
      <c r="AL344" s="1">
        <v>0</v>
      </c>
      <c r="AM344" s="1">
        <v>0</v>
      </c>
      <c r="AN344" s="1">
        <v>0</v>
      </c>
      <c r="AO344" s="1">
        <v>2</v>
      </c>
      <c r="AP344" s="1">
        <v>1</v>
      </c>
      <c r="AQ344" s="1">
        <v>1</v>
      </c>
      <c r="AR344" s="1">
        <v>6</v>
      </c>
      <c r="AS344" s="1" t="s">
        <v>464</v>
      </c>
      <c r="AT344" s="1">
        <v>0</v>
      </c>
      <c r="AU344" s="1">
        <v>0</v>
      </c>
      <c r="AV344" s="1">
        <v>0</v>
      </c>
      <c r="AW344" s="1">
        <v>0</v>
      </c>
      <c r="AX344" s="1">
        <v>0</v>
      </c>
      <c r="AY344" s="1">
        <v>1</v>
      </c>
      <c r="AZ344" s="1">
        <v>0</v>
      </c>
      <c r="BA344" s="1">
        <v>0</v>
      </c>
      <c r="BB344" s="1">
        <v>0</v>
      </c>
      <c r="BC344" s="1">
        <v>0</v>
      </c>
      <c r="BD344" s="1">
        <v>0</v>
      </c>
      <c r="BE344" s="1">
        <v>0</v>
      </c>
      <c r="BF344" s="1" t="s">
        <v>472</v>
      </c>
      <c r="BS344" s="1" t="s">
        <v>464</v>
      </c>
      <c r="BT344" s="1">
        <v>1</v>
      </c>
      <c r="BU344" s="1">
        <v>0</v>
      </c>
      <c r="BV344" s="1">
        <v>0</v>
      </c>
      <c r="BW344" s="1">
        <v>0</v>
      </c>
      <c r="BX344" s="1">
        <v>0</v>
      </c>
      <c r="BY344" s="1">
        <v>0</v>
      </c>
      <c r="BZ344" s="1">
        <v>0</v>
      </c>
      <c r="CA344" s="1">
        <v>0</v>
      </c>
      <c r="CB344" s="1">
        <v>0</v>
      </c>
      <c r="CC344" s="1">
        <v>0</v>
      </c>
      <c r="CD344" s="1">
        <v>0</v>
      </c>
      <c r="CF344" s="1" t="s">
        <v>473</v>
      </c>
      <c r="CG344" s="1" t="s">
        <v>474</v>
      </c>
      <c r="CL344" s="1" t="s">
        <v>473</v>
      </c>
      <c r="CM344" s="1" t="s">
        <v>5133</v>
      </c>
      <c r="CO344" s="1" t="s">
        <v>464</v>
      </c>
      <c r="CW344" s="1" t="s">
        <v>475</v>
      </c>
      <c r="CX344" s="1">
        <v>5</v>
      </c>
      <c r="CY344" s="1">
        <v>3</v>
      </c>
      <c r="CZ344" s="1">
        <v>8</v>
      </c>
      <c r="DA344" s="9">
        <v>16</v>
      </c>
      <c r="DE344" s="1" t="s">
        <v>464</v>
      </c>
      <c r="DF344" s="1" t="s">
        <v>5100</v>
      </c>
      <c r="EH344" s="1">
        <v>5</v>
      </c>
      <c r="EI344" s="1">
        <v>2</v>
      </c>
      <c r="EJ344" s="1">
        <v>200</v>
      </c>
      <c r="EM344" s="1">
        <v>0</v>
      </c>
      <c r="EN344" s="6">
        <v>4.7619047619047619</v>
      </c>
      <c r="EO344" s="1" t="s">
        <v>464</v>
      </c>
      <c r="EP344" s="1">
        <v>0</v>
      </c>
      <c r="EQ344" s="1">
        <v>0</v>
      </c>
      <c r="ER344" s="1">
        <v>0</v>
      </c>
      <c r="ES344" s="1">
        <v>0</v>
      </c>
      <c r="ET344" s="1">
        <v>0</v>
      </c>
      <c r="EU344" s="1">
        <v>0</v>
      </c>
      <c r="EV344" s="1">
        <v>1</v>
      </c>
      <c r="EW344" s="1">
        <v>0</v>
      </c>
      <c r="EX344" s="1">
        <v>0</v>
      </c>
      <c r="EZ344" s="1" t="s">
        <v>514</v>
      </c>
      <c r="FA344" s="1">
        <v>0</v>
      </c>
      <c r="FB344" s="1">
        <v>0</v>
      </c>
      <c r="FC344" s="1">
        <v>1</v>
      </c>
      <c r="FD344" s="1">
        <v>0</v>
      </c>
      <c r="FE344" s="1">
        <v>0</v>
      </c>
      <c r="FF344" s="1">
        <v>0</v>
      </c>
      <c r="FG344" s="1">
        <v>0</v>
      </c>
      <c r="FI344" s="1" t="s">
        <v>472</v>
      </c>
      <c r="GE344" s="1" t="s">
        <v>472</v>
      </c>
      <c r="GF344" s="1" t="s">
        <v>2993</v>
      </c>
      <c r="GG344" s="1" t="s">
        <v>472</v>
      </c>
      <c r="HP344" s="1" t="s">
        <v>464</v>
      </c>
      <c r="HQ344" s="1">
        <v>0</v>
      </c>
      <c r="HR344" s="1">
        <v>0</v>
      </c>
      <c r="HS344" s="1">
        <v>0</v>
      </c>
      <c r="HT344" s="1">
        <v>0</v>
      </c>
      <c r="HU344" s="1">
        <v>0</v>
      </c>
      <c r="HV344" s="1">
        <v>0</v>
      </c>
      <c r="HW344" s="1">
        <v>1</v>
      </c>
      <c r="HX344" s="1">
        <v>0</v>
      </c>
      <c r="HY344" s="1">
        <v>0</v>
      </c>
      <c r="HZ344" s="1">
        <v>0</v>
      </c>
      <c r="IF344" s="1">
        <v>0</v>
      </c>
      <c r="IG344" s="1">
        <v>0</v>
      </c>
      <c r="IH344" s="1">
        <v>0</v>
      </c>
      <c r="II344" s="1">
        <v>1</v>
      </c>
      <c r="IJ344" s="1">
        <v>0</v>
      </c>
      <c r="IS344" s="1" t="s">
        <v>5183</v>
      </c>
      <c r="IT344" s="1" t="s">
        <v>472</v>
      </c>
      <c r="IU344" s="1" t="s">
        <v>5102</v>
      </c>
      <c r="IV344" s="1" t="s">
        <v>472</v>
      </c>
      <c r="IX344" s="1" t="s">
        <v>472</v>
      </c>
      <c r="IY344" s="1" t="s">
        <v>464</v>
      </c>
      <c r="IZ344" s="1">
        <v>0</v>
      </c>
      <c r="JA344" s="1">
        <v>1</v>
      </c>
      <c r="JB344" s="1">
        <v>0</v>
      </c>
      <c r="JC344" s="1">
        <v>0</v>
      </c>
      <c r="JD344" s="1">
        <v>0</v>
      </c>
      <c r="JE344" s="1">
        <v>1</v>
      </c>
      <c r="JF344" s="1">
        <v>0</v>
      </c>
      <c r="JG344" s="1">
        <v>0</v>
      </c>
      <c r="JH344" s="1">
        <v>0</v>
      </c>
      <c r="JI344" s="1">
        <v>0</v>
      </c>
      <c r="JK344" s="1" t="s">
        <v>472</v>
      </c>
      <c r="KA344" s="1" t="s">
        <v>464</v>
      </c>
      <c r="KB344" s="1">
        <v>1</v>
      </c>
      <c r="KC344" s="1">
        <v>0</v>
      </c>
      <c r="KD344" s="1">
        <v>0</v>
      </c>
      <c r="KE344" s="1">
        <v>1</v>
      </c>
      <c r="KF344" s="1">
        <v>0</v>
      </c>
      <c r="KG344" s="1">
        <v>0</v>
      </c>
      <c r="KH344" s="1">
        <v>0</v>
      </c>
      <c r="KJ344" s="1">
        <v>0</v>
      </c>
      <c r="KK344" s="1">
        <v>1</v>
      </c>
      <c r="KL344" s="1">
        <v>0</v>
      </c>
      <c r="KM344" s="1">
        <v>1</v>
      </c>
      <c r="KN344" s="1">
        <v>2</v>
      </c>
      <c r="KO344" s="1" t="s">
        <v>5186</v>
      </c>
      <c r="KP344" s="1">
        <v>0</v>
      </c>
      <c r="KQ344" s="1">
        <v>0</v>
      </c>
      <c r="KR344" s="1">
        <v>0</v>
      </c>
      <c r="KT344" s="1">
        <v>0</v>
      </c>
      <c r="KU344" s="1">
        <v>0</v>
      </c>
      <c r="KV344" s="1">
        <v>0</v>
      </c>
      <c r="KW344" s="1">
        <v>1</v>
      </c>
      <c r="KX344" s="1">
        <v>0</v>
      </c>
      <c r="KY344" s="1">
        <v>0</v>
      </c>
      <c r="LA344" s="1" t="s">
        <v>472</v>
      </c>
      <c r="LB344" s="1" t="s">
        <v>490</v>
      </c>
      <c r="LC344" s="1">
        <v>1</v>
      </c>
      <c r="LD344" s="1">
        <v>0</v>
      </c>
      <c r="LE344" s="1">
        <v>0</v>
      </c>
      <c r="LF344" s="1">
        <v>0</v>
      </c>
      <c r="LH344" s="1">
        <v>0</v>
      </c>
      <c r="LI344" s="1">
        <v>1</v>
      </c>
      <c r="LJ344" s="1">
        <v>0</v>
      </c>
      <c r="LK344" s="1">
        <v>0</v>
      </c>
      <c r="LL344" s="1">
        <v>0</v>
      </c>
      <c r="LM344" s="1">
        <v>0</v>
      </c>
      <c r="LN344" s="1">
        <v>0</v>
      </c>
      <c r="LO344" s="1">
        <v>0</v>
      </c>
      <c r="LQ344" s="1" t="s">
        <v>464</v>
      </c>
      <c r="LR344" s="1" t="s">
        <v>2497</v>
      </c>
      <c r="LS344" s="1">
        <v>0</v>
      </c>
      <c r="LT344" s="1">
        <v>1</v>
      </c>
      <c r="LU344" s="1">
        <v>0</v>
      </c>
      <c r="LV344" s="1">
        <v>0</v>
      </c>
      <c r="LW344" s="1">
        <v>0</v>
      </c>
      <c r="LX344" s="1">
        <v>0</v>
      </c>
      <c r="LY344" s="1" t="s">
        <v>834</v>
      </c>
      <c r="LZ344" s="1" t="s">
        <v>464</v>
      </c>
      <c r="MA344" s="1" t="s">
        <v>464</v>
      </c>
      <c r="MB344" s="1">
        <v>1</v>
      </c>
      <c r="MC344" s="1">
        <v>0</v>
      </c>
      <c r="MD344" s="1">
        <v>0</v>
      </c>
      <c r="ME344" s="1">
        <v>0</v>
      </c>
      <c r="MF344" s="1">
        <v>0</v>
      </c>
      <c r="MH344" s="1">
        <v>1</v>
      </c>
      <c r="MI344" s="1">
        <v>0</v>
      </c>
      <c r="MJ344" s="1">
        <v>0</v>
      </c>
      <c r="MK344" s="1">
        <v>0</v>
      </c>
      <c r="ML344" s="1">
        <v>0</v>
      </c>
      <c r="MM344" s="1">
        <v>0</v>
      </c>
      <c r="MN344" s="1">
        <v>0</v>
      </c>
      <c r="MO344" s="1">
        <v>0</v>
      </c>
      <c r="MQ344" s="1">
        <v>1</v>
      </c>
      <c r="MR344" s="1" t="s">
        <v>464</v>
      </c>
      <c r="MS344" s="1" t="s">
        <v>479</v>
      </c>
      <c r="MT344" s="1">
        <v>7</v>
      </c>
      <c r="MU344" s="1" t="s">
        <v>5187</v>
      </c>
      <c r="NA344" s="1">
        <v>0</v>
      </c>
      <c r="NB344" s="1">
        <v>1</v>
      </c>
      <c r="NC344" s="1" t="s">
        <v>5190</v>
      </c>
      <c r="NH344" s="1" t="s">
        <v>464</v>
      </c>
      <c r="NI344" s="1" t="s">
        <v>480</v>
      </c>
      <c r="OD344" s="1" t="s">
        <v>1254</v>
      </c>
      <c r="OE344" s="1">
        <v>0</v>
      </c>
      <c r="OF344" s="1">
        <v>0</v>
      </c>
      <c r="OG344" s="1">
        <v>0</v>
      </c>
      <c r="OH344" s="1">
        <v>0</v>
      </c>
      <c r="OI344" s="1">
        <v>0</v>
      </c>
      <c r="OJ344" s="1">
        <v>0</v>
      </c>
      <c r="OK344" s="1">
        <v>0</v>
      </c>
      <c r="OL344" s="1">
        <v>1</v>
      </c>
      <c r="OM344" s="1">
        <v>0</v>
      </c>
      <c r="ON344" s="1">
        <v>0</v>
      </c>
      <c r="OP344" s="1">
        <v>0</v>
      </c>
      <c r="OQ344" s="1">
        <v>0</v>
      </c>
      <c r="OR344" s="1">
        <v>0</v>
      </c>
      <c r="OS344" s="1">
        <v>0</v>
      </c>
      <c r="OT344" s="1">
        <v>1</v>
      </c>
      <c r="OU344" s="1">
        <v>0</v>
      </c>
      <c r="OV344" s="1" t="s">
        <v>834</v>
      </c>
      <c r="OW344" s="1" t="s">
        <v>482</v>
      </c>
      <c r="OY344" s="1" t="s">
        <v>518</v>
      </c>
      <c r="OZ344" s="1" t="s">
        <v>472</v>
      </c>
      <c r="PA344" s="1" t="s">
        <v>472</v>
      </c>
      <c r="PB344" s="1" t="s">
        <v>518</v>
      </c>
      <c r="PC344" s="1" t="s">
        <v>472</v>
      </c>
      <c r="PI344" s="1" t="s">
        <v>534</v>
      </c>
      <c r="PJ344" s="1" t="s">
        <v>472</v>
      </c>
      <c r="PZ344" s="1" t="s">
        <v>4451</v>
      </c>
      <c r="QA344" s="1" t="s">
        <v>472</v>
      </c>
      <c r="QB344" s="1" t="s">
        <v>4452</v>
      </c>
      <c r="QC344" s="1" t="s">
        <v>4453</v>
      </c>
      <c r="QD344" s="1" t="s">
        <v>472</v>
      </c>
      <c r="QG344" s="1">
        <v>-2.2884547</v>
      </c>
      <c r="QH344" s="1">
        <v>28.802975799999999</v>
      </c>
      <c r="QI344" s="1">
        <v>1777.6</v>
      </c>
      <c r="QJ344" s="1">
        <v>6.24</v>
      </c>
      <c r="QK344" s="1">
        <v>6</v>
      </c>
      <c r="QL344" s="1">
        <v>44972.475821759261</v>
      </c>
      <c r="QM344" s="1">
        <v>44972.463900462957</v>
      </c>
      <c r="QN344" s="1" t="s">
        <v>1230</v>
      </c>
      <c r="QO344" s="1">
        <v>44972.479594907411</v>
      </c>
      <c r="QP344" s="7" t="s">
        <v>4454</v>
      </c>
      <c r="QQ344" s="1" t="s">
        <v>1230</v>
      </c>
      <c r="QR344" s="1" t="s">
        <v>4751</v>
      </c>
      <c r="QS344" s="1" t="s">
        <v>4716</v>
      </c>
      <c r="QT344" s="1">
        <v>3</v>
      </c>
      <c r="QU344" s="1" t="s">
        <v>4725</v>
      </c>
      <c r="QV344" s="1">
        <v>50</v>
      </c>
      <c r="QW344" s="1">
        <v>45</v>
      </c>
      <c r="QX344" s="1">
        <v>50</v>
      </c>
      <c r="QY344" s="9">
        <v>145</v>
      </c>
      <c r="QZ344" s="1" t="s">
        <v>5101</v>
      </c>
      <c r="RA344" s="1">
        <v>14.285714285714285</v>
      </c>
      <c r="RB344" s="1" t="s">
        <v>4710</v>
      </c>
      <c r="RC344" s="1" t="s">
        <v>4711</v>
      </c>
      <c r="RD344" s="1" t="s">
        <v>4712</v>
      </c>
      <c r="RE344" s="1" t="s">
        <v>5102</v>
      </c>
      <c r="RF344" s="1" t="s">
        <v>4742</v>
      </c>
      <c r="RG344" s="1">
        <v>1</v>
      </c>
      <c r="RH344" s="1">
        <v>1</v>
      </c>
      <c r="RI344" s="1">
        <v>3</v>
      </c>
      <c r="RJ344" s="1" t="s">
        <v>4713</v>
      </c>
      <c r="RK344" s="1">
        <v>0</v>
      </c>
      <c r="RL344" s="1">
        <v>6</v>
      </c>
      <c r="RM344" s="1" t="s">
        <v>4718</v>
      </c>
      <c r="RN344" s="1">
        <v>0</v>
      </c>
      <c r="RO344" s="1">
        <v>0</v>
      </c>
      <c r="RP344" s="1" t="str">
        <f t="shared" si="36"/>
        <v>croissance</v>
      </c>
      <c r="RQ344" s="1" t="str">
        <f t="shared" si="37"/>
        <v>croissance</v>
      </c>
      <c r="RR344" s="1" t="str">
        <f t="shared" si="38"/>
        <v>stagnation</v>
      </c>
      <c r="RS344" s="1" t="str">
        <f t="shared" si="39"/>
        <v>croissance</v>
      </c>
      <c r="RT344" s="1" t="str">
        <f t="shared" si="40"/>
        <v>regression</v>
      </c>
      <c r="RU344" s="1" t="str">
        <f t="shared" si="41"/>
        <v>croissance</v>
      </c>
    </row>
    <row r="345" spans="1:489" ht="14.25" customHeight="1" x14ac:dyDescent="0.3">
      <c r="A345" s="1" t="s">
        <v>4455</v>
      </c>
      <c r="B345" s="1" t="s">
        <v>4456</v>
      </c>
      <c r="C345" s="1">
        <v>44972</v>
      </c>
      <c r="D345" s="1" t="s">
        <v>459</v>
      </c>
      <c r="E345" s="1" t="s">
        <v>460</v>
      </c>
      <c r="F345" s="1" t="s">
        <v>460</v>
      </c>
      <c r="G345" s="1" t="s">
        <v>461</v>
      </c>
      <c r="H345" s="1" t="s">
        <v>1380</v>
      </c>
      <c r="I345" s="1" t="s">
        <v>1381</v>
      </c>
      <c r="J345" s="1" t="s">
        <v>472</v>
      </c>
      <c r="K345" s="1" t="s">
        <v>4458</v>
      </c>
      <c r="L345" s="1" t="s">
        <v>4457</v>
      </c>
      <c r="M345" s="1" t="str" cm="1">
        <f t="array" ref="M345">SUBSTITUTE(L345,LEFT(L345,MIN(IFERROR(FIND({0;1;2;3;4;5;6;7;8;9},L345),""))-1),"")</f>
        <v>71</v>
      </c>
      <c r="N345" s="1" t="str">
        <f t="shared" si="35"/>
        <v>mwand_71</v>
      </c>
      <c r="O345" s="1" t="s">
        <v>510</v>
      </c>
      <c r="P345" s="1">
        <v>71</v>
      </c>
      <c r="Q345" s="1">
        <v>0</v>
      </c>
      <c r="R345" s="1" t="s">
        <v>693</v>
      </c>
      <c r="S345" s="1" t="s">
        <v>464</v>
      </c>
      <c r="W345" s="1" t="s">
        <v>510</v>
      </c>
      <c r="X345" s="1" t="s">
        <v>4459</v>
      </c>
      <c r="Y345" s="1" t="s">
        <v>575</v>
      </c>
      <c r="AA345" s="1" t="s">
        <v>471</v>
      </c>
      <c r="AB345" s="1">
        <v>0</v>
      </c>
      <c r="AC345" s="1">
        <v>0</v>
      </c>
      <c r="AD345" s="1">
        <v>0</v>
      </c>
      <c r="AE345" s="1">
        <v>0</v>
      </c>
      <c r="AF345" s="1">
        <v>0</v>
      </c>
      <c r="AG345" s="1">
        <v>0</v>
      </c>
      <c r="AH345" s="1">
        <v>0</v>
      </c>
      <c r="AI345" s="1">
        <v>1</v>
      </c>
      <c r="AJ345" s="1">
        <v>0</v>
      </c>
      <c r="AK345" s="1">
        <v>0</v>
      </c>
      <c r="AL345" s="1">
        <v>0</v>
      </c>
      <c r="AM345" s="1">
        <v>0</v>
      </c>
      <c r="AN345" s="1">
        <v>0</v>
      </c>
      <c r="AO345" s="1">
        <v>0</v>
      </c>
      <c r="AP345" s="1">
        <v>0</v>
      </c>
      <c r="AQ345" s="1">
        <v>1</v>
      </c>
      <c r="AR345" s="1">
        <v>2</v>
      </c>
      <c r="AS345" s="1" t="s">
        <v>464</v>
      </c>
      <c r="AT345" s="1">
        <v>0</v>
      </c>
      <c r="AU345" s="1">
        <v>0</v>
      </c>
      <c r="AV345" s="1">
        <v>0</v>
      </c>
      <c r="AW345" s="1">
        <v>0</v>
      </c>
      <c r="AX345" s="1">
        <v>1</v>
      </c>
      <c r="AY345" s="1">
        <v>0</v>
      </c>
      <c r="AZ345" s="1">
        <v>0</v>
      </c>
      <c r="BA345" s="1">
        <v>0</v>
      </c>
      <c r="BB345" s="1">
        <v>0</v>
      </c>
      <c r="BC345" s="1">
        <v>0</v>
      </c>
      <c r="BD345" s="1">
        <v>0</v>
      </c>
      <c r="BE345" s="1">
        <v>0</v>
      </c>
      <c r="BF345" s="1" t="s">
        <v>464</v>
      </c>
      <c r="BG345" s="1">
        <v>1</v>
      </c>
      <c r="BH345" s="1">
        <v>0</v>
      </c>
      <c r="BI345" s="1">
        <v>1</v>
      </c>
      <c r="BJ345" s="1">
        <v>0</v>
      </c>
      <c r="BK345" s="1">
        <v>0</v>
      </c>
      <c r="BL345" s="1">
        <v>0</v>
      </c>
      <c r="BM345" s="1">
        <v>0</v>
      </c>
      <c r="BN345" s="1">
        <v>0</v>
      </c>
      <c r="BO345" s="1">
        <v>0</v>
      </c>
      <c r="BP345" s="1">
        <v>0</v>
      </c>
      <c r="BQ345" s="1">
        <v>0</v>
      </c>
      <c r="BS345" s="1" t="s">
        <v>464</v>
      </c>
      <c r="BT345" s="1">
        <v>0</v>
      </c>
      <c r="BU345" s="1">
        <v>0</v>
      </c>
      <c r="BV345" s="1">
        <v>0</v>
      </c>
      <c r="BW345" s="1">
        <v>1</v>
      </c>
      <c r="BX345" s="1">
        <v>0</v>
      </c>
      <c r="BY345" s="1">
        <v>0</v>
      </c>
      <c r="BZ345" s="1">
        <v>0</v>
      </c>
      <c r="CA345" s="1">
        <v>0</v>
      </c>
      <c r="CB345" s="1">
        <v>0</v>
      </c>
      <c r="CC345" s="1">
        <v>0</v>
      </c>
      <c r="CD345" s="1">
        <v>0</v>
      </c>
      <c r="CF345" s="1" t="s">
        <v>473</v>
      </c>
      <c r="CG345" s="1" t="s">
        <v>474</v>
      </c>
      <c r="CL345" s="1" t="s">
        <v>473</v>
      </c>
      <c r="CM345" s="1" t="s">
        <v>5133</v>
      </c>
      <c r="CO345" s="1" t="s">
        <v>464</v>
      </c>
      <c r="CW345" s="1" t="s">
        <v>475</v>
      </c>
      <c r="CX345" s="1">
        <v>20</v>
      </c>
      <c r="CY345" s="1">
        <v>10</v>
      </c>
      <c r="CZ345" s="1">
        <v>40</v>
      </c>
      <c r="DA345" s="9">
        <v>70</v>
      </c>
      <c r="DE345" s="1" t="s">
        <v>464</v>
      </c>
      <c r="DF345" s="1" t="s">
        <v>5101</v>
      </c>
      <c r="EH345" s="1">
        <v>7</v>
      </c>
      <c r="EI345" s="1">
        <v>2</v>
      </c>
      <c r="EJ345" s="1">
        <v>280</v>
      </c>
      <c r="EM345" s="1">
        <v>0</v>
      </c>
      <c r="EN345" s="6">
        <v>20</v>
      </c>
      <c r="EO345" s="1" t="s">
        <v>472</v>
      </c>
      <c r="EZ345" s="1" t="s">
        <v>1674</v>
      </c>
      <c r="FA345" s="1">
        <v>0</v>
      </c>
      <c r="FB345" s="1">
        <v>0</v>
      </c>
      <c r="FC345" s="1">
        <v>0</v>
      </c>
      <c r="FD345" s="1">
        <v>1</v>
      </c>
      <c r="FE345" s="1">
        <v>0</v>
      </c>
      <c r="FF345" s="1">
        <v>0</v>
      </c>
      <c r="FG345" s="1">
        <v>0</v>
      </c>
      <c r="FI345" s="1" t="s">
        <v>464</v>
      </c>
      <c r="FJ345" s="1" t="s">
        <v>598</v>
      </c>
      <c r="FM345" s="1">
        <v>200</v>
      </c>
      <c r="GE345" s="1" t="s">
        <v>464</v>
      </c>
      <c r="GF345" s="1" t="s">
        <v>3789</v>
      </c>
      <c r="GG345" s="1" t="s">
        <v>464</v>
      </c>
      <c r="GH345" s="1">
        <v>0</v>
      </c>
      <c r="GI345" s="1">
        <v>0</v>
      </c>
      <c r="GJ345" s="1">
        <v>0</v>
      </c>
      <c r="GK345" s="1">
        <v>1</v>
      </c>
      <c r="GL345" s="1">
        <v>0</v>
      </c>
      <c r="GM345" s="1">
        <v>0</v>
      </c>
      <c r="GN345" s="1">
        <v>0</v>
      </c>
      <c r="GY345" s="1">
        <v>0</v>
      </c>
      <c r="GZ345" s="1">
        <v>0</v>
      </c>
      <c r="HA345" s="1">
        <v>0</v>
      </c>
      <c r="HB345" s="1">
        <v>0</v>
      </c>
      <c r="HC345" s="1">
        <v>0</v>
      </c>
      <c r="HD345" s="1">
        <v>0</v>
      </c>
      <c r="HE345" s="1">
        <v>0</v>
      </c>
      <c r="HF345" s="1">
        <v>1</v>
      </c>
      <c r="HG345" s="1">
        <v>0</v>
      </c>
      <c r="HH345" s="1">
        <v>0</v>
      </c>
      <c r="HI345" s="1">
        <v>0</v>
      </c>
      <c r="HJ345" s="1">
        <v>0</v>
      </c>
      <c r="HK345" s="1">
        <v>0</v>
      </c>
      <c r="HL345" s="1">
        <v>0</v>
      </c>
      <c r="HM345" s="1">
        <v>0</v>
      </c>
      <c r="HN345" s="1">
        <v>1</v>
      </c>
      <c r="HO345" s="1">
        <v>0</v>
      </c>
      <c r="HP345" s="1" t="s">
        <v>464</v>
      </c>
      <c r="HQ345" s="1">
        <v>0</v>
      </c>
      <c r="HR345" s="1">
        <v>0</v>
      </c>
      <c r="HS345" s="1">
        <v>1</v>
      </c>
      <c r="HT345" s="1">
        <v>0</v>
      </c>
      <c r="HU345" s="1">
        <v>0</v>
      </c>
      <c r="HV345" s="1">
        <v>0</v>
      </c>
      <c r="HW345" s="1">
        <v>0</v>
      </c>
      <c r="HX345" s="1">
        <v>0</v>
      </c>
      <c r="HY345" s="1">
        <v>0</v>
      </c>
      <c r="HZ345" s="1">
        <v>0</v>
      </c>
      <c r="IC345" s="1" t="s">
        <v>737</v>
      </c>
      <c r="IF345" s="1">
        <v>0</v>
      </c>
      <c r="IG345" s="1">
        <v>0</v>
      </c>
      <c r="IH345" s="1">
        <v>0</v>
      </c>
      <c r="II345" s="1">
        <v>1</v>
      </c>
      <c r="IJ345" s="1">
        <v>0</v>
      </c>
      <c r="IL345" s="1">
        <v>0</v>
      </c>
      <c r="IM345" s="1">
        <v>1</v>
      </c>
      <c r="IN345" s="1">
        <v>0</v>
      </c>
      <c r="IS345" s="1" t="s">
        <v>5183</v>
      </c>
      <c r="IT345" s="1" t="s">
        <v>472</v>
      </c>
      <c r="IU345" s="1" t="s">
        <v>5102</v>
      </c>
      <c r="IV345" s="1" t="s">
        <v>472</v>
      </c>
      <c r="IX345" s="1" t="s">
        <v>472</v>
      </c>
      <c r="IY345" s="1" t="s">
        <v>472</v>
      </c>
      <c r="KA345" s="1" t="s">
        <v>464</v>
      </c>
      <c r="KB345" s="1">
        <v>1</v>
      </c>
      <c r="KC345" s="1">
        <v>1</v>
      </c>
      <c r="KD345" s="1">
        <v>1</v>
      </c>
      <c r="KE345" s="1">
        <v>3</v>
      </c>
      <c r="KF345" s="1">
        <v>0</v>
      </c>
      <c r="KG345" s="1">
        <v>0</v>
      </c>
      <c r="KH345" s="1">
        <v>0</v>
      </c>
      <c r="KJ345" s="1">
        <v>1</v>
      </c>
      <c r="KK345" s="1">
        <v>1</v>
      </c>
      <c r="KL345" s="1">
        <v>1</v>
      </c>
      <c r="KM345" s="1">
        <v>3</v>
      </c>
      <c r="KN345" s="1">
        <v>6</v>
      </c>
      <c r="KO345" s="1" t="s">
        <v>5185</v>
      </c>
      <c r="KP345" s="1">
        <v>0</v>
      </c>
      <c r="KQ345" s="1">
        <v>0</v>
      </c>
      <c r="KR345" s="1">
        <v>0</v>
      </c>
      <c r="KT345" s="1">
        <v>1</v>
      </c>
      <c r="KU345" s="1">
        <v>0</v>
      </c>
      <c r="KV345" s="1">
        <v>0</v>
      </c>
      <c r="KW345" s="1">
        <v>0</v>
      </c>
      <c r="KX345" s="1">
        <v>0</v>
      </c>
      <c r="KY345" s="1">
        <v>0</v>
      </c>
      <c r="LA345" s="1" t="s">
        <v>464</v>
      </c>
      <c r="LB345" s="1" t="s">
        <v>4460</v>
      </c>
      <c r="LC345" s="1">
        <v>1</v>
      </c>
      <c r="LD345" s="1">
        <v>1</v>
      </c>
      <c r="LE345" s="1">
        <v>0</v>
      </c>
      <c r="LF345" s="1">
        <v>0</v>
      </c>
      <c r="LH345" s="1">
        <v>0</v>
      </c>
      <c r="LI345" s="1">
        <v>0</v>
      </c>
      <c r="LJ345" s="1">
        <v>1</v>
      </c>
      <c r="LK345" s="1">
        <v>0</v>
      </c>
      <c r="LL345" s="1">
        <v>0</v>
      </c>
      <c r="LM345" s="1">
        <v>0</v>
      </c>
      <c r="LN345" s="1">
        <v>0</v>
      </c>
      <c r="LO345" s="1">
        <v>0</v>
      </c>
      <c r="LQ345" s="1" t="s">
        <v>464</v>
      </c>
      <c r="LR345" s="1" t="s">
        <v>4461</v>
      </c>
      <c r="LS345" s="1">
        <v>0</v>
      </c>
      <c r="LT345" s="1">
        <v>0</v>
      </c>
      <c r="LU345" s="1">
        <v>0</v>
      </c>
      <c r="LV345" s="1">
        <v>1</v>
      </c>
      <c r="LW345" s="1">
        <v>0</v>
      </c>
      <c r="LX345" s="1">
        <v>0</v>
      </c>
      <c r="LY345" s="1" t="s">
        <v>4462</v>
      </c>
      <c r="LZ345" s="1" t="s">
        <v>472</v>
      </c>
      <c r="MA345" s="1" t="s">
        <v>472</v>
      </c>
      <c r="MQ345" s="1">
        <v>0</v>
      </c>
      <c r="MT345" s="1">
        <v>5</v>
      </c>
      <c r="MU345" s="1" t="s">
        <v>5189</v>
      </c>
      <c r="MV345" s="1">
        <v>1</v>
      </c>
      <c r="MW345" s="1">
        <v>0</v>
      </c>
      <c r="MX345" s="1">
        <v>0</v>
      </c>
      <c r="MY345" s="1">
        <v>0</v>
      </c>
      <c r="MZ345" s="1">
        <v>0</v>
      </c>
      <c r="NA345" s="1">
        <v>1</v>
      </c>
      <c r="NB345" s="1">
        <v>1</v>
      </c>
      <c r="NC345" s="1" t="s">
        <v>5190</v>
      </c>
      <c r="ND345" s="1">
        <v>0</v>
      </c>
      <c r="NE345" s="1">
        <v>0</v>
      </c>
      <c r="NF345" s="1">
        <v>0</v>
      </c>
      <c r="NH345" s="1" t="s">
        <v>472</v>
      </c>
      <c r="NI345" s="1" t="s">
        <v>480</v>
      </c>
      <c r="OD345" s="1" t="s">
        <v>3832</v>
      </c>
      <c r="OE345" s="1">
        <v>0</v>
      </c>
      <c r="OF345" s="1">
        <v>0</v>
      </c>
      <c r="OG345" s="1">
        <v>0</v>
      </c>
      <c r="OH345" s="1">
        <v>0</v>
      </c>
      <c r="OI345" s="1">
        <v>0</v>
      </c>
      <c r="OJ345" s="1">
        <v>0</v>
      </c>
      <c r="OK345" s="1">
        <v>0</v>
      </c>
      <c r="OL345" s="1">
        <v>0</v>
      </c>
      <c r="OM345" s="1">
        <v>1</v>
      </c>
      <c r="ON345" s="1">
        <v>0</v>
      </c>
      <c r="OO345" s="1" t="s">
        <v>3833</v>
      </c>
      <c r="OP345" s="1">
        <v>0</v>
      </c>
      <c r="OQ345" s="1">
        <v>0</v>
      </c>
      <c r="OR345" s="1">
        <v>0</v>
      </c>
      <c r="OS345" s="1">
        <v>1</v>
      </c>
      <c r="OT345" s="1">
        <v>0</v>
      </c>
      <c r="OU345" s="1">
        <v>0</v>
      </c>
      <c r="OW345" s="1" t="s">
        <v>546</v>
      </c>
      <c r="OY345" s="1" t="s">
        <v>483</v>
      </c>
      <c r="OZ345" s="1" t="s">
        <v>464</v>
      </c>
      <c r="PA345" s="1" t="s">
        <v>464</v>
      </c>
      <c r="PB345" s="1" t="s">
        <v>502</v>
      </c>
      <c r="PC345" s="1" t="s">
        <v>464</v>
      </c>
      <c r="PD345" s="1" t="s">
        <v>472</v>
      </c>
      <c r="PF345" s="1" t="s">
        <v>484</v>
      </c>
      <c r="PH345" s="1" t="s">
        <v>485</v>
      </c>
      <c r="PI345" s="1" t="s">
        <v>534</v>
      </c>
      <c r="PJ345" s="1" t="s">
        <v>472</v>
      </c>
      <c r="PZ345" s="1" t="s">
        <v>762</v>
      </c>
      <c r="QA345" s="1" t="s">
        <v>487</v>
      </c>
      <c r="QB345" s="1" t="s">
        <v>4463</v>
      </c>
      <c r="QC345" s="1" t="s">
        <v>4464</v>
      </c>
      <c r="QD345" s="1" t="s">
        <v>472</v>
      </c>
      <c r="QG345" s="1">
        <v>-2.2265250000000001</v>
      </c>
      <c r="QH345" s="1">
        <v>28.845853300000002</v>
      </c>
      <c r="QI345" s="1">
        <v>1603.2</v>
      </c>
      <c r="QJ345" s="1">
        <v>16.39</v>
      </c>
      <c r="QK345" s="1">
        <v>2</v>
      </c>
      <c r="QL345" s="1">
        <v>44972.366006944438</v>
      </c>
      <c r="QM345" s="1">
        <v>44972.321250000001</v>
      </c>
      <c r="QN345" s="1" t="s">
        <v>747</v>
      </c>
      <c r="QO345" s="1">
        <v>44972.480405092603</v>
      </c>
      <c r="QP345" s="7" t="s">
        <v>4465</v>
      </c>
      <c r="QQ345" s="1" t="s">
        <v>747</v>
      </c>
      <c r="QR345" s="1" t="s">
        <v>4752</v>
      </c>
      <c r="QS345" s="1" t="s">
        <v>4752</v>
      </c>
      <c r="QT345" s="1" t="s">
        <v>4752</v>
      </c>
      <c r="QU345" s="1" t="s">
        <v>4752</v>
      </c>
      <c r="QV345" s="1" t="s">
        <v>4752</v>
      </c>
      <c r="QW345" s="1" t="s">
        <v>4752</v>
      </c>
      <c r="QX345" s="1" t="s">
        <v>4752</v>
      </c>
      <c r="QY345" s="9" t="s">
        <v>4752</v>
      </c>
      <c r="QZ345" s="1" t="s">
        <v>4752</v>
      </c>
      <c r="RA345" s="1" t="s">
        <v>4752</v>
      </c>
      <c r="RB345" s="1" t="s">
        <v>4752</v>
      </c>
      <c r="RC345" s="1" t="s">
        <v>4752</v>
      </c>
      <c r="RD345" s="1" t="s">
        <v>4752</v>
      </c>
      <c r="RE345" s="1" t="s">
        <v>4752</v>
      </c>
      <c r="RF345" s="1" t="s">
        <v>4752</v>
      </c>
      <c r="RG345" s="1" t="s">
        <v>4752</v>
      </c>
      <c r="RH345" s="1" t="s">
        <v>4752</v>
      </c>
      <c r="RI345" s="1" t="s">
        <v>4752</v>
      </c>
      <c r="RJ345" s="1" t="s">
        <v>4752</v>
      </c>
      <c r="RK345" s="1" t="s">
        <v>4752</v>
      </c>
      <c r="RL345" s="1" t="s">
        <v>4752</v>
      </c>
      <c r="RM345" s="1" t="s">
        <v>4752</v>
      </c>
      <c r="RN345" s="1" t="s">
        <v>4752</v>
      </c>
      <c r="RO345" s="1" t="s">
        <v>4752</v>
      </c>
      <c r="RP345" s="1" t="str">
        <f t="shared" si="36"/>
        <v/>
      </c>
      <c r="RQ345" s="1" t="str">
        <f t="shared" si="37"/>
        <v/>
      </c>
      <c r="RR345" s="1" t="str">
        <f t="shared" si="38"/>
        <v/>
      </c>
      <c r="RS345" s="1" t="str">
        <f t="shared" si="39"/>
        <v/>
      </c>
      <c r="RT345" s="1" t="str">
        <f t="shared" si="40"/>
        <v/>
      </c>
      <c r="RU345" s="1" t="str">
        <f t="shared" si="41"/>
        <v/>
      </c>
    </row>
    <row r="346" spans="1:489" ht="14.25" customHeight="1" x14ac:dyDescent="0.3">
      <c r="A346" s="1" t="s">
        <v>4466</v>
      </c>
      <c r="B346" s="1" t="s">
        <v>4467</v>
      </c>
      <c r="C346" s="1">
        <v>44972</v>
      </c>
      <c r="D346" s="1" t="s">
        <v>459</v>
      </c>
      <c r="E346" s="1" t="s">
        <v>460</v>
      </c>
      <c r="F346" s="1" t="s">
        <v>460</v>
      </c>
      <c r="G346" s="1" t="s">
        <v>461</v>
      </c>
      <c r="H346" s="1" t="s">
        <v>1380</v>
      </c>
      <c r="I346" s="1" t="s">
        <v>1381</v>
      </c>
      <c r="J346" s="1" t="s">
        <v>472</v>
      </c>
      <c r="K346" s="1" t="s">
        <v>4469</v>
      </c>
      <c r="L346" s="1" t="s">
        <v>4468</v>
      </c>
      <c r="M346" s="1" t="str" cm="1">
        <f t="array" ref="M346">SUBSTITUTE(L346,LEFT(L346,MIN(IFERROR(FIND({0;1;2;3;4;5;6;7;8;9},L346),""))-1),"")</f>
        <v>10</v>
      </c>
      <c r="N346" s="1" t="str">
        <f t="shared" si="35"/>
        <v>mwand_10</v>
      </c>
      <c r="O346" s="1" t="s">
        <v>510</v>
      </c>
      <c r="P346" s="1">
        <v>59</v>
      </c>
      <c r="Q346" s="1">
        <v>995316694</v>
      </c>
      <c r="R346" s="1" t="s">
        <v>511</v>
      </c>
      <c r="S346" s="1" t="s">
        <v>464</v>
      </c>
      <c r="W346" s="1" t="s">
        <v>510</v>
      </c>
      <c r="X346" s="1" t="s">
        <v>4470</v>
      </c>
      <c r="Y346" s="1" t="s">
        <v>575</v>
      </c>
      <c r="AA346" s="1" t="s">
        <v>471</v>
      </c>
      <c r="AB346" s="1">
        <v>0</v>
      </c>
      <c r="AC346" s="1">
        <v>0</v>
      </c>
      <c r="AD346" s="1">
        <v>1</v>
      </c>
      <c r="AE346" s="1">
        <v>2</v>
      </c>
      <c r="AF346" s="1">
        <v>2</v>
      </c>
      <c r="AG346" s="1">
        <v>0</v>
      </c>
      <c r="AH346" s="1">
        <v>1</v>
      </c>
      <c r="AI346" s="1">
        <v>0</v>
      </c>
      <c r="AJ346" s="1">
        <v>0</v>
      </c>
      <c r="AK346" s="1">
        <v>1</v>
      </c>
      <c r="AL346" s="1">
        <v>1</v>
      </c>
      <c r="AM346" s="1">
        <v>1</v>
      </c>
      <c r="AN346" s="1">
        <v>3</v>
      </c>
      <c r="AO346" s="1">
        <v>3</v>
      </c>
      <c r="AP346" s="1">
        <v>0</v>
      </c>
      <c r="AQ346" s="1">
        <v>1</v>
      </c>
      <c r="AR346" s="1">
        <v>16</v>
      </c>
      <c r="AS346" s="1" t="s">
        <v>472</v>
      </c>
      <c r="AT346" s="1">
        <v>0</v>
      </c>
      <c r="AU346" s="1">
        <v>0</v>
      </c>
      <c r="AV346" s="1">
        <v>0</v>
      </c>
      <c r="AW346" s="1">
        <v>0</v>
      </c>
      <c r="AX346" s="1">
        <v>0</v>
      </c>
      <c r="AY346" s="1">
        <v>0</v>
      </c>
      <c r="AZ346" s="1">
        <v>0</v>
      </c>
      <c r="BA346" s="1">
        <v>0</v>
      </c>
      <c r="BB346" s="1">
        <v>0</v>
      </c>
      <c r="BC346" s="1">
        <v>0</v>
      </c>
      <c r="BD346" s="1">
        <v>0</v>
      </c>
      <c r="BE346" s="1">
        <v>0</v>
      </c>
      <c r="BF346" s="1" t="s">
        <v>464</v>
      </c>
      <c r="BG346" s="1">
        <v>1</v>
      </c>
      <c r="BH346" s="1">
        <v>0</v>
      </c>
      <c r="BI346" s="1">
        <v>1</v>
      </c>
      <c r="BJ346" s="1">
        <v>0</v>
      </c>
      <c r="BK346" s="1">
        <v>0</v>
      </c>
      <c r="BL346" s="1">
        <v>0</v>
      </c>
      <c r="BM346" s="1">
        <v>0</v>
      </c>
      <c r="BN346" s="1">
        <v>0</v>
      </c>
      <c r="BO346" s="1">
        <v>0</v>
      </c>
      <c r="BP346" s="1">
        <v>0</v>
      </c>
      <c r="BQ346" s="1">
        <v>0</v>
      </c>
      <c r="BS346" s="1" t="s">
        <v>464</v>
      </c>
      <c r="BT346" s="1">
        <v>0</v>
      </c>
      <c r="BU346" s="1">
        <v>0</v>
      </c>
      <c r="BV346" s="1">
        <v>0</v>
      </c>
      <c r="BW346" s="1">
        <v>1</v>
      </c>
      <c r="BX346" s="1">
        <v>0</v>
      </c>
      <c r="BY346" s="1">
        <v>0</v>
      </c>
      <c r="BZ346" s="1">
        <v>0</v>
      </c>
      <c r="CA346" s="1">
        <v>0</v>
      </c>
      <c r="CB346" s="1">
        <v>0</v>
      </c>
      <c r="CC346" s="1">
        <v>0</v>
      </c>
      <c r="CD346" s="1">
        <v>0</v>
      </c>
      <c r="CF346" s="1" t="s">
        <v>473</v>
      </c>
      <c r="CG346" s="1" t="s">
        <v>474</v>
      </c>
      <c r="CL346" s="1" t="s">
        <v>473</v>
      </c>
      <c r="CM346" s="1" t="s">
        <v>5133</v>
      </c>
      <c r="CO346" s="1" t="s">
        <v>464</v>
      </c>
      <c r="CW346" s="1" t="s">
        <v>475</v>
      </c>
      <c r="CX346" s="1">
        <v>10</v>
      </c>
      <c r="CY346" s="1">
        <v>5</v>
      </c>
      <c r="CZ346" s="1">
        <v>15</v>
      </c>
      <c r="DA346" s="9">
        <v>30</v>
      </c>
      <c r="DE346" s="1" t="s">
        <v>464</v>
      </c>
      <c r="DF346" s="1" t="s">
        <v>5100</v>
      </c>
      <c r="EH346" s="1">
        <v>7</v>
      </c>
      <c r="EI346" s="1">
        <v>5</v>
      </c>
      <c r="EJ346" s="1">
        <v>700</v>
      </c>
      <c r="EM346" s="1">
        <v>0</v>
      </c>
      <c r="EN346" s="6">
        <v>6.25</v>
      </c>
      <c r="EO346" s="1" t="s">
        <v>472</v>
      </c>
      <c r="EZ346" s="1" t="s">
        <v>555</v>
      </c>
      <c r="FA346" s="1">
        <v>0</v>
      </c>
      <c r="FB346" s="1">
        <v>0</v>
      </c>
      <c r="FC346" s="1">
        <v>0</v>
      </c>
      <c r="FD346" s="1">
        <v>1</v>
      </c>
      <c r="FE346" s="1">
        <v>0</v>
      </c>
      <c r="FF346" s="1">
        <v>0</v>
      </c>
      <c r="FG346" s="1">
        <v>0</v>
      </c>
      <c r="FI346" s="1" t="s">
        <v>464</v>
      </c>
      <c r="FJ346" s="1" t="s">
        <v>598</v>
      </c>
      <c r="FM346" s="1">
        <v>500</v>
      </c>
      <c r="GE346" s="1" t="s">
        <v>464</v>
      </c>
      <c r="GF346" s="1" t="s">
        <v>3789</v>
      </c>
      <c r="GG346" s="1" t="s">
        <v>472</v>
      </c>
      <c r="HP346" s="1" t="s">
        <v>464</v>
      </c>
      <c r="HQ346" s="1">
        <v>0</v>
      </c>
      <c r="HR346" s="1">
        <v>0</v>
      </c>
      <c r="HS346" s="1">
        <v>1</v>
      </c>
      <c r="HT346" s="1">
        <v>0</v>
      </c>
      <c r="HU346" s="1">
        <v>0</v>
      </c>
      <c r="HV346" s="1">
        <v>0</v>
      </c>
      <c r="HW346" s="1">
        <v>0</v>
      </c>
      <c r="HX346" s="1">
        <v>0</v>
      </c>
      <c r="HY346" s="1">
        <v>0</v>
      </c>
      <c r="HZ346" s="1">
        <v>0</v>
      </c>
      <c r="IC346" s="1" t="s">
        <v>737</v>
      </c>
      <c r="IF346" s="1">
        <v>0</v>
      </c>
      <c r="IG346" s="1">
        <v>0</v>
      </c>
      <c r="IH346" s="1">
        <v>0</v>
      </c>
      <c r="II346" s="1">
        <v>1</v>
      </c>
      <c r="IJ346" s="1">
        <v>0</v>
      </c>
      <c r="IL346" s="1">
        <v>0</v>
      </c>
      <c r="IM346" s="1">
        <v>1</v>
      </c>
      <c r="IN346" s="1">
        <v>0</v>
      </c>
      <c r="IS346" s="1" t="s">
        <v>5183</v>
      </c>
      <c r="IT346" s="1" t="s">
        <v>472</v>
      </c>
      <c r="IU346" s="1" t="s">
        <v>5102</v>
      </c>
      <c r="IV346" s="1" t="s">
        <v>472</v>
      </c>
      <c r="IX346" s="1" t="s">
        <v>472</v>
      </c>
      <c r="IY346" s="1" t="s">
        <v>472</v>
      </c>
      <c r="KA346" s="1" t="s">
        <v>464</v>
      </c>
      <c r="KB346" s="1">
        <v>1</v>
      </c>
      <c r="KC346" s="1">
        <v>1</v>
      </c>
      <c r="KD346" s="1">
        <v>1</v>
      </c>
      <c r="KE346" s="1">
        <v>3</v>
      </c>
      <c r="KF346" s="1">
        <v>0</v>
      </c>
      <c r="KG346" s="1">
        <v>0</v>
      </c>
      <c r="KH346" s="1">
        <v>0</v>
      </c>
      <c r="KJ346" s="1">
        <v>0</v>
      </c>
      <c r="KK346" s="1">
        <v>1</v>
      </c>
      <c r="KL346" s="1">
        <v>1</v>
      </c>
      <c r="KM346" s="1">
        <v>2</v>
      </c>
      <c r="KN346" s="1">
        <v>5</v>
      </c>
      <c r="KO346" s="1" t="s">
        <v>5185</v>
      </c>
      <c r="KP346" s="1">
        <v>0</v>
      </c>
      <c r="KQ346" s="1">
        <v>0</v>
      </c>
      <c r="KR346" s="1">
        <v>0</v>
      </c>
      <c r="KT346" s="1">
        <v>1</v>
      </c>
      <c r="KU346" s="1">
        <v>0</v>
      </c>
      <c r="KV346" s="1">
        <v>0</v>
      </c>
      <c r="KW346" s="1">
        <v>0</v>
      </c>
      <c r="KX346" s="1">
        <v>0</v>
      </c>
      <c r="KY346" s="1">
        <v>0</v>
      </c>
      <c r="LA346" s="1" t="s">
        <v>464</v>
      </c>
      <c r="LB346" s="1" t="s">
        <v>1664</v>
      </c>
      <c r="LC346" s="1">
        <v>1</v>
      </c>
      <c r="LD346" s="1">
        <v>1</v>
      </c>
      <c r="LE346" s="1">
        <v>0</v>
      </c>
      <c r="LF346" s="1">
        <v>0</v>
      </c>
      <c r="LH346" s="1">
        <v>0</v>
      </c>
      <c r="LI346" s="1">
        <v>0</v>
      </c>
      <c r="LJ346" s="1">
        <v>1</v>
      </c>
      <c r="LK346" s="1">
        <v>0</v>
      </c>
      <c r="LL346" s="1">
        <v>0</v>
      </c>
      <c r="LM346" s="1">
        <v>0</v>
      </c>
      <c r="LN346" s="1">
        <v>0</v>
      </c>
      <c r="LO346" s="1">
        <v>0</v>
      </c>
      <c r="LQ346" s="1" t="s">
        <v>464</v>
      </c>
      <c r="LR346" s="1" t="s">
        <v>787</v>
      </c>
      <c r="LS346" s="1">
        <v>0</v>
      </c>
      <c r="LT346" s="1">
        <v>0</v>
      </c>
      <c r="LU346" s="1">
        <v>0</v>
      </c>
      <c r="LV346" s="1">
        <v>1</v>
      </c>
      <c r="LW346" s="1">
        <v>0</v>
      </c>
      <c r="LX346" s="1">
        <v>0</v>
      </c>
      <c r="LY346" s="1" t="s">
        <v>4471</v>
      </c>
      <c r="LZ346" s="1" t="s">
        <v>472</v>
      </c>
      <c r="MA346" s="1" t="s">
        <v>472</v>
      </c>
      <c r="MQ346" s="1">
        <v>0</v>
      </c>
      <c r="MT346" s="1">
        <v>5</v>
      </c>
      <c r="MU346" s="1" t="s">
        <v>5189</v>
      </c>
      <c r="MV346" s="1">
        <v>1</v>
      </c>
      <c r="MW346" s="1">
        <v>0</v>
      </c>
      <c r="MX346" s="1">
        <v>0</v>
      </c>
      <c r="MY346" s="1">
        <v>0</v>
      </c>
      <c r="MZ346" s="1">
        <v>0</v>
      </c>
      <c r="NA346" s="1">
        <v>1</v>
      </c>
      <c r="NB346" s="1">
        <v>1</v>
      </c>
      <c r="NC346" s="1" t="s">
        <v>5190</v>
      </c>
      <c r="ND346" s="1">
        <v>0</v>
      </c>
      <c r="NE346" s="1">
        <v>0</v>
      </c>
      <c r="NF346" s="1">
        <v>0</v>
      </c>
      <c r="NH346" s="1" t="s">
        <v>464</v>
      </c>
      <c r="NI346" s="1" t="s">
        <v>480</v>
      </c>
      <c r="OD346" s="1" t="s">
        <v>4472</v>
      </c>
      <c r="OE346" s="1">
        <v>0</v>
      </c>
      <c r="OF346" s="1">
        <v>0</v>
      </c>
      <c r="OG346" s="1">
        <v>0</v>
      </c>
      <c r="OH346" s="1">
        <v>0</v>
      </c>
      <c r="OI346" s="1">
        <v>0</v>
      </c>
      <c r="OJ346" s="1">
        <v>1</v>
      </c>
      <c r="OK346" s="1">
        <v>1</v>
      </c>
      <c r="OL346" s="1">
        <v>0</v>
      </c>
      <c r="OM346" s="1">
        <v>1</v>
      </c>
      <c r="ON346" s="1">
        <v>0</v>
      </c>
      <c r="OO346" s="1" t="s">
        <v>2047</v>
      </c>
      <c r="OP346" s="1">
        <v>0</v>
      </c>
      <c r="OQ346" s="1">
        <v>0</v>
      </c>
      <c r="OR346" s="1">
        <v>0</v>
      </c>
      <c r="OS346" s="1">
        <v>1</v>
      </c>
      <c r="OT346" s="1">
        <v>0</v>
      </c>
      <c r="OU346" s="1">
        <v>0</v>
      </c>
      <c r="OW346" s="1" t="s">
        <v>546</v>
      </c>
      <c r="OY346" s="1" t="s">
        <v>502</v>
      </c>
      <c r="OZ346" s="1" t="s">
        <v>464</v>
      </c>
      <c r="PA346" s="1" t="s">
        <v>464</v>
      </c>
      <c r="PB346" s="1" t="s">
        <v>502</v>
      </c>
      <c r="PC346" s="1" t="s">
        <v>464</v>
      </c>
      <c r="PD346" s="1" t="s">
        <v>472</v>
      </c>
      <c r="PF346" s="1" t="s">
        <v>484</v>
      </c>
      <c r="PH346" s="1" t="s">
        <v>485</v>
      </c>
      <c r="PI346" s="1" t="s">
        <v>534</v>
      </c>
      <c r="PJ346" s="1" t="s">
        <v>472</v>
      </c>
      <c r="PZ346" s="1" t="s">
        <v>1082</v>
      </c>
      <c r="QA346" s="1" t="s">
        <v>487</v>
      </c>
      <c r="QB346" s="1" t="s">
        <v>762</v>
      </c>
      <c r="QC346" s="1" t="s">
        <v>4473</v>
      </c>
      <c r="QD346" s="1" t="s">
        <v>472</v>
      </c>
      <c r="QG346" s="1">
        <v>-2.2261334000000002</v>
      </c>
      <c r="QH346" s="1">
        <v>28.845566099999999</v>
      </c>
      <c r="QI346" s="1">
        <v>1503.5</v>
      </c>
      <c r="QJ346" s="1">
        <v>2.9</v>
      </c>
      <c r="QK346" s="1">
        <v>16</v>
      </c>
      <c r="QL346" s="1">
        <v>44972.376585648148</v>
      </c>
      <c r="QM346" s="1">
        <v>44972.366157407407</v>
      </c>
      <c r="QN346" s="1" t="s">
        <v>747</v>
      </c>
      <c r="QO346" s="1">
        <v>44972.480428240742</v>
      </c>
      <c r="QP346" s="7" t="s">
        <v>4474</v>
      </c>
      <c r="QQ346" s="1" t="s">
        <v>747</v>
      </c>
      <c r="QR346" s="1" t="s">
        <v>4752</v>
      </c>
      <c r="QS346" s="1" t="s">
        <v>4752</v>
      </c>
      <c r="QT346" s="1" t="s">
        <v>4752</v>
      </c>
      <c r="QU346" s="1" t="s">
        <v>4752</v>
      </c>
      <c r="QV346" s="1" t="s">
        <v>4752</v>
      </c>
      <c r="QW346" s="1" t="s">
        <v>4752</v>
      </c>
      <c r="QX346" s="1" t="s">
        <v>4752</v>
      </c>
      <c r="QY346" s="9" t="s">
        <v>4752</v>
      </c>
      <c r="QZ346" s="1" t="s">
        <v>4752</v>
      </c>
      <c r="RA346" s="1" t="s">
        <v>4752</v>
      </c>
      <c r="RB346" s="1" t="s">
        <v>4752</v>
      </c>
      <c r="RC346" s="1" t="s">
        <v>4752</v>
      </c>
      <c r="RD346" s="1" t="s">
        <v>4752</v>
      </c>
      <c r="RE346" s="1" t="s">
        <v>4752</v>
      </c>
      <c r="RF346" s="1" t="s">
        <v>4752</v>
      </c>
      <c r="RG346" s="1" t="s">
        <v>4752</v>
      </c>
      <c r="RH346" s="1" t="s">
        <v>4752</v>
      </c>
      <c r="RI346" s="1" t="s">
        <v>4752</v>
      </c>
      <c r="RJ346" s="1" t="s">
        <v>4752</v>
      </c>
      <c r="RK346" s="1" t="s">
        <v>4752</v>
      </c>
      <c r="RL346" s="1" t="s">
        <v>4752</v>
      </c>
      <c r="RM346" s="1" t="s">
        <v>4752</v>
      </c>
      <c r="RN346" s="1" t="s">
        <v>4752</v>
      </c>
      <c r="RO346" s="1" t="s">
        <v>4752</v>
      </c>
      <c r="RP346" s="1" t="str">
        <f t="shared" si="36"/>
        <v/>
      </c>
      <c r="RQ346" s="1" t="str">
        <f t="shared" si="37"/>
        <v/>
      </c>
      <c r="RR346" s="1" t="str">
        <f t="shared" si="38"/>
        <v/>
      </c>
      <c r="RS346" s="1" t="str">
        <f t="shared" si="39"/>
        <v/>
      </c>
      <c r="RT346" s="1" t="str">
        <f t="shared" si="40"/>
        <v/>
      </c>
      <c r="RU346" s="1" t="str">
        <f t="shared" si="41"/>
        <v/>
      </c>
    </row>
    <row r="347" spans="1:489" ht="14.25" customHeight="1" x14ac:dyDescent="0.3">
      <c r="A347" s="1" t="s">
        <v>4475</v>
      </c>
      <c r="B347" s="1" t="s">
        <v>4476</v>
      </c>
      <c r="C347" s="1">
        <v>44972</v>
      </c>
      <c r="D347" s="1" t="s">
        <v>459</v>
      </c>
      <c r="E347" s="1" t="s">
        <v>460</v>
      </c>
      <c r="F347" s="1" t="s">
        <v>460</v>
      </c>
      <c r="G347" s="1" t="s">
        <v>461</v>
      </c>
      <c r="H347" s="1" t="s">
        <v>462</v>
      </c>
      <c r="I347" s="1" t="s">
        <v>732</v>
      </c>
      <c r="J347" s="1" t="s">
        <v>464</v>
      </c>
      <c r="K347" s="1" t="s">
        <v>4478</v>
      </c>
      <c r="L347" s="1" t="s">
        <v>4477</v>
      </c>
      <c r="M347" s="1" t="str" cm="1">
        <f t="array" ref="M347">SUBSTITUTE(L347,LEFT(L347,MIN(IFERROR(FIND({0;1;2;3;4;5;6;7;8;9},L347),""))-1),"")</f>
        <v>1</v>
      </c>
      <c r="N347" s="1" t="str">
        <f t="shared" si="35"/>
        <v>nyama_1</v>
      </c>
      <c r="O347" s="1" t="s">
        <v>467</v>
      </c>
      <c r="P347" s="1">
        <v>27</v>
      </c>
      <c r="Q347" s="1">
        <v>0</v>
      </c>
      <c r="R347" s="1" t="s">
        <v>511</v>
      </c>
      <c r="S347" s="1" t="s">
        <v>472</v>
      </c>
      <c r="T347" s="1" t="s">
        <v>542</v>
      </c>
      <c r="V347" s="1" t="s">
        <v>510</v>
      </c>
      <c r="W347" s="1" t="s">
        <v>510</v>
      </c>
      <c r="Y347" s="1" t="s">
        <v>575</v>
      </c>
      <c r="AA347" s="1" t="s">
        <v>471</v>
      </c>
      <c r="AB347" s="1">
        <v>2</v>
      </c>
      <c r="AC347" s="1">
        <v>1</v>
      </c>
      <c r="AD347" s="1">
        <v>0</v>
      </c>
      <c r="AE347" s="1">
        <v>0</v>
      </c>
      <c r="AF347" s="1">
        <v>0</v>
      </c>
      <c r="AG347" s="1">
        <v>1</v>
      </c>
      <c r="AH347" s="1">
        <v>0</v>
      </c>
      <c r="AI347" s="1">
        <v>0</v>
      </c>
      <c r="AJ347" s="1">
        <v>0</v>
      </c>
      <c r="AK347" s="1">
        <v>2</v>
      </c>
      <c r="AL347" s="1">
        <v>0</v>
      </c>
      <c r="AM347" s="1">
        <v>0</v>
      </c>
      <c r="AN347" s="1">
        <v>0</v>
      </c>
      <c r="AO347" s="1">
        <v>0</v>
      </c>
      <c r="AP347" s="1">
        <v>1</v>
      </c>
      <c r="AQ347" s="1">
        <v>0</v>
      </c>
      <c r="AR347" s="1">
        <v>7</v>
      </c>
      <c r="AS347" s="1" t="s">
        <v>472</v>
      </c>
      <c r="AT347" s="1">
        <v>0</v>
      </c>
      <c r="AU347" s="1">
        <v>0</v>
      </c>
      <c r="AV347" s="1">
        <v>0</v>
      </c>
      <c r="AW347" s="1">
        <v>0</v>
      </c>
      <c r="AX347" s="1">
        <v>0</v>
      </c>
      <c r="AY347" s="1">
        <v>0</v>
      </c>
      <c r="AZ347" s="1">
        <v>0</v>
      </c>
      <c r="BA347" s="1">
        <v>0</v>
      </c>
      <c r="BB347" s="1">
        <v>0</v>
      </c>
      <c r="BC347" s="1">
        <v>0</v>
      </c>
      <c r="BD347" s="1">
        <v>0</v>
      </c>
      <c r="BE347" s="1">
        <v>0</v>
      </c>
      <c r="BF347" s="1" t="s">
        <v>464</v>
      </c>
      <c r="BG347" s="1">
        <v>1</v>
      </c>
      <c r="BH347" s="1">
        <v>0</v>
      </c>
      <c r="BI347" s="1">
        <v>1</v>
      </c>
      <c r="BJ347" s="1">
        <v>0</v>
      </c>
      <c r="BK347" s="1">
        <v>0</v>
      </c>
      <c r="BL347" s="1">
        <v>0</v>
      </c>
      <c r="BM347" s="1">
        <v>0</v>
      </c>
      <c r="BN347" s="1">
        <v>0</v>
      </c>
      <c r="BO347" s="1">
        <v>0</v>
      </c>
      <c r="BP347" s="1">
        <v>0</v>
      </c>
      <c r="BQ347" s="1">
        <v>0</v>
      </c>
      <c r="BS347" s="1" t="s">
        <v>464</v>
      </c>
      <c r="BT347" s="1">
        <v>0</v>
      </c>
      <c r="BU347" s="1">
        <v>0</v>
      </c>
      <c r="BV347" s="1">
        <v>1</v>
      </c>
      <c r="BW347" s="1">
        <v>1</v>
      </c>
      <c r="BX347" s="1">
        <v>0</v>
      </c>
      <c r="BY347" s="1">
        <v>0</v>
      </c>
      <c r="BZ347" s="1">
        <v>0</v>
      </c>
      <c r="CA347" s="1">
        <v>0</v>
      </c>
      <c r="CB347" s="1">
        <v>0</v>
      </c>
      <c r="CC347" s="1">
        <v>0</v>
      </c>
      <c r="CD347" s="1">
        <v>0</v>
      </c>
      <c r="CF347" s="1" t="s">
        <v>473</v>
      </c>
      <c r="CG347" s="1" t="s">
        <v>474</v>
      </c>
      <c r="CL347" s="1" t="s">
        <v>473</v>
      </c>
      <c r="CM347" s="1" t="s">
        <v>5133</v>
      </c>
      <c r="CO347" s="1" t="s">
        <v>464</v>
      </c>
      <c r="CW347" s="1" t="s">
        <v>475</v>
      </c>
      <c r="CX347" s="1">
        <v>5</v>
      </c>
      <c r="CY347" s="1">
        <v>5</v>
      </c>
      <c r="CZ347" s="1">
        <v>7</v>
      </c>
      <c r="DA347" s="9">
        <v>17</v>
      </c>
      <c r="DE347" s="1" t="s">
        <v>464</v>
      </c>
      <c r="DF347" s="1" t="s">
        <v>5100</v>
      </c>
      <c r="EH347" s="1">
        <v>4</v>
      </c>
      <c r="EI347" s="1">
        <v>5</v>
      </c>
      <c r="EJ347" s="1">
        <v>400</v>
      </c>
      <c r="EM347" s="1">
        <v>0</v>
      </c>
      <c r="EN347" s="6">
        <v>8.1632653061224492</v>
      </c>
      <c r="EO347" s="1" t="s">
        <v>472</v>
      </c>
      <c r="EZ347" s="1" t="s">
        <v>514</v>
      </c>
      <c r="FA347" s="1">
        <v>0</v>
      </c>
      <c r="FB347" s="1">
        <v>0</v>
      </c>
      <c r="FC347" s="1">
        <v>0</v>
      </c>
      <c r="FD347" s="1">
        <v>1</v>
      </c>
      <c r="FE347" s="1">
        <v>0</v>
      </c>
      <c r="FF347" s="1">
        <v>0</v>
      </c>
      <c r="FG347" s="1">
        <v>0</v>
      </c>
      <c r="FI347" s="1" t="s">
        <v>464</v>
      </c>
      <c r="FJ347" s="1" t="s">
        <v>598</v>
      </c>
      <c r="FM347" s="1">
        <v>1000</v>
      </c>
      <c r="GE347" s="1" t="s">
        <v>464</v>
      </c>
      <c r="GF347" s="1" t="s">
        <v>2182</v>
      </c>
      <c r="GG347" s="1" t="s">
        <v>472</v>
      </c>
      <c r="HP347" s="1" t="s">
        <v>464</v>
      </c>
      <c r="HQ347" s="1">
        <v>0</v>
      </c>
      <c r="HR347" s="1">
        <v>0</v>
      </c>
      <c r="HS347" s="1">
        <v>1</v>
      </c>
      <c r="HT347" s="1">
        <v>0</v>
      </c>
      <c r="HU347" s="1">
        <v>0</v>
      </c>
      <c r="HV347" s="1">
        <v>0</v>
      </c>
      <c r="HW347" s="1">
        <v>0</v>
      </c>
      <c r="HX347" s="1">
        <v>0</v>
      </c>
      <c r="HY347" s="1">
        <v>0</v>
      </c>
      <c r="HZ347" s="1">
        <v>0</v>
      </c>
      <c r="IC347" s="1" t="s">
        <v>737</v>
      </c>
      <c r="IF347" s="1">
        <v>0</v>
      </c>
      <c r="IG347" s="1">
        <v>0</v>
      </c>
      <c r="IH347" s="1">
        <v>0</v>
      </c>
      <c r="II347" s="1">
        <v>1</v>
      </c>
      <c r="IJ347" s="1">
        <v>0</v>
      </c>
      <c r="IL347" s="1">
        <v>0</v>
      </c>
      <c r="IM347" s="1">
        <v>1</v>
      </c>
      <c r="IN347" s="1">
        <v>0</v>
      </c>
      <c r="IS347" s="1" t="s">
        <v>5183</v>
      </c>
      <c r="IT347" s="1" t="s">
        <v>472</v>
      </c>
      <c r="IU347" s="1" t="s">
        <v>5102</v>
      </c>
      <c r="IV347" s="1" t="s">
        <v>472</v>
      </c>
      <c r="IX347" s="1" t="s">
        <v>472</v>
      </c>
      <c r="IY347" s="1" t="s">
        <v>472</v>
      </c>
      <c r="KA347" s="1" t="s">
        <v>464</v>
      </c>
      <c r="KB347" s="1">
        <v>1</v>
      </c>
      <c r="KC347" s="1">
        <v>1</v>
      </c>
      <c r="KD347" s="1">
        <v>1</v>
      </c>
      <c r="KE347" s="1">
        <v>3</v>
      </c>
      <c r="KF347" s="1">
        <v>0</v>
      </c>
      <c r="KG347" s="1">
        <v>0</v>
      </c>
      <c r="KH347" s="1">
        <v>0</v>
      </c>
      <c r="KJ347" s="1">
        <v>1</v>
      </c>
      <c r="KK347" s="1">
        <v>1</v>
      </c>
      <c r="KL347" s="1">
        <v>1</v>
      </c>
      <c r="KM347" s="1">
        <v>3</v>
      </c>
      <c r="KN347" s="1">
        <v>6</v>
      </c>
      <c r="KO347" s="1" t="s">
        <v>5185</v>
      </c>
      <c r="KP347" s="1">
        <v>0</v>
      </c>
      <c r="KQ347" s="1">
        <v>0</v>
      </c>
      <c r="KR347" s="1">
        <v>0</v>
      </c>
      <c r="KT347" s="1">
        <v>1</v>
      </c>
      <c r="KU347" s="1">
        <v>1</v>
      </c>
      <c r="KV347" s="1">
        <v>0</v>
      </c>
      <c r="KW347" s="1">
        <v>0</v>
      </c>
      <c r="KX347" s="1">
        <v>0</v>
      </c>
      <c r="KY347" s="1">
        <v>0</v>
      </c>
      <c r="LA347" s="1" t="s">
        <v>472</v>
      </c>
      <c r="LB347" s="1" t="s">
        <v>1664</v>
      </c>
      <c r="LC347" s="1">
        <v>1</v>
      </c>
      <c r="LD347" s="1">
        <v>1</v>
      </c>
      <c r="LE347" s="1">
        <v>0</v>
      </c>
      <c r="LF347" s="1">
        <v>0</v>
      </c>
      <c r="LH347" s="1">
        <v>0</v>
      </c>
      <c r="LI347" s="1">
        <v>0</v>
      </c>
      <c r="LJ347" s="1">
        <v>1</v>
      </c>
      <c r="LK347" s="1">
        <v>0</v>
      </c>
      <c r="LL347" s="1">
        <v>0</v>
      </c>
      <c r="LM347" s="1">
        <v>0</v>
      </c>
      <c r="LN347" s="1">
        <v>0</v>
      </c>
      <c r="LO347" s="1">
        <v>0</v>
      </c>
      <c r="LQ347" s="1" t="s">
        <v>464</v>
      </c>
      <c r="LR347" s="1" t="s">
        <v>787</v>
      </c>
      <c r="LS347" s="1">
        <v>0</v>
      </c>
      <c r="LT347" s="1">
        <v>0</v>
      </c>
      <c r="LU347" s="1">
        <v>0</v>
      </c>
      <c r="LV347" s="1">
        <v>1</v>
      </c>
      <c r="LW347" s="1">
        <v>0</v>
      </c>
      <c r="LX347" s="1">
        <v>0</v>
      </c>
      <c r="LY347" s="1" t="s">
        <v>4479</v>
      </c>
      <c r="LZ347" s="1" t="s">
        <v>472</v>
      </c>
      <c r="MA347" s="1" t="s">
        <v>472</v>
      </c>
      <c r="MQ347" s="1">
        <v>0</v>
      </c>
      <c r="MT347" s="1">
        <v>4</v>
      </c>
      <c r="MU347" s="1" t="s">
        <v>5188</v>
      </c>
      <c r="MV347" s="1">
        <v>1</v>
      </c>
      <c r="MW347" s="1">
        <v>0</v>
      </c>
      <c r="MX347" s="1">
        <v>0</v>
      </c>
      <c r="MY347" s="1">
        <v>0</v>
      </c>
      <c r="MZ347" s="1">
        <v>0</v>
      </c>
      <c r="NA347" s="1">
        <v>1</v>
      </c>
      <c r="NB347" s="1">
        <v>1</v>
      </c>
      <c r="NC347" s="1" t="s">
        <v>5190</v>
      </c>
      <c r="ND347" s="1">
        <v>0</v>
      </c>
      <c r="NE347" s="1">
        <v>0</v>
      </c>
      <c r="NF347" s="1">
        <v>0</v>
      </c>
      <c r="NH347" s="1" t="s">
        <v>472</v>
      </c>
      <c r="NI347" s="1" t="s">
        <v>480</v>
      </c>
      <c r="OD347" s="1" t="s">
        <v>742</v>
      </c>
      <c r="OE347" s="1">
        <v>0</v>
      </c>
      <c r="OF347" s="1">
        <v>0</v>
      </c>
      <c r="OG347" s="1">
        <v>0</v>
      </c>
      <c r="OH347" s="1">
        <v>0</v>
      </c>
      <c r="OI347" s="1">
        <v>0</v>
      </c>
      <c r="OJ347" s="1">
        <v>0</v>
      </c>
      <c r="OK347" s="1">
        <v>0</v>
      </c>
      <c r="OL347" s="1">
        <v>1</v>
      </c>
      <c r="OM347" s="1">
        <v>0</v>
      </c>
      <c r="ON347" s="1">
        <v>0</v>
      </c>
      <c r="OP347" s="1">
        <v>0</v>
      </c>
      <c r="OQ347" s="1">
        <v>0</v>
      </c>
      <c r="OR347" s="1">
        <v>0</v>
      </c>
      <c r="OS347" s="1">
        <v>1</v>
      </c>
      <c r="OT347" s="1">
        <v>0</v>
      </c>
      <c r="OU347" s="1">
        <v>0</v>
      </c>
      <c r="OW347" s="1" t="s">
        <v>546</v>
      </c>
      <c r="OY347" s="1" t="s">
        <v>502</v>
      </c>
      <c r="OZ347" s="1" t="s">
        <v>464</v>
      </c>
      <c r="PA347" s="1" t="s">
        <v>464</v>
      </c>
      <c r="PB347" s="1" t="s">
        <v>483</v>
      </c>
      <c r="PC347" s="1" t="s">
        <v>464</v>
      </c>
      <c r="PD347" s="1" t="s">
        <v>472</v>
      </c>
      <c r="PF347" s="1" t="s">
        <v>484</v>
      </c>
      <c r="PH347" s="1" t="s">
        <v>485</v>
      </c>
      <c r="PI347" s="1" t="s">
        <v>605</v>
      </c>
      <c r="PJ347" s="1" t="s">
        <v>487</v>
      </c>
      <c r="PK347" s="1">
        <v>0</v>
      </c>
      <c r="PL347" s="1">
        <v>1</v>
      </c>
      <c r="PM347" s="1">
        <v>1</v>
      </c>
      <c r="PN347" s="1">
        <v>0</v>
      </c>
      <c r="PO347" s="1">
        <v>0</v>
      </c>
      <c r="PP347" s="1">
        <v>0</v>
      </c>
      <c r="PQ347" s="1">
        <v>0</v>
      </c>
      <c r="PR347" s="1">
        <v>0</v>
      </c>
      <c r="PS347" s="1">
        <v>0</v>
      </c>
      <c r="PT347" s="1">
        <v>0</v>
      </c>
      <c r="PU347" s="1">
        <v>0</v>
      </c>
      <c r="PV347" s="1">
        <v>0</v>
      </c>
      <c r="PX347" s="1" t="s">
        <v>762</v>
      </c>
      <c r="PY347" s="1" t="s">
        <v>487</v>
      </c>
      <c r="PZ347" s="1" t="s">
        <v>4480</v>
      </c>
      <c r="QA347" s="1" t="s">
        <v>487</v>
      </c>
      <c r="QB347" s="1" t="s">
        <v>4481</v>
      </c>
      <c r="QC347" s="1" t="s">
        <v>4482</v>
      </c>
      <c r="QD347" s="1" t="s">
        <v>472</v>
      </c>
      <c r="QG347" s="1">
        <v>-2.2783275000000001</v>
      </c>
      <c r="QH347" s="1">
        <v>28.814845800000001</v>
      </c>
      <c r="QI347" s="1">
        <v>1692.9</v>
      </c>
      <c r="QJ347" s="1">
        <v>5.13</v>
      </c>
      <c r="QK347" s="1">
        <v>7</v>
      </c>
      <c r="QL347" s="1">
        <v>44972.424953703703</v>
      </c>
      <c r="QM347" s="1">
        <v>44972.406111111108</v>
      </c>
      <c r="QN347" s="1" t="s">
        <v>747</v>
      </c>
      <c r="QO347" s="1">
        <v>44972.480439814812</v>
      </c>
      <c r="QP347" s="7" t="s">
        <v>4483</v>
      </c>
      <c r="QQ347" s="1" t="s">
        <v>747</v>
      </c>
      <c r="QR347" s="1" t="s">
        <v>4707</v>
      </c>
      <c r="QS347" s="1" t="s">
        <v>4716</v>
      </c>
      <c r="QT347" s="1">
        <v>9</v>
      </c>
      <c r="QU347" s="1" t="s">
        <v>4725</v>
      </c>
      <c r="QV347" s="1">
        <v>2</v>
      </c>
      <c r="QW347" s="1">
        <v>10</v>
      </c>
      <c r="QX347" s="1">
        <v>2</v>
      </c>
      <c r="QY347" s="9">
        <v>14</v>
      </c>
      <c r="QZ347" s="1" t="s">
        <v>5100</v>
      </c>
      <c r="RA347" s="1">
        <v>4.4444444444444446</v>
      </c>
      <c r="RB347" s="1" t="s">
        <v>4710</v>
      </c>
      <c r="RC347" s="1" t="s">
        <v>4711</v>
      </c>
      <c r="RD347" s="1" t="s">
        <v>4712</v>
      </c>
      <c r="RE347" s="1" t="s">
        <v>5102</v>
      </c>
      <c r="RF347" s="1">
        <v>0</v>
      </c>
      <c r="RG347" s="1">
        <v>1</v>
      </c>
      <c r="RH347" s="1">
        <v>1</v>
      </c>
      <c r="RI347" s="1">
        <v>2</v>
      </c>
      <c r="RJ347" s="1" t="s">
        <v>4721</v>
      </c>
      <c r="RK347" s="1">
        <v>0</v>
      </c>
      <c r="RL347" s="1">
        <v>7</v>
      </c>
      <c r="RM347" s="1" t="s">
        <v>4718</v>
      </c>
      <c r="RN347" s="1">
        <v>0</v>
      </c>
      <c r="RO347" s="1">
        <v>0</v>
      </c>
      <c r="RP347" s="1" t="str">
        <f t="shared" si="36"/>
        <v>regression</v>
      </c>
      <c r="RQ347" s="1" t="str">
        <f t="shared" si="37"/>
        <v>stagnation</v>
      </c>
      <c r="RR347" s="1" t="str">
        <f t="shared" si="38"/>
        <v>stagnation</v>
      </c>
      <c r="RS347" s="1" t="str">
        <f t="shared" si="39"/>
        <v>regression</v>
      </c>
      <c r="RT347" s="1" t="str">
        <f t="shared" si="40"/>
        <v>regression</v>
      </c>
      <c r="RU347" s="1" t="str">
        <f t="shared" si="41"/>
        <v>regression</v>
      </c>
    </row>
    <row r="348" spans="1:489" ht="14.25" customHeight="1" x14ac:dyDescent="0.3">
      <c r="A348" s="1" t="s">
        <v>4484</v>
      </c>
      <c r="B348" s="1" t="s">
        <v>4485</v>
      </c>
      <c r="C348" s="1">
        <v>44972</v>
      </c>
      <c r="D348" s="1" t="s">
        <v>459</v>
      </c>
      <c r="E348" s="1" t="s">
        <v>460</v>
      </c>
      <c r="F348" s="1" t="s">
        <v>460</v>
      </c>
      <c r="G348" s="1" t="s">
        <v>461</v>
      </c>
      <c r="H348" s="1" t="s">
        <v>462</v>
      </c>
      <c r="I348" s="1" t="s">
        <v>732</v>
      </c>
      <c r="J348" s="1" t="s">
        <v>472</v>
      </c>
      <c r="K348" s="1" t="s">
        <v>4486</v>
      </c>
      <c r="L348" s="1" t="s">
        <v>795</v>
      </c>
      <c r="M348" s="1" t="str" cm="1">
        <f t="array" ref="M348">SUBSTITUTE(L348,LEFT(L348,MIN(IFERROR(FIND({0;1;2;3;4;5;6;7;8;9},L348),""))-1),"")</f>
        <v>39</v>
      </c>
      <c r="N348" s="1" t="str">
        <f t="shared" si="35"/>
        <v>nyama_39</v>
      </c>
      <c r="O348" s="1" t="s">
        <v>467</v>
      </c>
      <c r="P348" s="1">
        <v>34</v>
      </c>
      <c r="Q348" s="1">
        <v>0</v>
      </c>
      <c r="R348" s="1" t="s">
        <v>693</v>
      </c>
      <c r="S348" s="1" t="s">
        <v>472</v>
      </c>
      <c r="T348" s="1" t="s">
        <v>542</v>
      </c>
      <c r="V348" s="1" t="s">
        <v>510</v>
      </c>
      <c r="W348" s="1" t="s">
        <v>510</v>
      </c>
      <c r="Y348" s="1" t="s">
        <v>575</v>
      </c>
      <c r="AA348" s="1" t="s">
        <v>471</v>
      </c>
      <c r="AB348" s="1">
        <v>0</v>
      </c>
      <c r="AC348" s="1">
        <v>1</v>
      </c>
      <c r="AD348" s="1">
        <v>1</v>
      </c>
      <c r="AE348" s="1">
        <v>0</v>
      </c>
      <c r="AF348" s="1">
        <v>0</v>
      </c>
      <c r="AG348" s="1">
        <v>1</v>
      </c>
      <c r="AH348" s="1">
        <v>0</v>
      </c>
      <c r="AI348" s="1">
        <v>0</v>
      </c>
      <c r="AJ348" s="1">
        <v>2</v>
      </c>
      <c r="AK348" s="1">
        <v>0</v>
      </c>
      <c r="AL348" s="1">
        <v>0</v>
      </c>
      <c r="AM348" s="1">
        <v>0</v>
      </c>
      <c r="AN348" s="1">
        <v>0</v>
      </c>
      <c r="AO348" s="1">
        <v>0</v>
      </c>
      <c r="AP348" s="1">
        <v>1</v>
      </c>
      <c r="AQ348" s="1">
        <v>0</v>
      </c>
      <c r="AR348" s="1">
        <v>6</v>
      </c>
      <c r="AS348" s="1" t="s">
        <v>472</v>
      </c>
      <c r="AT348" s="1">
        <v>0</v>
      </c>
      <c r="AU348" s="1">
        <v>0</v>
      </c>
      <c r="AV348" s="1">
        <v>0</v>
      </c>
      <c r="AW348" s="1">
        <v>0</v>
      </c>
      <c r="AX348" s="1">
        <v>0</v>
      </c>
      <c r="AY348" s="1">
        <v>0</v>
      </c>
      <c r="AZ348" s="1">
        <v>0</v>
      </c>
      <c r="BA348" s="1">
        <v>0</v>
      </c>
      <c r="BB348" s="1">
        <v>0</v>
      </c>
      <c r="BC348" s="1">
        <v>0</v>
      </c>
      <c r="BD348" s="1">
        <v>0</v>
      </c>
      <c r="BE348" s="1">
        <v>0</v>
      </c>
      <c r="BF348" s="1" t="s">
        <v>464</v>
      </c>
      <c r="BG348" s="1">
        <v>1</v>
      </c>
      <c r="BH348" s="1">
        <v>0</v>
      </c>
      <c r="BI348" s="1">
        <v>1</v>
      </c>
      <c r="BJ348" s="1">
        <v>0</v>
      </c>
      <c r="BK348" s="1">
        <v>0</v>
      </c>
      <c r="BL348" s="1">
        <v>0</v>
      </c>
      <c r="BM348" s="1">
        <v>0</v>
      </c>
      <c r="BN348" s="1">
        <v>0</v>
      </c>
      <c r="BO348" s="1">
        <v>0</v>
      </c>
      <c r="BP348" s="1">
        <v>0</v>
      </c>
      <c r="BQ348" s="1">
        <v>0</v>
      </c>
      <c r="BS348" s="1" t="s">
        <v>464</v>
      </c>
      <c r="BT348" s="1">
        <v>0</v>
      </c>
      <c r="BU348" s="1">
        <v>0</v>
      </c>
      <c r="BV348" s="1">
        <v>0</v>
      </c>
      <c r="BW348" s="1">
        <v>1</v>
      </c>
      <c r="BX348" s="1">
        <v>1</v>
      </c>
      <c r="BY348" s="1">
        <v>0</v>
      </c>
      <c r="BZ348" s="1">
        <v>0</v>
      </c>
      <c r="CA348" s="1">
        <v>0</v>
      </c>
      <c r="CB348" s="1">
        <v>0</v>
      </c>
      <c r="CC348" s="1">
        <v>0</v>
      </c>
      <c r="CD348" s="1">
        <v>0</v>
      </c>
      <c r="CF348" s="1" t="s">
        <v>473</v>
      </c>
      <c r="CG348" s="1" t="s">
        <v>474</v>
      </c>
      <c r="CL348" s="1" t="s">
        <v>473</v>
      </c>
      <c r="CM348" s="1" t="s">
        <v>5133</v>
      </c>
      <c r="CO348" s="1" t="s">
        <v>464</v>
      </c>
      <c r="CW348" s="1" t="s">
        <v>475</v>
      </c>
      <c r="CX348" s="1">
        <v>2</v>
      </c>
      <c r="CY348" s="1">
        <v>5</v>
      </c>
      <c r="CZ348" s="1">
        <v>5</v>
      </c>
      <c r="DA348" s="9">
        <v>12</v>
      </c>
      <c r="DE348" s="1" t="s">
        <v>464</v>
      </c>
      <c r="DF348" s="1" t="s">
        <v>5100</v>
      </c>
      <c r="EH348" s="1">
        <v>7</v>
      </c>
      <c r="EI348" s="1">
        <v>4</v>
      </c>
      <c r="EJ348" s="1">
        <v>560</v>
      </c>
      <c r="EM348" s="1">
        <v>0</v>
      </c>
      <c r="EN348" s="6">
        <v>13.333333333333332</v>
      </c>
      <c r="EO348" s="1" t="s">
        <v>472</v>
      </c>
      <c r="EZ348" s="1" t="s">
        <v>514</v>
      </c>
      <c r="FA348" s="1">
        <v>0</v>
      </c>
      <c r="FB348" s="1">
        <v>0</v>
      </c>
      <c r="FC348" s="1">
        <v>0</v>
      </c>
      <c r="FD348" s="1">
        <v>1</v>
      </c>
      <c r="FE348" s="1">
        <v>0</v>
      </c>
      <c r="FF348" s="1">
        <v>0</v>
      </c>
      <c r="FG348" s="1">
        <v>0</v>
      </c>
      <c r="FI348" s="1" t="s">
        <v>464</v>
      </c>
      <c r="FJ348" s="1" t="s">
        <v>598</v>
      </c>
      <c r="FM348" s="1">
        <v>1000</v>
      </c>
      <c r="GE348" s="1" t="s">
        <v>464</v>
      </c>
      <c r="GF348" s="1" t="s">
        <v>4487</v>
      </c>
      <c r="GG348" s="1" t="s">
        <v>472</v>
      </c>
      <c r="HP348" s="1" t="s">
        <v>464</v>
      </c>
      <c r="HQ348" s="1">
        <v>0</v>
      </c>
      <c r="HR348" s="1">
        <v>0</v>
      </c>
      <c r="HS348" s="1">
        <v>1</v>
      </c>
      <c r="HT348" s="1">
        <v>0</v>
      </c>
      <c r="HU348" s="1">
        <v>0</v>
      </c>
      <c r="HV348" s="1">
        <v>0</v>
      </c>
      <c r="HW348" s="1">
        <v>0</v>
      </c>
      <c r="HX348" s="1">
        <v>0</v>
      </c>
      <c r="HY348" s="1">
        <v>0</v>
      </c>
      <c r="HZ348" s="1">
        <v>0</v>
      </c>
      <c r="IC348" s="1" t="s">
        <v>737</v>
      </c>
      <c r="IF348" s="1">
        <v>0</v>
      </c>
      <c r="IG348" s="1">
        <v>0</v>
      </c>
      <c r="IH348" s="1">
        <v>0</v>
      </c>
      <c r="II348" s="1">
        <v>1</v>
      </c>
      <c r="IJ348" s="1">
        <v>0</v>
      </c>
      <c r="IL348" s="1">
        <v>0</v>
      </c>
      <c r="IM348" s="1">
        <v>1</v>
      </c>
      <c r="IN348" s="1">
        <v>0</v>
      </c>
      <c r="IS348" s="1" t="s">
        <v>5183</v>
      </c>
      <c r="IT348" s="1" t="s">
        <v>472</v>
      </c>
      <c r="IU348" s="1" t="s">
        <v>5102</v>
      </c>
      <c r="IV348" s="1" t="s">
        <v>464</v>
      </c>
      <c r="IW348" s="1" t="s">
        <v>1207</v>
      </c>
      <c r="IX348" s="1" t="s">
        <v>472</v>
      </c>
      <c r="IY348" s="1" t="s">
        <v>472</v>
      </c>
      <c r="KA348" s="1" t="s">
        <v>464</v>
      </c>
      <c r="KB348" s="1">
        <v>1</v>
      </c>
      <c r="KC348" s="1">
        <v>1</v>
      </c>
      <c r="KD348" s="1">
        <v>1</v>
      </c>
      <c r="KE348" s="1">
        <v>3</v>
      </c>
      <c r="KF348" s="1">
        <v>0</v>
      </c>
      <c r="KG348" s="1">
        <v>0</v>
      </c>
      <c r="KH348" s="1">
        <v>0</v>
      </c>
      <c r="KJ348" s="1">
        <v>1</v>
      </c>
      <c r="KK348" s="1">
        <v>1</v>
      </c>
      <c r="KL348" s="1">
        <v>0</v>
      </c>
      <c r="KM348" s="1">
        <v>2</v>
      </c>
      <c r="KN348" s="1">
        <v>5</v>
      </c>
      <c r="KO348" s="1" t="s">
        <v>5185</v>
      </c>
      <c r="KP348" s="1">
        <v>0</v>
      </c>
      <c r="KQ348" s="1">
        <v>0</v>
      </c>
      <c r="KR348" s="1">
        <v>0</v>
      </c>
      <c r="KT348" s="1">
        <v>1</v>
      </c>
      <c r="KU348" s="1">
        <v>0</v>
      </c>
      <c r="KV348" s="1">
        <v>0</v>
      </c>
      <c r="KW348" s="1">
        <v>0</v>
      </c>
      <c r="KX348" s="1">
        <v>0</v>
      </c>
      <c r="KY348" s="1">
        <v>0</v>
      </c>
      <c r="LA348" s="1" t="s">
        <v>464</v>
      </c>
      <c r="LB348" s="1" t="s">
        <v>1664</v>
      </c>
      <c r="LC348" s="1">
        <v>1</v>
      </c>
      <c r="LD348" s="1">
        <v>1</v>
      </c>
      <c r="LE348" s="1">
        <v>0</v>
      </c>
      <c r="LF348" s="1">
        <v>0</v>
      </c>
      <c r="LH348" s="1">
        <v>0</v>
      </c>
      <c r="LI348" s="1">
        <v>0</v>
      </c>
      <c r="LJ348" s="1">
        <v>1</v>
      </c>
      <c r="LK348" s="1">
        <v>0</v>
      </c>
      <c r="LL348" s="1">
        <v>0</v>
      </c>
      <c r="LM348" s="1">
        <v>0</v>
      </c>
      <c r="LN348" s="1">
        <v>0</v>
      </c>
      <c r="LO348" s="1">
        <v>0</v>
      </c>
      <c r="LQ348" s="1" t="s">
        <v>464</v>
      </c>
      <c r="LR348" s="1" t="s">
        <v>787</v>
      </c>
      <c r="LS348" s="1">
        <v>0</v>
      </c>
      <c r="LT348" s="1">
        <v>1</v>
      </c>
      <c r="LU348" s="1">
        <v>0</v>
      </c>
      <c r="LV348" s="1">
        <v>1</v>
      </c>
      <c r="LW348" s="1">
        <v>0</v>
      </c>
      <c r="LX348" s="1">
        <v>0</v>
      </c>
      <c r="LY348" s="1" t="s">
        <v>4488</v>
      </c>
      <c r="LZ348" s="1" t="s">
        <v>472</v>
      </c>
      <c r="MA348" s="1" t="s">
        <v>472</v>
      </c>
      <c r="MQ348" s="1">
        <v>0</v>
      </c>
      <c r="MT348" s="1">
        <v>5</v>
      </c>
      <c r="MU348" s="1" t="s">
        <v>5189</v>
      </c>
      <c r="MV348" s="1">
        <v>1</v>
      </c>
      <c r="MW348" s="1">
        <v>0</v>
      </c>
      <c r="MX348" s="1">
        <v>0</v>
      </c>
      <c r="MY348" s="1">
        <v>0</v>
      </c>
      <c r="MZ348" s="1">
        <v>0</v>
      </c>
      <c r="NA348" s="1">
        <v>1</v>
      </c>
      <c r="NB348" s="1">
        <v>1</v>
      </c>
      <c r="NC348" s="1" t="s">
        <v>5190</v>
      </c>
      <c r="ND348" s="1">
        <v>0</v>
      </c>
      <c r="NE348" s="1">
        <v>0</v>
      </c>
      <c r="NF348" s="1">
        <v>0</v>
      </c>
      <c r="NH348" s="1" t="s">
        <v>464</v>
      </c>
      <c r="NI348" s="1" t="s">
        <v>480</v>
      </c>
      <c r="OD348" s="1" t="s">
        <v>742</v>
      </c>
      <c r="OE348" s="1">
        <v>0</v>
      </c>
      <c r="OF348" s="1">
        <v>0</v>
      </c>
      <c r="OG348" s="1">
        <v>0</v>
      </c>
      <c r="OH348" s="1">
        <v>0</v>
      </c>
      <c r="OI348" s="1">
        <v>0</v>
      </c>
      <c r="OJ348" s="1">
        <v>1</v>
      </c>
      <c r="OK348" s="1">
        <v>1</v>
      </c>
      <c r="OL348" s="1">
        <v>1</v>
      </c>
      <c r="OM348" s="1">
        <v>0</v>
      </c>
      <c r="ON348" s="1">
        <v>0</v>
      </c>
      <c r="OP348" s="1">
        <v>0</v>
      </c>
      <c r="OQ348" s="1">
        <v>0</v>
      </c>
      <c r="OR348" s="1">
        <v>0</v>
      </c>
      <c r="OS348" s="1">
        <v>1</v>
      </c>
      <c r="OT348" s="1">
        <v>0</v>
      </c>
      <c r="OU348" s="1">
        <v>0</v>
      </c>
      <c r="OW348" s="1" t="s">
        <v>546</v>
      </c>
      <c r="OY348" s="1" t="s">
        <v>518</v>
      </c>
      <c r="OZ348" s="1" t="s">
        <v>472</v>
      </c>
      <c r="PA348" s="1" t="s">
        <v>472</v>
      </c>
      <c r="PB348" s="1" t="s">
        <v>518</v>
      </c>
      <c r="PC348" s="1" t="s">
        <v>464</v>
      </c>
      <c r="PD348" s="1" t="s">
        <v>472</v>
      </c>
      <c r="PF348" s="1" t="s">
        <v>484</v>
      </c>
      <c r="PH348" s="1" t="s">
        <v>485</v>
      </c>
      <c r="PI348" s="1" t="s">
        <v>534</v>
      </c>
      <c r="PJ348" s="1" t="s">
        <v>472</v>
      </c>
      <c r="PZ348" s="1" t="s">
        <v>763</v>
      </c>
      <c r="QA348" s="1" t="s">
        <v>472</v>
      </c>
      <c r="QB348" s="1" t="s">
        <v>4489</v>
      </c>
      <c r="QC348" s="1" t="s">
        <v>4490</v>
      </c>
      <c r="QD348" s="1" t="s">
        <v>472</v>
      </c>
      <c r="QG348" s="1">
        <v>-2.2794053999999999</v>
      </c>
      <c r="QH348" s="1">
        <v>28.814602499999999</v>
      </c>
      <c r="QI348" s="1">
        <v>1698.2</v>
      </c>
      <c r="QJ348" s="1">
        <v>8.19</v>
      </c>
      <c r="QK348" s="1">
        <v>6</v>
      </c>
      <c r="QL348" s="1">
        <v>44972.438761574071</v>
      </c>
      <c r="QM348" s="1">
        <v>44972.425104166658</v>
      </c>
      <c r="QN348" s="1" t="s">
        <v>747</v>
      </c>
      <c r="QO348" s="1">
        <v>44972.480439814812</v>
      </c>
      <c r="QP348" s="7" t="s">
        <v>4491</v>
      </c>
      <c r="QQ348" s="1" t="s">
        <v>747</v>
      </c>
      <c r="QR348" s="1" t="s">
        <v>4752</v>
      </c>
      <c r="QS348" s="1" t="s">
        <v>4752</v>
      </c>
      <c r="QT348" s="1" t="s">
        <v>4752</v>
      </c>
      <c r="QU348" s="1" t="s">
        <v>4752</v>
      </c>
      <c r="QV348" s="1" t="s">
        <v>4752</v>
      </c>
      <c r="QW348" s="1" t="s">
        <v>4752</v>
      </c>
      <c r="QX348" s="1" t="s">
        <v>4752</v>
      </c>
      <c r="QY348" s="9" t="s">
        <v>4752</v>
      </c>
      <c r="QZ348" s="1" t="s">
        <v>4752</v>
      </c>
      <c r="RA348" s="1" t="s">
        <v>4752</v>
      </c>
      <c r="RB348" s="1" t="s">
        <v>4752</v>
      </c>
      <c r="RC348" s="1" t="s">
        <v>4752</v>
      </c>
      <c r="RD348" s="1" t="s">
        <v>4752</v>
      </c>
      <c r="RE348" s="1" t="s">
        <v>4752</v>
      </c>
      <c r="RF348" s="1" t="s">
        <v>4752</v>
      </c>
      <c r="RG348" s="1" t="s">
        <v>4752</v>
      </c>
      <c r="RH348" s="1" t="s">
        <v>4752</v>
      </c>
      <c r="RI348" s="1" t="s">
        <v>4752</v>
      </c>
      <c r="RJ348" s="1" t="s">
        <v>4752</v>
      </c>
      <c r="RK348" s="1" t="s">
        <v>4752</v>
      </c>
      <c r="RL348" s="1" t="s">
        <v>4752</v>
      </c>
      <c r="RM348" s="1" t="s">
        <v>4752</v>
      </c>
      <c r="RN348" s="1" t="s">
        <v>4752</v>
      </c>
      <c r="RO348" s="1" t="s">
        <v>4752</v>
      </c>
      <c r="RP348" s="1" t="str">
        <f t="shared" si="36"/>
        <v/>
      </c>
      <c r="RQ348" s="1" t="str">
        <f t="shared" si="37"/>
        <v/>
      </c>
      <c r="RR348" s="1" t="str">
        <f t="shared" si="38"/>
        <v/>
      </c>
      <c r="RS348" s="1" t="str">
        <f t="shared" si="39"/>
        <v/>
      </c>
      <c r="RT348" s="1" t="str">
        <f t="shared" si="40"/>
        <v/>
      </c>
      <c r="RU348" s="1" t="str">
        <f t="shared" si="41"/>
        <v/>
      </c>
    </row>
    <row r="349" spans="1:489" ht="14.25" customHeight="1" x14ac:dyDescent="0.3">
      <c r="A349" s="1" t="s">
        <v>4492</v>
      </c>
      <c r="B349" s="1" t="s">
        <v>4493</v>
      </c>
      <c r="C349" s="1">
        <v>44972</v>
      </c>
      <c r="D349" s="1" t="s">
        <v>459</v>
      </c>
      <c r="E349" s="1" t="s">
        <v>460</v>
      </c>
      <c r="F349" s="1" t="s">
        <v>460</v>
      </c>
      <c r="G349" s="1" t="s">
        <v>461</v>
      </c>
      <c r="H349" s="1" t="s">
        <v>462</v>
      </c>
      <c r="I349" s="1" t="s">
        <v>732</v>
      </c>
      <c r="J349" s="1" t="s">
        <v>472</v>
      </c>
      <c r="K349" s="1" t="s">
        <v>4495</v>
      </c>
      <c r="L349" s="1" t="s">
        <v>4494</v>
      </c>
      <c r="M349" s="1" t="str" cm="1">
        <f t="array" ref="M349">SUBSTITUTE(L349,LEFT(L349,MIN(IFERROR(FIND({0;1;2;3;4;5;6;7;8;9},L349),""))-1),"")</f>
        <v>34</v>
      </c>
      <c r="N349" s="1" t="str">
        <f t="shared" si="35"/>
        <v>nyama_34</v>
      </c>
      <c r="O349" s="1" t="s">
        <v>510</v>
      </c>
      <c r="P349" s="1">
        <v>25</v>
      </c>
      <c r="Q349" s="1">
        <v>0</v>
      </c>
      <c r="R349" s="1" t="s">
        <v>614</v>
      </c>
      <c r="S349" s="1" t="s">
        <v>472</v>
      </c>
      <c r="T349" s="1" t="s">
        <v>526</v>
      </c>
      <c r="V349" s="1" t="s">
        <v>510</v>
      </c>
      <c r="W349" s="1" t="s">
        <v>510</v>
      </c>
      <c r="X349" s="1" t="s">
        <v>4496</v>
      </c>
      <c r="Y349" s="1" t="s">
        <v>575</v>
      </c>
      <c r="AA349" s="1" t="s">
        <v>471</v>
      </c>
      <c r="AB349" s="1">
        <v>0</v>
      </c>
      <c r="AC349" s="1">
        <v>0</v>
      </c>
      <c r="AD349" s="1">
        <v>0</v>
      </c>
      <c r="AE349" s="1">
        <v>0</v>
      </c>
      <c r="AF349" s="1">
        <v>0</v>
      </c>
      <c r="AG349" s="1">
        <v>0</v>
      </c>
      <c r="AH349" s="1">
        <v>1</v>
      </c>
      <c r="AI349" s="1">
        <v>2</v>
      </c>
      <c r="AJ349" s="1">
        <v>0</v>
      </c>
      <c r="AK349" s="1">
        <v>0</v>
      </c>
      <c r="AL349" s="1">
        <v>0</v>
      </c>
      <c r="AM349" s="1">
        <v>1</v>
      </c>
      <c r="AN349" s="1">
        <v>0</v>
      </c>
      <c r="AO349" s="1">
        <v>0</v>
      </c>
      <c r="AP349" s="1">
        <v>0</v>
      </c>
      <c r="AQ349" s="1">
        <v>1</v>
      </c>
      <c r="AR349" s="1">
        <v>5</v>
      </c>
      <c r="AS349" s="1" t="s">
        <v>472</v>
      </c>
      <c r="AT349" s="1">
        <v>0</v>
      </c>
      <c r="AU349" s="1">
        <v>0</v>
      </c>
      <c r="AV349" s="1">
        <v>0</v>
      </c>
      <c r="AW349" s="1">
        <v>0</v>
      </c>
      <c r="AX349" s="1">
        <v>0</v>
      </c>
      <c r="AY349" s="1">
        <v>0</v>
      </c>
      <c r="AZ349" s="1">
        <v>0</v>
      </c>
      <c r="BA349" s="1">
        <v>0</v>
      </c>
      <c r="BB349" s="1">
        <v>0</v>
      </c>
      <c r="BC349" s="1">
        <v>0</v>
      </c>
      <c r="BD349" s="1">
        <v>0</v>
      </c>
      <c r="BE349" s="1">
        <v>0</v>
      </c>
      <c r="BF349" s="1" t="s">
        <v>464</v>
      </c>
      <c r="BG349" s="1">
        <v>1</v>
      </c>
      <c r="BH349" s="1">
        <v>0</v>
      </c>
      <c r="BI349" s="1">
        <v>1</v>
      </c>
      <c r="BJ349" s="1">
        <v>0</v>
      </c>
      <c r="BK349" s="1">
        <v>0</v>
      </c>
      <c r="BL349" s="1">
        <v>0</v>
      </c>
      <c r="BM349" s="1">
        <v>0</v>
      </c>
      <c r="BN349" s="1">
        <v>0</v>
      </c>
      <c r="BO349" s="1">
        <v>0</v>
      </c>
      <c r="BP349" s="1">
        <v>0</v>
      </c>
      <c r="BQ349" s="1">
        <v>0</v>
      </c>
      <c r="BS349" s="1" t="s">
        <v>464</v>
      </c>
      <c r="BT349" s="1">
        <v>1</v>
      </c>
      <c r="BU349" s="1">
        <v>0</v>
      </c>
      <c r="BV349" s="1">
        <v>1</v>
      </c>
      <c r="BW349" s="1">
        <v>1</v>
      </c>
      <c r="BX349" s="1">
        <v>0</v>
      </c>
      <c r="BY349" s="1">
        <v>0</v>
      </c>
      <c r="BZ349" s="1">
        <v>0</v>
      </c>
      <c r="CA349" s="1">
        <v>0</v>
      </c>
      <c r="CB349" s="1">
        <v>0</v>
      </c>
      <c r="CC349" s="1">
        <v>0</v>
      </c>
      <c r="CD349" s="1">
        <v>0</v>
      </c>
      <c r="CF349" s="1" t="s">
        <v>473</v>
      </c>
      <c r="CG349" s="1" t="s">
        <v>474</v>
      </c>
      <c r="CL349" s="1" t="s">
        <v>473</v>
      </c>
      <c r="CM349" s="1" t="s">
        <v>5133</v>
      </c>
      <c r="CO349" s="1" t="s">
        <v>464</v>
      </c>
      <c r="CW349" s="1" t="s">
        <v>475</v>
      </c>
      <c r="CX349" s="1">
        <v>5</v>
      </c>
      <c r="CY349" s="1">
        <v>2</v>
      </c>
      <c r="CZ349" s="1">
        <v>7</v>
      </c>
      <c r="DA349" s="9">
        <v>14</v>
      </c>
      <c r="DE349" s="1" t="s">
        <v>464</v>
      </c>
      <c r="DF349" s="1" t="s">
        <v>5100</v>
      </c>
      <c r="EH349" s="1">
        <v>7</v>
      </c>
      <c r="EI349" s="1">
        <v>3</v>
      </c>
      <c r="EJ349" s="1">
        <v>420</v>
      </c>
      <c r="EM349" s="1">
        <v>0</v>
      </c>
      <c r="EN349" s="6">
        <v>12</v>
      </c>
      <c r="EO349" s="1" t="s">
        <v>472</v>
      </c>
      <c r="EZ349" s="1" t="s">
        <v>597</v>
      </c>
      <c r="FA349" s="1">
        <v>0</v>
      </c>
      <c r="FB349" s="1">
        <v>0</v>
      </c>
      <c r="FC349" s="1">
        <v>0</v>
      </c>
      <c r="FD349" s="1">
        <v>1</v>
      </c>
      <c r="FE349" s="1">
        <v>0</v>
      </c>
      <c r="FF349" s="1">
        <v>0</v>
      </c>
      <c r="FG349" s="1">
        <v>0</v>
      </c>
      <c r="FI349" s="1" t="s">
        <v>472</v>
      </c>
      <c r="GE349" s="1" t="s">
        <v>472</v>
      </c>
      <c r="GF349" s="1" t="s">
        <v>4497</v>
      </c>
      <c r="GG349" s="1" t="s">
        <v>472</v>
      </c>
      <c r="HP349" s="1" t="s">
        <v>464</v>
      </c>
      <c r="HQ349" s="1">
        <v>0</v>
      </c>
      <c r="HR349" s="1">
        <v>0</v>
      </c>
      <c r="HS349" s="1">
        <v>1</v>
      </c>
      <c r="HT349" s="1">
        <v>0</v>
      </c>
      <c r="HU349" s="1">
        <v>0</v>
      </c>
      <c r="HV349" s="1">
        <v>0</v>
      </c>
      <c r="HW349" s="1">
        <v>0</v>
      </c>
      <c r="HX349" s="1">
        <v>0</v>
      </c>
      <c r="HY349" s="1">
        <v>0</v>
      </c>
      <c r="HZ349" s="1">
        <v>0</v>
      </c>
      <c r="IC349" s="1" t="s">
        <v>737</v>
      </c>
      <c r="IF349" s="1">
        <v>0</v>
      </c>
      <c r="IG349" s="1">
        <v>0</v>
      </c>
      <c r="IH349" s="1">
        <v>0</v>
      </c>
      <c r="II349" s="1">
        <v>1</v>
      </c>
      <c r="IJ349" s="1">
        <v>0</v>
      </c>
      <c r="IL349" s="1">
        <v>0</v>
      </c>
      <c r="IM349" s="1">
        <v>1</v>
      </c>
      <c r="IN349" s="1">
        <v>0</v>
      </c>
      <c r="IS349" s="1" t="s">
        <v>5183</v>
      </c>
      <c r="IT349" s="1" t="s">
        <v>472</v>
      </c>
      <c r="IU349" s="1" t="s">
        <v>5102</v>
      </c>
      <c r="IV349" s="1" t="s">
        <v>472</v>
      </c>
      <c r="IX349" s="1" t="s">
        <v>472</v>
      </c>
      <c r="IY349" s="1" t="s">
        <v>472</v>
      </c>
      <c r="KA349" s="1" t="s">
        <v>472</v>
      </c>
      <c r="KE349" s="1">
        <v>0</v>
      </c>
      <c r="KM349" s="1">
        <v>0</v>
      </c>
      <c r="KN349" s="1">
        <v>0</v>
      </c>
      <c r="KO349" s="1" t="s">
        <v>5186</v>
      </c>
      <c r="KT349" s="1">
        <v>0</v>
      </c>
      <c r="KU349" s="1">
        <v>0</v>
      </c>
      <c r="KV349" s="1">
        <v>0</v>
      </c>
      <c r="KW349" s="1">
        <v>1</v>
      </c>
      <c r="KX349" s="1">
        <v>0</v>
      </c>
      <c r="KY349" s="1">
        <v>0</v>
      </c>
      <c r="LA349" s="1" t="s">
        <v>472</v>
      </c>
      <c r="LB349" s="1" t="s">
        <v>490</v>
      </c>
      <c r="LC349" s="1">
        <v>1</v>
      </c>
      <c r="LD349" s="1">
        <v>1</v>
      </c>
      <c r="LE349" s="1">
        <v>0</v>
      </c>
      <c r="LF349" s="1">
        <v>0</v>
      </c>
      <c r="LH349" s="1">
        <v>0</v>
      </c>
      <c r="LI349" s="1">
        <v>0</v>
      </c>
      <c r="LJ349" s="1">
        <v>0</v>
      </c>
      <c r="LK349" s="1">
        <v>0</v>
      </c>
      <c r="LL349" s="1">
        <v>1</v>
      </c>
      <c r="LM349" s="1">
        <v>0</v>
      </c>
      <c r="LN349" s="1">
        <v>0</v>
      </c>
      <c r="LO349" s="1">
        <v>0</v>
      </c>
      <c r="LQ349" s="1" t="s">
        <v>472</v>
      </c>
      <c r="LZ349" s="1" t="s">
        <v>472</v>
      </c>
      <c r="MA349" s="1" t="s">
        <v>472</v>
      </c>
      <c r="MQ349" s="1">
        <v>0</v>
      </c>
      <c r="MT349" s="1">
        <v>5</v>
      </c>
      <c r="MU349" s="1" t="s">
        <v>5189</v>
      </c>
      <c r="MV349" s="1">
        <v>0</v>
      </c>
      <c r="MW349" s="1">
        <v>0</v>
      </c>
      <c r="MX349" s="1">
        <v>0</v>
      </c>
      <c r="MY349" s="1">
        <v>0</v>
      </c>
      <c r="MZ349" s="1">
        <v>0</v>
      </c>
      <c r="NA349" s="1">
        <v>0</v>
      </c>
      <c r="NB349" s="1">
        <v>0</v>
      </c>
      <c r="NC349" s="1" t="s">
        <v>1580</v>
      </c>
      <c r="ND349" s="1">
        <v>1</v>
      </c>
      <c r="NE349" s="1">
        <v>0</v>
      </c>
      <c r="NF349" s="1">
        <v>0</v>
      </c>
      <c r="NH349" s="1" t="s">
        <v>472</v>
      </c>
      <c r="NI349" s="1" t="s">
        <v>480</v>
      </c>
      <c r="OD349" s="1" t="s">
        <v>490</v>
      </c>
      <c r="OE349" s="1">
        <v>0</v>
      </c>
      <c r="OF349" s="1">
        <v>0</v>
      </c>
      <c r="OG349" s="1">
        <v>1</v>
      </c>
      <c r="OH349" s="1">
        <v>0</v>
      </c>
      <c r="OI349" s="1">
        <v>0</v>
      </c>
      <c r="OJ349" s="1">
        <v>1</v>
      </c>
      <c r="OK349" s="1">
        <v>1</v>
      </c>
      <c r="OL349" s="1">
        <v>0</v>
      </c>
      <c r="OM349" s="1">
        <v>0</v>
      </c>
      <c r="ON349" s="1">
        <v>0</v>
      </c>
      <c r="OP349" s="1">
        <v>0</v>
      </c>
      <c r="OQ349" s="1">
        <v>0</v>
      </c>
      <c r="OR349" s="1">
        <v>0</v>
      </c>
      <c r="OS349" s="1">
        <v>1</v>
      </c>
      <c r="OT349" s="1">
        <v>0</v>
      </c>
      <c r="OU349" s="1">
        <v>0</v>
      </c>
      <c r="OW349" s="1" t="s">
        <v>702</v>
      </c>
      <c r="OY349" s="1" t="s">
        <v>502</v>
      </c>
      <c r="OZ349" s="1" t="s">
        <v>472</v>
      </c>
      <c r="PA349" s="1" t="s">
        <v>472</v>
      </c>
      <c r="PB349" s="1" t="s">
        <v>502</v>
      </c>
      <c r="PC349" s="1" t="s">
        <v>472</v>
      </c>
      <c r="PI349" s="1" t="s">
        <v>534</v>
      </c>
      <c r="PJ349" s="1" t="s">
        <v>472</v>
      </c>
      <c r="PZ349" s="1" t="s">
        <v>490</v>
      </c>
      <c r="QA349" s="1" t="s">
        <v>472</v>
      </c>
      <c r="QB349" s="1" t="s">
        <v>4498</v>
      </c>
      <c r="QC349" s="1" t="s">
        <v>4499</v>
      </c>
      <c r="QD349" s="1" t="s">
        <v>464</v>
      </c>
      <c r="QE349" s="1" t="s">
        <v>4500</v>
      </c>
      <c r="QF349" s="1" t="s">
        <v>472</v>
      </c>
      <c r="QG349" s="1">
        <v>-2.2792580999999998</v>
      </c>
      <c r="QH349" s="1">
        <v>28.812745700000001</v>
      </c>
      <c r="QI349" s="1">
        <v>1691.1</v>
      </c>
      <c r="QJ349" s="1">
        <v>4.68</v>
      </c>
      <c r="QK349" s="1">
        <v>5</v>
      </c>
      <c r="QL349" s="1">
        <v>44972.479166666657</v>
      </c>
      <c r="QM349" s="1">
        <v>44972.440358796302</v>
      </c>
      <c r="QN349" s="1" t="s">
        <v>747</v>
      </c>
      <c r="QO349" s="1">
        <v>44972.480451388888</v>
      </c>
      <c r="QP349" s="7" t="s">
        <v>4501</v>
      </c>
      <c r="QQ349" s="1" t="s">
        <v>747</v>
      </c>
      <c r="QR349" s="1" t="s">
        <v>4752</v>
      </c>
      <c r="QS349" s="1" t="s">
        <v>4752</v>
      </c>
      <c r="QT349" s="1" t="s">
        <v>4752</v>
      </c>
      <c r="QU349" s="1" t="s">
        <v>4752</v>
      </c>
      <c r="QV349" s="1" t="s">
        <v>4752</v>
      </c>
      <c r="QW349" s="1" t="s">
        <v>4752</v>
      </c>
      <c r="QX349" s="1" t="s">
        <v>4752</v>
      </c>
      <c r="QY349" s="9" t="s">
        <v>4752</v>
      </c>
      <c r="QZ349" s="1" t="s">
        <v>4752</v>
      </c>
      <c r="RA349" s="1" t="s">
        <v>4752</v>
      </c>
      <c r="RB349" s="1" t="s">
        <v>4752</v>
      </c>
      <c r="RC349" s="1" t="s">
        <v>4752</v>
      </c>
      <c r="RD349" s="1" t="s">
        <v>4752</v>
      </c>
      <c r="RE349" s="1" t="s">
        <v>4752</v>
      </c>
      <c r="RF349" s="1" t="s">
        <v>4752</v>
      </c>
      <c r="RG349" s="1" t="s">
        <v>4752</v>
      </c>
      <c r="RH349" s="1" t="s">
        <v>4752</v>
      </c>
      <c r="RI349" s="1" t="s">
        <v>4752</v>
      </c>
      <c r="RJ349" s="1" t="s">
        <v>4752</v>
      </c>
      <c r="RK349" s="1" t="s">
        <v>4752</v>
      </c>
      <c r="RL349" s="1" t="s">
        <v>4752</v>
      </c>
      <c r="RM349" s="1" t="s">
        <v>4752</v>
      </c>
      <c r="RN349" s="1" t="s">
        <v>4752</v>
      </c>
      <c r="RO349" s="1" t="s">
        <v>4752</v>
      </c>
      <c r="RP349" s="1" t="str">
        <f t="shared" si="36"/>
        <v/>
      </c>
      <c r="RQ349" s="1" t="str">
        <f t="shared" si="37"/>
        <v/>
      </c>
      <c r="RR349" s="1" t="str">
        <f t="shared" si="38"/>
        <v/>
      </c>
      <c r="RS349" s="1" t="str">
        <f t="shared" si="39"/>
        <v/>
      </c>
      <c r="RT349" s="1" t="str">
        <f t="shared" si="40"/>
        <v/>
      </c>
      <c r="RU349" s="1" t="str">
        <f t="shared" si="41"/>
        <v/>
      </c>
    </row>
    <row r="350" spans="1:489" ht="14.25" customHeight="1" x14ac:dyDescent="0.3">
      <c r="A350" s="1" t="s">
        <v>4502</v>
      </c>
      <c r="B350" s="1" t="s">
        <v>4503</v>
      </c>
      <c r="C350" s="1">
        <v>44972</v>
      </c>
      <c r="D350" s="1" t="s">
        <v>459</v>
      </c>
      <c r="E350" s="1" t="s">
        <v>460</v>
      </c>
      <c r="F350" s="1" t="s">
        <v>460</v>
      </c>
      <c r="G350" s="1" t="s">
        <v>461</v>
      </c>
      <c r="H350" s="1" t="s">
        <v>1380</v>
      </c>
      <c r="I350" s="1" t="s">
        <v>1381</v>
      </c>
      <c r="J350" s="1" t="s">
        <v>464</v>
      </c>
      <c r="K350" s="1" t="s">
        <v>4505</v>
      </c>
      <c r="L350" s="1" t="s">
        <v>4504</v>
      </c>
      <c r="M350" s="1" t="str" cm="1">
        <f t="array" ref="M350">SUBSTITUTE(L350,LEFT(L350,MIN(IFERROR(FIND({0;1;2;3;4;5;6;7;8;9},L350),""))-1),"")</f>
        <v>2</v>
      </c>
      <c r="N350" s="1" t="str">
        <f t="shared" si="35"/>
        <v>mwand_2</v>
      </c>
      <c r="O350" s="1" t="s">
        <v>510</v>
      </c>
      <c r="P350" s="1">
        <v>36</v>
      </c>
      <c r="Q350" s="1">
        <v>995720455</v>
      </c>
      <c r="R350" s="1" t="s">
        <v>829</v>
      </c>
      <c r="S350" s="1" t="s">
        <v>464</v>
      </c>
      <c r="W350" s="1" t="s">
        <v>510</v>
      </c>
      <c r="X350" s="1" t="s">
        <v>4506</v>
      </c>
      <c r="Y350" s="1" t="s">
        <v>831</v>
      </c>
      <c r="AA350" s="1" t="s">
        <v>471</v>
      </c>
      <c r="AB350" s="1">
        <v>0</v>
      </c>
      <c r="AC350" s="1">
        <v>0</v>
      </c>
      <c r="AD350" s="1">
        <v>0</v>
      </c>
      <c r="AE350" s="1">
        <v>0</v>
      </c>
      <c r="AF350" s="1">
        <v>0</v>
      </c>
      <c r="AG350" s="1">
        <v>0</v>
      </c>
      <c r="AH350" s="1">
        <v>0</v>
      </c>
      <c r="AI350" s="1">
        <v>2</v>
      </c>
      <c r="AJ350" s="1">
        <v>0</v>
      </c>
      <c r="AK350" s="1">
        <v>0</v>
      </c>
      <c r="AL350" s="1">
        <v>0</v>
      </c>
      <c r="AM350" s="1">
        <v>0</v>
      </c>
      <c r="AN350" s="1">
        <v>0</v>
      </c>
      <c r="AO350" s="1">
        <v>0</v>
      </c>
      <c r="AP350" s="1">
        <v>1</v>
      </c>
      <c r="AQ350" s="1">
        <v>0</v>
      </c>
      <c r="AR350" s="1">
        <v>3</v>
      </c>
      <c r="AS350" s="1" t="s">
        <v>464</v>
      </c>
      <c r="AT350" s="1">
        <v>0</v>
      </c>
      <c r="AU350" s="1">
        <v>0</v>
      </c>
      <c r="AV350" s="1">
        <v>0</v>
      </c>
      <c r="AW350" s="1">
        <v>0</v>
      </c>
      <c r="AX350" s="1">
        <v>1</v>
      </c>
      <c r="AY350" s="1">
        <v>0</v>
      </c>
      <c r="AZ350" s="1">
        <v>0</v>
      </c>
      <c r="BA350" s="1">
        <v>0</v>
      </c>
      <c r="BB350" s="1">
        <v>0</v>
      </c>
      <c r="BC350" s="1">
        <v>0</v>
      </c>
      <c r="BD350" s="1">
        <v>0</v>
      </c>
      <c r="BE350" s="1">
        <v>0</v>
      </c>
      <c r="BF350" s="1" t="s">
        <v>464</v>
      </c>
      <c r="BG350" s="1">
        <v>1</v>
      </c>
      <c r="BH350" s="1">
        <v>0</v>
      </c>
      <c r="BI350" s="1">
        <v>0</v>
      </c>
      <c r="BJ350" s="1">
        <v>0</v>
      </c>
      <c r="BK350" s="1">
        <v>0</v>
      </c>
      <c r="BL350" s="1">
        <v>0</v>
      </c>
      <c r="BM350" s="1">
        <v>0</v>
      </c>
      <c r="BN350" s="1">
        <v>0</v>
      </c>
      <c r="BO350" s="1">
        <v>0</v>
      </c>
      <c r="BP350" s="1">
        <v>0</v>
      </c>
      <c r="BQ350" s="1">
        <v>0</v>
      </c>
      <c r="BS350" s="1" t="s">
        <v>464</v>
      </c>
      <c r="BT350" s="1">
        <v>0</v>
      </c>
      <c r="BU350" s="1">
        <v>0</v>
      </c>
      <c r="BV350" s="1">
        <v>0</v>
      </c>
      <c r="BW350" s="1">
        <v>1</v>
      </c>
      <c r="BX350" s="1">
        <v>0</v>
      </c>
      <c r="BY350" s="1">
        <v>0</v>
      </c>
      <c r="BZ350" s="1">
        <v>0</v>
      </c>
      <c r="CA350" s="1">
        <v>0</v>
      </c>
      <c r="CB350" s="1">
        <v>0</v>
      </c>
      <c r="CC350" s="1">
        <v>0</v>
      </c>
      <c r="CD350" s="1">
        <v>0</v>
      </c>
      <c r="CF350" s="1" t="s">
        <v>473</v>
      </c>
      <c r="CG350" s="1" t="s">
        <v>474</v>
      </c>
      <c r="CL350" s="1" t="s">
        <v>473</v>
      </c>
      <c r="CM350" s="1" t="s">
        <v>5133</v>
      </c>
      <c r="CO350" s="1" t="s">
        <v>464</v>
      </c>
      <c r="CW350" s="1" t="s">
        <v>475</v>
      </c>
      <c r="CX350" s="1">
        <v>1</v>
      </c>
      <c r="CY350" s="1">
        <v>2</v>
      </c>
      <c r="CZ350" s="1">
        <v>1</v>
      </c>
      <c r="DA350" s="9">
        <v>4</v>
      </c>
      <c r="DE350" s="1" t="s">
        <v>464</v>
      </c>
      <c r="DF350" s="1" t="s">
        <v>5100</v>
      </c>
      <c r="EH350" s="1">
        <v>7</v>
      </c>
      <c r="EI350" s="1">
        <v>7</v>
      </c>
      <c r="EJ350" s="1">
        <v>980</v>
      </c>
      <c r="EM350" s="1">
        <v>0</v>
      </c>
      <c r="EN350" s="6">
        <v>46.666666666666671</v>
      </c>
      <c r="EO350" s="1" t="s">
        <v>472</v>
      </c>
      <c r="EZ350" s="1" t="s">
        <v>1674</v>
      </c>
      <c r="FA350" s="1">
        <v>0</v>
      </c>
      <c r="FB350" s="1">
        <v>0</v>
      </c>
      <c r="FC350" s="1">
        <v>0</v>
      </c>
      <c r="FD350" s="1">
        <v>0</v>
      </c>
      <c r="FE350" s="1">
        <v>1</v>
      </c>
      <c r="FF350" s="1">
        <v>0</v>
      </c>
      <c r="FG350" s="1">
        <v>0</v>
      </c>
      <c r="FI350" s="1" t="s">
        <v>472</v>
      </c>
      <c r="GE350" s="1" t="s">
        <v>464</v>
      </c>
      <c r="GF350" s="1" t="s">
        <v>3320</v>
      </c>
      <c r="GG350" s="1" t="s">
        <v>472</v>
      </c>
      <c r="HP350" s="1" t="s">
        <v>464</v>
      </c>
      <c r="HQ350" s="1">
        <v>0</v>
      </c>
      <c r="HR350" s="1">
        <v>0</v>
      </c>
      <c r="HS350" s="1">
        <v>0</v>
      </c>
      <c r="HT350" s="1">
        <v>0</v>
      </c>
      <c r="HU350" s="1">
        <v>0</v>
      </c>
      <c r="HV350" s="1">
        <v>0</v>
      </c>
      <c r="HW350" s="1">
        <v>1</v>
      </c>
      <c r="HX350" s="1">
        <v>0</v>
      </c>
      <c r="HY350" s="1">
        <v>0</v>
      </c>
      <c r="HZ350" s="1">
        <v>0</v>
      </c>
      <c r="IF350" s="1">
        <v>1</v>
      </c>
      <c r="IG350" s="1">
        <v>0</v>
      </c>
      <c r="IH350" s="1">
        <v>0</v>
      </c>
      <c r="II350" s="1">
        <v>0</v>
      </c>
      <c r="IJ350" s="1">
        <v>0</v>
      </c>
      <c r="IK350" s="1">
        <v>1</v>
      </c>
      <c r="IS350" s="1" t="s">
        <v>5183</v>
      </c>
      <c r="IT350" s="1" t="s">
        <v>464</v>
      </c>
      <c r="IU350" s="1" t="s">
        <v>5102</v>
      </c>
      <c r="IV350" s="1" t="s">
        <v>472</v>
      </c>
      <c r="IX350" s="1" t="s">
        <v>472</v>
      </c>
      <c r="IY350" s="1" t="s">
        <v>472</v>
      </c>
      <c r="KA350" s="1" t="s">
        <v>464</v>
      </c>
      <c r="KB350" s="1">
        <v>1</v>
      </c>
      <c r="KC350" s="1">
        <v>0</v>
      </c>
      <c r="KD350" s="1">
        <v>0</v>
      </c>
      <c r="KE350" s="1">
        <v>1</v>
      </c>
      <c r="KF350" s="1">
        <v>0</v>
      </c>
      <c r="KG350" s="1">
        <v>0</v>
      </c>
      <c r="KH350" s="1">
        <v>0</v>
      </c>
      <c r="KJ350" s="1">
        <v>0</v>
      </c>
      <c r="KK350" s="1">
        <v>1</v>
      </c>
      <c r="KL350" s="1">
        <v>0</v>
      </c>
      <c r="KM350" s="1">
        <v>1</v>
      </c>
      <c r="KN350" s="1">
        <v>2</v>
      </c>
      <c r="KO350" s="1" t="s">
        <v>5186</v>
      </c>
      <c r="KP350" s="1">
        <v>0</v>
      </c>
      <c r="KQ350" s="1">
        <v>0</v>
      </c>
      <c r="KR350" s="1">
        <v>0</v>
      </c>
      <c r="KT350" s="1">
        <v>0</v>
      </c>
      <c r="KU350" s="1">
        <v>0</v>
      </c>
      <c r="KV350" s="1">
        <v>0</v>
      </c>
      <c r="KW350" s="1">
        <v>1</v>
      </c>
      <c r="KX350" s="1">
        <v>0</v>
      </c>
      <c r="KY350" s="1">
        <v>0</v>
      </c>
      <c r="LA350" s="1" t="s">
        <v>472</v>
      </c>
      <c r="LB350" s="1" t="s">
        <v>4507</v>
      </c>
      <c r="LC350" s="1">
        <v>0</v>
      </c>
      <c r="LD350" s="1">
        <v>1</v>
      </c>
      <c r="LE350" s="1">
        <v>0</v>
      </c>
      <c r="LF350" s="1">
        <v>0</v>
      </c>
      <c r="LH350" s="1">
        <v>0</v>
      </c>
      <c r="LI350" s="1">
        <v>0</v>
      </c>
      <c r="LJ350" s="1">
        <v>0</v>
      </c>
      <c r="LK350" s="1">
        <v>0</v>
      </c>
      <c r="LL350" s="1">
        <v>1</v>
      </c>
      <c r="LM350" s="1">
        <v>0</v>
      </c>
      <c r="LN350" s="1">
        <v>0</v>
      </c>
      <c r="LO350" s="1">
        <v>0</v>
      </c>
      <c r="LQ350" s="1" t="s">
        <v>472</v>
      </c>
      <c r="LZ350" s="1" t="s">
        <v>472</v>
      </c>
      <c r="MA350" s="1" t="s">
        <v>472</v>
      </c>
      <c r="MQ350" s="1">
        <v>0</v>
      </c>
      <c r="MT350" s="1">
        <v>6</v>
      </c>
      <c r="MU350" s="1" t="s">
        <v>5187</v>
      </c>
      <c r="MV350" s="1">
        <v>1</v>
      </c>
      <c r="MW350" s="1">
        <v>0</v>
      </c>
      <c r="MX350" s="1">
        <v>0</v>
      </c>
      <c r="MY350" s="1">
        <v>0</v>
      </c>
      <c r="MZ350" s="1">
        <v>0</v>
      </c>
      <c r="NA350" s="1">
        <v>1</v>
      </c>
      <c r="NB350" s="1">
        <v>1</v>
      </c>
      <c r="NC350" s="1" t="s">
        <v>5190</v>
      </c>
      <c r="ND350" s="1">
        <v>0</v>
      </c>
      <c r="NE350" s="1">
        <v>0</v>
      </c>
      <c r="NF350" s="1">
        <v>0</v>
      </c>
      <c r="NH350" s="1" t="s">
        <v>464</v>
      </c>
      <c r="NI350" s="1" t="s">
        <v>464</v>
      </c>
      <c r="NJ350" s="1" t="s">
        <v>817</v>
      </c>
      <c r="NK350" s="1" t="s">
        <v>464</v>
      </c>
      <c r="NL350" s="1">
        <v>0</v>
      </c>
      <c r="NM350" s="1">
        <v>0</v>
      </c>
      <c r="NN350" s="1">
        <v>1</v>
      </c>
      <c r="NO350" s="1">
        <v>0</v>
      </c>
      <c r="NP350" s="1">
        <v>0</v>
      </c>
      <c r="NQ350" s="1">
        <v>0</v>
      </c>
      <c r="NR350" s="1">
        <v>0</v>
      </c>
      <c r="NT350" s="1">
        <v>1</v>
      </c>
      <c r="NU350" s="1">
        <v>0</v>
      </c>
      <c r="NV350" s="1">
        <v>0</v>
      </c>
      <c r="NW350" s="1">
        <v>0</v>
      </c>
      <c r="NX350" s="1">
        <v>0</v>
      </c>
      <c r="NY350" s="1">
        <v>0</v>
      </c>
      <c r="NZ350" s="1">
        <v>0</v>
      </c>
      <c r="OA350" s="1">
        <v>0</v>
      </c>
      <c r="OD350" s="1" t="s">
        <v>1342</v>
      </c>
      <c r="OE350" s="1">
        <v>0</v>
      </c>
      <c r="OF350" s="1">
        <v>0</v>
      </c>
      <c r="OG350" s="1">
        <v>0</v>
      </c>
      <c r="OH350" s="1">
        <v>0</v>
      </c>
      <c r="OI350" s="1">
        <v>0</v>
      </c>
      <c r="OJ350" s="1">
        <v>0</v>
      </c>
      <c r="OK350" s="1">
        <v>0</v>
      </c>
      <c r="OL350" s="1">
        <v>0</v>
      </c>
      <c r="OM350" s="1">
        <v>1</v>
      </c>
      <c r="ON350" s="1">
        <v>0</v>
      </c>
      <c r="OO350" s="1" t="s">
        <v>562</v>
      </c>
      <c r="OP350" s="1">
        <v>0</v>
      </c>
      <c r="OQ350" s="1">
        <v>0</v>
      </c>
      <c r="OR350" s="1">
        <v>0</v>
      </c>
      <c r="OS350" s="1">
        <v>0</v>
      </c>
      <c r="OT350" s="1">
        <v>1</v>
      </c>
      <c r="OU350" s="1">
        <v>0</v>
      </c>
      <c r="OV350" s="1" t="s">
        <v>4508</v>
      </c>
      <c r="OW350" s="1" t="s">
        <v>482</v>
      </c>
      <c r="OY350" s="1" t="s">
        <v>533</v>
      </c>
      <c r="OZ350" s="1" t="s">
        <v>464</v>
      </c>
      <c r="PA350" s="1" t="s">
        <v>464</v>
      </c>
      <c r="PB350" s="1" t="s">
        <v>743</v>
      </c>
      <c r="PC350" s="1" t="s">
        <v>464</v>
      </c>
      <c r="PD350" s="1" t="s">
        <v>472</v>
      </c>
      <c r="PF350" s="1" t="s">
        <v>484</v>
      </c>
      <c r="PH350" s="1" t="s">
        <v>485</v>
      </c>
      <c r="PI350" s="1" t="s">
        <v>534</v>
      </c>
      <c r="PJ350" s="1" t="s">
        <v>472</v>
      </c>
      <c r="PZ350" s="1" t="s">
        <v>1341</v>
      </c>
      <c r="QA350" s="1" t="s">
        <v>472</v>
      </c>
      <c r="QB350" s="1" t="s">
        <v>3323</v>
      </c>
      <c r="QC350" s="1" t="s">
        <v>1580</v>
      </c>
      <c r="QD350" s="1" t="s">
        <v>472</v>
      </c>
      <c r="QG350" s="1">
        <v>-2.2265467000000001</v>
      </c>
      <c r="QH350" s="1">
        <v>28.845885599999999</v>
      </c>
      <c r="QI350" s="1">
        <v>1552.9</v>
      </c>
      <c r="QJ350" s="1">
        <v>4.66</v>
      </c>
      <c r="QK350" s="1">
        <v>3</v>
      </c>
      <c r="QL350" s="1">
        <v>44972.326099537036</v>
      </c>
      <c r="QM350" s="1">
        <v>44972.314768518518</v>
      </c>
      <c r="QN350" s="1" t="s">
        <v>890</v>
      </c>
      <c r="QO350" s="1">
        <v>44972.481527777767</v>
      </c>
      <c r="QP350" s="7" t="s">
        <v>4509</v>
      </c>
      <c r="QQ350" s="1" t="s">
        <v>890</v>
      </c>
      <c r="QR350" s="1" t="s">
        <v>4707</v>
      </c>
      <c r="QS350" s="1" t="s">
        <v>4716</v>
      </c>
      <c r="QT350" s="1">
        <v>6</v>
      </c>
      <c r="QU350" s="1" t="s">
        <v>4725</v>
      </c>
      <c r="QV350" s="1">
        <v>12</v>
      </c>
      <c r="QW350" s="1">
        <v>10</v>
      </c>
      <c r="QX350" s="1">
        <v>15</v>
      </c>
      <c r="QY350" s="9">
        <v>37</v>
      </c>
      <c r="QZ350" s="1" t="s">
        <v>5101</v>
      </c>
      <c r="RA350" s="1">
        <v>14.285714285714285</v>
      </c>
      <c r="RB350" s="1" t="s">
        <v>4710</v>
      </c>
      <c r="RC350" s="1" t="s">
        <v>4711</v>
      </c>
      <c r="RD350" s="1" t="s">
        <v>4712</v>
      </c>
      <c r="RE350" s="1" t="s">
        <v>5102</v>
      </c>
      <c r="RF350" s="1">
        <v>0</v>
      </c>
      <c r="RG350" s="1">
        <v>3</v>
      </c>
      <c r="RH350" s="1">
        <v>2</v>
      </c>
      <c r="RI350" s="1">
        <v>6</v>
      </c>
      <c r="RJ350" s="1" t="s">
        <v>4748</v>
      </c>
      <c r="RK350" s="1">
        <v>0</v>
      </c>
      <c r="RL350" s="1">
        <v>8</v>
      </c>
      <c r="RM350" s="1" t="s">
        <v>4718</v>
      </c>
      <c r="RN350" s="1">
        <v>0</v>
      </c>
      <c r="RO350" s="1">
        <v>0</v>
      </c>
      <c r="RP350" s="1" t="str">
        <f t="shared" si="36"/>
        <v>croissance</v>
      </c>
      <c r="RQ350" s="1" t="str">
        <f t="shared" si="37"/>
        <v>croissance</v>
      </c>
      <c r="RR350" s="1" t="str">
        <f t="shared" si="38"/>
        <v>stagnation</v>
      </c>
      <c r="RS350" s="1" t="str">
        <f t="shared" si="39"/>
        <v>regression</v>
      </c>
      <c r="RT350" s="1" t="str">
        <f t="shared" si="40"/>
        <v>regression</v>
      </c>
      <c r="RU350" s="1" t="str">
        <f t="shared" si="41"/>
        <v>regression</v>
      </c>
    </row>
    <row r="351" spans="1:489" ht="14.25" customHeight="1" x14ac:dyDescent="0.3">
      <c r="A351" s="1" t="s">
        <v>4510</v>
      </c>
      <c r="B351" s="1" t="s">
        <v>4511</v>
      </c>
      <c r="C351" s="1">
        <v>44972</v>
      </c>
      <c r="D351" s="1" t="s">
        <v>459</v>
      </c>
      <c r="E351" s="1" t="s">
        <v>460</v>
      </c>
      <c r="F351" s="1" t="s">
        <v>460</v>
      </c>
      <c r="G351" s="1" t="s">
        <v>461</v>
      </c>
      <c r="H351" s="1" t="s">
        <v>1380</v>
      </c>
      <c r="I351" s="1" t="s">
        <v>1381</v>
      </c>
      <c r="J351" s="1" t="s">
        <v>464</v>
      </c>
      <c r="K351" s="1" t="s">
        <v>4513</v>
      </c>
      <c r="L351" s="1" t="s">
        <v>4512</v>
      </c>
      <c r="M351" s="1" t="str" cm="1">
        <f t="array" ref="M351">SUBSTITUTE(L351,LEFT(L351,MIN(IFERROR(FIND({0;1;2;3;4;5;6;7;8;9},L351),""))-1),"")</f>
        <v>42</v>
      </c>
      <c r="N351" s="1" t="str">
        <f t="shared" si="35"/>
        <v>mwand_42</v>
      </c>
      <c r="O351" s="1" t="s">
        <v>467</v>
      </c>
      <c r="P351" s="1">
        <v>18</v>
      </c>
      <c r="Q351" s="1">
        <v>810432260</v>
      </c>
      <c r="R351" s="1" t="s">
        <v>511</v>
      </c>
      <c r="S351" s="1" t="s">
        <v>472</v>
      </c>
      <c r="T351" s="1" t="s">
        <v>933</v>
      </c>
      <c r="V351" s="1" t="s">
        <v>510</v>
      </c>
      <c r="W351" s="1" t="s">
        <v>510</v>
      </c>
      <c r="X351" s="1" t="s">
        <v>4514</v>
      </c>
      <c r="Y351" s="1" t="s">
        <v>575</v>
      </c>
      <c r="AA351" s="1" t="s">
        <v>471</v>
      </c>
      <c r="AB351" s="1">
        <v>0</v>
      </c>
      <c r="AC351" s="1">
        <v>0</v>
      </c>
      <c r="AD351" s="1">
        <v>1</v>
      </c>
      <c r="AE351" s="1">
        <v>1</v>
      </c>
      <c r="AF351" s="1">
        <v>0</v>
      </c>
      <c r="AG351" s="1">
        <v>0</v>
      </c>
      <c r="AH351" s="1">
        <v>1</v>
      </c>
      <c r="AI351" s="1">
        <v>1</v>
      </c>
      <c r="AJ351" s="1">
        <v>0</v>
      </c>
      <c r="AK351" s="1">
        <v>0</v>
      </c>
      <c r="AL351" s="1">
        <v>0</v>
      </c>
      <c r="AM351" s="1">
        <v>0</v>
      </c>
      <c r="AN351" s="1">
        <v>2</v>
      </c>
      <c r="AO351" s="1">
        <v>2</v>
      </c>
      <c r="AP351" s="1">
        <v>1</v>
      </c>
      <c r="AQ351" s="1">
        <v>1</v>
      </c>
      <c r="AR351" s="1">
        <v>10</v>
      </c>
      <c r="AS351" s="1" t="s">
        <v>472</v>
      </c>
      <c r="AT351" s="1">
        <v>0</v>
      </c>
      <c r="AU351" s="1">
        <v>0</v>
      </c>
      <c r="AV351" s="1">
        <v>0</v>
      </c>
      <c r="AW351" s="1">
        <v>0</v>
      </c>
      <c r="AX351" s="1">
        <v>0</v>
      </c>
      <c r="AY351" s="1">
        <v>0</v>
      </c>
      <c r="AZ351" s="1">
        <v>0</v>
      </c>
      <c r="BA351" s="1">
        <v>0</v>
      </c>
      <c r="BB351" s="1">
        <v>0</v>
      </c>
      <c r="BC351" s="1">
        <v>0</v>
      </c>
      <c r="BD351" s="1">
        <v>0</v>
      </c>
      <c r="BE351" s="1">
        <v>0</v>
      </c>
      <c r="BF351" s="1" t="s">
        <v>472</v>
      </c>
      <c r="BS351" s="1" t="s">
        <v>464</v>
      </c>
      <c r="BT351" s="1">
        <v>1</v>
      </c>
      <c r="BU351" s="1">
        <v>0</v>
      </c>
      <c r="BV351" s="1">
        <v>0</v>
      </c>
      <c r="BW351" s="1">
        <v>0</v>
      </c>
      <c r="BX351" s="1">
        <v>0</v>
      </c>
      <c r="BY351" s="1">
        <v>0</v>
      </c>
      <c r="BZ351" s="1">
        <v>0</v>
      </c>
      <c r="CA351" s="1">
        <v>0</v>
      </c>
      <c r="CB351" s="1">
        <v>0</v>
      </c>
      <c r="CC351" s="1">
        <v>0</v>
      </c>
      <c r="CD351" s="1">
        <v>0</v>
      </c>
      <c r="CF351" s="1" t="s">
        <v>473</v>
      </c>
      <c r="CG351" s="1" t="s">
        <v>2278</v>
      </c>
      <c r="CL351" s="1" t="s">
        <v>473</v>
      </c>
      <c r="CM351" s="1" t="s">
        <v>5133</v>
      </c>
      <c r="CO351" s="1" t="s">
        <v>464</v>
      </c>
      <c r="CW351" s="1" t="s">
        <v>475</v>
      </c>
      <c r="CX351" s="1">
        <v>3</v>
      </c>
      <c r="CY351" s="1">
        <v>10</v>
      </c>
      <c r="CZ351" s="1">
        <v>3</v>
      </c>
      <c r="DA351" s="9">
        <v>16</v>
      </c>
      <c r="DE351" s="1" t="s">
        <v>472</v>
      </c>
      <c r="DF351" s="1" t="s">
        <v>5102</v>
      </c>
      <c r="DG351" s="1">
        <v>0</v>
      </c>
      <c r="DH351" s="1">
        <v>0</v>
      </c>
      <c r="DI351" s="1">
        <v>0</v>
      </c>
      <c r="DJ351" s="1">
        <v>0</v>
      </c>
      <c r="DK351" s="1">
        <v>0</v>
      </c>
      <c r="DL351" s="1">
        <v>1</v>
      </c>
      <c r="DM351" s="1">
        <v>1</v>
      </c>
      <c r="DN351" s="1">
        <v>1</v>
      </c>
      <c r="DO351" s="1">
        <v>0</v>
      </c>
      <c r="DP351" s="1">
        <v>0</v>
      </c>
      <c r="DQ351" s="1">
        <v>0</v>
      </c>
      <c r="DR351" s="1">
        <v>0</v>
      </c>
      <c r="DS351" s="1">
        <v>0</v>
      </c>
      <c r="EH351" s="1">
        <v>7</v>
      </c>
      <c r="EI351" s="1">
        <v>5</v>
      </c>
      <c r="EJ351" s="1">
        <v>700</v>
      </c>
      <c r="EM351" s="1">
        <v>0</v>
      </c>
      <c r="EN351" s="6">
        <v>10</v>
      </c>
      <c r="EO351" s="1" t="s">
        <v>472</v>
      </c>
      <c r="EZ351" s="1" t="s">
        <v>529</v>
      </c>
      <c r="FA351" s="1">
        <v>0</v>
      </c>
      <c r="FB351" s="1">
        <v>0</v>
      </c>
      <c r="FC351" s="1">
        <v>0</v>
      </c>
      <c r="FD351" s="1">
        <v>0</v>
      </c>
      <c r="FE351" s="1">
        <v>1</v>
      </c>
      <c r="FF351" s="1">
        <v>0</v>
      </c>
      <c r="FG351" s="1">
        <v>0</v>
      </c>
      <c r="FI351" s="1" t="s">
        <v>472</v>
      </c>
      <c r="GE351" s="1" t="s">
        <v>464</v>
      </c>
      <c r="GF351" s="1" t="s">
        <v>4515</v>
      </c>
      <c r="GG351" s="1" t="s">
        <v>472</v>
      </c>
      <c r="HP351" s="1" t="s">
        <v>464</v>
      </c>
      <c r="HQ351" s="1">
        <v>0</v>
      </c>
      <c r="HR351" s="1">
        <v>0</v>
      </c>
      <c r="HS351" s="1">
        <v>0</v>
      </c>
      <c r="HT351" s="1">
        <v>0</v>
      </c>
      <c r="HU351" s="1">
        <v>0</v>
      </c>
      <c r="HV351" s="1">
        <v>0</v>
      </c>
      <c r="HW351" s="1">
        <v>1</v>
      </c>
      <c r="HX351" s="1">
        <v>0</v>
      </c>
      <c r="HY351" s="1">
        <v>0</v>
      </c>
      <c r="HZ351" s="1">
        <v>0</v>
      </c>
      <c r="IF351" s="1">
        <v>0</v>
      </c>
      <c r="IG351" s="1">
        <v>0</v>
      </c>
      <c r="IH351" s="1">
        <v>0</v>
      </c>
      <c r="II351" s="1">
        <v>1</v>
      </c>
      <c r="IJ351" s="1">
        <v>0</v>
      </c>
      <c r="IS351" s="1" t="s">
        <v>5183</v>
      </c>
      <c r="IT351" s="1" t="s">
        <v>472</v>
      </c>
      <c r="IU351" s="1" t="s">
        <v>5102</v>
      </c>
      <c r="IV351" s="1" t="s">
        <v>472</v>
      </c>
      <c r="IX351" s="1" t="s">
        <v>472</v>
      </c>
      <c r="IY351" s="1" t="s">
        <v>472</v>
      </c>
      <c r="KA351" s="1" t="s">
        <v>464</v>
      </c>
      <c r="KB351" s="1">
        <v>1</v>
      </c>
      <c r="KC351" s="1">
        <v>0</v>
      </c>
      <c r="KD351" s="1">
        <v>0</v>
      </c>
      <c r="KE351" s="1">
        <v>1</v>
      </c>
      <c r="KF351" s="1">
        <v>0</v>
      </c>
      <c r="KG351" s="1">
        <v>0</v>
      </c>
      <c r="KH351" s="1">
        <v>0</v>
      </c>
      <c r="KJ351" s="1">
        <v>0</v>
      </c>
      <c r="KK351" s="1">
        <v>1</v>
      </c>
      <c r="KL351" s="1">
        <v>0</v>
      </c>
      <c r="KM351" s="1">
        <v>1</v>
      </c>
      <c r="KN351" s="1">
        <v>2</v>
      </c>
      <c r="KO351" s="1" t="s">
        <v>5186</v>
      </c>
      <c r="KP351" s="1">
        <v>0</v>
      </c>
      <c r="KQ351" s="1">
        <v>0</v>
      </c>
      <c r="KR351" s="1">
        <v>0</v>
      </c>
      <c r="KT351" s="1">
        <v>0</v>
      </c>
      <c r="KU351" s="1">
        <v>0</v>
      </c>
      <c r="KV351" s="1">
        <v>0</v>
      </c>
      <c r="KW351" s="1">
        <v>1</v>
      </c>
      <c r="KX351" s="1">
        <v>0</v>
      </c>
      <c r="KY351" s="1">
        <v>0</v>
      </c>
      <c r="LA351" s="1" t="s">
        <v>472</v>
      </c>
      <c r="LB351" s="1" t="s">
        <v>3518</v>
      </c>
      <c r="LC351" s="1">
        <v>0</v>
      </c>
      <c r="LD351" s="1">
        <v>1</v>
      </c>
      <c r="LE351" s="1">
        <v>0</v>
      </c>
      <c r="LF351" s="1">
        <v>0</v>
      </c>
      <c r="LH351" s="1">
        <v>1</v>
      </c>
      <c r="LI351" s="1">
        <v>0</v>
      </c>
      <c r="LJ351" s="1">
        <v>0</v>
      </c>
      <c r="LK351" s="1">
        <v>0</v>
      </c>
      <c r="LL351" s="1">
        <v>0</v>
      </c>
      <c r="LM351" s="1">
        <v>0</v>
      </c>
      <c r="LN351" s="1">
        <v>0</v>
      </c>
      <c r="LO351" s="1">
        <v>0</v>
      </c>
      <c r="LQ351" s="1" t="s">
        <v>464</v>
      </c>
      <c r="LR351" s="1" t="s">
        <v>1340</v>
      </c>
      <c r="LS351" s="1">
        <v>0</v>
      </c>
      <c r="LT351" s="1">
        <v>0</v>
      </c>
      <c r="LU351" s="1">
        <v>0</v>
      </c>
      <c r="LV351" s="1">
        <v>0</v>
      </c>
      <c r="LW351" s="1">
        <v>1</v>
      </c>
      <c r="LX351" s="1">
        <v>0</v>
      </c>
      <c r="LY351" s="1" t="s">
        <v>4516</v>
      </c>
      <c r="LZ351" s="1" t="s">
        <v>472</v>
      </c>
      <c r="MA351" s="1" t="s">
        <v>472</v>
      </c>
      <c r="MQ351" s="1">
        <v>0</v>
      </c>
      <c r="MT351" s="1">
        <v>8</v>
      </c>
      <c r="MU351" s="1" t="s">
        <v>5187</v>
      </c>
      <c r="MV351" s="1">
        <v>0</v>
      </c>
      <c r="MW351" s="1">
        <v>0</v>
      </c>
      <c r="MX351" s="1">
        <v>0</v>
      </c>
      <c r="MY351" s="1">
        <v>0</v>
      </c>
      <c r="MZ351" s="1">
        <v>0</v>
      </c>
      <c r="NA351" s="1">
        <v>0</v>
      </c>
      <c r="NB351" s="1">
        <v>0</v>
      </c>
      <c r="NC351" s="1" t="s">
        <v>1580</v>
      </c>
      <c r="ND351" s="1">
        <v>0</v>
      </c>
      <c r="NE351" s="1">
        <v>1</v>
      </c>
      <c r="NF351" s="1">
        <v>0</v>
      </c>
      <c r="NG351" s="1" t="s">
        <v>997</v>
      </c>
      <c r="NH351" s="1" t="s">
        <v>464</v>
      </c>
      <c r="NI351" s="1" t="s">
        <v>480</v>
      </c>
      <c r="OD351" s="1" t="s">
        <v>4516</v>
      </c>
      <c r="OE351" s="1">
        <v>0</v>
      </c>
      <c r="OF351" s="1">
        <v>0</v>
      </c>
      <c r="OG351" s="1">
        <v>0</v>
      </c>
      <c r="OH351" s="1">
        <v>0</v>
      </c>
      <c r="OI351" s="1">
        <v>0</v>
      </c>
      <c r="OJ351" s="1">
        <v>0</v>
      </c>
      <c r="OK351" s="1">
        <v>0</v>
      </c>
      <c r="OL351" s="1">
        <v>0</v>
      </c>
      <c r="OM351" s="1">
        <v>1</v>
      </c>
      <c r="ON351" s="1">
        <v>0</v>
      </c>
      <c r="OO351" s="1" t="s">
        <v>2540</v>
      </c>
      <c r="OP351" s="1">
        <v>0</v>
      </c>
      <c r="OQ351" s="1">
        <v>0</v>
      </c>
      <c r="OR351" s="1">
        <v>0</v>
      </c>
      <c r="OS351" s="1">
        <v>0</v>
      </c>
      <c r="OT351" s="1">
        <v>1</v>
      </c>
      <c r="OU351" s="1">
        <v>0</v>
      </c>
      <c r="OV351" s="1" t="s">
        <v>2058</v>
      </c>
      <c r="OW351" s="1" t="s">
        <v>546</v>
      </c>
      <c r="OY351" s="1" t="s">
        <v>518</v>
      </c>
      <c r="OZ351" s="1" t="s">
        <v>472</v>
      </c>
      <c r="PA351" s="1" t="s">
        <v>472</v>
      </c>
      <c r="PB351" s="1" t="s">
        <v>533</v>
      </c>
      <c r="PC351" s="1" t="s">
        <v>472</v>
      </c>
      <c r="PI351" s="1" t="s">
        <v>534</v>
      </c>
      <c r="PJ351" s="1" t="s">
        <v>472</v>
      </c>
      <c r="PZ351" s="1" t="s">
        <v>1341</v>
      </c>
      <c r="QA351" s="1" t="s">
        <v>472</v>
      </c>
      <c r="QB351" s="1" t="s">
        <v>3323</v>
      </c>
      <c r="QC351" s="1" t="s">
        <v>1580</v>
      </c>
      <c r="QD351" s="1" t="s">
        <v>472</v>
      </c>
      <c r="QG351" s="1">
        <v>-2.2259682999999999</v>
      </c>
      <c r="QH351" s="1">
        <v>28.843570100000001</v>
      </c>
      <c r="QI351" s="1">
        <v>1551.9</v>
      </c>
      <c r="QJ351" s="1">
        <v>4.93</v>
      </c>
      <c r="QK351" s="1">
        <v>10</v>
      </c>
      <c r="QL351" s="1">
        <v>44972.343287037038</v>
      </c>
      <c r="QM351" s="1">
        <v>44972.331805555557</v>
      </c>
      <c r="QN351" s="1" t="s">
        <v>890</v>
      </c>
      <c r="QO351" s="1">
        <v>44972.481539351851</v>
      </c>
      <c r="QP351" s="7" t="s">
        <v>4517</v>
      </c>
      <c r="QQ351" s="1" t="s">
        <v>890</v>
      </c>
      <c r="QR351" s="1" t="s">
        <v>4707</v>
      </c>
      <c r="QS351" s="1" t="s">
        <v>4716</v>
      </c>
      <c r="QT351" s="1">
        <v>9</v>
      </c>
      <c r="QU351" s="1" t="s">
        <v>4725</v>
      </c>
      <c r="QV351" s="1">
        <v>10</v>
      </c>
      <c r="QW351" s="1">
        <v>10</v>
      </c>
      <c r="QX351" s="1">
        <v>15</v>
      </c>
      <c r="QY351" s="9">
        <v>35</v>
      </c>
      <c r="QZ351" s="1" t="s">
        <v>5101</v>
      </c>
      <c r="RA351" s="1">
        <v>15.238095238095237</v>
      </c>
      <c r="RB351" s="1" t="s">
        <v>4710</v>
      </c>
      <c r="RC351" s="1" t="s">
        <v>4711</v>
      </c>
      <c r="RD351" s="1" t="s">
        <v>4712</v>
      </c>
      <c r="RE351" s="1" t="s">
        <v>5102</v>
      </c>
      <c r="RF351" s="1" t="s">
        <v>4736</v>
      </c>
      <c r="RG351" s="1">
        <v>2</v>
      </c>
      <c r="RH351" s="1">
        <v>2</v>
      </c>
      <c r="RI351" s="1">
        <v>4</v>
      </c>
      <c r="RJ351" s="1" t="s">
        <v>4713</v>
      </c>
      <c r="RK351" s="1">
        <v>0</v>
      </c>
      <c r="RL351" s="1">
        <v>8</v>
      </c>
      <c r="RM351" s="1" t="s">
        <v>4718</v>
      </c>
      <c r="RN351" s="1">
        <v>0</v>
      </c>
      <c r="RO351" s="1">
        <v>0</v>
      </c>
      <c r="RP351" s="1" t="str">
        <f t="shared" si="36"/>
        <v>croissance</v>
      </c>
      <c r="RQ351" s="1" t="str">
        <f t="shared" si="37"/>
        <v>croissance</v>
      </c>
      <c r="RR351" s="1" t="str">
        <f t="shared" si="38"/>
        <v>stagnation</v>
      </c>
      <c r="RS351" s="1" t="str">
        <f t="shared" si="39"/>
        <v>croissance</v>
      </c>
      <c r="RT351" s="1" t="str">
        <f t="shared" si="40"/>
        <v>regression</v>
      </c>
      <c r="RU351" s="1" t="str">
        <f t="shared" si="41"/>
        <v>stagnation</v>
      </c>
    </row>
    <row r="352" spans="1:489" ht="14.25" customHeight="1" x14ac:dyDescent="0.3">
      <c r="A352" s="1" t="s">
        <v>4518</v>
      </c>
      <c r="B352" s="1" t="s">
        <v>4519</v>
      </c>
      <c r="C352" s="1">
        <v>44972</v>
      </c>
      <c r="D352" s="1" t="s">
        <v>459</v>
      </c>
      <c r="E352" s="1" t="s">
        <v>460</v>
      </c>
      <c r="F352" s="1" t="s">
        <v>460</v>
      </c>
      <c r="G352" s="1" t="s">
        <v>461</v>
      </c>
      <c r="H352" s="1" t="s">
        <v>462</v>
      </c>
      <c r="I352" s="1" t="s">
        <v>732</v>
      </c>
      <c r="J352" s="1" t="s">
        <v>464</v>
      </c>
      <c r="K352" s="1" t="s">
        <v>4520</v>
      </c>
      <c r="L352" s="1" t="s">
        <v>2250</v>
      </c>
      <c r="M352" s="1" t="str" cm="1">
        <f t="array" ref="M352">SUBSTITUTE(L352,LEFT(L352,MIN(IFERROR(FIND({0;1;2;3;4;5;6;7;8;9},L352),""))-1),"")</f>
        <v>9</v>
      </c>
      <c r="N352" s="1" t="str">
        <f t="shared" si="35"/>
        <v>nyama_9</v>
      </c>
      <c r="O352" s="1" t="s">
        <v>510</v>
      </c>
      <c r="P352" s="1">
        <v>35</v>
      </c>
      <c r="Q352" s="1">
        <v>977814266</v>
      </c>
      <c r="R352" s="1" t="s">
        <v>693</v>
      </c>
      <c r="S352" s="1" t="s">
        <v>464</v>
      </c>
      <c r="W352" s="1" t="s">
        <v>510</v>
      </c>
      <c r="X352" s="1" t="s">
        <v>4520</v>
      </c>
      <c r="Y352" s="1" t="s">
        <v>577</v>
      </c>
      <c r="Z352" s="1" t="s">
        <v>4521</v>
      </c>
      <c r="AA352" s="1" t="s">
        <v>596</v>
      </c>
      <c r="AB352" s="1">
        <v>0</v>
      </c>
      <c r="AC352" s="1">
        <v>0</v>
      </c>
      <c r="AD352" s="1">
        <v>0</v>
      </c>
      <c r="AE352" s="1">
        <v>0</v>
      </c>
      <c r="AF352" s="1">
        <v>0</v>
      </c>
      <c r="AG352" s="1">
        <v>0</v>
      </c>
      <c r="AH352" s="1">
        <v>0</v>
      </c>
      <c r="AI352" s="1">
        <v>0</v>
      </c>
      <c r="AJ352" s="1">
        <v>0</v>
      </c>
      <c r="AK352" s="1">
        <v>0</v>
      </c>
      <c r="AL352" s="1">
        <v>0</v>
      </c>
      <c r="AM352" s="1">
        <v>0</v>
      </c>
      <c r="AN352" s="1">
        <v>0</v>
      </c>
      <c r="AO352" s="1">
        <v>0</v>
      </c>
      <c r="AP352" s="1">
        <v>1</v>
      </c>
      <c r="AQ352" s="1">
        <v>2</v>
      </c>
      <c r="AR352" s="1">
        <v>3</v>
      </c>
      <c r="AS352" s="1" t="s">
        <v>472</v>
      </c>
      <c r="AT352" s="1">
        <v>0</v>
      </c>
      <c r="AU352" s="1">
        <v>0</v>
      </c>
      <c r="AV352" s="1">
        <v>0</v>
      </c>
      <c r="AW352" s="1">
        <v>0</v>
      </c>
      <c r="AX352" s="1">
        <v>0</v>
      </c>
      <c r="AY352" s="1">
        <v>0</v>
      </c>
      <c r="AZ352" s="1">
        <v>0</v>
      </c>
      <c r="BA352" s="1">
        <v>0</v>
      </c>
      <c r="BB352" s="1">
        <v>0</v>
      </c>
      <c r="BC352" s="1">
        <v>0</v>
      </c>
      <c r="BD352" s="1">
        <v>0</v>
      </c>
      <c r="BE352" s="1">
        <v>0</v>
      </c>
      <c r="BF352" s="1" t="s">
        <v>472</v>
      </c>
      <c r="BS352" s="1" t="s">
        <v>464</v>
      </c>
      <c r="BT352" s="1">
        <v>0</v>
      </c>
      <c r="BU352" s="1">
        <v>0</v>
      </c>
      <c r="BV352" s="1">
        <v>0</v>
      </c>
      <c r="BW352" s="1">
        <v>0</v>
      </c>
      <c r="BX352" s="1">
        <v>0</v>
      </c>
      <c r="BY352" s="1">
        <v>0</v>
      </c>
      <c r="BZ352" s="1">
        <v>0</v>
      </c>
      <c r="CA352" s="1">
        <v>0</v>
      </c>
      <c r="CB352" s="1">
        <v>1</v>
      </c>
      <c r="CC352" s="1">
        <v>0</v>
      </c>
      <c r="CD352" s="1">
        <v>0</v>
      </c>
      <c r="CF352" s="1" t="s">
        <v>473</v>
      </c>
      <c r="CG352" s="1" t="s">
        <v>810</v>
      </c>
      <c r="CL352" s="1" t="s">
        <v>473</v>
      </c>
      <c r="CM352" s="1" t="s">
        <v>5133</v>
      </c>
      <c r="CO352" s="1" t="s">
        <v>464</v>
      </c>
      <c r="CW352" s="1" t="s">
        <v>554</v>
      </c>
      <c r="CX352" s="1">
        <v>0</v>
      </c>
      <c r="CY352" s="1">
        <v>2</v>
      </c>
      <c r="CZ352" s="1">
        <v>0</v>
      </c>
      <c r="DA352" s="9">
        <v>2</v>
      </c>
      <c r="DE352" s="1" t="s">
        <v>472</v>
      </c>
      <c r="DF352" s="1" t="s">
        <v>5102</v>
      </c>
      <c r="DG352" s="1">
        <v>0</v>
      </c>
      <c r="DH352" s="1">
        <v>0</v>
      </c>
      <c r="DI352" s="1">
        <v>0</v>
      </c>
      <c r="DJ352" s="1">
        <v>1</v>
      </c>
      <c r="DK352" s="1">
        <v>1</v>
      </c>
      <c r="DL352" s="1">
        <v>0</v>
      </c>
      <c r="DM352" s="1">
        <v>0</v>
      </c>
      <c r="DN352" s="1">
        <v>0</v>
      </c>
      <c r="DO352" s="1">
        <v>0</v>
      </c>
      <c r="DP352" s="1">
        <v>0</v>
      </c>
      <c r="DQ352" s="1">
        <v>0</v>
      </c>
      <c r="DR352" s="1">
        <v>0</v>
      </c>
      <c r="DS352" s="1">
        <v>0</v>
      </c>
      <c r="EH352" s="1">
        <v>7</v>
      </c>
      <c r="EI352" s="1">
        <v>15</v>
      </c>
      <c r="EJ352" s="1">
        <v>2100</v>
      </c>
      <c r="EM352" s="1">
        <v>0</v>
      </c>
      <c r="EN352" s="6">
        <v>100</v>
      </c>
      <c r="EO352" s="1" t="s">
        <v>472</v>
      </c>
      <c r="EZ352" s="1" t="s">
        <v>3213</v>
      </c>
      <c r="FA352" s="1">
        <v>0</v>
      </c>
      <c r="FB352" s="1">
        <v>0</v>
      </c>
      <c r="FC352" s="1">
        <v>0</v>
      </c>
      <c r="FD352" s="1">
        <v>0</v>
      </c>
      <c r="FE352" s="1">
        <v>1</v>
      </c>
      <c r="FF352" s="1">
        <v>0</v>
      </c>
      <c r="FG352" s="1">
        <v>0</v>
      </c>
      <c r="FI352" s="1" t="s">
        <v>464</v>
      </c>
      <c r="FJ352" s="1" t="s">
        <v>598</v>
      </c>
      <c r="FM352" s="1">
        <v>10000</v>
      </c>
      <c r="GE352" s="1" t="s">
        <v>464</v>
      </c>
      <c r="GF352" s="1" t="s">
        <v>4522</v>
      </c>
      <c r="GG352" s="1" t="s">
        <v>472</v>
      </c>
      <c r="HP352" s="1" t="s">
        <v>464</v>
      </c>
      <c r="HQ352" s="1">
        <v>0</v>
      </c>
      <c r="HR352" s="1">
        <v>0</v>
      </c>
      <c r="HS352" s="1">
        <v>0</v>
      </c>
      <c r="HT352" s="1">
        <v>0</v>
      </c>
      <c r="HU352" s="1">
        <v>0</v>
      </c>
      <c r="HV352" s="1">
        <v>0</v>
      </c>
      <c r="HW352" s="1">
        <v>1</v>
      </c>
      <c r="HX352" s="1">
        <v>0</v>
      </c>
      <c r="HY352" s="1">
        <v>0</v>
      </c>
      <c r="HZ352" s="1">
        <v>0</v>
      </c>
      <c r="IF352" s="1">
        <v>0</v>
      </c>
      <c r="IG352" s="1">
        <v>0</v>
      </c>
      <c r="IH352" s="1">
        <v>0</v>
      </c>
      <c r="II352" s="1">
        <v>1</v>
      </c>
      <c r="IJ352" s="1">
        <v>0</v>
      </c>
      <c r="IS352" s="1" t="s">
        <v>5183</v>
      </c>
      <c r="IT352" s="1" t="s">
        <v>472</v>
      </c>
      <c r="IU352" s="1" t="s">
        <v>5102</v>
      </c>
      <c r="IV352" s="1" t="s">
        <v>472</v>
      </c>
      <c r="IX352" s="1" t="s">
        <v>472</v>
      </c>
      <c r="IY352" s="1" t="s">
        <v>472</v>
      </c>
      <c r="KA352" s="1" t="s">
        <v>464</v>
      </c>
      <c r="KB352" s="1">
        <v>1</v>
      </c>
      <c r="KC352" s="1">
        <v>0</v>
      </c>
      <c r="KD352" s="1">
        <v>0</v>
      </c>
      <c r="KE352" s="1">
        <v>1</v>
      </c>
      <c r="KF352" s="1">
        <v>0</v>
      </c>
      <c r="KG352" s="1">
        <v>0</v>
      </c>
      <c r="KH352" s="1">
        <v>0</v>
      </c>
      <c r="KJ352" s="1">
        <v>1</v>
      </c>
      <c r="KK352" s="1">
        <v>0</v>
      </c>
      <c r="KL352" s="1">
        <v>0</v>
      </c>
      <c r="KM352" s="1">
        <v>1</v>
      </c>
      <c r="KN352" s="1">
        <v>2</v>
      </c>
      <c r="KO352" s="1" t="s">
        <v>5186</v>
      </c>
      <c r="KP352" s="1">
        <v>0</v>
      </c>
      <c r="KQ352" s="1">
        <v>0</v>
      </c>
      <c r="KR352" s="1">
        <v>0</v>
      </c>
      <c r="KT352" s="1">
        <v>1</v>
      </c>
      <c r="KU352" s="1">
        <v>0</v>
      </c>
      <c r="KV352" s="1">
        <v>0</v>
      </c>
      <c r="KW352" s="1">
        <v>0</v>
      </c>
      <c r="KX352" s="1">
        <v>0</v>
      </c>
      <c r="KY352" s="1">
        <v>0</v>
      </c>
      <c r="LA352" s="1" t="s">
        <v>472</v>
      </c>
      <c r="LB352" s="1" t="s">
        <v>4523</v>
      </c>
      <c r="LC352" s="1">
        <v>1</v>
      </c>
      <c r="LD352" s="1">
        <v>0</v>
      </c>
      <c r="LE352" s="1">
        <v>0</v>
      </c>
      <c r="LF352" s="1">
        <v>0</v>
      </c>
      <c r="LH352" s="1">
        <v>0</v>
      </c>
      <c r="LI352" s="1">
        <v>0</v>
      </c>
      <c r="LJ352" s="1">
        <v>0</v>
      </c>
      <c r="LK352" s="1">
        <v>0</v>
      </c>
      <c r="LL352" s="1">
        <v>1</v>
      </c>
      <c r="LM352" s="1">
        <v>0</v>
      </c>
      <c r="LN352" s="1">
        <v>0</v>
      </c>
      <c r="LO352" s="1">
        <v>0</v>
      </c>
      <c r="LQ352" s="1" t="s">
        <v>464</v>
      </c>
      <c r="LR352" s="1" t="s">
        <v>4524</v>
      </c>
      <c r="LS352" s="1">
        <v>0</v>
      </c>
      <c r="LT352" s="1">
        <v>0</v>
      </c>
      <c r="LU352" s="1">
        <v>0</v>
      </c>
      <c r="LV352" s="1">
        <v>1</v>
      </c>
      <c r="LW352" s="1">
        <v>0</v>
      </c>
      <c r="LX352" s="1">
        <v>0</v>
      </c>
      <c r="LY352" s="1" t="s">
        <v>1341</v>
      </c>
      <c r="LZ352" s="1" t="s">
        <v>464</v>
      </c>
      <c r="MA352" s="1" t="s">
        <v>472</v>
      </c>
      <c r="MB352" s="1">
        <v>0</v>
      </c>
      <c r="MC352" s="1">
        <v>0</v>
      </c>
      <c r="MD352" s="1">
        <v>0</v>
      </c>
      <c r="ME352" s="1">
        <v>1</v>
      </c>
      <c r="MF352" s="1">
        <v>0</v>
      </c>
      <c r="MG352" s="1" t="s">
        <v>1366</v>
      </c>
      <c r="MH352" s="1">
        <v>1</v>
      </c>
      <c r="MI352" s="1">
        <v>0</v>
      </c>
      <c r="MJ352" s="1">
        <v>0</v>
      </c>
      <c r="MK352" s="1">
        <v>0</v>
      </c>
      <c r="ML352" s="1">
        <v>0</v>
      </c>
      <c r="MM352" s="1">
        <v>0</v>
      </c>
      <c r="MN352" s="1">
        <v>0</v>
      </c>
      <c r="MO352" s="1">
        <v>0</v>
      </c>
      <c r="MQ352" s="1">
        <v>1</v>
      </c>
      <c r="MT352" s="1">
        <v>8</v>
      </c>
      <c r="MU352" s="1" t="s">
        <v>5187</v>
      </c>
      <c r="MV352" s="1">
        <v>1</v>
      </c>
      <c r="MW352" s="1">
        <v>0</v>
      </c>
      <c r="MX352" s="1">
        <v>0</v>
      </c>
      <c r="MY352" s="1">
        <v>0</v>
      </c>
      <c r="MZ352" s="1">
        <v>0</v>
      </c>
      <c r="NA352" s="1">
        <v>1</v>
      </c>
      <c r="NB352" s="1">
        <v>2</v>
      </c>
      <c r="NC352" s="1" t="s">
        <v>5190</v>
      </c>
      <c r="ND352" s="1">
        <v>0</v>
      </c>
      <c r="NE352" s="1">
        <v>0</v>
      </c>
      <c r="NF352" s="1">
        <v>0</v>
      </c>
      <c r="NH352" s="1" t="s">
        <v>464</v>
      </c>
      <c r="NI352" s="1" t="s">
        <v>480</v>
      </c>
      <c r="OD352" s="1" t="s">
        <v>1366</v>
      </c>
      <c r="OE352" s="1">
        <v>0</v>
      </c>
      <c r="OF352" s="1">
        <v>0</v>
      </c>
      <c r="OG352" s="1">
        <v>0</v>
      </c>
      <c r="OH352" s="1">
        <v>0</v>
      </c>
      <c r="OI352" s="1">
        <v>0</v>
      </c>
      <c r="OJ352" s="1">
        <v>1</v>
      </c>
      <c r="OK352" s="1">
        <v>0</v>
      </c>
      <c r="OL352" s="1">
        <v>0</v>
      </c>
      <c r="OM352" s="1">
        <v>1</v>
      </c>
      <c r="ON352" s="1">
        <v>0</v>
      </c>
      <c r="OO352" s="1" t="s">
        <v>562</v>
      </c>
      <c r="OP352" s="1">
        <v>0</v>
      </c>
      <c r="OQ352" s="1">
        <v>0</v>
      </c>
      <c r="OR352" s="1">
        <v>0</v>
      </c>
      <c r="OS352" s="1">
        <v>1</v>
      </c>
      <c r="OT352" s="1">
        <v>0</v>
      </c>
      <c r="OU352" s="1">
        <v>0</v>
      </c>
      <c r="OW352" s="1" t="s">
        <v>482</v>
      </c>
      <c r="OY352" s="1" t="s">
        <v>502</v>
      </c>
      <c r="OZ352" s="1" t="s">
        <v>464</v>
      </c>
      <c r="PA352" s="1" t="s">
        <v>464</v>
      </c>
      <c r="PB352" s="1" t="s">
        <v>533</v>
      </c>
      <c r="PC352" s="1" t="s">
        <v>472</v>
      </c>
      <c r="PI352" s="1" t="s">
        <v>605</v>
      </c>
      <c r="PJ352" s="1" t="s">
        <v>487</v>
      </c>
      <c r="PK352" s="1">
        <v>0</v>
      </c>
      <c r="PL352" s="1">
        <v>0</v>
      </c>
      <c r="PM352" s="1">
        <v>0</v>
      </c>
      <c r="PN352" s="1">
        <v>1</v>
      </c>
      <c r="PO352" s="1">
        <v>0</v>
      </c>
      <c r="PP352" s="1">
        <v>0</v>
      </c>
      <c r="PQ352" s="1">
        <v>0</v>
      </c>
      <c r="PR352" s="1">
        <v>0</v>
      </c>
      <c r="PS352" s="1">
        <v>0</v>
      </c>
      <c r="PT352" s="1">
        <v>0</v>
      </c>
      <c r="PU352" s="1">
        <v>0</v>
      </c>
      <c r="PV352" s="1">
        <v>0</v>
      </c>
      <c r="PX352" s="1" t="s">
        <v>4525</v>
      </c>
      <c r="PY352" s="1" t="s">
        <v>489</v>
      </c>
      <c r="PZ352" s="1" t="s">
        <v>1366</v>
      </c>
      <c r="QA352" s="1" t="s">
        <v>489</v>
      </c>
      <c r="QB352" s="1" t="s">
        <v>4526</v>
      </c>
      <c r="QC352" s="1" t="s">
        <v>4527</v>
      </c>
      <c r="QD352" s="1" t="s">
        <v>472</v>
      </c>
      <c r="QG352" s="1">
        <v>-2.2884970999999998</v>
      </c>
      <c r="QH352" s="1">
        <v>28.803049300000001</v>
      </c>
      <c r="QI352" s="1">
        <v>1754.1</v>
      </c>
      <c r="QJ352" s="1">
        <v>4.9000000000000004</v>
      </c>
      <c r="QK352" s="1">
        <v>3</v>
      </c>
      <c r="QL352" s="1">
        <v>44972.448310185187</v>
      </c>
      <c r="QM352" s="1">
        <v>44972.440324074072</v>
      </c>
      <c r="QN352" s="1" t="s">
        <v>890</v>
      </c>
      <c r="QO352" s="1">
        <v>44972.481550925928</v>
      </c>
      <c r="QP352" s="7" t="s">
        <v>4528</v>
      </c>
      <c r="QQ352" s="1" t="s">
        <v>890</v>
      </c>
      <c r="QR352" s="1" t="s">
        <v>4707</v>
      </c>
      <c r="QS352" s="1" t="s">
        <v>4716</v>
      </c>
      <c r="QT352" s="1">
        <v>10</v>
      </c>
      <c r="QU352" s="1" t="s">
        <v>4725</v>
      </c>
      <c r="QV352" s="1">
        <v>3</v>
      </c>
      <c r="QW352" s="1">
        <v>3</v>
      </c>
      <c r="QX352" s="1">
        <v>3</v>
      </c>
      <c r="QY352" s="9">
        <v>9</v>
      </c>
      <c r="QZ352" s="1" t="s">
        <v>5100</v>
      </c>
      <c r="RA352" s="1">
        <v>4</v>
      </c>
      <c r="RB352" s="1" t="s">
        <v>4710</v>
      </c>
      <c r="RC352" s="1" t="s">
        <v>4711</v>
      </c>
      <c r="RD352" s="1" t="s">
        <v>4712</v>
      </c>
      <c r="RE352" s="1" t="s">
        <v>5102</v>
      </c>
      <c r="RF352" s="1">
        <v>0</v>
      </c>
      <c r="RG352" s="1">
        <v>0</v>
      </c>
      <c r="RH352" s="1">
        <v>1</v>
      </c>
      <c r="RI352" s="1">
        <v>1</v>
      </c>
      <c r="RJ352" s="1" t="s">
        <v>4721</v>
      </c>
      <c r="RK352" s="1">
        <v>1</v>
      </c>
      <c r="RL352" s="1">
        <v>9</v>
      </c>
      <c r="RM352" s="1" t="s">
        <v>4718</v>
      </c>
      <c r="RN352" s="1">
        <v>1</v>
      </c>
      <c r="RO352" s="1">
        <v>1</v>
      </c>
      <c r="RP352" s="1" t="str">
        <f t="shared" si="36"/>
        <v>croissance</v>
      </c>
      <c r="RQ352" s="1" t="str">
        <f t="shared" si="37"/>
        <v>regression</v>
      </c>
      <c r="RR352" s="1" t="str">
        <f t="shared" si="38"/>
        <v>stagnation</v>
      </c>
      <c r="RS352" s="1" t="str">
        <f t="shared" si="39"/>
        <v>regression</v>
      </c>
      <c r="RT352" s="1" t="str">
        <f t="shared" si="40"/>
        <v>regression</v>
      </c>
      <c r="RU352" s="1" t="str">
        <f t="shared" si="41"/>
        <v>regression</v>
      </c>
    </row>
    <row r="353" spans="1:489" ht="14.25" customHeight="1" x14ac:dyDescent="0.3">
      <c r="A353" s="1" t="s">
        <v>4529</v>
      </c>
      <c r="B353" s="1" t="s">
        <v>4530</v>
      </c>
      <c r="C353" s="1">
        <v>44972</v>
      </c>
      <c r="D353" s="1" t="s">
        <v>459</v>
      </c>
      <c r="E353" s="1" t="s">
        <v>460</v>
      </c>
      <c r="F353" s="1" t="s">
        <v>460</v>
      </c>
      <c r="G353" s="1" t="s">
        <v>461</v>
      </c>
      <c r="H353" s="1" t="s">
        <v>462</v>
      </c>
      <c r="I353" s="1" t="s">
        <v>732</v>
      </c>
      <c r="J353" s="1" t="s">
        <v>464</v>
      </c>
      <c r="K353" s="1" t="s">
        <v>4532</v>
      </c>
      <c r="L353" s="1" t="s">
        <v>4531</v>
      </c>
      <c r="M353" s="1" t="str" cm="1">
        <f t="array" ref="M353">SUBSTITUTE(L353,LEFT(L353,MIN(IFERROR(FIND({0;1;2;3;4;5;6;7;8;9},L353),""))-1),"")</f>
        <v>7</v>
      </c>
      <c r="N353" s="1" t="str">
        <f t="shared" si="35"/>
        <v>nyama_7</v>
      </c>
      <c r="O353" s="1" t="s">
        <v>467</v>
      </c>
      <c r="P353" s="1">
        <v>35</v>
      </c>
      <c r="Q353" s="1">
        <v>0</v>
      </c>
      <c r="R353" s="1" t="s">
        <v>553</v>
      </c>
      <c r="S353" s="1" t="s">
        <v>464</v>
      </c>
      <c r="W353" s="1" t="s">
        <v>467</v>
      </c>
      <c r="X353" s="1" t="s">
        <v>4533</v>
      </c>
      <c r="Y353" s="1" t="s">
        <v>575</v>
      </c>
      <c r="AA353" s="1" t="s">
        <v>596</v>
      </c>
      <c r="AB353" s="1">
        <v>0</v>
      </c>
      <c r="AC353" s="1">
        <v>1</v>
      </c>
      <c r="AD353" s="1">
        <v>0</v>
      </c>
      <c r="AE353" s="1">
        <v>1</v>
      </c>
      <c r="AF353" s="1">
        <v>0</v>
      </c>
      <c r="AG353" s="1">
        <v>1</v>
      </c>
      <c r="AH353" s="1">
        <v>0</v>
      </c>
      <c r="AI353" s="1">
        <v>0</v>
      </c>
      <c r="AJ353" s="1">
        <v>1</v>
      </c>
      <c r="AK353" s="1">
        <v>0</v>
      </c>
      <c r="AL353" s="1">
        <v>1</v>
      </c>
      <c r="AM353" s="1">
        <v>0</v>
      </c>
      <c r="AN353" s="1">
        <v>0</v>
      </c>
      <c r="AO353" s="1">
        <v>0</v>
      </c>
      <c r="AP353" s="1">
        <v>0</v>
      </c>
      <c r="AQ353" s="1">
        <v>0</v>
      </c>
      <c r="AR353" s="1">
        <v>5</v>
      </c>
      <c r="AS353" s="1" t="s">
        <v>464</v>
      </c>
      <c r="AT353" s="1">
        <v>0</v>
      </c>
      <c r="AU353" s="1">
        <v>0</v>
      </c>
      <c r="AV353" s="1">
        <v>0</v>
      </c>
      <c r="AW353" s="1">
        <v>0</v>
      </c>
      <c r="AX353" s="1">
        <v>1</v>
      </c>
      <c r="AY353" s="1">
        <v>0</v>
      </c>
      <c r="AZ353" s="1">
        <v>0</v>
      </c>
      <c r="BA353" s="1">
        <v>0</v>
      </c>
      <c r="BB353" s="1">
        <v>0</v>
      </c>
      <c r="BC353" s="1">
        <v>0</v>
      </c>
      <c r="BD353" s="1">
        <v>0</v>
      </c>
      <c r="BE353" s="1">
        <v>0</v>
      </c>
      <c r="BF353" s="1" t="s">
        <v>464</v>
      </c>
      <c r="BG353" s="1">
        <v>0</v>
      </c>
      <c r="BH353" s="1">
        <v>0</v>
      </c>
      <c r="BI353" s="1">
        <v>0</v>
      </c>
      <c r="BJ353" s="1">
        <v>0</v>
      </c>
      <c r="BK353" s="1">
        <v>0</v>
      </c>
      <c r="BL353" s="1">
        <v>0</v>
      </c>
      <c r="BM353" s="1">
        <v>1</v>
      </c>
      <c r="BN353" s="1">
        <v>0</v>
      </c>
      <c r="BO353" s="1">
        <v>0</v>
      </c>
      <c r="BP353" s="1">
        <v>0</v>
      </c>
      <c r="BQ353" s="1">
        <v>0</v>
      </c>
      <c r="BS353" s="1" t="s">
        <v>464</v>
      </c>
      <c r="BT353" s="1">
        <v>0</v>
      </c>
      <c r="BU353" s="1">
        <v>0</v>
      </c>
      <c r="BV353" s="1">
        <v>0</v>
      </c>
      <c r="BW353" s="1">
        <v>1</v>
      </c>
      <c r="BX353" s="1">
        <v>0</v>
      </c>
      <c r="BY353" s="1">
        <v>0</v>
      </c>
      <c r="BZ353" s="1">
        <v>0</v>
      </c>
      <c r="CA353" s="1">
        <v>0</v>
      </c>
      <c r="CB353" s="1">
        <v>0</v>
      </c>
      <c r="CC353" s="1">
        <v>0</v>
      </c>
      <c r="CD353" s="1">
        <v>0</v>
      </c>
      <c r="CF353" s="1" t="s">
        <v>473</v>
      </c>
      <c r="CG353" s="1" t="s">
        <v>474</v>
      </c>
      <c r="CL353" s="1" t="s">
        <v>473</v>
      </c>
      <c r="CM353" s="1" t="s">
        <v>5133</v>
      </c>
      <c r="CO353" s="1" t="s">
        <v>464</v>
      </c>
      <c r="CW353" s="1" t="s">
        <v>475</v>
      </c>
      <c r="CX353" s="1">
        <v>5</v>
      </c>
      <c r="CY353" s="1">
        <v>2</v>
      </c>
      <c r="CZ353" s="1">
        <v>5</v>
      </c>
      <c r="DA353" s="9">
        <v>12</v>
      </c>
      <c r="DE353" s="1" t="s">
        <v>472</v>
      </c>
      <c r="DF353" s="1" t="s">
        <v>5102</v>
      </c>
      <c r="DG353" s="1">
        <v>0</v>
      </c>
      <c r="DH353" s="1">
        <v>0</v>
      </c>
      <c r="DI353" s="1">
        <v>0</v>
      </c>
      <c r="DJ353" s="1">
        <v>0</v>
      </c>
      <c r="DK353" s="1">
        <v>0</v>
      </c>
      <c r="DL353" s="1">
        <v>1</v>
      </c>
      <c r="DM353" s="1">
        <v>1</v>
      </c>
      <c r="DN353" s="1">
        <v>1</v>
      </c>
      <c r="DO353" s="1">
        <v>0</v>
      </c>
      <c r="DP353" s="1">
        <v>0</v>
      </c>
      <c r="DQ353" s="1">
        <v>0</v>
      </c>
      <c r="DR353" s="1">
        <v>0</v>
      </c>
      <c r="DS353" s="1">
        <v>0</v>
      </c>
      <c r="EH353" s="1">
        <v>7</v>
      </c>
      <c r="EI353" s="1">
        <v>3</v>
      </c>
      <c r="EJ353" s="1">
        <v>420</v>
      </c>
      <c r="EM353" s="1">
        <v>0</v>
      </c>
      <c r="EN353" s="6">
        <v>12</v>
      </c>
      <c r="EO353" s="1" t="s">
        <v>472</v>
      </c>
      <c r="EZ353" s="1" t="s">
        <v>529</v>
      </c>
      <c r="FA353" s="1">
        <v>0</v>
      </c>
      <c r="FB353" s="1">
        <v>0</v>
      </c>
      <c r="FC353" s="1">
        <v>0</v>
      </c>
      <c r="FD353" s="1">
        <v>0</v>
      </c>
      <c r="FE353" s="1">
        <v>1</v>
      </c>
      <c r="FF353" s="1">
        <v>0</v>
      </c>
      <c r="FG353" s="1">
        <v>0</v>
      </c>
      <c r="FI353" s="1" t="s">
        <v>464</v>
      </c>
      <c r="FJ353" s="1" t="s">
        <v>577</v>
      </c>
      <c r="FK353" s="1" t="s">
        <v>4534</v>
      </c>
      <c r="GE353" s="1" t="s">
        <v>464</v>
      </c>
      <c r="GF353" s="1" t="s">
        <v>1326</v>
      </c>
      <c r="GG353" s="1" t="s">
        <v>472</v>
      </c>
      <c r="HP353" s="1" t="s">
        <v>464</v>
      </c>
      <c r="HQ353" s="1">
        <v>0</v>
      </c>
      <c r="HR353" s="1">
        <v>0</v>
      </c>
      <c r="HS353" s="1">
        <v>0</v>
      </c>
      <c r="HT353" s="1">
        <v>0</v>
      </c>
      <c r="HU353" s="1">
        <v>0</v>
      </c>
      <c r="HV353" s="1">
        <v>0</v>
      </c>
      <c r="HW353" s="1">
        <v>1</v>
      </c>
      <c r="HX353" s="1">
        <v>0</v>
      </c>
      <c r="HY353" s="1">
        <v>0</v>
      </c>
      <c r="HZ353" s="1">
        <v>0</v>
      </c>
      <c r="IF353" s="1">
        <v>0</v>
      </c>
      <c r="IG353" s="1">
        <v>0</v>
      </c>
      <c r="IH353" s="1">
        <v>0</v>
      </c>
      <c r="II353" s="1">
        <v>1</v>
      </c>
      <c r="IJ353" s="1">
        <v>0</v>
      </c>
      <c r="IS353" s="1" t="s">
        <v>5183</v>
      </c>
      <c r="IT353" s="1" t="s">
        <v>472</v>
      </c>
      <c r="IU353" s="1" t="s">
        <v>5102</v>
      </c>
      <c r="IV353" s="1" t="s">
        <v>472</v>
      </c>
      <c r="IX353" s="1" t="s">
        <v>472</v>
      </c>
      <c r="IY353" s="1" t="s">
        <v>472</v>
      </c>
      <c r="KA353" s="1" t="s">
        <v>472</v>
      </c>
      <c r="KE353" s="1">
        <v>0</v>
      </c>
      <c r="KM353" s="1">
        <v>0</v>
      </c>
      <c r="KN353" s="1">
        <v>0</v>
      </c>
      <c r="KO353" s="1" t="s">
        <v>5186</v>
      </c>
      <c r="KT353" s="1">
        <v>1</v>
      </c>
      <c r="KU353" s="1">
        <v>0</v>
      </c>
      <c r="KV353" s="1">
        <v>0</v>
      </c>
      <c r="KW353" s="1">
        <v>0</v>
      </c>
      <c r="KX353" s="1">
        <v>0</v>
      </c>
      <c r="KY353" s="1">
        <v>0</v>
      </c>
      <c r="LA353" s="1" t="s">
        <v>472</v>
      </c>
      <c r="LB353" s="1" t="s">
        <v>4535</v>
      </c>
      <c r="LC353" s="1">
        <v>1</v>
      </c>
      <c r="LD353" s="1">
        <v>0</v>
      </c>
      <c r="LE353" s="1">
        <v>0</v>
      </c>
      <c r="LF353" s="1">
        <v>0</v>
      </c>
      <c r="LH353" s="1">
        <v>0</v>
      </c>
      <c r="LI353" s="1">
        <v>1</v>
      </c>
      <c r="LJ353" s="1">
        <v>0</v>
      </c>
      <c r="LK353" s="1">
        <v>0</v>
      </c>
      <c r="LL353" s="1">
        <v>0</v>
      </c>
      <c r="LM353" s="1">
        <v>0</v>
      </c>
      <c r="LN353" s="1">
        <v>0</v>
      </c>
      <c r="LO353" s="1">
        <v>0</v>
      </c>
      <c r="LQ353" s="1" t="s">
        <v>464</v>
      </c>
      <c r="LR353" s="1" t="s">
        <v>1340</v>
      </c>
      <c r="LS353" s="1">
        <v>0</v>
      </c>
      <c r="LT353" s="1">
        <v>0</v>
      </c>
      <c r="LU353" s="1">
        <v>0</v>
      </c>
      <c r="LV353" s="1">
        <v>1</v>
      </c>
      <c r="LW353" s="1">
        <v>0</v>
      </c>
      <c r="LX353" s="1">
        <v>0</v>
      </c>
      <c r="LY353" s="1" t="s">
        <v>1341</v>
      </c>
      <c r="LZ353" s="1" t="s">
        <v>472</v>
      </c>
      <c r="MA353" s="1" t="s">
        <v>472</v>
      </c>
      <c r="MQ353" s="1">
        <v>0</v>
      </c>
      <c r="MT353" s="1">
        <v>8</v>
      </c>
      <c r="MU353" s="1" t="s">
        <v>5187</v>
      </c>
      <c r="MV353" s="1">
        <v>0</v>
      </c>
      <c r="MW353" s="1">
        <v>0</v>
      </c>
      <c r="MX353" s="1">
        <v>0</v>
      </c>
      <c r="MY353" s="1">
        <v>0</v>
      </c>
      <c r="MZ353" s="1">
        <v>0</v>
      </c>
      <c r="NA353" s="1">
        <v>0</v>
      </c>
      <c r="NB353" s="1">
        <v>0</v>
      </c>
      <c r="NC353" s="1" t="s">
        <v>1580</v>
      </c>
      <c r="ND353" s="1">
        <v>1</v>
      </c>
      <c r="NE353" s="1">
        <v>0</v>
      </c>
      <c r="NF353" s="1">
        <v>0</v>
      </c>
      <c r="NH353" s="1" t="s">
        <v>472</v>
      </c>
      <c r="NI353" s="1" t="s">
        <v>480</v>
      </c>
      <c r="OD353" s="1" t="s">
        <v>1366</v>
      </c>
      <c r="OE353" s="1">
        <v>0</v>
      </c>
      <c r="OF353" s="1">
        <v>0</v>
      </c>
      <c r="OG353" s="1">
        <v>0</v>
      </c>
      <c r="OH353" s="1">
        <v>0</v>
      </c>
      <c r="OI353" s="1">
        <v>0</v>
      </c>
      <c r="OJ353" s="1">
        <v>0</v>
      </c>
      <c r="OK353" s="1">
        <v>0</v>
      </c>
      <c r="OL353" s="1">
        <v>0</v>
      </c>
      <c r="OM353" s="1">
        <v>1</v>
      </c>
      <c r="ON353" s="1">
        <v>0</v>
      </c>
      <c r="OO353" s="1" t="s">
        <v>4336</v>
      </c>
      <c r="OP353" s="1">
        <v>0</v>
      </c>
      <c r="OQ353" s="1">
        <v>1</v>
      </c>
      <c r="OR353" s="1">
        <v>0</v>
      </c>
      <c r="OS353" s="1">
        <v>0</v>
      </c>
      <c r="OT353" s="1">
        <v>0</v>
      </c>
      <c r="OU353" s="1">
        <v>0</v>
      </c>
      <c r="OW353" s="1" t="s">
        <v>546</v>
      </c>
      <c r="OY353" s="1" t="s">
        <v>533</v>
      </c>
      <c r="OZ353" s="1" t="s">
        <v>464</v>
      </c>
      <c r="PA353" s="1" t="s">
        <v>464</v>
      </c>
      <c r="PB353" s="1" t="s">
        <v>533</v>
      </c>
      <c r="PC353" s="1" t="s">
        <v>464</v>
      </c>
      <c r="PD353" s="1" t="s">
        <v>472</v>
      </c>
      <c r="PF353" s="1" t="s">
        <v>484</v>
      </c>
      <c r="PH353" s="1" t="s">
        <v>671</v>
      </c>
      <c r="PI353" s="1" t="s">
        <v>534</v>
      </c>
      <c r="PJ353" s="1" t="s">
        <v>472</v>
      </c>
      <c r="PZ353" s="1" t="s">
        <v>942</v>
      </c>
      <c r="QA353" s="1" t="s">
        <v>472</v>
      </c>
      <c r="QB353" s="1" t="s">
        <v>4536</v>
      </c>
      <c r="QC353" s="1" t="s">
        <v>1580</v>
      </c>
      <c r="QD353" s="1" t="s">
        <v>472</v>
      </c>
      <c r="QG353" s="1">
        <v>-2.2884679999999999</v>
      </c>
      <c r="QH353" s="1">
        <v>28.803036800000001</v>
      </c>
      <c r="QI353" s="1">
        <v>1758.4</v>
      </c>
      <c r="QJ353" s="1">
        <v>4.91</v>
      </c>
      <c r="QK353" s="1">
        <v>5</v>
      </c>
      <c r="QL353" s="1">
        <v>44972.455868055556</v>
      </c>
      <c r="QM353" s="1">
        <v>44972.448634259257</v>
      </c>
      <c r="QN353" s="1" t="s">
        <v>890</v>
      </c>
      <c r="QO353" s="1">
        <v>44972.481562499997</v>
      </c>
      <c r="QP353" s="7" t="s">
        <v>4537</v>
      </c>
      <c r="QQ353" s="1" t="s">
        <v>890</v>
      </c>
      <c r="QR353" s="1" t="s">
        <v>4752</v>
      </c>
      <c r="QS353" s="1" t="s">
        <v>4752</v>
      </c>
      <c r="QT353" s="1" t="s">
        <v>4752</v>
      </c>
      <c r="QU353" s="1" t="s">
        <v>4752</v>
      </c>
      <c r="QV353" s="1" t="s">
        <v>4752</v>
      </c>
      <c r="QW353" s="1" t="s">
        <v>4752</v>
      </c>
      <c r="QX353" s="1" t="s">
        <v>4752</v>
      </c>
      <c r="QY353" s="9" t="s">
        <v>4752</v>
      </c>
      <c r="QZ353" s="1" t="s">
        <v>4752</v>
      </c>
      <c r="RA353" s="1" t="s">
        <v>4752</v>
      </c>
      <c r="RB353" s="1" t="s">
        <v>4752</v>
      </c>
      <c r="RC353" s="1" t="s">
        <v>4752</v>
      </c>
      <c r="RD353" s="1" t="s">
        <v>4752</v>
      </c>
      <c r="RE353" s="1" t="s">
        <v>4752</v>
      </c>
      <c r="RF353" s="1" t="s">
        <v>4752</v>
      </c>
      <c r="RG353" s="1" t="s">
        <v>4752</v>
      </c>
      <c r="RH353" s="1" t="s">
        <v>4752</v>
      </c>
      <c r="RI353" s="1" t="s">
        <v>4752</v>
      </c>
      <c r="RJ353" s="1" t="s">
        <v>4752</v>
      </c>
      <c r="RK353" s="1" t="s">
        <v>4752</v>
      </c>
      <c r="RL353" s="1" t="s">
        <v>4752</v>
      </c>
      <c r="RM353" s="1" t="s">
        <v>4752</v>
      </c>
      <c r="RN353" s="1" t="s">
        <v>4752</v>
      </c>
      <c r="RO353" s="1" t="s">
        <v>4752</v>
      </c>
      <c r="RP353" s="1" t="str">
        <f t="shared" si="36"/>
        <v/>
      </c>
      <c r="RQ353" s="1" t="str">
        <f t="shared" si="37"/>
        <v/>
      </c>
      <c r="RR353" s="1" t="str">
        <f t="shared" si="38"/>
        <v/>
      </c>
      <c r="RS353" s="1" t="str">
        <f t="shared" si="39"/>
        <v/>
      </c>
      <c r="RT353" s="1" t="str">
        <f t="shared" si="40"/>
        <v/>
      </c>
      <c r="RU353" s="1" t="str">
        <f t="shared" si="41"/>
        <v/>
      </c>
    </row>
    <row r="354" spans="1:489" ht="14.25" customHeight="1" x14ac:dyDescent="0.3">
      <c r="A354" s="1" t="s">
        <v>4538</v>
      </c>
      <c r="B354" s="1" t="s">
        <v>4539</v>
      </c>
      <c r="C354" s="1">
        <v>44958</v>
      </c>
      <c r="D354" s="1" t="s">
        <v>459</v>
      </c>
      <c r="E354" s="1" t="s">
        <v>460</v>
      </c>
      <c r="F354" s="1" t="s">
        <v>460</v>
      </c>
      <c r="G354" s="1" t="s">
        <v>461</v>
      </c>
      <c r="H354" s="1" t="s">
        <v>462</v>
      </c>
      <c r="I354" s="1" t="s">
        <v>732</v>
      </c>
      <c r="J354" s="1" t="s">
        <v>464</v>
      </c>
      <c r="K354" s="1" t="s">
        <v>4541</v>
      </c>
      <c r="L354" s="1" t="s">
        <v>4540</v>
      </c>
      <c r="M354" s="1" t="str" cm="1">
        <f t="array" ref="M354">SUBSTITUTE(L354,LEFT(L354,MIN(IFERROR(FIND({0;1;2;3;4;5;6;7;8;9},L354),""))-1),"")</f>
        <v>53</v>
      </c>
      <c r="N354" s="1" t="str">
        <f t="shared" si="35"/>
        <v>nyama_53</v>
      </c>
      <c r="O354" s="1" t="s">
        <v>467</v>
      </c>
      <c r="P354" s="1">
        <v>58</v>
      </c>
      <c r="Q354" s="1">
        <v>9974795629</v>
      </c>
      <c r="R354" s="1" t="s">
        <v>614</v>
      </c>
      <c r="S354" s="1" t="s">
        <v>472</v>
      </c>
      <c r="T354" s="1" t="s">
        <v>1221</v>
      </c>
      <c r="V354" s="1" t="s">
        <v>510</v>
      </c>
      <c r="W354" s="1" t="s">
        <v>510</v>
      </c>
      <c r="X354" s="1" t="s">
        <v>4542</v>
      </c>
      <c r="Y354" s="1" t="s">
        <v>831</v>
      </c>
      <c r="AA354" s="1" t="s">
        <v>471</v>
      </c>
      <c r="AB354" s="1">
        <v>0</v>
      </c>
      <c r="AC354" s="1">
        <v>0</v>
      </c>
      <c r="AD354" s="1">
        <v>1</v>
      </c>
      <c r="AE354" s="1">
        <v>0</v>
      </c>
      <c r="AF354" s="1">
        <v>0</v>
      </c>
      <c r="AG354" s="1">
        <v>0</v>
      </c>
      <c r="AH354" s="1">
        <v>1</v>
      </c>
      <c r="AI354" s="1">
        <v>0</v>
      </c>
      <c r="AJ354" s="1">
        <v>0</v>
      </c>
      <c r="AK354" s="1">
        <v>0</v>
      </c>
      <c r="AL354" s="1">
        <v>0</v>
      </c>
      <c r="AM354" s="1">
        <v>0</v>
      </c>
      <c r="AN354" s="1">
        <v>0</v>
      </c>
      <c r="AO354" s="1">
        <v>0</v>
      </c>
      <c r="AP354" s="1">
        <v>0</v>
      </c>
      <c r="AQ354" s="1">
        <v>1</v>
      </c>
      <c r="AR354" s="1">
        <v>3</v>
      </c>
      <c r="AS354" s="1" t="s">
        <v>464</v>
      </c>
      <c r="AT354" s="1">
        <v>0</v>
      </c>
      <c r="AU354" s="1">
        <v>0</v>
      </c>
      <c r="AV354" s="1">
        <v>0</v>
      </c>
      <c r="AW354" s="1">
        <v>0</v>
      </c>
      <c r="AX354" s="1">
        <v>1</v>
      </c>
      <c r="AY354" s="1">
        <v>0</v>
      </c>
      <c r="AZ354" s="1">
        <v>0</v>
      </c>
      <c r="BA354" s="1">
        <v>0</v>
      </c>
      <c r="BB354" s="1">
        <v>0</v>
      </c>
      <c r="BC354" s="1">
        <v>0</v>
      </c>
      <c r="BD354" s="1">
        <v>0</v>
      </c>
      <c r="BE354" s="1">
        <v>0</v>
      </c>
      <c r="BF354" s="1" t="s">
        <v>472</v>
      </c>
      <c r="BS354" s="1" t="s">
        <v>464</v>
      </c>
      <c r="BT354" s="1">
        <v>1</v>
      </c>
      <c r="BU354" s="1">
        <v>0</v>
      </c>
      <c r="BV354" s="1">
        <v>0</v>
      </c>
      <c r="BW354" s="1">
        <v>0</v>
      </c>
      <c r="BX354" s="1">
        <v>0</v>
      </c>
      <c r="BY354" s="1">
        <v>0</v>
      </c>
      <c r="BZ354" s="1">
        <v>0</v>
      </c>
      <c r="CA354" s="1">
        <v>0</v>
      </c>
      <c r="CB354" s="1">
        <v>0</v>
      </c>
      <c r="CC354" s="1">
        <v>0</v>
      </c>
      <c r="CD354" s="1">
        <v>0</v>
      </c>
      <c r="CF354" s="1" t="s">
        <v>473</v>
      </c>
      <c r="CG354" s="1" t="s">
        <v>896</v>
      </c>
      <c r="CL354" s="1" t="s">
        <v>473</v>
      </c>
      <c r="CM354" s="1" t="s">
        <v>5133</v>
      </c>
      <c r="CO354" s="1" t="s">
        <v>464</v>
      </c>
      <c r="CW354" s="1" t="s">
        <v>554</v>
      </c>
      <c r="CX354" s="1">
        <v>1</v>
      </c>
      <c r="CY354" s="1">
        <v>20</v>
      </c>
      <c r="CZ354" s="1">
        <v>1</v>
      </c>
      <c r="DA354" s="9">
        <v>22</v>
      </c>
      <c r="DE354" s="1" t="s">
        <v>464</v>
      </c>
      <c r="DF354" s="1" t="s">
        <v>5100</v>
      </c>
      <c r="EH354" s="1">
        <v>7</v>
      </c>
      <c r="EI354" s="1">
        <v>3</v>
      </c>
      <c r="EJ354" s="1">
        <v>420</v>
      </c>
      <c r="EM354" s="1">
        <v>0</v>
      </c>
      <c r="EN354" s="6">
        <v>20</v>
      </c>
      <c r="EO354" s="1" t="s">
        <v>472</v>
      </c>
      <c r="EZ354" s="1" t="s">
        <v>961</v>
      </c>
      <c r="FA354" s="1">
        <v>0</v>
      </c>
      <c r="FB354" s="1">
        <v>0</v>
      </c>
      <c r="FC354" s="1">
        <v>0</v>
      </c>
      <c r="FD354" s="1">
        <v>0</v>
      </c>
      <c r="FE354" s="1">
        <v>1</v>
      </c>
      <c r="FF354" s="1">
        <v>0</v>
      </c>
      <c r="FG354" s="1">
        <v>0</v>
      </c>
      <c r="FI354" s="1" t="s">
        <v>472</v>
      </c>
      <c r="GE354" s="1" t="s">
        <v>464</v>
      </c>
      <c r="GF354" s="1" t="s">
        <v>1326</v>
      </c>
      <c r="GG354" s="1" t="s">
        <v>472</v>
      </c>
      <c r="HP354" s="1" t="s">
        <v>464</v>
      </c>
      <c r="HQ354" s="1">
        <v>0</v>
      </c>
      <c r="HR354" s="1">
        <v>0</v>
      </c>
      <c r="HS354" s="1">
        <v>0</v>
      </c>
      <c r="HT354" s="1">
        <v>0</v>
      </c>
      <c r="HU354" s="1">
        <v>0</v>
      </c>
      <c r="HV354" s="1">
        <v>0</v>
      </c>
      <c r="HW354" s="1">
        <v>1</v>
      </c>
      <c r="HX354" s="1">
        <v>0</v>
      </c>
      <c r="HY354" s="1">
        <v>0</v>
      </c>
      <c r="HZ354" s="1">
        <v>0</v>
      </c>
      <c r="IF354" s="1">
        <v>0</v>
      </c>
      <c r="IG354" s="1">
        <v>0</v>
      </c>
      <c r="IH354" s="1">
        <v>0</v>
      </c>
      <c r="II354" s="1">
        <v>1</v>
      </c>
      <c r="IJ354" s="1">
        <v>0</v>
      </c>
      <c r="IS354" s="1" t="s">
        <v>5183</v>
      </c>
      <c r="IT354" s="1" t="s">
        <v>472</v>
      </c>
      <c r="IU354" s="1" t="s">
        <v>5102</v>
      </c>
      <c r="IV354" s="1" t="s">
        <v>472</v>
      </c>
      <c r="IX354" s="1" t="s">
        <v>472</v>
      </c>
      <c r="IY354" s="1" t="s">
        <v>464</v>
      </c>
      <c r="IZ354" s="1">
        <v>0</v>
      </c>
      <c r="JA354" s="1">
        <v>1</v>
      </c>
      <c r="JB354" s="1">
        <v>0</v>
      </c>
      <c r="JC354" s="1">
        <v>0</v>
      </c>
      <c r="JD354" s="1">
        <v>0</v>
      </c>
      <c r="JE354" s="1">
        <v>0</v>
      </c>
      <c r="JF354" s="1">
        <v>0</v>
      </c>
      <c r="JG354" s="1">
        <v>1</v>
      </c>
      <c r="JH354" s="1">
        <v>0</v>
      </c>
      <c r="JI354" s="1">
        <v>0</v>
      </c>
      <c r="JK354" s="1" t="s">
        <v>472</v>
      </c>
      <c r="KA354" s="1" t="s">
        <v>464</v>
      </c>
      <c r="KB354" s="1">
        <v>1</v>
      </c>
      <c r="KC354" s="1">
        <v>0</v>
      </c>
      <c r="KD354" s="1">
        <v>0</v>
      </c>
      <c r="KE354" s="1">
        <v>1</v>
      </c>
      <c r="KF354" s="1">
        <v>0</v>
      </c>
      <c r="KG354" s="1">
        <v>0</v>
      </c>
      <c r="KH354" s="1">
        <v>0</v>
      </c>
      <c r="KJ354" s="1">
        <v>0</v>
      </c>
      <c r="KK354" s="1">
        <v>1</v>
      </c>
      <c r="KL354" s="1">
        <v>0</v>
      </c>
      <c r="KM354" s="1">
        <v>1</v>
      </c>
      <c r="KN354" s="1">
        <v>2</v>
      </c>
      <c r="KO354" s="1" t="s">
        <v>5186</v>
      </c>
      <c r="KP354" s="1">
        <v>0</v>
      </c>
      <c r="KQ354" s="1">
        <v>0</v>
      </c>
      <c r="KR354" s="1">
        <v>0</v>
      </c>
      <c r="KT354" s="1">
        <v>0</v>
      </c>
      <c r="KU354" s="1">
        <v>0</v>
      </c>
      <c r="KV354" s="1">
        <v>0</v>
      </c>
      <c r="KW354" s="1">
        <v>1</v>
      </c>
      <c r="KX354" s="1">
        <v>0</v>
      </c>
      <c r="KY354" s="1">
        <v>0</v>
      </c>
      <c r="LA354" s="1" t="s">
        <v>472</v>
      </c>
      <c r="LB354" s="1" t="s">
        <v>4543</v>
      </c>
      <c r="LC354" s="1">
        <v>1</v>
      </c>
      <c r="LD354" s="1">
        <v>0</v>
      </c>
      <c r="LE354" s="1">
        <v>0</v>
      </c>
      <c r="LF354" s="1">
        <v>0</v>
      </c>
      <c r="LH354" s="1">
        <v>0</v>
      </c>
      <c r="LI354" s="1">
        <v>1</v>
      </c>
      <c r="LJ354" s="1">
        <v>0</v>
      </c>
      <c r="LK354" s="1">
        <v>0</v>
      </c>
      <c r="LL354" s="1">
        <v>0</v>
      </c>
      <c r="LM354" s="1">
        <v>0</v>
      </c>
      <c r="LN354" s="1">
        <v>0</v>
      </c>
      <c r="LO354" s="1">
        <v>0</v>
      </c>
      <c r="LQ354" s="1" t="s">
        <v>464</v>
      </c>
      <c r="LR354" s="1" t="s">
        <v>1340</v>
      </c>
      <c r="LS354" s="1">
        <v>0</v>
      </c>
      <c r="LT354" s="1">
        <v>1</v>
      </c>
      <c r="LU354" s="1">
        <v>0</v>
      </c>
      <c r="LV354" s="1">
        <v>0</v>
      </c>
      <c r="LW354" s="1">
        <v>0</v>
      </c>
      <c r="LX354" s="1">
        <v>0</v>
      </c>
      <c r="LY354" s="1" t="s">
        <v>4544</v>
      </c>
      <c r="LZ354" s="1" t="s">
        <v>464</v>
      </c>
      <c r="MA354" s="1" t="s">
        <v>464</v>
      </c>
      <c r="MB354" s="1">
        <v>0</v>
      </c>
      <c r="MC354" s="1">
        <v>0</v>
      </c>
      <c r="MD354" s="1">
        <v>0</v>
      </c>
      <c r="ME354" s="1">
        <v>1</v>
      </c>
      <c r="MF354" s="1">
        <v>0</v>
      </c>
      <c r="MG354" s="1" t="s">
        <v>4545</v>
      </c>
      <c r="MH354" s="1">
        <v>1</v>
      </c>
      <c r="MI354" s="1">
        <v>0</v>
      </c>
      <c r="MJ354" s="1">
        <v>0</v>
      </c>
      <c r="MK354" s="1">
        <v>0</v>
      </c>
      <c r="ML354" s="1">
        <v>0</v>
      </c>
      <c r="MM354" s="1">
        <v>0</v>
      </c>
      <c r="MN354" s="1">
        <v>0</v>
      </c>
      <c r="MO354" s="1">
        <v>0</v>
      </c>
      <c r="MQ354" s="1">
        <v>1</v>
      </c>
      <c r="MR354" s="1" t="s">
        <v>464</v>
      </c>
      <c r="MS354" s="1" t="s">
        <v>479</v>
      </c>
      <c r="MT354" s="1">
        <v>5</v>
      </c>
      <c r="MU354" s="1" t="s">
        <v>5189</v>
      </c>
      <c r="NA354" s="1">
        <v>0</v>
      </c>
      <c r="NB354" s="1">
        <v>1</v>
      </c>
      <c r="NC354" s="1" t="s">
        <v>5190</v>
      </c>
      <c r="NH354" s="1" t="s">
        <v>464</v>
      </c>
      <c r="NI354" s="1" t="s">
        <v>464</v>
      </c>
      <c r="NJ354" s="1" t="s">
        <v>741</v>
      </c>
      <c r="OD354" s="1" t="s">
        <v>1818</v>
      </c>
      <c r="OE354" s="1">
        <v>0</v>
      </c>
      <c r="OF354" s="1">
        <v>0</v>
      </c>
      <c r="OG354" s="1">
        <v>0</v>
      </c>
      <c r="OH354" s="1">
        <v>0</v>
      </c>
      <c r="OI354" s="1">
        <v>0</v>
      </c>
      <c r="OJ354" s="1">
        <v>0</v>
      </c>
      <c r="OK354" s="1">
        <v>0</v>
      </c>
      <c r="OL354" s="1">
        <v>1</v>
      </c>
      <c r="OM354" s="1">
        <v>1</v>
      </c>
      <c r="ON354" s="1">
        <v>0</v>
      </c>
      <c r="OO354" s="1" t="s">
        <v>562</v>
      </c>
      <c r="OP354" s="1">
        <v>0</v>
      </c>
      <c r="OQ354" s="1">
        <v>1</v>
      </c>
      <c r="OR354" s="1">
        <v>0</v>
      </c>
      <c r="OS354" s="1">
        <v>0</v>
      </c>
      <c r="OT354" s="1">
        <v>0</v>
      </c>
      <c r="OU354" s="1">
        <v>0</v>
      </c>
      <c r="OW354" s="1" t="s">
        <v>546</v>
      </c>
      <c r="OY354" s="1" t="s">
        <v>743</v>
      </c>
      <c r="OZ354" s="1" t="s">
        <v>464</v>
      </c>
      <c r="PA354" s="1" t="s">
        <v>464</v>
      </c>
      <c r="PB354" s="1" t="s">
        <v>502</v>
      </c>
      <c r="PC354" s="1" t="s">
        <v>472</v>
      </c>
      <c r="PI354" s="1" t="s">
        <v>534</v>
      </c>
      <c r="PJ354" s="1" t="s">
        <v>487</v>
      </c>
      <c r="PK354" s="1">
        <v>1</v>
      </c>
      <c r="PL354" s="1">
        <v>0</v>
      </c>
      <c r="PM354" s="1">
        <v>0</v>
      </c>
      <c r="PN354" s="1">
        <v>0</v>
      </c>
      <c r="PO354" s="1">
        <v>0</v>
      </c>
      <c r="PP354" s="1">
        <v>0</v>
      </c>
      <c r="PQ354" s="1">
        <v>0</v>
      </c>
      <c r="PR354" s="1">
        <v>0</v>
      </c>
      <c r="PS354" s="1">
        <v>0</v>
      </c>
      <c r="PT354" s="1">
        <v>0</v>
      </c>
      <c r="PU354" s="1">
        <v>0</v>
      </c>
      <c r="PV354" s="1">
        <v>0</v>
      </c>
      <c r="PX354" s="1" t="s">
        <v>4546</v>
      </c>
      <c r="PY354" s="1" t="s">
        <v>472</v>
      </c>
      <c r="QB354" s="1" t="s">
        <v>4547</v>
      </c>
      <c r="QC354" s="1" t="s">
        <v>4548</v>
      </c>
      <c r="QD354" s="1" t="s">
        <v>472</v>
      </c>
      <c r="QG354" s="1">
        <v>-2.2885084</v>
      </c>
      <c r="QH354" s="1">
        <v>28.803043500000001</v>
      </c>
      <c r="QI354" s="1">
        <v>1771.4</v>
      </c>
      <c r="QJ354" s="1">
        <v>4.91</v>
      </c>
      <c r="QK354" s="1">
        <v>3</v>
      </c>
      <c r="QL354" s="1">
        <v>44972.466874999998</v>
      </c>
      <c r="QM354" s="1">
        <v>44972.456180555557</v>
      </c>
      <c r="QN354" s="1" t="s">
        <v>890</v>
      </c>
      <c r="QO354" s="1">
        <v>44972.481574074067</v>
      </c>
      <c r="QP354" s="7" t="s">
        <v>4549</v>
      </c>
      <c r="QQ354" s="1" t="s">
        <v>890</v>
      </c>
      <c r="QR354" s="1" t="s">
        <v>4707</v>
      </c>
      <c r="QS354" s="1" t="s">
        <v>4716</v>
      </c>
      <c r="QT354" s="1">
        <v>2</v>
      </c>
      <c r="QU354" s="1" t="s">
        <v>4725</v>
      </c>
      <c r="QV354" s="1">
        <v>6</v>
      </c>
      <c r="QW354" s="1">
        <v>7</v>
      </c>
      <c r="QX354" s="1">
        <v>10</v>
      </c>
      <c r="QY354" s="9">
        <v>23</v>
      </c>
      <c r="QZ354" s="1" t="s">
        <v>5100</v>
      </c>
      <c r="RA354" s="1">
        <v>34.285714285714285</v>
      </c>
      <c r="RB354" s="1" t="s">
        <v>4710</v>
      </c>
      <c r="RC354" s="1" t="s">
        <v>4711</v>
      </c>
      <c r="RD354" s="1" t="s">
        <v>4712</v>
      </c>
      <c r="RE354" s="1" t="s">
        <v>5102</v>
      </c>
      <c r="RF354" s="1">
        <v>0</v>
      </c>
      <c r="RG354" s="1">
        <v>1</v>
      </c>
      <c r="RH354" s="1">
        <v>1</v>
      </c>
      <c r="RI354" s="1">
        <v>3</v>
      </c>
      <c r="RJ354" s="1" t="s">
        <v>4713</v>
      </c>
      <c r="RK354" s="1">
        <v>1</v>
      </c>
      <c r="RL354" s="1">
        <v>7</v>
      </c>
      <c r="RM354" s="1" t="s">
        <v>4718</v>
      </c>
      <c r="RN354" s="1">
        <v>1</v>
      </c>
      <c r="RO354" s="1">
        <v>1</v>
      </c>
      <c r="RP354" s="1" t="str">
        <f t="shared" si="36"/>
        <v>croissance</v>
      </c>
      <c r="RQ354" s="1" t="str">
        <f t="shared" si="37"/>
        <v>stagnation</v>
      </c>
      <c r="RR354" s="1" t="str">
        <f t="shared" si="38"/>
        <v>stagnation</v>
      </c>
      <c r="RS354" s="1" t="str">
        <f t="shared" si="39"/>
        <v>croissance</v>
      </c>
      <c r="RT354" s="1" t="str">
        <f t="shared" si="40"/>
        <v>regression</v>
      </c>
      <c r="RU354" s="1" t="str">
        <f t="shared" si="41"/>
        <v>regression</v>
      </c>
    </row>
    <row r="355" spans="1:489" ht="14.25" customHeight="1" x14ac:dyDescent="0.3">
      <c r="A355" s="1" t="s">
        <v>4550</v>
      </c>
      <c r="B355" s="1" t="s">
        <v>4551</v>
      </c>
      <c r="C355" s="1">
        <v>44958</v>
      </c>
      <c r="D355" s="1" t="s">
        <v>459</v>
      </c>
      <c r="E355" s="1" t="s">
        <v>460</v>
      </c>
      <c r="F355" s="1" t="s">
        <v>460</v>
      </c>
      <c r="G355" s="1" t="s">
        <v>461</v>
      </c>
      <c r="H355" s="1" t="s">
        <v>462</v>
      </c>
      <c r="I355" s="1" t="s">
        <v>463</v>
      </c>
      <c r="J355" s="1" t="s">
        <v>464</v>
      </c>
      <c r="K355" s="1" t="s">
        <v>4553</v>
      </c>
      <c r="L355" s="1" t="s">
        <v>4552</v>
      </c>
      <c r="M355" s="1" t="str" cm="1">
        <f t="array" ref="M355">SUBSTITUTE(L355,LEFT(L355,MIN(IFERROR(FIND({0;1;2;3;4;5;6;7;8;9},L355),""))-1),"")</f>
        <v>48</v>
      </c>
      <c r="N355" s="1" t="str">
        <f t="shared" si="35"/>
        <v>kamak_48</v>
      </c>
      <c r="O355" s="1" t="s">
        <v>467</v>
      </c>
      <c r="P355" s="1">
        <v>21</v>
      </c>
      <c r="Q355" s="1">
        <v>975662584</v>
      </c>
      <c r="R355" s="1" t="s">
        <v>614</v>
      </c>
      <c r="S355" s="1" t="s">
        <v>472</v>
      </c>
      <c r="T355" s="1" t="s">
        <v>1221</v>
      </c>
      <c r="V355" s="1" t="s">
        <v>510</v>
      </c>
      <c r="W355" s="1" t="s">
        <v>510</v>
      </c>
      <c r="X355" s="1" t="s">
        <v>4554</v>
      </c>
      <c r="Y355" s="1" t="s">
        <v>831</v>
      </c>
      <c r="AA355" s="1" t="s">
        <v>471</v>
      </c>
      <c r="AB355" s="1">
        <v>1</v>
      </c>
      <c r="AC355" s="1">
        <v>0</v>
      </c>
      <c r="AD355" s="1">
        <v>1</v>
      </c>
      <c r="AE355" s="1">
        <v>0</v>
      </c>
      <c r="AF355" s="1">
        <v>1</v>
      </c>
      <c r="AG355" s="1">
        <v>0</v>
      </c>
      <c r="AH355" s="1">
        <v>0</v>
      </c>
      <c r="AI355" s="1">
        <v>0</v>
      </c>
      <c r="AJ355" s="1">
        <v>0</v>
      </c>
      <c r="AK355" s="1">
        <v>0</v>
      </c>
      <c r="AL355" s="1">
        <v>1</v>
      </c>
      <c r="AM355" s="1">
        <v>0</v>
      </c>
      <c r="AN355" s="1">
        <v>0</v>
      </c>
      <c r="AO355" s="1">
        <v>1</v>
      </c>
      <c r="AP355" s="1">
        <v>0</v>
      </c>
      <c r="AQ355" s="1">
        <v>0</v>
      </c>
      <c r="AR355" s="1">
        <v>5</v>
      </c>
      <c r="AS355" s="1" t="s">
        <v>472</v>
      </c>
      <c r="AT355" s="1">
        <v>0</v>
      </c>
      <c r="AU355" s="1">
        <v>0</v>
      </c>
      <c r="AV355" s="1">
        <v>0</v>
      </c>
      <c r="AW355" s="1">
        <v>0</v>
      </c>
      <c r="AX355" s="1">
        <v>0</v>
      </c>
      <c r="AY355" s="1">
        <v>0</v>
      </c>
      <c r="AZ355" s="1">
        <v>0</v>
      </c>
      <c r="BA355" s="1">
        <v>0</v>
      </c>
      <c r="BB355" s="1">
        <v>0</v>
      </c>
      <c r="BC355" s="1">
        <v>0</v>
      </c>
      <c r="BD355" s="1">
        <v>0</v>
      </c>
      <c r="BE355" s="1">
        <v>0</v>
      </c>
      <c r="BF355" s="1" t="s">
        <v>464</v>
      </c>
      <c r="BG355" s="1">
        <v>1</v>
      </c>
      <c r="BH355" s="1">
        <v>0</v>
      </c>
      <c r="BI355" s="1">
        <v>0</v>
      </c>
      <c r="BJ355" s="1">
        <v>0</v>
      </c>
      <c r="BK355" s="1">
        <v>0</v>
      </c>
      <c r="BL355" s="1">
        <v>0</v>
      </c>
      <c r="BM355" s="1">
        <v>0</v>
      </c>
      <c r="BN355" s="1">
        <v>0</v>
      </c>
      <c r="BO355" s="1">
        <v>0</v>
      </c>
      <c r="BP355" s="1">
        <v>0</v>
      </c>
      <c r="BQ355" s="1">
        <v>0</v>
      </c>
      <c r="BS355" s="1" t="s">
        <v>464</v>
      </c>
      <c r="BT355" s="1">
        <v>0</v>
      </c>
      <c r="BU355" s="1">
        <v>0</v>
      </c>
      <c r="BV355" s="1">
        <v>0</v>
      </c>
      <c r="BW355" s="1">
        <v>1</v>
      </c>
      <c r="BX355" s="1">
        <v>0</v>
      </c>
      <c r="BY355" s="1">
        <v>0</v>
      </c>
      <c r="BZ355" s="1">
        <v>0</v>
      </c>
      <c r="CA355" s="1">
        <v>0</v>
      </c>
      <c r="CB355" s="1">
        <v>0</v>
      </c>
      <c r="CC355" s="1">
        <v>0</v>
      </c>
      <c r="CD355" s="1">
        <v>0</v>
      </c>
      <c r="CF355" s="1" t="s">
        <v>473</v>
      </c>
      <c r="CG355" s="1" t="s">
        <v>474</v>
      </c>
      <c r="CL355" s="1" t="s">
        <v>473</v>
      </c>
      <c r="CM355" s="1" t="s">
        <v>5133</v>
      </c>
      <c r="CO355" s="1" t="s">
        <v>464</v>
      </c>
      <c r="CW355" s="1" t="s">
        <v>475</v>
      </c>
      <c r="CX355" s="1">
        <v>5</v>
      </c>
      <c r="CY355" s="1">
        <v>8</v>
      </c>
      <c r="CZ355" s="1">
        <v>12</v>
      </c>
      <c r="DA355" s="9">
        <v>25</v>
      </c>
      <c r="DE355" s="1" t="s">
        <v>464</v>
      </c>
      <c r="DF355" s="1" t="s">
        <v>5100</v>
      </c>
      <c r="EH355" s="1">
        <v>6</v>
      </c>
      <c r="EI355" s="1">
        <v>4</v>
      </c>
      <c r="EJ355" s="1">
        <v>480</v>
      </c>
      <c r="EM355" s="1">
        <v>0</v>
      </c>
      <c r="EN355" s="6">
        <v>13.714285714285714</v>
      </c>
      <c r="EO355" s="1" t="s">
        <v>472</v>
      </c>
      <c r="EZ355" s="1" t="s">
        <v>597</v>
      </c>
      <c r="FA355" s="1">
        <v>0</v>
      </c>
      <c r="FB355" s="1">
        <v>0</v>
      </c>
      <c r="FC355" s="1">
        <v>1</v>
      </c>
      <c r="FD355" s="1">
        <v>0</v>
      </c>
      <c r="FE355" s="1">
        <v>0</v>
      </c>
      <c r="FF355" s="1">
        <v>0</v>
      </c>
      <c r="FG355" s="1">
        <v>0</v>
      </c>
      <c r="FI355" s="1" t="s">
        <v>472</v>
      </c>
      <c r="GE355" s="1" t="s">
        <v>464</v>
      </c>
      <c r="GF355" s="1" t="s">
        <v>4555</v>
      </c>
      <c r="GG355" s="1" t="s">
        <v>472</v>
      </c>
      <c r="HP355" s="1" t="s">
        <v>464</v>
      </c>
      <c r="HQ355" s="1">
        <v>0</v>
      </c>
      <c r="HR355" s="1">
        <v>0</v>
      </c>
      <c r="HS355" s="1">
        <v>0</v>
      </c>
      <c r="HT355" s="1">
        <v>0</v>
      </c>
      <c r="HU355" s="1">
        <v>0</v>
      </c>
      <c r="HV355" s="1">
        <v>0</v>
      </c>
      <c r="HW355" s="1">
        <v>1</v>
      </c>
      <c r="HX355" s="1">
        <v>0</v>
      </c>
      <c r="HY355" s="1">
        <v>0</v>
      </c>
      <c r="HZ355" s="1">
        <v>0</v>
      </c>
      <c r="IF355" s="1">
        <v>1</v>
      </c>
      <c r="IG355" s="1">
        <v>0</v>
      </c>
      <c r="IH355" s="1">
        <v>0</v>
      </c>
      <c r="II355" s="1">
        <v>0</v>
      </c>
      <c r="IJ355" s="1">
        <v>0</v>
      </c>
      <c r="IK355" s="1">
        <v>2</v>
      </c>
      <c r="IS355" s="1" t="s">
        <v>5183</v>
      </c>
      <c r="IT355" s="1" t="s">
        <v>464</v>
      </c>
      <c r="IU355" s="1" t="s">
        <v>5102</v>
      </c>
      <c r="IV355" s="1" t="s">
        <v>472</v>
      </c>
      <c r="IX355" s="1" t="s">
        <v>472</v>
      </c>
      <c r="IY355" s="1" t="s">
        <v>472</v>
      </c>
      <c r="KA355" s="1" t="s">
        <v>464</v>
      </c>
      <c r="KB355" s="1">
        <v>1</v>
      </c>
      <c r="KC355" s="1">
        <v>0</v>
      </c>
      <c r="KD355" s="1">
        <v>0</v>
      </c>
      <c r="KE355" s="1">
        <v>1</v>
      </c>
      <c r="KF355" s="1">
        <v>0</v>
      </c>
      <c r="KG355" s="1">
        <v>0</v>
      </c>
      <c r="KH355" s="1">
        <v>0</v>
      </c>
      <c r="KJ355" s="1">
        <v>0</v>
      </c>
      <c r="KK355" s="1">
        <v>0</v>
      </c>
      <c r="KL355" s="1">
        <v>0</v>
      </c>
      <c r="KM355" s="1">
        <v>0</v>
      </c>
      <c r="KN355" s="1">
        <v>1</v>
      </c>
      <c r="KO355" s="1" t="s">
        <v>5186</v>
      </c>
      <c r="KP355" s="1">
        <v>1</v>
      </c>
      <c r="KQ355" s="1">
        <v>0</v>
      </c>
      <c r="KR355" s="1">
        <v>0</v>
      </c>
      <c r="KT355" s="1">
        <v>0</v>
      </c>
      <c r="KU355" s="1">
        <v>0</v>
      </c>
      <c r="KV355" s="1">
        <v>0</v>
      </c>
      <c r="KW355" s="1">
        <v>1</v>
      </c>
      <c r="KX355" s="1">
        <v>0</v>
      </c>
      <c r="KY355" s="1">
        <v>0</v>
      </c>
      <c r="LA355" s="1" t="s">
        <v>464</v>
      </c>
      <c r="LB355" s="1" t="s">
        <v>4556</v>
      </c>
      <c r="LC355" s="1">
        <v>1</v>
      </c>
      <c r="LD355" s="1">
        <v>0</v>
      </c>
      <c r="LE355" s="1">
        <v>0</v>
      </c>
      <c r="LF355" s="1">
        <v>0</v>
      </c>
      <c r="LH355" s="1">
        <v>0</v>
      </c>
      <c r="LI355" s="1">
        <v>0</v>
      </c>
      <c r="LJ355" s="1">
        <v>1</v>
      </c>
      <c r="LK355" s="1">
        <v>0</v>
      </c>
      <c r="LL355" s="1">
        <v>0</v>
      </c>
      <c r="LM355" s="1">
        <v>0</v>
      </c>
      <c r="LN355" s="1">
        <v>0</v>
      </c>
      <c r="LO355" s="1">
        <v>0</v>
      </c>
      <c r="LQ355" s="1" t="s">
        <v>464</v>
      </c>
      <c r="LR355" s="1" t="s">
        <v>4557</v>
      </c>
      <c r="LS355" s="1">
        <v>0</v>
      </c>
      <c r="LT355" s="1">
        <v>1</v>
      </c>
      <c r="LU355" s="1">
        <v>0</v>
      </c>
      <c r="LV355" s="1">
        <v>0</v>
      </c>
      <c r="LW355" s="1">
        <v>0</v>
      </c>
      <c r="LX355" s="1">
        <v>0</v>
      </c>
      <c r="LY355" s="1" t="s">
        <v>4558</v>
      </c>
      <c r="LZ355" s="1" t="s">
        <v>464</v>
      </c>
      <c r="MA355" s="1" t="s">
        <v>472</v>
      </c>
      <c r="MB355" s="1">
        <v>0</v>
      </c>
      <c r="MC355" s="1">
        <v>0</v>
      </c>
      <c r="MD355" s="1">
        <v>1</v>
      </c>
      <c r="ME355" s="1">
        <v>0</v>
      </c>
      <c r="MF355" s="1">
        <v>0</v>
      </c>
      <c r="MH355" s="1">
        <v>1</v>
      </c>
      <c r="MI355" s="1">
        <v>0</v>
      </c>
      <c r="MJ355" s="1">
        <v>0</v>
      </c>
      <c r="MK355" s="1">
        <v>0</v>
      </c>
      <c r="ML355" s="1">
        <v>0</v>
      </c>
      <c r="MM355" s="1">
        <v>0</v>
      </c>
      <c r="MN355" s="1">
        <v>0</v>
      </c>
      <c r="MO355" s="1">
        <v>0</v>
      </c>
      <c r="MQ355" s="1">
        <v>1</v>
      </c>
      <c r="MT355" s="1">
        <v>6</v>
      </c>
      <c r="MU355" s="1" t="s">
        <v>5187</v>
      </c>
      <c r="MV355" s="1">
        <v>0</v>
      </c>
      <c r="MW355" s="1">
        <v>1</v>
      </c>
      <c r="MX355" s="1">
        <v>0</v>
      </c>
      <c r="MY355" s="1">
        <v>0</v>
      </c>
      <c r="MZ355" s="1">
        <v>0</v>
      </c>
      <c r="NA355" s="1">
        <v>1</v>
      </c>
      <c r="NB355" s="1">
        <v>2</v>
      </c>
      <c r="NC355" s="1" t="s">
        <v>5190</v>
      </c>
      <c r="ND355" s="1">
        <v>0</v>
      </c>
      <c r="NE355" s="1">
        <v>0</v>
      </c>
      <c r="NF355" s="1">
        <v>0</v>
      </c>
      <c r="NH355" s="1" t="s">
        <v>464</v>
      </c>
      <c r="NI355" s="1" t="s">
        <v>464</v>
      </c>
      <c r="NJ355" s="1" t="s">
        <v>741</v>
      </c>
      <c r="OD355" s="1" t="s">
        <v>760</v>
      </c>
      <c r="OE355" s="1">
        <v>0</v>
      </c>
      <c r="OF355" s="1">
        <v>0</v>
      </c>
      <c r="OG355" s="1">
        <v>0</v>
      </c>
      <c r="OH355" s="1">
        <v>0</v>
      </c>
      <c r="OI355" s="1">
        <v>0</v>
      </c>
      <c r="OJ355" s="1">
        <v>0</v>
      </c>
      <c r="OK355" s="1">
        <v>0</v>
      </c>
      <c r="OL355" s="1">
        <v>1</v>
      </c>
      <c r="OM355" s="1">
        <v>0</v>
      </c>
      <c r="ON355" s="1">
        <v>0</v>
      </c>
      <c r="OP355" s="1">
        <v>0</v>
      </c>
      <c r="OQ355" s="1">
        <v>0</v>
      </c>
      <c r="OR355" s="1">
        <v>0</v>
      </c>
      <c r="OS355" s="1">
        <v>0</v>
      </c>
      <c r="OT355" s="1">
        <v>1</v>
      </c>
      <c r="OU355" s="1">
        <v>0</v>
      </c>
      <c r="OV355" s="1" t="s">
        <v>834</v>
      </c>
      <c r="OW355" s="1" t="s">
        <v>482</v>
      </c>
      <c r="OY355" s="1" t="s">
        <v>518</v>
      </c>
      <c r="OZ355" s="1" t="s">
        <v>472</v>
      </c>
      <c r="PA355" s="1" t="s">
        <v>472</v>
      </c>
      <c r="PB355" s="1" t="s">
        <v>518</v>
      </c>
      <c r="PC355" s="1" t="s">
        <v>472</v>
      </c>
      <c r="PI355" s="1" t="s">
        <v>534</v>
      </c>
      <c r="PJ355" s="1" t="s">
        <v>472</v>
      </c>
      <c r="PZ355" s="1" t="s">
        <v>4451</v>
      </c>
      <c r="QA355" s="1" t="s">
        <v>472</v>
      </c>
      <c r="QB355" s="1" t="s">
        <v>4452</v>
      </c>
      <c r="QC355" s="1" t="s">
        <v>4453</v>
      </c>
      <c r="QD355" s="1" t="s">
        <v>472</v>
      </c>
      <c r="QG355" s="1">
        <v>-2.2884386999999999</v>
      </c>
      <c r="QH355" s="1">
        <v>28.803061199999998</v>
      </c>
      <c r="QI355" s="1">
        <v>1766.1</v>
      </c>
      <c r="QJ355" s="1">
        <v>4.88</v>
      </c>
      <c r="QK355" s="1">
        <v>5</v>
      </c>
      <c r="QL355" s="1">
        <v>44972.486979166657</v>
      </c>
      <c r="QM355" s="1">
        <v>44972.475902777784</v>
      </c>
      <c r="QN355" s="1" t="s">
        <v>1230</v>
      </c>
      <c r="QO355" s="1">
        <v>44972.487013888887</v>
      </c>
      <c r="QP355" s="7" t="s">
        <v>4559</v>
      </c>
      <c r="QQ355" s="1" t="s">
        <v>1230</v>
      </c>
      <c r="QR355" s="1" t="s">
        <v>4707</v>
      </c>
      <c r="QS355" s="1" t="s">
        <v>4708</v>
      </c>
      <c r="QT355" s="1">
        <v>7</v>
      </c>
      <c r="QU355" s="1" t="s">
        <v>4725</v>
      </c>
      <c r="QV355" s="1">
        <v>25</v>
      </c>
      <c r="QW355" s="1">
        <v>65</v>
      </c>
      <c r="QX355" s="1">
        <v>15</v>
      </c>
      <c r="QY355" s="9">
        <v>105</v>
      </c>
      <c r="QZ355" s="1" t="s">
        <v>5102</v>
      </c>
      <c r="RA355" s="1">
        <v>12.244897959183673</v>
      </c>
      <c r="RB355" s="1" t="s">
        <v>4720</v>
      </c>
      <c r="RC355" s="1" t="s">
        <v>4711</v>
      </c>
      <c r="RD355" s="1" t="s">
        <v>4712</v>
      </c>
      <c r="RE355" s="1" t="s">
        <v>5102</v>
      </c>
      <c r="RF355" s="1">
        <v>0</v>
      </c>
      <c r="RG355" s="1">
        <v>1</v>
      </c>
      <c r="RH355" s="1">
        <v>1</v>
      </c>
      <c r="RI355" s="1">
        <v>3</v>
      </c>
      <c r="RJ355" s="1" t="s">
        <v>4713</v>
      </c>
      <c r="RK355" s="1">
        <v>0</v>
      </c>
      <c r="RL355" s="1">
        <v>7</v>
      </c>
      <c r="RM355" s="1" t="s">
        <v>4718</v>
      </c>
      <c r="RN355" s="1">
        <v>0</v>
      </c>
      <c r="RO355" s="1">
        <v>0</v>
      </c>
      <c r="RP355" s="1" t="str">
        <f t="shared" si="36"/>
        <v>croissance</v>
      </c>
      <c r="RQ355" s="1" t="str">
        <f t="shared" si="37"/>
        <v>croissance</v>
      </c>
      <c r="RR355" s="1" t="str">
        <f t="shared" si="38"/>
        <v>stagnation</v>
      </c>
      <c r="RS355" s="1" t="str">
        <f t="shared" si="39"/>
        <v>regression</v>
      </c>
      <c r="RT355" s="1" t="str">
        <f t="shared" si="40"/>
        <v>regression</v>
      </c>
      <c r="RU355" s="1" t="str">
        <f t="shared" si="41"/>
        <v>regression</v>
      </c>
    </row>
    <row r="356" spans="1:489" ht="14.25" customHeight="1" x14ac:dyDescent="0.3">
      <c r="A356" s="1" t="s">
        <v>4560</v>
      </c>
      <c r="B356" s="1" t="s">
        <v>4561</v>
      </c>
      <c r="C356" s="1">
        <v>44972</v>
      </c>
      <c r="D356" s="1" t="s">
        <v>459</v>
      </c>
      <c r="E356" s="1" t="s">
        <v>460</v>
      </c>
      <c r="F356" s="1" t="s">
        <v>460</v>
      </c>
      <c r="G356" s="1" t="s">
        <v>461</v>
      </c>
      <c r="H356" s="1" t="s">
        <v>1380</v>
      </c>
      <c r="I356" s="1" t="s">
        <v>1381</v>
      </c>
      <c r="J356" s="1" t="s">
        <v>472</v>
      </c>
      <c r="K356" s="1" t="s">
        <v>4563</v>
      </c>
      <c r="L356" s="1" t="s">
        <v>4562</v>
      </c>
      <c r="M356" s="1" t="str" cm="1">
        <f t="array" ref="M356">SUBSTITUTE(L356,LEFT(L356,MIN(IFERROR(FIND({0;1;2;3;4;5;6;7;8;9},L356),""))-1),"")</f>
        <v>50</v>
      </c>
      <c r="N356" s="1" t="str">
        <f t="shared" si="35"/>
        <v>mwand_50</v>
      </c>
      <c r="O356" s="1" t="s">
        <v>510</v>
      </c>
      <c r="P356" s="1">
        <v>19</v>
      </c>
      <c r="Q356" s="1">
        <v>0</v>
      </c>
      <c r="R356" s="1" t="s">
        <v>614</v>
      </c>
      <c r="S356" s="1" t="s">
        <v>472</v>
      </c>
      <c r="T356" s="1" t="s">
        <v>808</v>
      </c>
      <c r="V356" s="1" t="s">
        <v>467</v>
      </c>
      <c r="W356" s="1" t="s">
        <v>467</v>
      </c>
      <c r="X356" s="1" t="s">
        <v>4564</v>
      </c>
      <c r="Y356" s="1" t="s">
        <v>575</v>
      </c>
      <c r="AA356" s="1" t="s">
        <v>471</v>
      </c>
      <c r="AB356" s="1">
        <v>0</v>
      </c>
      <c r="AC356" s="1">
        <v>0</v>
      </c>
      <c r="AD356" s="1">
        <v>1</v>
      </c>
      <c r="AE356" s="1">
        <v>0</v>
      </c>
      <c r="AF356" s="1">
        <v>1</v>
      </c>
      <c r="AG356" s="1">
        <v>0</v>
      </c>
      <c r="AH356" s="1">
        <v>0</v>
      </c>
      <c r="AI356" s="1">
        <v>1</v>
      </c>
      <c r="AJ356" s="1">
        <v>0</v>
      </c>
      <c r="AK356" s="1">
        <v>0</v>
      </c>
      <c r="AL356" s="1">
        <v>0</v>
      </c>
      <c r="AM356" s="1">
        <v>1</v>
      </c>
      <c r="AN356" s="1">
        <v>0</v>
      </c>
      <c r="AO356" s="1">
        <v>0</v>
      </c>
      <c r="AP356" s="1">
        <v>0</v>
      </c>
      <c r="AQ356" s="1">
        <v>0</v>
      </c>
      <c r="AR356" s="1">
        <v>4</v>
      </c>
      <c r="AS356" s="1" t="s">
        <v>464</v>
      </c>
      <c r="AT356" s="1">
        <v>0</v>
      </c>
      <c r="AU356" s="1">
        <v>0</v>
      </c>
      <c r="AV356" s="1">
        <v>0</v>
      </c>
      <c r="AW356" s="1">
        <v>0</v>
      </c>
      <c r="AX356" s="1">
        <v>1</v>
      </c>
      <c r="AY356" s="1">
        <v>0</v>
      </c>
      <c r="AZ356" s="1">
        <v>0</v>
      </c>
      <c r="BA356" s="1">
        <v>0</v>
      </c>
      <c r="BB356" s="1">
        <v>0</v>
      </c>
      <c r="BC356" s="1">
        <v>0</v>
      </c>
      <c r="BD356" s="1">
        <v>0</v>
      </c>
      <c r="BE356" s="1">
        <v>0</v>
      </c>
      <c r="BF356" s="1" t="s">
        <v>464</v>
      </c>
      <c r="BG356" s="1">
        <v>0</v>
      </c>
      <c r="BH356" s="1">
        <v>0</v>
      </c>
      <c r="BI356" s="1">
        <v>0</v>
      </c>
      <c r="BJ356" s="1">
        <v>0</v>
      </c>
      <c r="BK356" s="1">
        <v>0</v>
      </c>
      <c r="BL356" s="1">
        <v>0</v>
      </c>
      <c r="BM356" s="1">
        <v>0</v>
      </c>
      <c r="BN356" s="1">
        <v>1</v>
      </c>
      <c r="BO356" s="1">
        <v>0</v>
      </c>
      <c r="BP356" s="1">
        <v>0</v>
      </c>
      <c r="BQ356" s="1">
        <v>0</v>
      </c>
      <c r="BS356" s="1" t="s">
        <v>464</v>
      </c>
      <c r="BT356" s="1">
        <v>1</v>
      </c>
      <c r="BU356" s="1">
        <v>0</v>
      </c>
      <c r="BV356" s="1">
        <v>0</v>
      </c>
      <c r="BW356" s="1">
        <v>0</v>
      </c>
      <c r="BX356" s="1">
        <v>0</v>
      </c>
      <c r="BY356" s="1">
        <v>0</v>
      </c>
      <c r="BZ356" s="1">
        <v>0</v>
      </c>
      <c r="CA356" s="1">
        <v>0</v>
      </c>
      <c r="CB356" s="1">
        <v>1</v>
      </c>
      <c r="CC356" s="1">
        <v>0</v>
      </c>
      <c r="CD356" s="1">
        <v>0</v>
      </c>
      <c r="CF356" s="1" t="s">
        <v>473</v>
      </c>
      <c r="CG356" s="1" t="s">
        <v>474</v>
      </c>
      <c r="CL356" s="1" t="s">
        <v>473</v>
      </c>
      <c r="CM356" s="1" t="s">
        <v>5133</v>
      </c>
      <c r="CO356" s="1" t="s">
        <v>464</v>
      </c>
      <c r="CW356" s="1" t="s">
        <v>475</v>
      </c>
      <c r="CX356" s="1">
        <v>3</v>
      </c>
      <c r="CY356" s="1">
        <v>5</v>
      </c>
      <c r="CZ356" s="1">
        <v>3</v>
      </c>
      <c r="DA356" s="9">
        <v>11</v>
      </c>
      <c r="DE356" s="1" t="s">
        <v>464</v>
      </c>
      <c r="DF356" s="1" t="s">
        <v>5100</v>
      </c>
      <c r="EH356" s="1">
        <v>7</v>
      </c>
      <c r="EI356" s="1">
        <v>5</v>
      </c>
      <c r="EJ356" s="1">
        <v>700</v>
      </c>
      <c r="EM356" s="1">
        <v>0</v>
      </c>
      <c r="EN356" s="6">
        <v>25</v>
      </c>
      <c r="EO356" s="1" t="s">
        <v>472</v>
      </c>
      <c r="EZ356" s="1" t="s">
        <v>476</v>
      </c>
      <c r="FA356" s="1">
        <v>0</v>
      </c>
      <c r="FB356" s="1">
        <v>0</v>
      </c>
      <c r="FC356" s="1">
        <v>0</v>
      </c>
      <c r="FD356" s="1">
        <v>0</v>
      </c>
      <c r="FE356" s="1">
        <v>1</v>
      </c>
      <c r="FF356" s="1">
        <v>0</v>
      </c>
      <c r="FG356" s="1">
        <v>0</v>
      </c>
      <c r="FI356" s="1" t="s">
        <v>464</v>
      </c>
      <c r="FJ356" s="1" t="s">
        <v>598</v>
      </c>
      <c r="FM356" s="1">
        <v>500</v>
      </c>
      <c r="GE356" s="1" t="s">
        <v>464</v>
      </c>
      <c r="GF356" s="1" t="s">
        <v>4565</v>
      </c>
      <c r="GG356" s="1" t="s">
        <v>472</v>
      </c>
      <c r="HP356" s="1" t="s">
        <v>464</v>
      </c>
      <c r="HQ356" s="1">
        <v>0</v>
      </c>
      <c r="HR356" s="1">
        <v>0</v>
      </c>
      <c r="HS356" s="1">
        <v>0</v>
      </c>
      <c r="HT356" s="1">
        <v>0</v>
      </c>
      <c r="HU356" s="1">
        <v>0</v>
      </c>
      <c r="HV356" s="1">
        <v>0</v>
      </c>
      <c r="HW356" s="1">
        <v>1</v>
      </c>
      <c r="HX356" s="1">
        <v>0</v>
      </c>
      <c r="HY356" s="1">
        <v>0</v>
      </c>
      <c r="HZ356" s="1">
        <v>0</v>
      </c>
      <c r="IF356" s="1">
        <v>0</v>
      </c>
      <c r="IG356" s="1">
        <v>0</v>
      </c>
      <c r="IH356" s="1">
        <v>0</v>
      </c>
      <c r="II356" s="1">
        <v>1</v>
      </c>
      <c r="IJ356" s="1">
        <v>0</v>
      </c>
      <c r="IS356" s="1" t="s">
        <v>5183</v>
      </c>
      <c r="IT356" s="1" t="s">
        <v>472</v>
      </c>
      <c r="IU356" s="1" t="s">
        <v>5102</v>
      </c>
      <c r="IV356" s="1" t="s">
        <v>472</v>
      </c>
      <c r="IX356" s="1" t="s">
        <v>472</v>
      </c>
      <c r="IY356" s="1" t="s">
        <v>472</v>
      </c>
      <c r="KA356" s="1" t="s">
        <v>464</v>
      </c>
      <c r="KB356" s="1">
        <v>1</v>
      </c>
      <c r="KC356" s="1">
        <v>0</v>
      </c>
      <c r="KD356" s="1">
        <v>1</v>
      </c>
      <c r="KE356" s="1">
        <v>2</v>
      </c>
      <c r="KF356" s="1">
        <v>0</v>
      </c>
      <c r="KG356" s="1">
        <v>0</v>
      </c>
      <c r="KH356" s="1">
        <v>0</v>
      </c>
      <c r="KJ356" s="1">
        <v>1</v>
      </c>
      <c r="KK356" s="1">
        <v>1</v>
      </c>
      <c r="KL356" s="1">
        <v>0</v>
      </c>
      <c r="KM356" s="1">
        <v>2</v>
      </c>
      <c r="KN356" s="1">
        <v>4</v>
      </c>
      <c r="KO356" s="1" t="s">
        <v>5185</v>
      </c>
      <c r="KP356" s="1">
        <v>0</v>
      </c>
      <c r="KQ356" s="1">
        <v>0</v>
      </c>
      <c r="KR356" s="1">
        <v>0</v>
      </c>
      <c r="KT356" s="1">
        <v>1</v>
      </c>
      <c r="KU356" s="1">
        <v>0</v>
      </c>
      <c r="KV356" s="1">
        <v>0</v>
      </c>
      <c r="KW356" s="1">
        <v>0</v>
      </c>
      <c r="KX356" s="1">
        <v>0</v>
      </c>
      <c r="KY356" s="1">
        <v>0</v>
      </c>
      <c r="LA356" s="1" t="s">
        <v>472</v>
      </c>
      <c r="LB356" s="1" t="s">
        <v>4566</v>
      </c>
      <c r="LC356" s="1">
        <v>0</v>
      </c>
      <c r="LD356" s="1">
        <v>1</v>
      </c>
      <c r="LE356" s="1">
        <v>0</v>
      </c>
      <c r="LF356" s="1">
        <v>0</v>
      </c>
      <c r="LH356" s="1">
        <v>1</v>
      </c>
      <c r="LI356" s="1">
        <v>0</v>
      </c>
      <c r="LJ356" s="1">
        <v>0</v>
      </c>
      <c r="LK356" s="1">
        <v>0</v>
      </c>
      <c r="LL356" s="1">
        <v>0</v>
      </c>
      <c r="LM356" s="1">
        <v>0</v>
      </c>
      <c r="LN356" s="1">
        <v>0</v>
      </c>
      <c r="LO356" s="1">
        <v>0</v>
      </c>
      <c r="LQ356" s="1" t="s">
        <v>464</v>
      </c>
      <c r="LR356" s="1" t="s">
        <v>4567</v>
      </c>
      <c r="LS356" s="1">
        <v>0</v>
      </c>
      <c r="LT356" s="1">
        <v>1</v>
      </c>
      <c r="LU356" s="1">
        <v>0</v>
      </c>
      <c r="LV356" s="1">
        <v>1</v>
      </c>
      <c r="LW356" s="1">
        <v>0</v>
      </c>
      <c r="LX356" s="1">
        <v>0</v>
      </c>
      <c r="LY356" s="1" t="s">
        <v>2384</v>
      </c>
      <c r="LZ356" s="1" t="s">
        <v>472</v>
      </c>
      <c r="MA356" s="1" t="s">
        <v>472</v>
      </c>
      <c r="MQ356" s="1">
        <v>0</v>
      </c>
      <c r="MT356" s="1">
        <v>7</v>
      </c>
      <c r="MU356" s="1" t="s">
        <v>5187</v>
      </c>
      <c r="MV356" s="1">
        <v>1</v>
      </c>
      <c r="MW356" s="1">
        <v>0</v>
      </c>
      <c r="MX356" s="1">
        <v>0</v>
      </c>
      <c r="MY356" s="1">
        <v>0</v>
      </c>
      <c r="MZ356" s="1">
        <v>0</v>
      </c>
      <c r="NA356" s="1">
        <v>1</v>
      </c>
      <c r="NB356" s="1">
        <v>1</v>
      </c>
      <c r="NC356" s="1" t="s">
        <v>5190</v>
      </c>
      <c r="ND356" s="1">
        <v>0</v>
      </c>
      <c r="NE356" s="1">
        <v>0</v>
      </c>
      <c r="NF356" s="1">
        <v>0</v>
      </c>
      <c r="NH356" s="1" t="s">
        <v>464</v>
      </c>
      <c r="NI356" s="1" t="s">
        <v>464</v>
      </c>
      <c r="NJ356" s="1" t="s">
        <v>741</v>
      </c>
      <c r="OD356" s="1" t="s">
        <v>1678</v>
      </c>
      <c r="OE356" s="1">
        <v>0</v>
      </c>
      <c r="OF356" s="1">
        <v>0</v>
      </c>
      <c r="OG356" s="1">
        <v>0</v>
      </c>
      <c r="OH356" s="1">
        <v>0</v>
      </c>
      <c r="OI356" s="1">
        <v>0</v>
      </c>
      <c r="OJ356" s="1">
        <v>0</v>
      </c>
      <c r="OK356" s="1">
        <v>0</v>
      </c>
      <c r="OL356" s="1">
        <v>0</v>
      </c>
      <c r="OM356" s="1">
        <v>1</v>
      </c>
      <c r="ON356" s="1">
        <v>0</v>
      </c>
      <c r="OO356" s="1" t="s">
        <v>562</v>
      </c>
      <c r="OP356" s="1">
        <v>0</v>
      </c>
      <c r="OQ356" s="1">
        <v>0</v>
      </c>
      <c r="OR356" s="1">
        <v>1</v>
      </c>
      <c r="OS356" s="1">
        <v>0</v>
      </c>
      <c r="OT356" s="1">
        <v>0</v>
      </c>
      <c r="OU356" s="1">
        <v>0</v>
      </c>
      <c r="OW356" s="1" t="s">
        <v>482</v>
      </c>
      <c r="OY356" s="1" t="s">
        <v>533</v>
      </c>
      <c r="OZ356" s="1" t="s">
        <v>464</v>
      </c>
      <c r="PA356" s="1" t="s">
        <v>464</v>
      </c>
      <c r="PB356" s="1" t="s">
        <v>533</v>
      </c>
      <c r="PC356" s="1" t="s">
        <v>464</v>
      </c>
      <c r="PD356" s="1" t="s">
        <v>472</v>
      </c>
      <c r="PF356" s="1" t="s">
        <v>484</v>
      </c>
      <c r="PH356" s="1" t="s">
        <v>586</v>
      </c>
      <c r="PI356" s="1" t="s">
        <v>605</v>
      </c>
      <c r="PJ356" s="1" t="s">
        <v>472</v>
      </c>
      <c r="PZ356" s="1" t="s">
        <v>1580</v>
      </c>
      <c r="QA356" s="1" t="s">
        <v>472</v>
      </c>
      <c r="QB356" s="1" t="s">
        <v>1742</v>
      </c>
      <c r="QC356" s="1" t="s">
        <v>4568</v>
      </c>
      <c r="QD356" s="1" t="s">
        <v>472</v>
      </c>
      <c r="QG356" s="1">
        <v>-2.2230272000000002</v>
      </c>
      <c r="QH356" s="1">
        <v>28.847155900000001</v>
      </c>
      <c r="QI356" s="1">
        <v>1535.4</v>
      </c>
      <c r="QJ356" s="1">
        <v>4.8</v>
      </c>
      <c r="QK356" s="1">
        <v>4</v>
      </c>
      <c r="QL356" s="1">
        <v>44972.414768518523</v>
      </c>
      <c r="QM356" s="1">
        <v>44972.401076388887</v>
      </c>
      <c r="QN356" s="1" t="s">
        <v>568</v>
      </c>
      <c r="QO356" s="1">
        <v>44972.495196759257</v>
      </c>
      <c r="QP356" s="7" t="s">
        <v>4569</v>
      </c>
      <c r="QQ356" s="1" t="s">
        <v>568</v>
      </c>
      <c r="QR356" s="1" t="s">
        <v>4752</v>
      </c>
      <c r="QS356" s="1" t="s">
        <v>4752</v>
      </c>
      <c r="QT356" s="1" t="s">
        <v>4752</v>
      </c>
      <c r="QU356" s="1" t="s">
        <v>4752</v>
      </c>
      <c r="QV356" s="1" t="s">
        <v>4752</v>
      </c>
      <c r="QW356" s="1" t="s">
        <v>4752</v>
      </c>
      <c r="QX356" s="1" t="s">
        <v>4752</v>
      </c>
      <c r="QY356" s="9" t="s">
        <v>4752</v>
      </c>
      <c r="QZ356" s="1" t="s">
        <v>4752</v>
      </c>
      <c r="RA356" s="1" t="s">
        <v>4752</v>
      </c>
      <c r="RB356" s="1" t="s">
        <v>4752</v>
      </c>
      <c r="RC356" s="1" t="s">
        <v>4752</v>
      </c>
      <c r="RD356" s="1" t="s">
        <v>4752</v>
      </c>
      <c r="RE356" s="1" t="s">
        <v>4752</v>
      </c>
      <c r="RF356" s="1" t="s">
        <v>4752</v>
      </c>
      <c r="RG356" s="1" t="s">
        <v>4752</v>
      </c>
      <c r="RH356" s="1" t="s">
        <v>4752</v>
      </c>
      <c r="RI356" s="1" t="s">
        <v>4752</v>
      </c>
      <c r="RJ356" s="1" t="s">
        <v>4752</v>
      </c>
      <c r="RK356" s="1" t="s">
        <v>4752</v>
      </c>
      <c r="RL356" s="1" t="s">
        <v>4752</v>
      </c>
      <c r="RM356" s="1" t="s">
        <v>4752</v>
      </c>
      <c r="RN356" s="1" t="s">
        <v>4752</v>
      </c>
      <c r="RO356" s="1" t="s">
        <v>4752</v>
      </c>
      <c r="RP356" s="1" t="str">
        <f t="shared" si="36"/>
        <v/>
      </c>
      <c r="RQ356" s="1" t="str">
        <f t="shared" si="37"/>
        <v/>
      </c>
      <c r="RR356" s="1" t="str">
        <f t="shared" si="38"/>
        <v/>
      </c>
      <c r="RS356" s="1" t="str">
        <f t="shared" si="39"/>
        <v/>
      </c>
      <c r="RT356" s="1" t="str">
        <f t="shared" si="40"/>
        <v/>
      </c>
      <c r="RU356" s="1" t="str">
        <f t="shared" si="41"/>
        <v/>
      </c>
    </row>
    <row r="357" spans="1:489" ht="14.25" customHeight="1" x14ac:dyDescent="0.3">
      <c r="A357" s="1" t="s">
        <v>4570</v>
      </c>
      <c r="B357" s="1" t="s">
        <v>4571</v>
      </c>
      <c r="C357" s="1">
        <v>44972</v>
      </c>
      <c r="D357" s="1" t="s">
        <v>459</v>
      </c>
      <c r="E357" s="1" t="s">
        <v>460</v>
      </c>
      <c r="F357" s="1" t="s">
        <v>460</v>
      </c>
      <c r="G357" s="1" t="s">
        <v>461</v>
      </c>
      <c r="H357" s="1" t="s">
        <v>1380</v>
      </c>
      <c r="I357" s="1" t="s">
        <v>1381</v>
      </c>
      <c r="J357" s="1" t="s">
        <v>464</v>
      </c>
      <c r="K357" s="1" t="s">
        <v>4573</v>
      </c>
      <c r="L357" s="1" t="s">
        <v>4572</v>
      </c>
      <c r="M357" s="1" t="str" cm="1">
        <f t="array" ref="M357">SUBSTITUTE(L357,LEFT(L357,MIN(IFERROR(FIND({0;1;2;3;4;5;6;7;8;9},L357),""))-1),"")</f>
        <v>8</v>
      </c>
      <c r="N357" s="1" t="str">
        <f t="shared" si="35"/>
        <v>mwand_8</v>
      </c>
      <c r="O357" s="1" t="s">
        <v>467</v>
      </c>
      <c r="P357" s="1">
        <v>19</v>
      </c>
      <c r="Q357" s="1">
        <v>0</v>
      </c>
      <c r="R357" s="1" t="s">
        <v>511</v>
      </c>
      <c r="S357" s="1" t="s">
        <v>472</v>
      </c>
      <c r="T357" s="1" t="s">
        <v>808</v>
      </c>
      <c r="V357" s="1" t="s">
        <v>510</v>
      </c>
      <c r="W357" s="1" t="s">
        <v>510</v>
      </c>
      <c r="X357" s="1" t="s">
        <v>4574</v>
      </c>
      <c r="Y357" s="1" t="s">
        <v>831</v>
      </c>
      <c r="AA357" s="1" t="s">
        <v>596</v>
      </c>
      <c r="AB357" s="1">
        <v>0</v>
      </c>
      <c r="AC357" s="1">
        <v>0</v>
      </c>
      <c r="AD357" s="1">
        <v>0</v>
      </c>
      <c r="AE357" s="1">
        <v>1</v>
      </c>
      <c r="AF357" s="1">
        <v>0</v>
      </c>
      <c r="AG357" s="1">
        <v>0</v>
      </c>
      <c r="AH357" s="1">
        <v>0</v>
      </c>
      <c r="AI357" s="1">
        <v>1</v>
      </c>
      <c r="AJ357" s="1">
        <v>1</v>
      </c>
      <c r="AK357" s="1">
        <v>0</v>
      </c>
      <c r="AL357" s="1">
        <v>1</v>
      </c>
      <c r="AM357" s="1">
        <v>0</v>
      </c>
      <c r="AN357" s="1">
        <v>0</v>
      </c>
      <c r="AO357" s="1">
        <v>0</v>
      </c>
      <c r="AP357" s="1">
        <v>0</v>
      </c>
      <c r="AQ357" s="1">
        <v>1</v>
      </c>
      <c r="AR357" s="1">
        <v>5</v>
      </c>
      <c r="AS357" s="1" t="s">
        <v>472</v>
      </c>
      <c r="AT357" s="1">
        <v>0</v>
      </c>
      <c r="AU357" s="1">
        <v>0</v>
      </c>
      <c r="AV357" s="1">
        <v>0</v>
      </c>
      <c r="AW357" s="1">
        <v>0</v>
      </c>
      <c r="AX357" s="1">
        <v>0</v>
      </c>
      <c r="AY357" s="1">
        <v>0</v>
      </c>
      <c r="AZ357" s="1">
        <v>0</v>
      </c>
      <c r="BA357" s="1">
        <v>0</v>
      </c>
      <c r="BB357" s="1">
        <v>0</v>
      </c>
      <c r="BC357" s="1">
        <v>0</v>
      </c>
      <c r="BD357" s="1">
        <v>0</v>
      </c>
      <c r="BE357" s="1">
        <v>0</v>
      </c>
      <c r="BF357" s="1" t="s">
        <v>472</v>
      </c>
      <c r="BS357" s="1" t="s">
        <v>464</v>
      </c>
      <c r="BT357" s="1">
        <v>1</v>
      </c>
      <c r="BU357" s="1">
        <v>0</v>
      </c>
      <c r="BV357" s="1">
        <v>0</v>
      </c>
      <c r="BW357" s="1">
        <v>0</v>
      </c>
      <c r="BX357" s="1">
        <v>0</v>
      </c>
      <c r="BY357" s="1">
        <v>0</v>
      </c>
      <c r="BZ357" s="1">
        <v>0</v>
      </c>
      <c r="CA357" s="1">
        <v>0</v>
      </c>
      <c r="CB357" s="1">
        <v>1</v>
      </c>
      <c r="CC357" s="1">
        <v>0</v>
      </c>
      <c r="CD357" s="1">
        <v>0</v>
      </c>
      <c r="CF357" s="1" t="s">
        <v>473</v>
      </c>
      <c r="CG357" s="1" t="s">
        <v>474</v>
      </c>
      <c r="CL357" s="1" t="s">
        <v>473</v>
      </c>
      <c r="CM357" s="1" t="s">
        <v>5133</v>
      </c>
      <c r="CO357" s="1" t="s">
        <v>464</v>
      </c>
      <c r="CW357" s="1" t="s">
        <v>475</v>
      </c>
      <c r="CX357" s="1">
        <v>5</v>
      </c>
      <c r="CY357" s="1">
        <v>5</v>
      </c>
      <c r="CZ357" s="1">
        <v>5</v>
      </c>
      <c r="DA357" s="9">
        <v>15</v>
      </c>
      <c r="DE357" s="1" t="s">
        <v>464</v>
      </c>
      <c r="DF357" s="1" t="s">
        <v>5100</v>
      </c>
      <c r="EH357" s="1">
        <v>7</v>
      </c>
      <c r="EI357" s="1">
        <v>3</v>
      </c>
      <c r="EJ357" s="1">
        <v>420</v>
      </c>
      <c r="EM357" s="1">
        <v>0</v>
      </c>
      <c r="EN357" s="6">
        <v>12</v>
      </c>
      <c r="EO357" s="1" t="s">
        <v>472</v>
      </c>
      <c r="EZ357" s="1" t="s">
        <v>529</v>
      </c>
      <c r="FA357" s="1">
        <v>0</v>
      </c>
      <c r="FB357" s="1">
        <v>0</v>
      </c>
      <c r="FC357" s="1">
        <v>0</v>
      </c>
      <c r="FD357" s="1">
        <v>0</v>
      </c>
      <c r="FE357" s="1">
        <v>1</v>
      </c>
      <c r="FF357" s="1">
        <v>0</v>
      </c>
      <c r="FG357" s="1">
        <v>0</v>
      </c>
      <c r="FI357" s="1" t="s">
        <v>464</v>
      </c>
      <c r="FJ357" s="1" t="s">
        <v>598</v>
      </c>
      <c r="FM357" s="1">
        <v>500</v>
      </c>
      <c r="GE357" s="1" t="s">
        <v>464</v>
      </c>
      <c r="GF357" s="1" t="s">
        <v>4575</v>
      </c>
      <c r="GG357" s="1" t="s">
        <v>472</v>
      </c>
      <c r="HP357" s="1" t="s">
        <v>464</v>
      </c>
      <c r="HQ357" s="1">
        <v>0</v>
      </c>
      <c r="HR357" s="1">
        <v>0</v>
      </c>
      <c r="HS357" s="1">
        <v>0</v>
      </c>
      <c r="HT357" s="1">
        <v>0</v>
      </c>
      <c r="HU357" s="1">
        <v>0</v>
      </c>
      <c r="HV357" s="1">
        <v>0</v>
      </c>
      <c r="HW357" s="1">
        <v>1</v>
      </c>
      <c r="HX357" s="1">
        <v>0</v>
      </c>
      <c r="HY357" s="1">
        <v>0</v>
      </c>
      <c r="HZ357" s="1">
        <v>0</v>
      </c>
      <c r="IF357" s="1">
        <v>0</v>
      </c>
      <c r="IG357" s="1">
        <v>0</v>
      </c>
      <c r="IH357" s="1">
        <v>0</v>
      </c>
      <c r="II357" s="1">
        <v>1</v>
      </c>
      <c r="IJ357" s="1">
        <v>0</v>
      </c>
      <c r="IS357" s="1" t="s">
        <v>5183</v>
      </c>
      <c r="IT357" s="1" t="s">
        <v>472</v>
      </c>
      <c r="IU357" s="1" t="s">
        <v>5102</v>
      </c>
      <c r="IV357" s="1" t="s">
        <v>472</v>
      </c>
      <c r="IX357" s="1" t="s">
        <v>472</v>
      </c>
      <c r="IY357" s="1" t="s">
        <v>472</v>
      </c>
      <c r="KA357" s="1" t="s">
        <v>472</v>
      </c>
      <c r="KE357" s="1">
        <v>0</v>
      </c>
      <c r="KM357" s="1">
        <v>0</v>
      </c>
      <c r="KN357" s="1">
        <v>0</v>
      </c>
      <c r="KO357" s="1" t="s">
        <v>5186</v>
      </c>
      <c r="KT357" s="1">
        <v>1</v>
      </c>
      <c r="KU357" s="1">
        <v>0</v>
      </c>
      <c r="KV357" s="1">
        <v>0</v>
      </c>
      <c r="KW357" s="1">
        <v>0</v>
      </c>
      <c r="KX357" s="1">
        <v>0</v>
      </c>
      <c r="KY357" s="1">
        <v>0</v>
      </c>
      <c r="LA357" s="1" t="s">
        <v>472</v>
      </c>
      <c r="LB357" s="1" t="s">
        <v>4576</v>
      </c>
      <c r="LC357" s="1">
        <v>0</v>
      </c>
      <c r="LD357" s="1">
        <v>1</v>
      </c>
      <c r="LE357" s="1">
        <v>0</v>
      </c>
      <c r="LF357" s="1">
        <v>0</v>
      </c>
      <c r="LH357" s="1">
        <v>1</v>
      </c>
      <c r="LI357" s="1">
        <v>0</v>
      </c>
      <c r="LJ357" s="1">
        <v>0</v>
      </c>
      <c r="LK357" s="1">
        <v>0</v>
      </c>
      <c r="LL357" s="1">
        <v>0</v>
      </c>
      <c r="LM357" s="1">
        <v>0</v>
      </c>
      <c r="LN357" s="1">
        <v>0</v>
      </c>
      <c r="LO357" s="1">
        <v>0</v>
      </c>
      <c r="LQ357" s="1" t="s">
        <v>472</v>
      </c>
      <c r="LZ357" s="1" t="s">
        <v>472</v>
      </c>
      <c r="MA357" s="1" t="s">
        <v>472</v>
      </c>
      <c r="MQ357" s="1">
        <v>0</v>
      </c>
      <c r="MT357" s="1">
        <v>6</v>
      </c>
      <c r="MU357" s="1" t="s">
        <v>5187</v>
      </c>
      <c r="MV357" s="1">
        <v>1</v>
      </c>
      <c r="MW357" s="1">
        <v>0</v>
      </c>
      <c r="MX357" s="1">
        <v>0</v>
      </c>
      <c r="MY357" s="1">
        <v>0</v>
      </c>
      <c r="MZ357" s="1">
        <v>0</v>
      </c>
      <c r="NA357" s="1">
        <v>1</v>
      </c>
      <c r="NB357" s="1">
        <v>1</v>
      </c>
      <c r="NC357" s="1" t="s">
        <v>5190</v>
      </c>
      <c r="ND357" s="1">
        <v>0</v>
      </c>
      <c r="NE357" s="1">
        <v>0</v>
      </c>
      <c r="NF357" s="1">
        <v>0</v>
      </c>
      <c r="NH357" s="1" t="s">
        <v>472</v>
      </c>
      <c r="NI357" s="1" t="s">
        <v>480</v>
      </c>
      <c r="OD357" s="1" t="s">
        <v>1135</v>
      </c>
      <c r="OE357" s="1">
        <v>0</v>
      </c>
      <c r="OF357" s="1">
        <v>0</v>
      </c>
      <c r="OG357" s="1">
        <v>0</v>
      </c>
      <c r="OH357" s="1">
        <v>0</v>
      </c>
      <c r="OI357" s="1">
        <v>0</v>
      </c>
      <c r="OJ357" s="1">
        <v>0</v>
      </c>
      <c r="OK357" s="1">
        <v>0</v>
      </c>
      <c r="OL357" s="1">
        <v>0</v>
      </c>
      <c r="OM357" s="1">
        <v>1</v>
      </c>
      <c r="ON357" s="1">
        <v>0</v>
      </c>
      <c r="OO357" s="1" t="s">
        <v>562</v>
      </c>
      <c r="OP357" s="1">
        <v>0</v>
      </c>
      <c r="OQ357" s="1">
        <v>0</v>
      </c>
      <c r="OR357" s="1">
        <v>1</v>
      </c>
      <c r="OS357" s="1">
        <v>0</v>
      </c>
      <c r="OT357" s="1">
        <v>0</v>
      </c>
      <c r="OU357" s="1">
        <v>0</v>
      </c>
      <c r="OW357" s="1" t="s">
        <v>546</v>
      </c>
      <c r="OY357" s="1" t="s">
        <v>518</v>
      </c>
      <c r="OZ357" s="1" t="s">
        <v>464</v>
      </c>
      <c r="PA357" s="1" t="s">
        <v>464</v>
      </c>
      <c r="PB357" s="1" t="s">
        <v>518</v>
      </c>
      <c r="PC357" s="1" t="s">
        <v>464</v>
      </c>
      <c r="PD357" s="1" t="s">
        <v>472</v>
      </c>
      <c r="PF357" s="1" t="s">
        <v>484</v>
      </c>
      <c r="PH357" s="1" t="s">
        <v>671</v>
      </c>
      <c r="PI357" s="1" t="s">
        <v>534</v>
      </c>
      <c r="PJ357" s="1" t="s">
        <v>472</v>
      </c>
      <c r="PZ357" s="1" t="s">
        <v>1580</v>
      </c>
      <c r="QA357" s="1" t="s">
        <v>472</v>
      </c>
      <c r="QB357" s="1" t="s">
        <v>4577</v>
      </c>
      <c r="QC357" s="1" t="s">
        <v>4578</v>
      </c>
      <c r="QD357" s="1" t="s">
        <v>472</v>
      </c>
      <c r="QG357" s="1">
        <v>-2.2197331999999999</v>
      </c>
      <c r="QH357" s="1">
        <v>28.8451685</v>
      </c>
      <c r="QI357" s="1">
        <v>1529</v>
      </c>
      <c r="QJ357" s="1">
        <v>4.33</v>
      </c>
      <c r="QK357" s="1">
        <v>5</v>
      </c>
      <c r="QL357" s="1">
        <v>44972.428182870368</v>
      </c>
      <c r="QM357" s="1">
        <v>44972.418668981481</v>
      </c>
      <c r="QN357" s="1" t="s">
        <v>568</v>
      </c>
      <c r="QO357" s="1">
        <v>44972.495208333326</v>
      </c>
      <c r="QP357" s="7" t="s">
        <v>4579</v>
      </c>
      <c r="QQ357" s="1" t="s">
        <v>568</v>
      </c>
      <c r="QR357" s="1" t="s">
        <v>4707</v>
      </c>
      <c r="QS357" s="1" t="s">
        <v>4716</v>
      </c>
      <c r="QT357" s="1">
        <v>5</v>
      </c>
      <c r="QU357" s="1" t="s">
        <v>4725</v>
      </c>
      <c r="QV357" s="1">
        <v>10</v>
      </c>
      <c r="QW357" s="1">
        <v>1</v>
      </c>
      <c r="QX357" s="1">
        <v>10</v>
      </c>
      <c r="QY357" s="9">
        <v>21</v>
      </c>
      <c r="QZ357" s="1" t="s">
        <v>5100</v>
      </c>
      <c r="RA357" s="1">
        <v>16</v>
      </c>
      <c r="RB357" s="1" t="s">
        <v>4710</v>
      </c>
      <c r="RC357" s="1" t="s">
        <v>4711</v>
      </c>
      <c r="RD357" s="1" t="s">
        <v>4717</v>
      </c>
      <c r="RE357" s="1" t="s">
        <v>5102</v>
      </c>
      <c r="RF357" s="1">
        <v>0</v>
      </c>
      <c r="RG357" s="1">
        <v>3</v>
      </c>
      <c r="RH357" s="1">
        <v>2</v>
      </c>
      <c r="RI357" s="1">
        <v>5</v>
      </c>
      <c r="RJ357" s="1" t="s">
        <v>4748</v>
      </c>
      <c r="RK357" s="1">
        <v>0</v>
      </c>
      <c r="RL357" s="1">
        <v>6</v>
      </c>
      <c r="RM357" s="1" t="s">
        <v>4718</v>
      </c>
      <c r="RN357" s="1">
        <v>0</v>
      </c>
      <c r="RO357" s="1">
        <v>0</v>
      </c>
      <c r="RP357" s="1" t="str">
        <f t="shared" si="36"/>
        <v>croissance</v>
      </c>
      <c r="RQ357" s="1" t="str">
        <f t="shared" si="37"/>
        <v>stagnation</v>
      </c>
      <c r="RR357" s="1" t="str">
        <f t="shared" si="38"/>
        <v>stagnation</v>
      </c>
      <c r="RS357" s="1" t="str">
        <f t="shared" si="39"/>
        <v>croissance</v>
      </c>
      <c r="RT357" s="1" t="str">
        <f t="shared" si="40"/>
        <v>regression</v>
      </c>
      <c r="RU357" s="1" t="str">
        <f t="shared" si="41"/>
        <v>stagnation</v>
      </c>
    </row>
    <row r="358" spans="1:489" ht="14.25" customHeight="1" x14ac:dyDescent="0.3">
      <c r="A358" s="1" t="s">
        <v>4580</v>
      </c>
      <c r="B358" s="1" t="s">
        <v>4581</v>
      </c>
      <c r="C358" s="1">
        <v>44972</v>
      </c>
      <c r="D358" s="1" t="s">
        <v>459</v>
      </c>
      <c r="E358" s="1" t="s">
        <v>460</v>
      </c>
      <c r="F358" s="1" t="s">
        <v>460</v>
      </c>
      <c r="G358" s="1" t="s">
        <v>461</v>
      </c>
      <c r="H358" s="1" t="s">
        <v>1380</v>
      </c>
      <c r="I358" s="1" t="s">
        <v>1381</v>
      </c>
      <c r="J358" s="1" t="s">
        <v>464</v>
      </c>
      <c r="K358" s="1" t="s">
        <v>4583</v>
      </c>
      <c r="L358" s="1" t="s">
        <v>4582</v>
      </c>
      <c r="M358" s="1" t="str" cm="1">
        <f t="array" ref="M358">SUBSTITUTE(L358,LEFT(L358,MIN(IFERROR(FIND({0;1;2;3;4;5;6;7;8;9},L358),""))-1),"")</f>
        <v>12</v>
      </c>
      <c r="N358" s="1" t="str">
        <f t="shared" si="35"/>
        <v>mwand_12</v>
      </c>
      <c r="O358" s="1" t="s">
        <v>467</v>
      </c>
      <c r="P358" s="1">
        <v>38</v>
      </c>
      <c r="Q358" s="1">
        <v>840709519</v>
      </c>
      <c r="R358" s="1" t="s">
        <v>614</v>
      </c>
      <c r="S358" s="1" t="s">
        <v>472</v>
      </c>
      <c r="T358" s="1" t="s">
        <v>542</v>
      </c>
      <c r="V358" s="1" t="s">
        <v>510</v>
      </c>
      <c r="W358" s="1" t="s">
        <v>510</v>
      </c>
      <c r="Y358" s="1" t="s">
        <v>577</v>
      </c>
      <c r="Z358" s="1" t="s">
        <v>4584</v>
      </c>
      <c r="AA358" s="1" t="s">
        <v>596</v>
      </c>
      <c r="AB358" s="1">
        <v>0</v>
      </c>
      <c r="AC358" s="1">
        <v>0</v>
      </c>
      <c r="AD358" s="1">
        <v>0</v>
      </c>
      <c r="AE358" s="1">
        <v>0</v>
      </c>
      <c r="AF358" s="1">
        <v>1</v>
      </c>
      <c r="AG358" s="1">
        <v>0</v>
      </c>
      <c r="AH358" s="1">
        <v>1</v>
      </c>
      <c r="AI358" s="1">
        <v>0</v>
      </c>
      <c r="AJ358" s="1">
        <v>0</v>
      </c>
      <c r="AK358" s="1">
        <v>0</v>
      </c>
      <c r="AL358" s="1">
        <v>0</v>
      </c>
      <c r="AM358" s="1">
        <v>2</v>
      </c>
      <c r="AN358" s="1">
        <v>1</v>
      </c>
      <c r="AO358" s="1">
        <v>0</v>
      </c>
      <c r="AP358" s="1">
        <v>1</v>
      </c>
      <c r="AQ358" s="1">
        <v>0</v>
      </c>
      <c r="AR358" s="1">
        <v>6</v>
      </c>
      <c r="AS358" s="1" t="s">
        <v>464</v>
      </c>
      <c r="AT358" s="1">
        <v>0</v>
      </c>
      <c r="AU358" s="1">
        <v>0</v>
      </c>
      <c r="AV358" s="1">
        <v>0</v>
      </c>
      <c r="AW358" s="1">
        <v>0</v>
      </c>
      <c r="AX358" s="1">
        <v>1</v>
      </c>
      <c r="AY358" s="1">
        <v>0</v>
      </c>
      <c r="AZ358" s="1">
        <v>0</v>
      </c>
      <c r="BA358" s="1">
        <v>0</v>
      </c>
      <c r="BB358" s="1">
        <v>0</v>
      </c>
      <c r="BC358" s="1">
        <v>0</v>
      </c>
      <c r="BD358" s="1">
        <v>0</v>
      </c>
      <c r="BE358" s="1">
        <v>0</v>
      </c>
      <c r="BF358" s="1" t="s">
        <v>464</v>
      </c>
      <c r="BG358" s="1">
        <v>0</v>
      </c>
      <c r="BH358" s="1">
        <v>0</v>
      </c>
      <c r="BI358" s="1">
        <v>1</v>
      </c>
      <c r="BJ358" s="1">
        <v>0</v>
      </c>
      <c r="BK358" s="1">
        <v>0</v>
      </c>
      <c r="BL358" s="1">
        <v>0</v>
      </c>
      <c r="BM358" s="1">
        <v>0</v>
      </c>
      <c r="BN358" s="1">
        <v>0</v>
      </c>
      <c r="BO358" s="1">
        <v>0</v>
      </c>
      <c r="BP358" s="1">
        <v>0</v>
      </c>
      <c r="BQ358" s="1">
        <v>0</v>
      </c>
      <c r="BS358" s="1" t="s">
        <v>464</v>
      </c>
      <c r="BT358" s="1">
        <v>1</v>
      </c>
      <c r="BU358" s="1">
        <v>0</v>
      </c>
      <c r="BV358" s="1">
        <v>0</v>
      </c>
      <c r="BW358" s="1">
        <v>0</v>
      </c>
      <c r="BX358" s="1">
        <v>0</v>
      </c>
      <c r="BY358" s="1">
        <v>0</v>
      </c>
      <c r="BZ358" s="1">
        <v>0</v>
      </c>
      <c r="CA358" s="1">
        <v>0</v>
      </c>
      <c r="CB358" s="1">
        <v>0</v>
      </c>
      <c r="CC358" s="1">
        <v>0</v>
      </c>
      <c r="CD358" s="1">
        <v>0</v>
      </c>
      <c r="CF358" s="1" t="s">
        <v>473</v>
      </c>
      <c r="CG358" s="1" t="s">
        <v>896</v>
      </c>
      <c r="CL358" s="1" t="s">
        <v>473</v>
      </c>
      <c r="CM358" s="1" t="s">
        <v>5133</v>
      </c>
      <c r="CO358" s="1" t="s">
        <v>464</v>
      </c>
      <c r="CW358" s="1" t="s">
        <v>554</v>
      </c>
      <c r="CX358" s="1">
        <v>0</v>
      </c>
      <c r="CY358" s="1">
        <v>1</v>
      </c>
      <c r="CZ358" s="1">
        <v>0</v>
      </c>
      <c r="DA358" s="9">
        <v>1</v>
      </c>
      <c r="DE358" s="1" t="s">
        <v>464</v>
      </c>
      <c r="DF358" s="1" t="s">
        <v>5100</v>
      </c>
      <c r="EH358" s="1">
        <v>7</v>
      </c>
      <c r="EI358" s="1">
        <v>8</v>
      </c>
      <c r="EJ358" s="1">
        <v>1120</v>
      </c>
      <c r="EM358" s="1">
        <v>0</v>
      </c>
      <c r="EN358" s="6">
        <v>26.666666666666664</v>
      </c>
      <c r="EO358" s="1" t="s">
        <v>472</v>
      </c>
      <c r="EZ358" s="1" t="s">
        <v>529</v>
      </c>
      <c r="FA358" s="1">
        <v>0</v>
      </c>
      <c r="FB358" s="1">
        <v>0</v>
      </c>
      <c r="FC358" s="1">
        <v>0</v>
      </c>
      <c r="FD358" s="1">
        <v>0</v>
      </c>
      <c r="FE358" s="1">
        <v>1</v>
      </c>
      <c r="FF358" s="1">
        <v>0</v>
      </c>
      <c r="FG358" s="1">
        <v>0</v>
      </c>
      <c r="FI358" s="1" t="s">
        <v>464</v>
      </c>
      <c r="FJ358" s="1" t="s">
        <v>598</v>
      </c>
      <c r="FM358" s="1">
        <v>1000</v>
      </c>
      <c r="GE358" s="1" t="s">
        <v>464</v>
      </c>
      <c r="GF358" s="1" t="s">
        <v>4585</v>
      </c>
      <c r="GG358" s="1" t="s">
        <v>472</v>
      </c>
      <c r="HP358" s="1" t="s">
        <v>464</v>
      </c>
      <c r="HQ358" s="1">
        <v>0</v>
      </c>
      <c r="HR358" s="1">
        <v>0</v>
      </c>
      <c r="HS358" s="1">
        <v>0</v>
      </c>
      <c r="HT358" s="1">
        <v>0</v>
      </c>
      <c r="HU358" s="1">
        <v>0</v>
      </c>
      <c r="HV358" s="1">
        <v>0</v>
      </c>
      <c r="HW358" s="1">
        <v>1</v>
      </c>
      <c r="HX358" s="1">
        <v>0</v>
      </c>
      <c r="HY358" s="1">
        <v>0</v>
      </c>
      <c r="HZ358" s="1">
        <v>0</v>
      </c>
      <c r="IF358" s="1">
        <v>0</v>
      </c>
      <c r="IG358" s="1">
        <v>0</v>
      </c>
      <c r="IH358" s="1">
        <v>0</v>
      </c>
      <c r="II358" s="1">
        <v>1</v>
      </c>
      <c r="IJ358" s="1">
        <v>0</v>
      </c>
      <c r="IS358" s="1" t="s">
        <v>5183</v>
      </c>
      <c r="IT358" s="1" t="s">
        <v>472</v>
      </c>
      <c r="IU358" s="1" t="s">
        <v>5102</v>
      </c>
      <c r="IV358" s="1" t="s">
        <v>472</v>
      </c>
      <c r="IX358" s="1" t="s">
        <v>472</v>
      </c>
      <c r="IY358" s="1" t="s">
        <v>464</v>
      </c>
      <c r="IZ358" s="1">
        <v>0</v>
      </c>
      <c r="JA358" s="1">
        <v>1</v>
      </c>
      <c r="JB358" s="1">
        <v>0</v>
      </c>
      <c r="JC358" s="1">
        <v>0</v>
      </c>
      <c r="JD358" s="1">
        <v>0</v>
      </c>
      <c r="JE358" s="1">
        <v>1</v>
      </c>
      <c r="JF358" s="1">
        <v>0</v>
      </c>
      <c r="JG358" s="1">
        <v>1</v>
      </c>
      <c r="JH358" s="1">
        <v>0</v>
      </c>
      <c r="JI358" s="1">
        <v>0</v>
      </c>
      <c r="JK358" s="1" t="s">
        <v>472</v>
      </c>
      <c r="KA358" s="1" t="s">
        <v>464</v>
      </c>
      <c r="KB358" s="1">
        <v>1</v>
      </c>
      <c r="KC358" s="1">
        <v>1</v>
      </c>
      <c r="KD358" s="1">
        <v>1</v>
      </c>
      <c r="KE358" s="1">
        <v>3</v>
      </c>
      <c r="KF358" s="1">
        <v>0</v>
      </c>
      <c r="KG358" s="1">
        <v>0</v>
      </c>
      <c r="KH358" s="1">
        <v>0</v>
      </c>
      <c r="KJ358" s="1">
        <v>1</v>
      </c>
      <c r="KK358" s="1">
        <v>1</v>
      </c>
      <c r="KL358" s="1">
        <v>1</v>
      </c>
      <c r="KM358" s="1">
        <v>3</v>
      </c>
      <c r="KN358" s="1">
        <v>6</v>
      </c>
      <c r="KO358" s="1" t="s">
        <v>5185</v>
      </c>
      <c r="KP358" s="1">
        <v>0</v>
      </c>
      <c r="KQ358" s="1">
        <v>0</v>
      </c>
      <c r="KR358" s="1">
        <v>0</v>
      </c>
      <c r="KT358" s="1">
        <v>1</v>
      </c>
      <c r="KU358" s="1">
        <v>0</v>
      </c>
      <c r="KV358" s="1">
        <v>0</v>
      </c>
      <c r="KW358" s="1">
        <v>0</v>
      </c>
      <c r="KX358" s="1">
        <v>0</v>
      </c>
      <c r="KY358" s="1">
        <v>0</v>
      </c>
      <c r="LA358" s="1" t="s">
        <v>464</v>
      </c>
      <c r="LB358" s="1" t="s">
        <v>4586</v>
      </c>
      <c r="LC358" s="1">
        <v>0</v>
      </c>
      <c r="LD358" s="1">
        <v>1</v>
      </c>
      <c r="LE358" s="1">
        <v>0</v>
      </c>
      <c r="LF358" s="1">
        <v>0</v>
      </c>
      <c r="LH358" s="1">
        <v>1</v>
      </c>
      <c r="LI358" s="1">
        <v>0</v>
      </c>
      <c r="LJ358" s="1">
        <v>0</v>
      </c>
      <c r="LK358" s="1">
        <v>0</v>
      </c>
      <c r="LL358" s="1">
        <v>0</v>
      </c>
      <c r="LM358" s="1">
        <v>0</v>
      </c>
      <c r="LN358" s="1">
        <v>0</v>
      </c>
      <c r="LO358" s="1">
        <v>0</v>
      </c>
      <c r="LQ358" s="1" t="s">
        <v>464</v>
      </c>
      <c r="LR358" s="1" t="s">
        <v>4587</v>
      </c>
      <c r="LS358" s="1">
        <v>0</v>
      </c>
      <c r="LT358" s="1">
        <v>0</v>
      </c>
      <c r="LU358" s="1">
        <v>0</v>
      </c>
      <c r="LV358" s="1">
        <v>1</v>
      </c>
      <c r="LW358" s="1">
        <v>0</v>
      </c>
      <c r="LX358" s="1">
        <v>0</v>
      </c>
      <c r="LY358" s="1" t="s">
        <v>1580</v>
      </c>
      <c r="LZ358" s="1" t="s">
        <v>472</v>
      </c>
      <c r="MA358" s="1" t="s">
        <v>472</v>
      </c>
      <c r="MQ358" s="1">
        <v>0</v>
      </c>
      <c r="MT358" s="1">
        <v>7</v>
      </c>
      <c r="MU358" s="1" t="s">
        <v>5187</v>
      </c>
      <c r="MV358" s="1">
        <v>1</v>
      </c>
      <c r="MW358" s="1">
        <v>0</v>
      </c>
      <c r="MX358" s="1">
        <v>0</v>
      </c>
      <c r="MY358" s="1">
        <v>0</v>
      </c>
      <c r="MZ358" s="1">
        <v>0</v>
      </c>
      <c r="NA358" s="1">
        <v>1</v>
      </c>
      <c r="NB358" s="1">
        <v>1</v>
      </c>
      <c r="NC358" s="1" t="s">
        <v>5190</v>
      </c>
      <c r="ND358" s="1">
        <v>0</v>
      </c>
      <c r="NE358" s="1">
        <v>0</v>
      </c>
      <c r="NF358" s="1">
        <v>0</v>
      </c>
      <c r="NH358" s="1" t="s">
        <v>464</v>
      </c>
      <c r="NI358" s="1" t="s">
        <v>464</v>
      </c>
      <c r="NJ358" s="1" t="s">
        <v>741</v>
      </c>
      <c r="OD358" s="1" t="s">
        <v>4588</v>
      </c>
      <c r="OE358" s="1">
        <v>1</v>
      </c>
      <c r="OF358" s="1">
        <v>0</v>
      </c>
      <c r="OG358" s="1">
        <v>0</v>
      </c>
      <c r="OH358" s="1">
        <v>0</v>
      </c>
      <c r="OI358" s="1">
        <v>0</v>
      </c>
      <c r="OJ358" s="1">
        <v>0</v>
      </c>
      <c r="OK358" s="1">
        <v>0</v>
      </c>
      <c r="OL358" s="1">
        <v>0</v>
      </c>
      <c r="OM358" s="1">
        <v>1</v>
      </c>
      <c r="ON358" s="1">
        <v>0</v>
      </c>
      <c r="OO358" s="1" t="s">
        <v>562</v>
      </c>
      <c r="OP358" s="1">
        <v>0</v>
      </c>
      <c r="OQ358" s="1">
        <v>0</v>
      </c>
      <c r="OR358" s="1">
        <v>1</v>
      </c>
      <c r="OS358" s="1">
        <v>0</v>
      </c>
      <c r="OT358" s="1">
        <v>0</v>
      </c>
      <c r="OU358" s="1">
        <v>0</v>
      </c>
      <c r="OW358" s="1" t="s">
        <v>546</v>
      </c>
      <c r="OY358" s="1" t="s">
        <v>533</v>
      </c>
      <c r="OZ358" s="1" t="s">
        <v>464</v>
      </c>
      <c r="PA358" s="1" t="s">
        <v>464</v>
      </c>
      <c r="PB358" s="1" t="s">
        <v>533</v>
      </c>
      <c r="PC358" s="1" t="s">
        <v>472</v>
      </c>
      <c r="PI358" s="1" t="s">
        <v>605</v>
      </c>
      <c r="PJ358" s="1" t="s">
        <v>472</v>
      </c>
      <c r="PZ358" s="1" t="s">
        <v>1580</v>
      </c>
      <c r="QA358" s="1" t="s">
        <v>565</v>
      </c>
      <c r="QB358" s="1" t="s">
        <v>4589</v>
      </c>
      <c r="QC358" s="1" t="s">
        <v>4590</v>
      </c>
      <c r="QD358" s="1" t="s">
        <v>472</v>
      </c>
      <c r="QG358" s="1">
        <v>-2.2261766999999999</v>
      </c>
      <c r="QH358" s="1">
        <v>28.838296700000001</v>
      </c>
      <c r="QI358" s="1">
        <v>1555.5</v>
      </c>
      <c r="QJ358" s="1">
        <v>4.59</v>
      </c>
      <c r="QK358" s="1">
        <v>6</v>
      </c>
      <c r="QL358" s="1">
        <v>44972.453946759262</v>
      </c>
      <c r="QM358" s="1">
        <v>44972.443668981483</v>
      </c>
      <c r="QN358" s="1" t="s">
        <v>568</v>
      </c>
      <c r="QO358" s="1">
        <v>44972.495219907411</v>
      </c>
      <c r="QP358" s="7" t="s">
        <v>4591</v>
      </c>
      <c r="QQ358" s="1" t="s">
        <v>568</v>
      </c>
      <c r="QR358" s="1" t="s">
        <v>4707</v>
      </c>
      <c r="QS358" s="1" t="s">
        <v>4716</v>
      </c>
      <c r="QT358" s="1">
        <v>8</v>
      </c>
      <c r="QU358" s="1" t="s">
        <v>4725</v>
      </c>
      <c r="QV358" s="1">
        <v>1</v>
      </c>
      <c r="QW358" s="1">
        <v>1</v>
      </c>
      <c r="QX358" s="1">
        <v>1</v>
      </c>
      <c r="QY358" s="9">
        <v>3</v>
      </c>
      <c r="QZ358" s="1" t="s">
        <v>5100</v>
      </c>
      <c r="RA358" s="1">
        <v>17.5</v>
      </c>
      <c r="RB358" s="1" t="s">
        <v>4710</v>
      </c>
      <c r="RC358" s="1" t="s">
        <v>4711</v>
      </c>
      <c r="RD358" s="1" t="s">
        <v>4712</v>
      </c>
      <c r="RE358" s="1" t="s">
        <v>5102</v>
      </c>
      <c r="RF358" s="1">
        <v>0</v>
      </c>
      <c r="RG358" s="1">
        <v>2</v>
      </c>
      <c r="RH358" s="1">
        <v>2</v>
      </c>
      <c r="RI358" s="1">
        <v>4</v>
      </c>
      <c r="RJ358" s="1" t="s">
        <v>4713</v>
      </c>
      <c r="RK358" s="1">
        <v>0</v>
      </c>
      <c r="RL358" s="1">
        <v>8</v>
      </c>
      <c r="RM358" s="1" t="s">
        <v>4718</v>
      </c>
      <c r="RN358" s="1">
        <v>0</v>
      </c>
      <c r="RO358" s="1">
        <v>0</v>
      </c>
      <c r="RP358" s="1" t="str">
        <f t="shared" si="36"/>
        <v>croissance</v>
      </c>
      <c r="RQ358" s="1" t="str">
        <f t="shared" si="37"/>
        <v>stagnation</v>
      </c>
      <c r="RR358" s="1" t="str">
        <f t="shared" si="38"/>
        <v>stagnation</v>
      </c>
      <c r="RS358" s="1" t="str">
        <f t="shared" si="39"/>
        <v>regression</v>
      </c>
      <c r="RT358" s="1" t="str">
        <f t="shared" si="40"/>
        <v>regression</v>
      </c>
      <c r="RU358" s="1" t="str">
        <f t="shared" si="41"/>
        <v>regression</v>
      </c>
    </row>
    <row r="359" spans="1:489" ht="14.25" customHeight="1" x14ac:dyDescent="0.3">
      <c r="A359" s="1" t="s">
        <v>4592</v>
      </c>
      <c r="B359" s="1" t="s">
        <v>4593</v>
      </c>
      <c r="C359" s="1">
        <v>44972</v>
      </c>
      <c r="D359" s="1" t="s">
        <v>459</v>
      </c>
      <c r="E359" s="1" t="s">
        <v>460</v>
      </c>
      <c r="F359" s="1" t="s">
        <v>460</v>
      </c>
      <c r="G359" s="1" t="s">
        <v>461</v>
      </c>
      <c r="H359" s="1" t="s">
        <v>1380</v>
      </c>
      <c r="I359" s="1" t="s">
        <v>1381</v>
      </c>
      <c r="J359" s="1" t="s">
        <v>464</v>
      </c>
      <c r="K359" s="1" t="s">
        <v>4595</v>
      </c>
      <c r="L359" s="1" t="s">
        <v>4594</v>
      </c>
      <c r="M359" s="1" t="str" cm="1">
        <f t="array" ref="M359">SUBSTITUTE(L359,LEFT(L359,MIN(IFERROR(FIND({0;1;2;3;4;5;6;7;8;9},L359),""))-1),"")</f>
        <v>45</v>
      </c>
      <c r="N359" s="1" t="str">
        <f t="shared" si="35"/>
        <v>mwand_45</v>
      </c>
      <c r="O359" s="1" t="s">
        <v>510</v>
      </c>
      <c r="P359" s="1">
        <v>19</v>
      </c>
      <c r="Q359" s="1">
        <v>978110948</v>
      </c>
      <c r="R359" s="1" t="s">
        <v>511</v>
      </c>
      <c r="S359" s="1" t="s">
        <v>472</v>
      </c>
      <c r="T359" s="1" t="s">
        <v>526</v>
      </c>
      <c r="V359" s="1" t="s">
        <v>510</v>
      </c>
      <c r="W359" s="1" t="s">
        <v>510</v>
      </c>
      <c r="X359" s="1" t="s">
        <v>4596</v>
      </c>
      <c r="Y359" s="1" t="s">
        <v>575</v>
      </c>
      <c r="AA359" s="1" t="s">
        <v>471</v>
      </c>
      <c r="AB359" s="1">
        <v>0</v>
      </c>
      <c r="AC359" s="1">
        <v>0</v>
      </c>
      <c r="AD359" s="1">
        <v>2</v>
      </c>
      <c r="AE359" s="1">
        <v>2</v>
      </c>
      <c r="AF359" s="1">
        <v>1</v>
      </c>
      <c r="AG359" s="1">
        <v>0</v>
      </c>
      <c r="AH359" s="1">
        <v>1</v>
      </c>
      <c r="AI359" s="1">
        <v>0</v>
      </c>
      <c r="AJ359" s="1">
        <v>0</v>
      </c>
      <c r="AK359" s="1">
        <v>1</v>
      </c>
      <c r="AL359" s="1">
        <v>0</v>
      </c>
      <c r="AM359" s="1">
        <v>1</v>
      </c>
      <c r="AN359" s="1">
        <v>2</v>
      </c>
      <c r="AO359" s="1">
        <v>0</v>
      </c>
      <c r="AP359" s="1">
        <v>0</v>
      </c>
      <c r="AQ359" s="1">
        <v>1</v>
      </c>
      <c r="AR359" s="1">
        <v>11</v>
      </c>
      <c r="AS359" s="1" t="s">
        <v>472</v>
      </c>
      <c r="AT359" s="1">
        <v>0</v>
      </c>
      <c r="AU359" s="1">
        <v>0</v>
      </c>
      <c r="AV359" s="1">
        <v>0</v>
      </c>
      <c r="AW359" s="1">
        <v>0</v>
      </c>
      <c r="AX359" s="1">
        <v>0</v>
      </c>
      <c r="AY359" s="1">
        <v>0</v>
      </c>
      <c r="AZ359" s="1">
        <v>0</v>
      </c>
      <c r="BA359" s="1">
        <v>0</v>
      </c>
      <c r="BB359" s="1">
        <v>0</v>
      </c>
      <c r="BC359" s="1">
        <v>0</v>
      </c>
      <c r="BD359" s="1">
        <v>0</v>
      </c>
      <c r="BE359" s="1">
        <v>0</v>
      </c>
      <c r="BF359" s="1" t="s">
        <v>472</v>
      </c>
      <c r="BS359" s="1" t="s">
        <v>464</v>
      </c>
      <c r="BT359" s="1">
        <v>1</v>
      </c>
      <c r="BU359" s="1">
        <v>0</v>
      </c>
      <c r="BV359" s="1">
        <v>0</v>
      </c>
      <c r="BW359" s="1">
        <v>0</v>
      </c>
      <c r="BX359" s="1">
        <v>0</v>
      </c>
      <c r="BY359" s="1">
        <v>0</v>
      </c>
      <c r="BZ359" s="1">
        <v>0</v>
      </c>
      <c r="CA359" s="1">
        <v>0</v>
      </c>
      <c r="CB359" s="1">
        <v>0</v>
      </c>
      <c r="CC359" s="1">
        <v>0</v>
      </c>
      <c r="CD359" s="1">
        <v>0</v>
      </c>
      <c r="CF359" s="1" t="s">
        <v>473</v>
      </c>
      <c r="CG359" s="1" t="s">
        <v>474</v>
      </c>
      <c r="CL359" s="1" t="s">
        <v>473</v>
      </c>
      <c r="CM359" s="1" t="s">
        <v>5133</v>
      </c>
      <c r="CO359" s="1" t="s">
        <v>464</v>
      </c>
      <c r="CW359" s="1" t="s">
        <v>475</v>
      </c>
      <c r="CX359" s="1">
        <v>3</v>
      </c>
      <c r="CY359" s="1">
        <v>2</v>
      </c>
      <c r="CZ359" s="1">
        <v>3</v>
      </c>
      <c r="DA359" s="9">
        <v>8</v>
      </c>
      <c r="DE359" s="1" t="s">
        <v>464</v>
      </c>
      <c r="DF359" s="1" t="s">
        <v>5100</v>
      </c>
      <c r="EH359" s="1">
        <v>7</v>
      </c>
      <c r="EI359" s="1">
        <v>5</v>
      </c>
      <c r="EJ359" s="1">
        <v>700</v>
      </c>
      <c r="EM359" s="1">
        <v>0</v>
      </c>
      <c r="EN359" s="6">
        <v>9.0909090909090899</v>
      </c>
      <c r="EO359" s="1" t="s">
        <v>472</v>
      </c>
      <c r="EZ359" s="1" t="s">
        <v>529</v>
      </c>
      <c r="FA359" s="1">
        <v>0</v>
      </c>
      <c r="FB359" s="1">
        <v>0</v>
      </c>
      <c r="FC359" s="1">
        <v>0</v>
      </c>
      <c r="FD359" s="1">
        <v>0</v>
      </c>
      <c r="FE359" s="1">
        <v>1</v>
      </c>
      <c r="FF359" s="1">
        <v>0</v>
      </c>
      <c r="FG359" s="1">
        <v>0</v>
      </c>
      <c r="FI359" s="1" t="s">
        <v>464</v>
      </c>
      <c r="FJ359" s="1" t="s">
        <v>598</v>
      </c>
      <c r="FM359" s="1">
        <v>200</v>
      </c>
      <c r="GE359" s="1" t="s">
        <v>464</v>
      </c>
      <c r="GF359" s="1" t="s">
        <v>4597</v>
      </c>
      <c r="GG359" s="1" t="s">
        <v>472</v>
      </c>
      <c r="HP359" s="1" t="s">
        <v>464</v>
      </c>
      <c r="HQ359" s="1">
        <v>0</v>
      </c>
      <c r="HR359" s="1">
        <v>0</v>
      </c>
      <c r="HS359" s="1">
        <v>0</v>
      </c>
      <c r="HT359" s="1">
        <v>0</v>
      </c>
      <c r="HU359" s="1">
        <v>0</v>
      </c>
      <c r="HV359" s="1">
        <v>0</v>
      </c>
      <c r="HW359" s="1">
        <v>1</v>
      </c>
      <c r="HX359" s="1">
        <v>0</v>
      </c>
      <c r="HY359" s="1">
        <v>0</v>
      </c>
      <c r="HZ359" s="1">
        <v>0</v>
      </c>
      <c r="IF359" s="1">
        <v>0</v>
      </c>
      <c r="IG359" s="1">
        <v>0</v>
      </c>
      <c r="IH359" s="1">
        <v>0</v>
      </c>
      <c r="II359" s="1">
        <v>1</v>
      </c>
      <c r="IJ359" s="1">
        <v>0</v>
      </c>
      <c r="IS359" s="1" t="s">
        <v>5183</v>
      </c>
      <c r="IT359" s="1" t="s">
        <v>472</v>
      </c>
      <c r="IU359" s="1" t="s">
        <v>5102</v>
      </c>
      <c r="IV359" s="1" t="s">
        <v>472</v>
      </c>
      <c r="IX359" s="1" t="s">
        <v>472</v>
      </c>
      <c r="IY359" s="1" t="s">
        <v>472</v>
      </c>
      <c r="KA359" s="1" t="s">
        <v>464</v>
      </c>
      <c r="KB359" s="1">
        <v>1</v>
      </c>
      <c r="KC359" s="1">
        <v>0</v>
      </c>
      <c r="KD359" s="1">
        <v>0</v>
      </c>
      <c r="KE359" s="1">
        <v>1</v>
      </c>
      <c r="KF359" s="1">
        <v>0</v>
      </c>
      <c r="KG359" s="1">
        <v>0</v>
      </c>
      <c r="KH359" s="1">
        <v>0</v>
      </c>
      <c r="KJ359" s="1">
        <v>1</v>
      </c>
      <c r="KK359" s="1">
        <v>0</v>
      </c>
      <c r="KL359" s="1">
        <v>0</v>
      </c>
      <c r="KM359" s="1">
        <v>1</v>
      </c>
      <c r="KN359" s="1">
        <v>2</v>
      </c>
      <c r="KO359" s="1" t="s">
        <v>5186</v>
      </c>
      <c r="KP359" s="1">
        <v>0</v>
      </c>
      <c r="KQ359" s="1">
        <v>0</v>
      </c>
      <c r="KR359" s="1">
        <v>0</v>
      </c>
      <c r="KT359" s="1">
        <v>1</v>
      </c>
      <c r="KU359" s="1">
        <v>0</v>
      </c>
      <c r="KV359" s="1">
        <v>0</v>
      </c>
      <c r="KW359" s="1">
        <v>0</v>
      </c>
      <c r="KX359" s="1">
        <v>0</v>
      </c>
      <c r="KY359" s="1">
        <v>0</v>
      </c>
      <c r="LA359" s="1" t="s">
        <v>472</v>
      </c>
      <c r="LB359" s="1" t="s">
        <v>4598</v>
      </c>
      <c r="LC359" s="1">
        <v>0</v>
      </c>
      <c r="LD359" s="1">
        <v>1</v>
      </c>
      <c r="LE359" s="1">
        <v>0</v>
      </c>
      <c r="LF359" s="1">
        <v>0</v>
      </c>
      <c r="LH359" s="1">
        <v>1</v>
      </c>
      <c r="LI359" s="1">
        <v>0</v>
      </c>
      <c r="LJ359" s="1">
        <v>0</v>
      </c>
      <c r="LK359" s="1">
        <v>0</v>
      </c>
      <c r="LL359" s="1">
        <v>0</v>
      </c>
      <c r="LM359" s="1">
        <v>0</v>
      </c>
      <c r="LN359" s="1">
        <v>0</v>
      </c>
      <c r="LO359" s="1">
        <v>0</v>
      </c>
      <c r="LQ359" s="1" t="s">
        <v>472</v>
      </c>
      <c r="LZ359" s="1" t="s">
        <v>472</v>
      </c>
      <c r="MA359" s="1" t="s">
        <v>472</v>
      </c>
      <c r="MQ359" s="1">
        <v>0</v>
      </c>
      <c r="MT359" s="1">
        <v>7</v>
      </c>
      <c r="MU359" s="1" t="s">
        <v>5187</v>
      </c>
      <c r="MV359" s="1">
        <v>1</v>
      </c>
      <c r="MW359" s="1">
        <v>0</v>
      </c>
      <c r="MX359" s="1">
        <v>0</v>
      </c>
      <c r="MY359" s="1">
        <v>0</v>
      </c>
      <c r="MZ359" s="1">
        <v>0</v>
      </c>
      <c r="NA359" s="1">
        <v>1</v>
      </c>
      <c r="NB359" s="1">
        <v>1</v>
      </c>
      <c r="NC359" s="1" t="s">
        <v>5190</v>
      </c>
      <c r="ND359" s="1">
        <v>0</v>
      </c>
      <c r="NE359" s="1">
        <v>0</v>
      </c>
      <c r="NF359" s="1">
        <v>0</v>
      </c>
      <c r="NH359" s="1" t="s">
        <v>464</v>
      </c>
      <c r="NI359" s="1" t="s">
        <v>480</v>
      </c>
      <c r="OD359" s="1" t="s">
        <v>1678</v>
      </c>
      <c r="OE359" s="1">
        <v>0</v>
      </c>
      <c r="OF359" s="1">
        <v>1</v>
      </c>
      <c r="OG359" s="1">
        <v>0</v>
      </c>
      <c r="OH359" s="1">
        <v>0</v>
      </c>
      <c r="OI359" s="1">
        <v>0</v>
      </c>
      <c r="OJ359" s="1">
        <v>0</v>
      </c>
      <c r="OK359" s="1">
        <v>0</v>
      </c>
      <c r="OL359" s="1">
        <v>0</v>
      </c>
      <c r="OM359" s="1">
        <v>1</v>
      </c>
      <c r="ON359" s="1">
        <v>0</v>
      </c>
      <c r="OO359" s="1" t="s">
        <v>562</v>
      </c>
      <c r="OP359" s="1">
        <v>0</v>
      </c>
      <c r="OQ359" s="1">
        <v>0</v>
      </c>
      <c r="OR359" s="1">
        <v>1</v>
      </c>
      <c r="OS359" s="1">
        <v>0</v>
      </c>
      <c r="OT359" s="1">
        <v>0</v>
      </c>
      <c r="OU359" s="1">
        <v>0</v>
      </c>
      <c r="OW359" s="1" t="s">
        <v>482</v>
      </c>
      <c r="OY359" s="1" t="s">
        <v>533</v>
      </c>
      <c r="OZ359" s="1" t="s">
        <v>464</v>
      </c>
      <c r="PA359" s="1" t="s">
        <v>464</v>
      </c>
      <c r="PB359" s="1" t="s">
        <v>533</v>
      </c>
      <c r="PC359" s="1" t="s">
        <v>464</v>
      </c>
      <c r="PD359" s="1" t="s">
        <v>472</v>
      </c>
      <c r="PF359" s="1" t="s">
        <v>484</v>
      </c>
      <c r="PH359" s="1" t="s">
        <v>671</v>
      </c>
      <c r="PI359" s="1" t="s">
        <v>534</v>
      </c>
      <c r="PJ359" s="1" t="s">
        <v>472</v>
      </c>
      <c r="PZ359" s="1" t="s">
        <v>1580</v>
      </c>
      <c r="QA359" s="1" t="s">
        <v>472</v>
      </c>
      <c r="QB359" s="1" t="s">
        <v>636</v>
      </c>
      <c r="QC359" s="1" t="s">
        <v>636</v>
      </c>
      <c r="QD359" s="1" t="s">
        <v>472</v>
      </c>
      <c r="QG359" s="1">
        <v>-2.2257172000000001</v>
      </c>
      <c r="QH359" s="1">
        <v>28.8357648</v>
      </c>
      <c r="QI359" s="1">
        <v>1560.7</v>
      </c>
      <c r="QJ359" s="1">
        <v>4.7</v>
      </c>
      <c r="QK359" s="1">
        <v>11</v>
      </c>
      <c r="QL359" s="1">
        <v>44972.468090277784</v>
      </c>
      <c r="QM359" s="1">
        <v>44972.461817129632</v>
      </c>
      <c r="QN359" s="1" t="s">
        <v>568</v>
      </c>
      <c r="QO359" s="1">
        <v>44972.49523148148</v>
      </c>
      <c r="QP359" s="7" t="s">
        <v>4599</v>
      </c>
      <c r="QQ359" s="1" t="s">
        <v>568</v>
      </c>
      <c r="QR359" s="1" t="s">
        <v>4707</v>
      </c>
      <c r="QS359" s="1" t="s">
        <v>4716</v>
      </c>
      <c r="QT359" s="1">
        <v>11</v>
      </c>
      <c r="QU359" s="1" t="s">
        <v>4725</v>
      </c>
      <c r="QV359" s="1">
        <v>5</v>
      </c>
      <c r="QW359" s="1">
        <v>5</v>
      </c>
      <c r="QX359" s="1">
        <v>10</v>
      </c>
      <c r="QY359" s="9">
        <v>20</v>
      </c>
      <c r="QZ359" s="1" t="s">
        <v>5100</v>
      </c>
      <c r="RA359" s="1">
        <v>6.4935064935064934</v>
      </c>
      <c r="RB359" s="1" t="s">
        <v>4710</v>
      </c>
      <c r="RC359" s="1" t="s">
        <v>4711</v>
      </c>
      <c r="RD359" s="1" t="s">
        <v>4712</v>
      </c>
      <c r="RE359" s="1" t="s">
        <v>5102</v>
      </c>
      <c r="RF359" s="1">
        <v>0</v>
      </c>
      <c r="RG359" s="1">
        <v>3</v>
      </c>
      <c r="RH359" s="1">
        <v>2</v>
      </c>
      <c r="RI359" s="1">
        <v>6</v>
      </c>
      <c r="RJ359" s="1" t="s">
        <v>4748</v>
      </c>
      <c r="RK359" s="1">
        <v>0</v>
      </c>
      <c r="RL359" s="1">
        <v>8</v>
      </c>
      <c r="RM359" s="1" t="s">
        <v>4718</v>
      </c>
      <c r="RN359" s="1">
        <v>0</v>
      </c>
      <c r="RO359" s="1">
        <v>0</v>
      </c>
      <c r="RP359" s="1" t="str">
        <f t="shared" si="36"/>
        <v>croissance</v>
      </c>
      <c r="RQ359" s="1" t="str">
        <f t="shared" si="37"/>
        <v>stagnation</v>
      </c>
      <c r="RR359" s="1" t="str">
        <f t="shared" si="38"/>
        <v>stagnation</v>
      </c>
      <c r="RS359" s="1" t="str">
        <f t="shared" si="39"/>
        <v>regression</v>
      </c>
      <c r="RT359" s="1" t="str">
        <f t="shared" si="40"/>
        <v>regression</v>
      </c>
      <c r="RU359" s="1" t="str">
        <f t="shared" si="41"/>
        <v>regression</v>
      </c>
    </row>
    <row r="360" spans="1:489" ht="14.25" customHeight="1" x14ac:dyDescent="0.3">
      <c r="A360" s="1" t="s">
        <v>4600</v>
      </c>
      <c r="B360" s="1" t="s">
        <v>4601</v>
      </c>
      <c r="C360" s="1">
        <v>44972</v>
      </c>
      <c r="D360" s="1" t="s">
        <v>459</v>
      </c>
      <c r="E360" s="1" t="s">
        <v>460</v>
      </c>
      <c r="F360" s="1" t="s">
        <v>460</v>
      </c>
      <c r="G360" s="1" t="s">
        <v>461</v>
      </c>
      <c r="H360" s="1" t="s">
        <v>1380</v>
      </c>
      <c r="I360" s="1" t="s">
        <v>1381</v>
      </c>
      <c r="J360" s="1" t="s">
        <v>472</v>
      </c>
      <c r="K360" s="1" t="s">
        <v>4603</v>
      </c>
      <c r="L360" s="1" t="s">
        <v>4602</v>
      </c>
      <c r="M360" s="1" t="str" cm="1">
        <f t="array" ref="M360">SUBSTITUTE(L360,LEFT(L360,MIN(IFERROR(FIND({0;1;2;3;4;5;6;7;8;9},L360),""))-1),"")</f>
        <v>27</v>
      </c>
      <c r="N360" s="1" t="str">
        <f t="shared" si="35"/>
        <v>mwand_27</v>
      </c>
      <c r="O360" s="1" t="s">
        <v>467</v>
      </c>
      <c r="P360" s="1">
        <v>20</v>
      </c>
      <c r="Q360" s="1">
        <v>0</v>
      </c>
      <c r="R360" s="1" t="s">
        <v>693</v>
      </c>
      <c r="S360" s="1" t="s">
        <v>472</v>
      </c>
      <c r="T360" s="1" t="s">
        <v>808</v>
      </c>
      <c r="V360" s="1" t="s">
        <v>467</v>
      </c>
      <c r="W360" s="1" t="s">
        <v>467</v>
      </c>
      <c r="X360" s="1" t="s">
        <v>4604</v>
      </c>
      <c r="Y360" s="1" t="s">
        <v>470</v>
      </c>
      <c r="AA360" s="1" t="s">
        <v>471</v>
      </c>
      <c r="AB360" s="1">
        <v>2</v>
      </c>
      <c r="AC360" s="1">
        <v>0</v>
      </c>
      <c r="AD360" s="1">
        <v>1</v>
      </c>
      <c r="AE360" s="1">
        <v>2</v>
      </c>
      <c r="AF360" s="1">
        <v>2</v>
      </c>
      <c r="AG360" s="1">
        <v>0</v>
      </c>
      <c r="AH360" s="1">
        <v>1</v>
      </c>
      <c r="AI360" s="1">
        <v>0</v>
      </c>
      <c r="AJ360" s="1">
        <v>1</v>
      </c>
      <c r="AK360" s="1">
        <v>0</v>
      </c>
      <c r="AL360" s="1">
        <v>1</v>
      </c>
      <c r="AM360" s="1">
        <v>1</v>
      </c>
      <c r="AN360" s="1">
        <v>0</v>
      </c>
      <c r="AO360" s="1">
        <v>0</v>
      </c>
      <c r="AP360" s="1">
        <v>0</v>
      </c>
      <c r="AQ360" s="1">
        <v>0</v>
      </c>
      <c r="AR360" s="1">
        <v>11</v>
      </c>
      <c r="AS360" s="1" t="s">
        <v>472</v>
      </c>
      <c r="AT360" s="1">
        <v>0</v>
      </c>
      <c r="AU360" s="1">
        <v>0</v>
      </c>
      <c r="AV360" s="1">
        <v>0</v>
      </c>
      <c r="AW360" s="1">
        <v>0</v>
      </c>
      <c r="AX360" s="1">
        <v>0</v>
      </c>
      <c r="AY360" s="1">
        <v>0</v>
      </c>
      <c r="AZ360" s="1">
        <v>0</v>
      </c>
      <c r="BA360" s="1">
        <v>0</v>
      </c>
      <c r="BB360" s="1">
        <v>0</v>
      </c>
      <c r="BC360" s="1">
        <v>0</v>
      </c>
      <c r="BD360" s="1">
        <v>0</v>
      </c>
      <c r="BE360" s="1">
        <v>0</v>
      </c>
      <c r="BF360" s="1" t="s">
        <v>464</v>
      </c>
      <c r="BG360" s="1">
        <v>0</v>
      </c>
      <c r="BH360" s="1">
        <v>0</v>
      </c>
      <c r="BI360" s="1">
        <v>1</v>
      </c>
      <c r="BJ360" s="1">
        <v>0</v>
      </c>
      <c r="BK360" s="1">
        <v>0</v>
      </c>
      <c r="BL360" s="1">
        <v>0</v>
      </c>
      <c r="BM360" s="1">
        <v>0</v>
      </c>
      <c r="BN360" s="1">
        <v>0</v>
      </c>
      <c r="BO360" s="1">
        <v>0</v>
      </c>
      <c r="BP360" s="1">
        <v>0</v>
      </c>
      <c r="BQ360" s="1">
        <v>0</v>
      </c>
      <c r="BS360" s="1" t="s">
        <v>464</v>
      </c>
      <c r="BT360" s="1">
        <v>1</v>
      </c>
      <c r="BU360" s="1">
        <v>0</v>
      </c>
      <c r="BV360" s="1">
        <v>0</v>
      </c>
      <c r="BW360" s="1">
        <v>0</v>
      </c>
      <c r="BX360" s="1">
        <v>0</v>
      </c>
      <c r="BY360" s="1">
        <v>0</v>
      </c>
      <c r="BZ360" s="1">
        <v>0</v>
      </c>
      <c r="CA360" s="1">
        <v>0</v>
      </c>
      <c r="CB360" s="1">
        <v>0</v>
      </c>
      <c r="CC360" s="1">
        <v>0</v>
      </c>
      <c r="CD360" s="1">
        <v>0</v>
      </c>
      <c r="CF360" s="1" t="s">
        <v>473</v>
      </c>
      <c r="CG360" s="1" t="s">
        <v>474</v>
      </c>
      <c r="CL360" s="1" t="s">
        <v>473</v>
      </c>
      <c r="CM360" s="1" t="s">
        <v>5133</v>
      </c>
      <c r="CO360" s="1" t="s">
        <v>464</v>
      </c>
      <c r="CW360" s="1" t="s">
        <v>475</v>
      </c>
      <c r="CX360" s="1">
        <v>5</v>
      </c>
      <c r="CY360" s="1">
        <v>3</v>
      </c>
      <c r="CZ360" s="1">
        <v>5</v>
      </c>
      <c r="DA360" s="9">
        <v>13</v>
      </c>
      <c r="DE360" s="1" t="s">
        <v>464</v>
      </c>
      <c r="DF360" s="1" t="s">
        <v>5100</v>
      </c>
      <c r="EH360" s="1">
        <v>7</v>
      </c>
      <c r="EI360" s="1">
        <v>10</v>
      </c>
      <c r="EJ360" s="1">
        <v>1400</v>
      </c>
      <c r="EM360" s="1">
        <v>0</v>
      </c>
      <c r="EN360" s="6">
        <v>18.18181818181818</v>
      </c>
      <c r="EO360" s="1" t="s">
        <v>472</v>
      </c>
      <c r="EZ360" s="1" t="s">
        <v>555</v>
      </c>
      <c r="FA360" s="1">
        <v>0</v>
      </c>
      <c r="FB360" s="1">
        <v>0</v>
      </c>
      <c r="FC360" s="1">
        <v>0</v>
      </c>
      <c r="FD360" s="1">
        <v>0</v>
      </c>
      <c r="FE360" s="1">
        <v>1</v>
      </c>
      <c r="FF360" s="1">
        <v>0</v>
      </c>
      <c r="FG360" s="1">
        <v>0</v>
      </c>
      <c r="FI360" s="1" t="s">
        <v>464</v>
      </c>
      <c r="FJ360" s="1" t="s">
        <v>598</v>
      </c>
      <c r="FM360" s="1">
        <v>500</v>
      </c>
      <c r="GE360" s="1" t="s">
        <v>464</v>
      </c>
      <c r="GF360" s="1" t="s">
        <v>4605</v>
      </c>
      <c r="GG360" s="1" t="s">
        <v>472</v>
      </c>
      <c r="HP360" s="1" t="s">
        <v>464</v>
      </c>
      <c r="HQ360" s="1">
        <v>0</v>
      </c>
      <c r="HR360" s="1">
        <v>0</v>
      </c>
      <c r="HS360" s="1">
        <v>0</v>
      </c>
      <c r="HT360" s="1">
        <v>0</v>
      </c>
      <c r="HU360" s="1">
        <v>0</v>
      </c>
      <c r="HV360" s="1">
        <v>0</v>
      </c>
      <c r="HW360" s="1">
        <v>1</v>
      </c>
      <c r="HX360" s="1">
        <v>0</v>
      </c>
      <c r="HY360" s="1">
        <v>0</v>
      </c>
      <c r="HZ360" s="1">
        <v>0</v>
      </c>
      <c r="IF360" s="1">
        <v>0</v>
      </c>
      <c r="IG360" s="1">
        <v>0</v>
      </c>
      <c r="IH360" s="1">
        <v>0</v>
      </c>
      <c r="II360" s="1">
        <v>1</v>
      </c>
      <c r="IJ360" s="1">
        <v>0</v>
      </c>
      <c r="IS360" s="1" t="s">
        <v>5183</v>
      </c>
      <c r="IT360" s="1" t="s">
        <v>472</v>
      </c>
      <c r="IU360" s="1" t="s">
        <v>5102</v>
      </c>
      <c r="IV360" s="1" t="s">
        <v>472</v>
      </c>
      <c r="IX360" s="1" t="s">
        <v>472</v>
      </c>
      <c r="IY360" s="1" t="s">
        <v>472</v>
      </c>
      <c r="KA360" s="1" t="s">
        <v>464</v>
      </c>
      <c r="KB360" s="1">
        <v>1</v>
      </c>
      <c r="KC360" s="1">
        <v>0</v>
      </c>
      <c r="KD360" s="1">
        <v>0</v>
      </c>
      <c r="KE360" s="1">
        <v>1</v>
      </c>
      <c r="KF360" s="1">
        <v>0</v>
      </c>
      <c r="KG360" s="1">
        <v>0</v>
      </c>
      <c r="KH360" s="1">
        <v>0</v>
      </c>
      <c r="KJ360" s="1">
        <v>1</v>
      </c>
      <c r="KK360" s="1">
        <v>1</v>
      </c>
      <c r="KL360" s="1">
        <v>0</v>
      </c>
      <c r="KM360" s="1">
        <v>2</v>
      </c>
      <c r="KN360" s="1">
        <v>3</v>
      </c>
      <c r="KO360" s="1" t="s">
        <v>5185</v>
      </c>
      <c r="KP360" s="1">
        <v>0</v>
      </c>
      <c r="KQ360" s="1">
        <v>0</v>
      </c>
      <c r="KR360" s="1">
        <v>0</v>
      </c>
      <c r="KT360" s="1">
        <v>1</v>
      </c>
      <c r="KU360" s="1">
        <v>0</v>
      </c>
      <c r="KV360" s="1">
        <v>0</v>
      </c>
      <c r="KW360" s="1">
        <v>0</v>
      </c>
      <c r="KX360" s="1">
        <v>0</v>
      </c>
      <c r="KY360" s="1">
        <v>0</v>
      </c>
      <c r="LA360" s="1" t="s">
        <v>472</v>
      </c>
      <c r="LB360" s="1" t="s">
        <v>4606</v>
      </c>
      <c r="LC360" s="1">
        <v>0</v>
      </c>
      <c r="LD360" s="1">
        <v>1</v>
      </c>
      <c r="LE360" s="1">
        <v>0</v>
      </c>
      <c r="LF360" s="1">
        <v>0</v>
      </c>
      <c r="LH360" s="1">
        <v>0</v>
      </c>
      <c r="LI360" s="1">
        <v>0</v>
      </c>
      <c r="LJ360" s="1">
        <v>0</v>
      </c>
      <c r="LK360" s="1">
        <v>0</v>
      </c>
      <c r="LL360" s="1">
        <v>0</v>
      </c>
      <c r="LM360" s="1">
        <v>0</v>
      </c>
      <c r="LN360" s="1">
        <v>1</v>
      </c>
      <c r="LO360" s="1">
        <v>0</v>
      </c>
      <c r="LP360" s="1" t="s">
        <v>490</v>
      </c>
      <c r="LQ360" s="1" t="s">
        <v>464</v>
      </c>
      <c r="LR360" s="1" t="s">
        <v>4607</v>
      </c>
      <c r="LS360" s="1">
        <v>0</v>
      </c>
      <c r="LT360" s="1">
        <v>0</v>
      </c>
      <c r="LU360" s="1">
        <v>0</v>
      </c>
      <c r="LV360" s="1">
        <v>1</v>
      </c>
      <c r="LW360" s="1">
        <v>0</v>
      </c>
      <c r="LX360" s="1">
        <v>0</v>
      </c>
      <c r="LY360" s="1" t="s">
        <v>2384</v>
      </c>
      <c r="LZ360" s="1" t="s">
        <v>472</v>
      </c>
      <c r="MA360" s="1" t="s">
        <v>472</v>
      </c>
      <c r="MQ360" s="1">
        <v>0</v>
      </c>
      <c r="MT360" s="1">
        <v>7</v>
      </c>
      <c r="MU360" s="1" t="s">
        <v>5187</v>
      </c>
      <c r="MV360" s="1">
        <v>1</v>
      </c>
      <c r="MW360" s="1">
        <v>0</v>
      </c>
      <c r="MX360" s="1">
        <v>0</v>
      </c>
      <c r="MY360" s="1">
        <v>0</v>
      </c>
      <c r="MZ360" s="1">
        <v>0</v>
      </c>
      <c r="NA360" s="1">
        <v>1</v>
      </c>
      <c r="NB360" s="1">
        <v>1</v>
      </c>
      <c r="NC360" s="1" t="s">
        <v>5190</v>
      </c>
      <c r="ND360" s="1">
        <v>0</v>
      </c>
      <c r="NE360" s="1">
        <v>0</v>
      </c>
      <c r="NF360" s="1">
        <v>0</v>
      </c>
      <c r="NH360" s="1" t="s">
        <v>464</v>
      </c>
      <c r="NI360" s="1" t="s">
        <v>480</v>
      </c>
      <c r="OD360" s="1" t="s">
        <v>4608</v>
      </c>
      <c r="OE360" s="1">
        <v>0</v>
      </c>
      <c r="OF360" s="1">
        <v>1</v>
      </c>
      <c r="OG360" s="1">
        <v>0</v>
      </c>
      <c r="OH360" s="1">
        <v>0</v>
      </c>
      <c r="OI360" s="1">
        <v>0</v>
      </c>
      <c r="OJ360" s="1">
        <v>0</v>
      </c>
      <c r="OK360" s="1">
        <v>0</v>
      </c>
      <c r="OL360" s="1">
        <v>0</v>
      </c>
      <c r="OM360" s="1">
        <v>1</v>
      </c>
      <c r="ON360" s="1">
        <v>0</v>
      </c>
      <c r="OO360" s="1" t="s">
        <v>562</v>
      </c>
      <c r="OP360" s="1">
        <v>0</v>
      </c>
      <c r="OQ360" s="1">
        <v>0</v>
      </c>
      <c r="OR360" s="1">
        <v>1</v>
      </c>
      <c r="OS360" s="1">
        <v>0</v>
      </c>
      <c r="OT360" s="1">
        <v>0</v>
      </c>
      <c r="OU360" s="1">
        <v>0</v>
      </c>
      <c r="OW360" s="1" t="s">
        <v>482</v>
      </c>
      <c r="OY360" s="1" t="s">
        <v>518</v>
      </c>
      <c r="OZ360" s="1" t="s">
        <v>464</v>
      </c>
      <c r="PA360" s="1" t="s">
        <v>464</v>
      </c>
      <c r="PB360" s="1" t="s">
        <v>533</v>
      </c>
      <c r="PC360" s="1" t="s">
        <v>464</v>
      </c>
      <c r="PD360" s="1" t="s">
        <v>472</v>
      </c>
      <c r="PF360" s="1" t="s">
        <v>484</v>
      </c>
      <c r="PH360" s="1" t="s">
        <v>586</v>
      </c>
      <c r="PI360" s="1" t="s">
        <v>534</v>
      </c>
      <c r="PJ360" s="1" t="s">
        <v>472</v>
      </c>
      <c r="PZ360" s="1" t="s">
        <v>564</v>
      </c>
      <c r="QA360" s="1" t="s">
        <v>472</v>
      </c>
      <c r="QB360" s="1" t="s">
        <v>2727</v>
      </c>
      <c r="QC360" s="1" t="s">
        <v>4609</v>
      </c>
      <c r="QD360" s="1" t="s">
        <v>472</v>
      </c>
      <c r="QG360" s="1">
        <v>-2.2245727</v>
      </c>
      <c r="QH360" s="1">
        <v>28.8359977</v>
      </c>
      <c r="QI360" s="1">
        <v>1561.8</v>
      </c>
      <c r="QJ360" s="1">
        <v>4.24</v>
      </c>
      <c r="QK360" s="1">
        <v>11</v>
      </c>
      <c r="QL360" s="1">
        <v>44972.478587962964</v>
      </c>
      <c r="QM360" s="1">
        <v>44972.469699074078</v>
      </c>
      <c r="QN360" s="1" t="s">
        <v>568</v>
      </c>
      <c r="QO360" s="1">
        <v>44972.495243055557</v>
      </c>
      <c r="QP360" s="7" t="s">
        <v>4610</v>
      </c>
      <c r="QQ360" s="1" t="s">
        <v>568</v>
      </c>
      <c r="QR360" s="1" t="s">
        <v>4752</v>
      </c>
      <c r="QS360" s="1" t="s">
        <v>4752</v>
      </c>
      <c r="QT360" s="1" t="s">
        <v>4752</v>
      </c>
      <c r="QU360" s="1" t="s">
        <v>4752</v>
      </c>
      <c r="QV360" s="1" t="s">
        <v>4752</v>
      </c>
      <c r="QW360" s="1" t="s">
        <v>4752</v>
      </c>
      <c r="QX360" s="1" t="s">
        <v>4752</v>
      </c>
      <c r="QY360" s="9" t="s">
        <v>4752</v>
      </c>
      <c r="QZ360" s="1" t="s">
        <v>4752</v>
      </c>
      <c r="RA360" s="1" t="s">
        <v>4752</v>
      </c>
      <c r="RB360" s="1" t="s">
        <v>4752</v>
      </c>
      <c r="RC360" s="1" t="s">
        <v>4752</v>
      </c>
      <c r="RD360" s="1" t="s">
        <v>4752</v>
      </c>
      <c r="RE360" s="1" t="s">
        <v>4752</v>
      </c>
      <c r="RF360" s="1" t="s">
        <v>4752</v>
      </c>
      <c r="RG360" s="1" t="s">
        <v>4752</v>
      </c>
      <c r="RH360" s="1" t="s">
        <v>4752</v>
      </c>
      <c r="RI360" s="1" t="s">
        <v>4752</v>
      </c>
      <c r="RJ360" s="1" t="s">
        <v>4752</v>
      </c>
      <c r="RK360" s="1" t="s">
        <v>4752</v>
      </c>
      <c r="RL360" s="1" t="s">
        <v>4752</v>
      </c>
      <c r="RM360" s="1" t="s">
        <v>4752</v>
      </c>
      <c r="RN360" s="1" t="s">
        <v>4752</v>
      </c>
      <c r="RO360" s="1" t="s">
        <v>4752</v>
      </c>
      <c r="RP360" s="1" t="str">
        <f t="shared" si="36"/>
        <v/>
      </c>
      <c r="RQ360" s="1" t="str">
        <f t="shared" si="37"/>
        <v/>
      </c>
      <c r="RR360" s="1" t="str">
        <f t="shared" si="38"/>
        <v/>
      </c>
      <c r="RS360" s="1" t="str">
        <f t="shared" si="39"/>
        <v/>
      </c>
      <c r="RT360" s="1" t="str">
        <f t="shared" si="40"/>
        <v/>
      </c>
      <c r="RU360" s="1" t="str">
        <f t="shared" si="41"/>
        <v/>
      </c>
    </row>
    <row r="361" spans="1:489" ht="14.25" customHeight="1" x14ac:dyDescent="0.3">
      <c r="A361" s="1" t="s">
        <v>4611</v>
      </c>
      <c r="B361" s="1" t="s">
        <v>4612</v>
      </c>
      <c r="C361" s="1">
        <v>44972</v>
      </c>
      <c r="D361" s="1" t="s">
        <v>459</v>
      </c>
      <c r="E361" s="1" t="s">
        <v>460</v>
      </c>
      <c r="F361" s="1" t="s">
        <v>460</v>
      </c>
      <c r="G361" s="1" t="s">
        <v>461</v>
      </c>
      <c r="H361" s="1" t="s">
        <v>1380</v>
      </c>
      <c r="I361" s="1" t="s">
        <v>1381</v>
      </c>
      <c r="J361" s="1" t="s">
        <v>464</v>
      </c>
      <c r="K361" s="1" t="s">
        <v>4614</v>
      </c>
      <c r="L361" s="1" t="s">
        <v>4613</v>
      </c>
      <c r="M361" s="1" t="str" cm="1">
        <f t="array" ref="M361">SUBSTITUTE(L361,LEFT(L361,MIN(IFERROR(FIND({0;1;2;3;4;5;6;7;8;9},L361),""))-1),"")</f>
        <v>32</v>
      </c>
      <c r="N361" s="1" t="str">
        <f t="shared" si="35"/>
        <v>mwand_32</v>
      </c>
      <c r="O361" s="1" t="s">
        <v>467</v>
      </c>
      <c r="P361" s="1">
        <v>28</v>
      </c>
      <c r="Q361" s="1">
        <v>990339462</v>
      </c>
      <c r="R361" s="1" t="s">
        <v>614</v>
      </c>
      <c r="S361" s="1" t="s">
        <v>472</v>
      </c>
      <c r="T361" s="1" t="s">
        <v>542</v>
      </c>
      <c r="V361" s="1" t="s">
        <v>510</v>
      </c>
      <c r="W361" s="1" t="s">
        <v>510</v>
      </c>
      <c r="Y361" s="1" t="s">
        <v>1503</v>
      </c>
      <c r="AA361" s="1" t="s">
        <v>596</v>
      </c>
      <c r="AB361" s="1">
        <v>2</v>
      </c>
      <c r="AC361" s="1">
        <v>0</v>
      </c>
      <c r="AD361" s="1">
        <v>2</v>
      </c>
      <c r="AE361" s="1">
        <v>0</v>
      </c>
      <c r="AF361" s="1">
        <v>0</v>
      </c>
      <c r="AG361" s="1">
        <v>1</v>
      </c>
      <c r="AH361" s="1">
        <v>0</v>
      </c>
      <c r="AI361" s="1">
        <v>1</v>
      </c>
      <c r="AJ361" s="1">
        <v>0</v>
      </c>
      <c r="AK361" s="1">
        <v>0</v>
      </c>
      <c r="AL361" s="1">
        <v>0</v>
      </c>
      <c r="AM361" s="1">
        <v>1</v>
      </c>
      <c r="AN361" s="1">
        <v>0</v>
      </c>
      <c r="AO361" s="1">
        <v>0</v>
      </c>
      <c r="AP361" s="1">
        <v>1</v>
      </c>
      <c r="AQ361" s="1">
        <v>0</v>
      </c>
      <c r="AR361" s="1">
        <v>8</v>
      </c>
      <c r="AS361" s="1" t="s">
        <v>464</v>
      </c>
      <c r="AT361" s="1">
        <v>0</v>
      </c>
      <c r="AU361" s="1">
        <v>0</v>
      </c>
      <c r="AV361" s="1">
        <v>0</v>
      </c>
      <c r="AW361" s="1">
        <v>0</v>
      </c>
      <c r="AX361" s="1">
        <v>1</v>
      </c>
      <c r="AY361" s="1">
        <v>0</v>
      </c>
      <c r="AZ361" s="1">
        <v>0</v>
      </c>
      <c r="BA361" s="1">
        <v>0</v>
      </c>
      <c r="BB361" s="1">
        <v>0</v>
      </c>
      <c r="BC361" s="1">
        <v>0</v>
      </c>
      <c r="BD361" s="1">
        <v>0</v>
      </c>
      <c r="BE361" s="1">
        <v>0</v>
      </c>
      <c r="BF361" s="1" t="s">
        <v>464</v>
      </c>
      <c r="BG361" s="1">
        <v>0</v>
      </c>
      <c r="BH361" s="1">
        <v>0</v>
      </c>
      <c r="BI361" s="1">
        <v>1</v>
      </c>
      <c r="BJ361" s="1">
        <v>0</v>
      </c>
      <c r="BK361" s="1">
        <v>0</v>
      </c>
      <c r="BL361" s="1">
        <v>0</v>
      </c>
      <c r="BM361" s="1">
        <v>1</v>
      </c>
      <c r="BN361" s="1">
        <v>0</v>
      </c>
      <c r="BO361" s="1">
        <v>0</v>
      </c>
      <c r="BP361" s="1">
        <v>0</v>
      </c>
      <c r="BQ361" s="1">
        <v>0</v>
      </c>
      <c r="BS361" s="1" t="s">
        <v>464</v>
      </c>
      <c r="BT361" s="1">
        <v>1</v>
      </c>
      <c r="BU361" s="1">
        <v>0</v>
      </c>
      <c r="BV361" s="1">
        <v>0</v>
      </c>
      <c r="BW361" s="1">
        <v>0</v>
      </c>
      <c r="BX361" s="1">
        <v>0</v>
      </c>
      <c r="BY361" s="1">
        <v>0</v>
      </c>
      <c r="BZ361" s="1">
        <v>0</v>
      </c>
      <c r="CA361" s="1">
        <v>0</v>
      </c>
      <c r="CB361" s="1">
        <v>0</v>
      </c>
      <c r="CC361" s="1">
        <v>0</v>
      </c>
      <c r="CD361" s="1">
        <v>0</v>
      </c>
      <c r="CF361" s="1" t="s">
        <v>473</v>
      </c>
      <c r="CG361" s="1" t="s">
        <v>896</v>
      </c>
      <c r="CL361" s="1" t="s">
        <v>473</v>
      </c>
      <c r="CM361" s="1" t="s">
        <v>5133</v>
      </c>
      <c r="CO361" s="1" t="s">
        <v>464</v>
      </c>
      <c r="CW361" s="1" t="s">
        <v>475</v>
      </c>
      <c r="CX361" s="1">
        <v>3</v>
      </c>
      <c r="CY361" s="1">
        <v>50</v>
      </c>
      <c r="CZ361" s="1">
        <v>3</v>
      </c>
      <c r="DA361" s="9">
        <v>56</v>
      </c>
      <c r="DE361" s="1" t="s">
        <v>464</v>
      </c>
      <c r="DF361" s="1" t="s">
        <v>5101</v>
      </c>
      <c r="EH361" s="1">
        <v>7</v>
      </c>
      <c r="EI361" s="1">
        <v>10</v>
      </c>
      <c r="EJ361" s="1">
        <v>1400</v>
      </c>
      <c r="EM361" s="1">
        <v>0</v>
      </c>
      <c r="EN361" s="6">
        <v>25</v>
      </c>
      <c r="EO361" s="1" t="s">
        <v>472</v>
      </c>
      <c r="EZ361" s="1" t="s">
        <v>476</v>
      </c>
      <c r="FA361" s="1">
        <v>0</v>
      </c>
      <c r="FB361" s="1">
        <v>0</v>
      </c>
      <c r="FC361" s="1">
        <v>0</v>
      </c>
      <c r="FD361" s="1">
        <v>0</v>
      </c>
      <c r="FE361" s="1">
        <v>1</v>
      </c>
      <c r="FF361" s="1">
        <v>0</v>
      </c>
      <c r="FG361" s="1">
        <v>0</v>
      </c>
      <c r="FI361" s="1" t="s">
        <v>472</v>
      </c>
      <c r="GE361" s="1" t="s">
        <v>464</v>
      </c>
      <c r="GF361" s="1" t="s">
        <v>4615</v>
      </c>
      <c r="GG361" s="1" t="s">
        <v>472</v>
      </c>
      <c r="HP361" s="1" t="s">
        <v>464</v>
      </c>
      <c r="HQ361" s="1">
        <v>0</v>
      </c>
      <c r="HR361" s="1">
        <v>0</v>
      </c>
      <c r="HS361" s="1">
        <v>0</v>
      </c>
      <c r="HT361" s="1">
        <v>0</v>
      </c>
      <c r="HU361" s="1">
        <v>0</v>
      </c>
      <c r="HV361" s="1">
        <v>0</v>
      </c>
      <c r="HW361" s="1">
        <v>1</v>
      </c>
      <c r="HX361" s="1">
        <v>0</v>
      </c>
      <c r="HY361" s="1">
        <v>0</v>
      </c>
      <c r="HZ361" s="1">
        <v>0</v>
      </c>
      <c r="IF361" s="1">
        <v>0</v>
      </c>
      <c r="IG361" s="1">
        <v>0</v>
      </c>
      <c r="IH361" s="1">
        <v>0</v>
      </c>
      <c r="II361" s="1">
        <v>1</v>
      </c>
      <c r="IJ361" s="1">
        <v>0</v>
      </c>
      <c r="IS361" s="1" t="s">
        <v>5183</v>
      </c>
      <c r="IT361" s="1" t="s">
        <v>472</v>
      </c>
      <c r="IU361" s="1" t="s">
        <v>5102</v>
      </c>
      <c r="IV361" s="1" t="s">
        <v>472</v>
      </c>
      <c r="IX361" s="1" t="s">
        <v>472</v>
      </c>
      <c r="IY361" s="1" t="s">
        <v>464</v>
      </c>
      <c r="IZ361" s="1">
        <v>0</v>
      </c>
      <c r="JA361" s="1">
        <v>1</v>
      </c>
      <c r="JB361" s="1">
        <v>0</v>
      </c>
      <c r="JC361" s="1">
        <v>0</v>
      </c>
      <c r="JD361" s="1">
        <v>0</v>
      </c>
      <c r="JE361" s="1">
        <v>1</v>
      </c>
      <c r="JF361" s="1">
        <v>1</v>
      </c>
      <c r="JG361" s="1">
        <v>0</v>
      </c>
      <c r="JH361" s="1">
        <v>0</v>
      </c>
      <c r="JI361" s="1">
        <v>0</v>
      </c>
      <c r="JK361" s="1" t="s">
        <v>464</v>
      </c>
      <c r="JL361" s="1">
        <v>0</v>
      </c>
      <c r="JM361" s="1">
        <v>0</v>
      </c>
      <c r="JN361" s="1">
        <v>1</v>
      </c>
      <c r="JO361" s="1">
        <v>0</v>
      </c>
      <c r="JP361" s="1">
        <v>0</v>
      </c>
      <c r="JQ361" s="1">
        <v>1</v>
      </c>
      <c r="JR361" s="1">
        <v>0</v>
      </c>
      <c r="JS361" s="1" t="s">
        <v>4616</v>
      </c>
      <c r="JT361" s="1" t="s">
        <v>464</v>
      </c>
      <c r="KA361" s="1" t="s">
        <v>464</v>
      </c>
      <c r="KB361" s="1">
        <v>1</v>
      </c>
      <c r="KC361" s="1">
        <v>1</v>
      </c>
      <c r="KD361" s="1">
        <v>0</v>
      </c>
      <c r="KE361" s="1">
        <v>2</v>
      </c>
      <c r="KF361" s="1">
        <v>0</v>
      </c>
      <c r="KG361" s="1">
        <v>0</v>
      </c>
      <c r="KH361" s="1">
        <v>0</v>
      </c>
      <c r="KJ361" s="1">
        <v>1</v>
      </c>
      <c r="KK361" s="1">
        <v>1</v>
      </c>
      <c r="KL361" s="1">
        <v>0</v>
      </c>
      <c r="KM361" s="1">
        <v>2</v>
      </c>
      <c r="KN361" s="1">
        <v>4</v>
      </c>
      <c r="KO361" s="1" t="s">
        <v>5185</v>
      </c>
      <c r="KP361" s="1">
        <v>0</v>
      </c>
      <c r="KQ361" s="1">
        <v>0</v>
      </c>
      <c r="KR361" s="1">
        <v>0</v>
      </c>
      <c r="KT361" s="1">
        <v>1</v>
      </c>
      <c r="KU361" s="1">
        <v>0</v>
      </c>
      <c r="KV361" s="1">
        <v>0</v>
      </c>
      <c r="KW361" s="1">
        <v>0</v>
      </c>
      <c r="KX361" s="1">
        <v>0</v>
      </c>
      <c r="KY361" s="1">
        <v>0</v>
      </c>
      <c r="LA361" s="1" t="s">
        <v>472</v>
      </c>
      <c r="LB361" s="1" t="s">
        <v>4617</v>
      </c>
      <c r="LC361" s="1">
        <v>0</v>
      </c>
      <c r="LD361" s="1">
        <v>1</v>
      </c>
      <c r="LE361" s="1">
        <v>0</v>
      </c>
      <c r="LF361" s="1">
        <v>0</v>
      </c>
      <c r="LH361" s="1">
        <v>0</v>
      </c>
      <c r="LI361" s="1">
        <v>0</v>
      </c>
      <c r="LJ361" s="1">
        <v>0</v>
      </c>
      <c r="LK361" s="1">
        <v>0</v>
      </c>
      <c r="LL361" s="1">
        <v>0</v>
      </c>
      <c r="LM361" s="1">
        <v>0</v>
      </c>
      <c r="LN361" s="1">
        <v>1</v>
      </c>
      <c r="LO361" s="1">
        <v>0</v>
      </c>
      <c r="LP361" s="1" t="s">
        <v>636</v>
      </c>
      <c r="LQ361" s="1" t="s">
        <v>464</v>
      </c>
      <c r="LR361" s="1" t="s">
        <v>1973</v>
      </c>
      <c r="LS361" s="1">
        <v>0</v>
      </c>
      <c r="LT361" s="1">
        <v>0</v>
      </c>
      <c r="LU361" s="1">
        <v>0</v>
      </c>
      <c r="LV361" s="1">
        <v>1</v>
      </c>
      <c r="LW361" s="1">
        <v>0</v>
      </c>
      <c r="LX361" s="1">
        <v>0</v>
      </c>
      <c r="LY361" s="1" t="s">
        <v>564</v>
      </c>
      <c r="LZ361" s="1" t="s">
        <v>472</v>
      </c>
      <c r="MA361" s="1" t="s">
        <v>472</v>
      </c>
      <c r="MQ361" s="1">
        <v>0</v>
      </c>
      <c r="MT361" s="1">
        <v>6</v>
      </c>
      <c r="MU361" s="1" t="s">
        <v>5187</v>
      </c>
      <c r="MV361" s="1">
        <v>1</v>
      </c>
      <c r="MW361" s="1">
        <v>0</v>
      </c>
      <c r="MX361" s="1">
        <v>0</v>
      </c>
      <c r="MY361" s="1">
        <v>0</v>
      </c>
      <c r="MZ361" s="1">
        <v>0</v>
      </c>
      <c r="NA361" s="1">
        <v>1</v>
      </c>
      <c r="NB361" s="1">
        <v>1</v>
      </c>
      <c r="NC361" s="1" t="s">
        <v>5190</v>
      </c>
      <c r="ND361" s="1">
        <v>0</v>
      </c>
      <c r="NE361" s="1">
        <v>0</v>
      </c>
      <c r="NF361" s="1">
        <v>0</v>
      </c>
      <c r="NH361" s="1" t="s">
        <v>464</v>
      </c>
      <c r="NI361" s="1" t="s">
        <v>464</v>
      </c>
      <c r="NJ361" s="1" t="s">
        <v>741</v>
      </c>
      <c r="OD361" s="1" t="s">
        <v>4618</v>
      </c>
      <c r="OE361" s="1">
        <v>1</v>
      </c>
      <c r="OF361" s="1">
        <v>0</v>
      </c>
      <c r="OG361" s="1">
        <v>1</v>
      </c>
      <c r="OH361" s="1">
        <v>0</v>
      </c>
      <c r="OI361" s="1">
        <v>0</v>
      </c>
      <c r="OJ361" s="1">
        <v>1</v>
      </c>
      <c r="OK361" s="1">
        <v>1</v>
      </c>
      <c r="OL361" s="1">
        <v>1</v>
      </c>
      <c r="OM361" s="1">
        <v>1</v>
      </c>
      <c r="ON361" s="1">
        <v>0</v>
      </c>
      <c r="OO361" s="1" t="s">
        <v>562</v>
      </c>
      <c r="OP361" s="1">
        <v>0</v>
      </c>
      <c r="OQ361" s="1">
        <v>0</v>
      </c>
      <c r="OR361" s="1">
        <v>1</v>
      </c>
      <c r="OS361" s="1">
        <v>0</v>
      </c>
      <c r="OT361" s="1">
        <v>0</v>
      </c>
      <c r="OU361" s="1">
        <v>0</v>
      </c>
      <c r="OW361" s="1" t="s">
        <v>546</v>
      </c>
      <c r="OY361" s="1" t="s">
        <v>518</v>
      </c>
      <c r="OZ361" s="1" t="s">
        <v>464</v>
      </c>
      <c r="PA361" s="1" t="s">
        <v>464</v>
      </c>
      <c r="PB361" s="1" t="s">
        <v>518</v>
      </c>
      <c r="PC361" s="1" t="s">
        <v>472</v>
      </c>
      <c r="PI361" s="1" t="s">
        <v>534</v>
      </c>
      <c r="PJ361" s="1" t="s">
        <v>472</v>
      </c>
      <c r="PZ361" s="1" t="s">
        <v>1580</v>
      </c>
      <c r="QA361" s="1" t="s">
        <v>472</v>
      </c>
      <c r="QB361" s="1" t="s">
        <v>4619</v>
      </c>
      <c r="QC361" s="1" t="s">
        <v>4620</v>
      </c>
      <c r="QD361" s="1" t="s">
        <v>472</v>
      </c>
      <c r="QG361" s="1">
        <v>-2.2244709999999999</v>
      </c>
      <c r="QH361" s="1">
        <v>28.834686699999999</v>
      </c>
      <c r="QI361" s="1">
        <v>1580.1</v>
      </c>
      <c r="QJ361" s="1">
        <v>4.5</v>
      </c>
      <c r="QK361" s="1">
        <v>8</v>
      </c>
      <c r="QL361" s="1">
        <v>44972.493645833332</v>
      </c>
      <c r="QM361" s="1">
        <v>44972.483229166668</v>
      </c>
      <c r="QN361" s="1" t="s">
        <v>568</v>
      </c>
      <c r="QO361" s="1">
        <v>44972.495254629634</v>
      </c>
      <c r="QP361" s="7" t="s">
        <v>4621</v>
      </c>
      <c r="QQ361" s="1" t="s">
        <v>568</v>
      </c>
      <c r="QR361" s="1" t="s">
        <v>4707</v>
      </c>
      <c r="QS361" s="1" t="s">
        <v>4716</v>
      </c>
      <c r="QT361" s="1">
        <v>9</v>
      </c>
      <c r="QU361" s="1" t="s">
        <v>4725</v>
      </c>
      <c r="QV361" s="1">
        <v>15</v>
      </c>
      <c r="QW361" s="1">
        <v>20</v>
      </c>
      <c r="QX361" s="1">
        <v>20</v>
      </c>
      <c r="QY361" s="9">
        <v>55</v>
      </c>
      <c r="QZ361" s="1" t="s">
        <v>5101</v>
      </c>
      <c r="RA361" s="1">
        <v>7.9365079365079367</v>
      </c>
      <c r="RB361" s="1" t="s">
        <v>4710</v>
      </c>
      <c r="RC361" s="1" t="s">
        <v>4711</v>
      </c>
      <c r="RD361" s="1" t="s">
        <v>4712</v>
      </c>
      <c r="RE361" s="1" t="s">
        <v>5102</v>
      </c>
      <c r="RF361" s="1">
        <v>0</v>
      </c>
      <c r="RG361" s="1">
        <v>2</v>
      </c>
      <c r="RH361" s="1">
        <v>3</v>
      </c>
      <c r="RI361" s="1">
        <v>6</v>
      </c>
      <c r="RJ361" s="1" t="s">
        <v>4748</v>
      </c>
      <c r="RK361" s="1">
        <v>0</v>
      </c>
      <c r="RL361" s="1">
        <v>6</v>
      </c>
      <c r="RM361" s="1" t="s">
        <v>4718</v>
      </c>
      <c r="RN361" s="1">
        <v>0</v>
      </c>
      <c r="RO361" s="1">
        <v>0</v>
      </c>
      <c r="RP361" s="1" t="str">
        <f t="shared" si="36"/>
        <v>regression</v>
      </c>
      <c r="RQ361" s="1" t="str">
        <f t="shared" si="37"/>
        <v>stagnation</v>
      </c>
      <c r="RR361" s="1" t="str">
        <f t="shared" si="38"/>
        <v>stagnation</v>
      </c>
      <c r="RS361" s="1" t="str">
        <f t="shared" si="39"/>
        <v>regression</v>
      </c>
      <c r="RT361" s="1" t="str">
        <f t="shared" si="40"/>
        <v>regression</v>
      </c>
      <c r="RU361" s="1" t="str">
        <f t="shared" si="41"/>
        <v>stagnation</v>
      </c>
    </row>
    <row r="362" spans="1:489" ht="14.25" customHeight="1" x14ac:dyDescent="0.3">
      <c r="A362" s="1" t="s">
        <v>4622</v>
      </c>
      <c r="B362" s="1" t="s">
        <v>4623</v>
      </c>
      <c r="C362" s="1">
        <v>44958</v>
      </c>
      <c r="D362" s="1" t="s">
        <v>459</v>
      </c>
      <c r="E362" s="1" t="s">
        <v>460</v>
      </c>
      <c r="F362" s="1" t="s">
        <v>460</v>
      </c>
      <c r="G362" s="1" t="s">
        <v>461</v>
      </c>
      <c r="H362" s="1" t="s">
        <v>462</v>
      </c>
      <c r="I362" s="1" t="s">
        <v>463</v>
      </c>
      <c r="J362" s="1" t="s">
        <v>464</v>
      </c>
      <c r="K362" s="1" t="s">
        <v>4625</v>
      </c>
      <c r="L362" s="1" t="s">
        <v>4624</v>
      </c>
      <c r="M362" s="1" t="str" cm="1">
        <f t="array" ref="M362">SUBSTITUTE(L362,LEFT(L362,MIN(IFERROR(FIND({0;1;2;3;4;5;6;7;8;9},L362),""))-1),"")</f>
        <v>59</v>
      </c>
      <c r="N362" s="1" t="str">
        <f t="shared" si="35"/>
        <v>kamak_59</v>
      </c>
      <c r="O362" s="1" t="s">
        <v>467</v>
      </c>
      <c r="P362" s="1">
        <v>18</v>
      </c>
      <c r="Q362" s="1">
        <v>9797709024</v>
      </c>
      <c r="R362" s="1" t="s">
        <v>614</v>
      </c>
      <c r="S362" s="1" t="s">
        <v>472</v>
      </c>
      <c r="T362" s="1" t="s">
        <v>1221</v>
      </c>
      <c r="V362" s="1" t="s">
        <v>510</v>
      </c>
      <c r="W362" s="1" t="s">
        <v>510</v>
      </c>
      <c r="X362" s="1" t="s">
        <v>4626</v>
      </c>
      <c r="Y362" s="1" t="s">
        <v>577</v>
      </c>
      <c r="Z362" s="1" t="s">
        <v>1887</v>
      </c>
      <c r="AA362" s="1" t="s">
        <v>471</v>
      </c>
      <c r="AB362" s="1">
        <v>0</v>
      </c>
      <c r="AC362" s="1">
        <v>0</v>
      </c>
      <c r="AD362" s="1">
        <v>0</v>
      </c>
      <c r="AE362" s="1">
        <v>0</v>
      </c>
      <c r="AF362" s="1">
        <v>1</v>
      </c>
      <c r="AG362" s="1">
        <v>0</v>
      </c>
      <c r="AH362" s="1">
        <v>0</v>
      </c>
      <c r="AI362" s="1">
        <v>0</v>
      </c>
      <c r="AJ362" s="1">
        <v>0</v>
      </c>
      <c r="AK362" s="1">
        <v>0</v>
      </c>
      <c r="AL362" s="1">
        <v>0</v>
      </c>
      <c r="AM362" s="1">
        <v>0</v>
      </c>
      <c r="AN362" s="1">
        <v>1</v>
      </c>
      <c r="AO362" s="1">
        <v>0</v>
      </c>
      <c r="AP362" s="1">
        <v>0</v>
      </c>
      <c r="AQ362" s="1">
        <v>0</v>
      </c>
      <c r="AR362" s="1">
        <v>2</v>
      </c>
      <c r="AS362" s="1" t="s">
        <v>472</v>
      </c>
      <c r="AT362" s="1">
        <v>0</v>
      </c>
      <c r="AU362" s="1">
        <v>0</v>
      </c>
      <c r="AV362" s="1">
        <v>0</v>
      </c>
      <c r="AW362" s="1">
        <v>0</v>
      </c>
      <c r="AX362" s="1">
        <v>0</v>
      </c>
      <c r="AY362" s="1">
        <v>0</v>
      </c>
      <c r="AZ362" s="1">
        <v>0</v>
      </c>
      <c r="BA362" s="1">
        <v>0</v>
      </c>
      <c r="BB362" s="1">
        <v>0</v>
      </c>
      <c r="BC362" s="1">
        <v>0</v>
      </c>
      <c r="BD362" s="1">
        <v>0</v>
      </c>
      <c r="BE362" s="1">
        <v>0</v>
      </c>
      <c r="BF362" s="1" t="s">
        <v>472</v>
      </c>
      <c r="BS362" s="1" t="s">
        <v>464</v>
      </c>
      <c r="BT362" s="1">
        <v>0</v>
      </c>
      <c r="BU362" s="1">
        <v>0</v>
      </c>
      <c r="BV362" s="1">
        <v>1</v>
      </c>
      <c r="BW362" s="1">
        <v>0</v>
      </c>
      <c r="BX362" s="1">
        <v>0</v>
      </c>
      <c r="BY362" s="1">
        <v>0</v>
      </c>
      <c r="BZ362" s="1">
        <v>0</v>
      </c>
      <c r="CA362" s="1">
        <v>0</v>
      </c>
      <c r="CB362" s="1">
        <v>0</v>
      </c>
      <c r="CC362" s="1">
        <v>0</v>
      </c>
      <c r="CD362" s="1">
        <v>0</v>
      </c>
      <c r="CF362" s="1" t="s">
        <v>473</v>
      </c>
      <c r="CG362" s="1" t="s">
        <v>474</v>
      </c>
      <c r="CL362" s="1" t="s">
        <v>473</v>
      </c>
      <c r="CM362" s="1" t="s">
        <v>5133</v>
      </c>
      <c r="CO362" s="1" t="s">
        <v>464</v>
      </c>
      <c r="CW362" s="1" t="s">
        <v>475</v>
      </c>
      <c r="CX362" s="1">
        <v>6</v>
      </c>
      <c r="CY362" s="1">
        <v>25</v>
      </c>
      <c r="CZ362" s="1">
        <v>15</v>
      </c>
      <c r="DA362" s="9">
        <v>46</v>
      </c>
      <c r="DE362" s="1" t="s">
        <v>472</v>
      </c>
      <c r="DF362" s="1" t="s">
        <v>5102</v>
      </c>
      <c r="DG362" s="1">
        <v>0</v>
      </c>
      <c r="DH362" s="1">
        <v>0</v>
      </c>
      <c r="DI362" s="1">
        <v>0</v>
      </c>
      <c r="DJ362" s="1">
        <v>0</v>
      </c>
      <c r="DK362" s="1">
        <v>0</v>
      </c>
      <c r="DL362" s="1">
        <v>1</v>
      </c>
      <c r="DM362" s="1">
        <v>1</v>
      </c>
      <c r="DN362" s="1">
        <v>1</v>
      </c>
      <c r="DO362" s="1">
        <v>0</v>
      </c>
      <c r="DP362" s="1">
        <v>0</v>
      </c>
      <c r="DQ362" s="1">
        <v>0</v>
      </c>
      <c r="DR362" s="1">
        <v>0</v>
      </c>
      <c r="DS362" s="1">
        <v>0</v>
      </c>
      <c r="EH362" s="1">
        <v>3</v>
      </c>
      <c r="EI362" s="1">
        <v>1</v>
      </c>
      <c r="EJ362" s="1">
        <v>60</v>
      </c>
      <c r="EM362" s="1">
        <v>0</v>
      </c>
      <c r="EN362" s="6">
        <v>4.2857142857142856</v>
      </c>
      <c r="EO362" s="1" t="s">
        <v>464</v>
      </c>
      <c r="EP362" s="1">
        <v>0</v>
      </c>
      <c r="EQ362" s="1">
        <v>0</v>
      </c>
      <c r="ER362" s="1">
        <v>0</v>
      </c>
      <c r="ES362" s="1">
        <v>0</v>
      </c>
      <c r="ET362" s="1">
        <v>0</v>
      </c>
      <c r="EU362" s="1">
        <v>0</v>
      </c>
      <c r="EV362" s="1">
        <v>0</v>
      </c>
      <c r="EW362" s="1">
        <v>1</v>
      </c>
      <c r="EX362" s="1">
        <v>0</v>
      </c>
      <c r="EY362" s="1" t="s">
        <v>786</v>
      </c>
      <c r="EZ362" s="1" t="s">
        <v>529</v>
      </c>
      <c r="FA362" s="1">
        <v>0</v>
      </c>
      <c r="FB362" s="1">
        <v>0</v>
      </c>
      <c r="FC362" s="1">
        <v>0</v>
      </c>
      <c r="FD362" s="1">
        <v>0</v>
      </c>
      <c r="FE362" s="1">
        <v>1</v>
      </c>
      <c r="FF362" s="1">
        <v>0</v>
      </c>
      <c r="FG362" s="1">
        <v>0</v>
      </c>
      <c r="FI362" s="1" t="s">
        <v>464</v>
      </c>
      <c r="FJ362" s="1" t="s">
        <v>577</v>
      </c>
      <c r="FK362" s="1" t="s">
        <v>4627</v>
      </c>
      <c r="GE362" s="1" t="s">
        <v>464</v>
      </c>
      <c r="GF362" s="1" t="s">
        <v>4628</v>
      </c>
      <c r="GG362" s="1" t="s">
        <v>472</v>
      </c>
      <c r="HP362" s="1" t="s">
        <v>464</v>
      </c>
      <c r="HQ362" s="1">
        <v>0</v>
      </c>
      <c r="HR362" s="1">
        <v>0</v>
      </c>
      <c r="HS362" s="1">
        <v>0</v>
      </c>
      <c r="HT362" s="1">
        <v>0</v>
      </c>
      <c r="HU362" s="1">
        <v>0</v>
      </c>
      <c r="HV362" s="1">
        <v>0</v>
      </c>
      <c r="HW362" s="1">
        <v>1</v>
      </c>
      <c r="HX362" s="1">
        <v>0</v>
      </c>
      <c r="HY362" s="1">
        <v>0</v>
      </c>
      <c r="HZ362" s="1">
        <v>0</v>
      </c>
      <c r="IF362" s="1">
        <v>1</v>
      </c>
      <c r="IG362" s="1">
        <v>0</v>
      </c>
      <c r="IH362" s="1">
        <v>0</v>
      </c>
      <c r="II362" s="1">
        <v>0</v>
      </c>
      <c r="IJ362" s="1">
        <v>0</v>
      </c>
      <c r="IK362" s="1">
        <v>3</v>
      </c>
      <c r="IS362" s="1" t="s">
        <v>5183</v>
      </c>
      <c r="IT362" s="1" t="s">
        <v>464</v>
      </c>
      <c r="IU362" s="1" t="s">
        <v>5102</v>
      </c>
      <c r="IV362" s="1" t="s">
        <v>464</v>
      </c>
      <c r="IW362" s="1" t="s">
        <v>1207</v>
      </c>
      <c r="IX362" s="1" t="s">
        <v>472</v>
      </c>
      <c r="IY362" s="1" t="s">
        <v>464</v>
      </c>
      <c r="IZ362" s="1">
        <v>0</v>
      </c>
      <c r="JA362" s="1">
        <v>1</v>
      </c>
      <c r="JB362" s="1">
        <v>0</v>
      </c>
      <c r="JC362" s="1">
        <v>0</v>
      </c>
      <c r="JD362" s="1">
        <v>0</v>
      </c>
      <c r="JE362" s="1">
        <v>1</v>
      </c>
      <c r="JF362" s="1">
        <v>0</v>
      </c>
      <c r="JG362" s="1">
        <v>0</v>
      </c>
      <c r="JH362" s="1">
        <v>0</v>
      </c>
      <c r="JI362" s="1">
        <v>0</v>
      </c>
      <c r="JK362" s="1" t="s">
        <v>472</v>
      </c>
      <c r="KA362" s="1" t="s">
        <v>464</v>
      </c>
      <c r="KB362" s="1">
        <v>1</v>
      </c>
      <c r="KC362" s="1">
        <v>0</v>
      </c>
      <c r="KD362" s="1">
        <v>0</v>
      </c>
      <c r="KE362" s="1">
        <v>1</v>
      </c>
      <c r="KF362" s="1">
        <v>0</v>
      </c>
      <c r="KG362" s="1">
        <v>0</v>
      </c>
      <c r="KH362" s="1">
        <v>0</v>
      </c>
      <c r="KJ362" s="1">
        <v>0</v>
      </c>
      <c r="KK362" s="1">
        <v>1</v>
      </c>
      <c r="KL362" s="1">
        <v>0</v>
      </c>
      <c r="KM362" s="1">
        <v>1</v>
      </c>
      <c r="KN362" s="1">
        <v>2</v>
      </c>
      <c r="KO362" s="1" t="s">
        <v>5186</v>
      </c>
      <c r="KP362" s="1">
        <v>0</v>
      </c>
      <c r="KQ362" s="1">
        <v>0</v>
      </c>
      <c r="KR362" s="1">
        <v>0</v>
      </c>
      <c r="KT362" s="1">
        <v>1</v>
      </c>
      <c r="KU362" s="1">
        <v>0</v>
      </c>
      <c r="KV362" s="1">
        <v>0</v>
      </c>
      <c r="KW362" s="1">
        <v>0</v>
      </c>
      <c r="KX362" s="1">
        <v>0</v>
      </c>
      <c r="KY362" s="1">
        <v>0</v>
      </c>
      <c r="LA362" s="1" t="s">
        <v>464</v>
      </c>
      <c r="LB362" s="1" t="s">
        <v>4629</v>
      </c>
      <c r="LC362" s="1">
        <v>1</v>
      </c>
      <c r="LD362" s="1">
        <v>0</v>
      </c>
      <c r="LE362" s="1">
        <v>0</v>
      </c>
      <c r="LF362" s="1">
        <v>0</v>
      </c>
      <c r="LH362" s="1">
        <v>0</v>
      </c>
      <c r="LI362" s="1">
        <v>0</v>
      </c>
      <c r="LJ362" s="1">
        <v>1</v>
      </c>
      <c r="LK362" s="1">
        <v>0</v>
      </c>
      <c r="LL362" s="1">
        <v>0</v>
      </c>
      <c r="LM362" s="1">
        <v>0</v>
      </c>
      <c r="LN362" s="1">
        <v>0</v>
      </c>
      <c r="LO362" s="1">
        <v>0</v>
      </c>
      <c r="LQ362" s="1" t="s">
        <v>472</v>
      </c>
      <c r="LZ362" s="1" t="s">
        <v>472</v>
      </c>
      <c r="MA362" s="1" t="s">
        <v>472</v>
      </c>
      <c r="MQ362" s="1">
        <v>0</v>
      </c>
      <c r="MT362" s="1">
        <v>6</v>
      </c>
      <c r="MU362" s="1" t="s">
        <v>5187</v>
      </c>
      <c r="MV362" s="1">
        <v>0</v>
      </c>
      <c r="MW362" s="1">
        <v>0</v>
      </c>
      <c r="MX362" s="1">
        <v>0</v>
      </c>
      <c r="MY362" s="1">
        <v>0</v>
      </c>
      <c r="MZ362" s="1">
        <v>0</v>
      </c>
      <c r="NA362" s="1">
        <v>0</v>
      </c>
      <c r="NB362" s="1">
        <v>0</v>
      </c>
      <c r="NC362" s="1" t="s">
        <v>1580</v>
      </c>
      <c r="ND362" s="1">
        <v>1</v>
      </c>
      <c r="NE362" s="1">
        <v>0</v>
      </c>
      <c r="NF362" s="1">
        <v>0</v>
      </c>
      <c r="NH362" s="1" t="s">
        <v>464</v>
      </c>
      <c r="NI362" s="1" t="s">
        <v>464</v>
      </c>
      <c r="NJ362" s="1" t="s">
        <v>741</v>
      </c>
      <c r="OD362" s="1" t="s">
        <v>4630</v>
      </c>
      <c r="OE362" s="1">
        <v>0</v>
      </c>
      <c r="OF362" s="1">
        <v>0</v>
      </c>
      <c r="OG362" s="1">
        <v>0</v>
      </c>
      <c r="OH362" s="1">
        <v>0</v>
      </c>
      <c r="OI362" s="1">
        <v>0</v>
      </c>
      <c r="OJ362" s="1">
        <v>0</v>
      </c>
      <c r="OK362" s="1">
        <v>0</v>
      </c>
      <c r="OL362" s="1">
        <v>0</v>
      </c>
      <c r="OM362" s="1">
        <v>1</v>
      </c>
      <c r="ON362" s="1">
        <v>0</v>
      </c>
      <c r="OO362" s="1" t="s">
        <v>4631</v>
      </c>
      <c r="OP362" s="1">
        <v>0</v>
      </c>
      <c r="OQ362" s="1">
        <v>0</v>
      </c>
      <c r="OR362" s="1">
        <v>0</v>
      </c>
      <c r="OS362" s="1">
        <v>0</v>
      </c>
      <c r="OT362" s="1">
        <v>1</v>
      </c>
      <c r="OU362" s="1">
        <v>0</v>
      </c>
      <c r="OV362" s="1" t="s">
        <v>4632</v>
      </c>
      <c r="OW362" s="1" t="s">
        <v>546</v>
      </c>
      <c r="OY362" s="1" t="s">
        <v>533</v>
      </c>
      <c r="OZ362" s="1" t="s">
        <v>472</v>
      </c>
      <c r="PA362" s="1" t="s">
        <v>472</v>
      </c>
      <c r="PB362" s="1" t="s">
        <v>533</v>
      </c>
      <c r="PC362" s="1" t="s">
        <v>472</v>
      </c>
      <c r="PI362" s="1" t="s">
        <v>534</v>
      </c>
      <c r="PJ362" s="1" t="s">
        <v>472</v>
      </c>
      <c r="PZ362" s="1" t="s">
        <v>786</v>
      </c>
      <c r="QA362" s="1" t="s">
        <v>472</v>
      </c>
      <c r="QB362" s="1" t="s">
        <v>4633</v>
      </c>
      <c r="QC362" s="1" t="s">
        <v>4634</v>
      </c>
      <c r="QD362" s="1" t="s">
        <v>472</v>
      </c>
      <c r="QG362" s="1">
        <v>-2.2884791999999998</v>
      </c>
      <c r="QH362" s="1">
        <v>28.8030665</v>
      </c>
      <c r="QI362" s="1">
        <v>1757.3</v>
      </c>
      <c r="QJ362" s="1">
        <v>5.28</v>
      </c>
      <c r="QK362" s="1">
        <v>2</v>
      </c>
      <c r="QL362" s="1">
        <v>44972.499212962961</v>
      </c>
      <c r="QM362" s="1">
        <v>44972.487164351849</v>
      </c>
      <c r="QN362" s="1" t="s">
        <v>1230</v>
      </c>
      <c r="QO362" s="1">
        <v>44972.499259259261</v>
      </c>
      <c r="QP362" s="7" t="s">
        <v>4635</v>
      </c>
      <c r="QQ362" s="1" t="s">
        <v>1230</v>
      </c>
      <c r="QR362" s="1" t="s">
        <v>4751</v>
      </c>
      <c r="QS362" s="1" t="s">
        <v>4708</v>
      </c>
      <c r="QT362" s="1">
        <v>8</v>
      </c>
      <c r="QU362" s="1" t="s">
        <v>4709</v>
      </c>
      <c r="QV362" s="1">
        <v>20</v>
      </c>
      <c r="QW362" s="1">
        <v>30</v>
      </c>
      <c r="QX362" s="1">
        <v>45</v>
      </c>
      <c r="QY362" s="9">
        <v>95</v>
      </c>
      <c r="QZ362" s="1" t="s">
        <v>5102</v>
      </c>
      <c r="RA362" s="1">
        <v>10.714285714285714</v>
      </c>
      <c r="RB362" s="1" t="s">
        <v>4720</v>
      </c>
      <c r="RC362" s="1" t="s">
        <v>4711</v>
      </c>
      <c r="RD362" s="1" t="s">
        <v>4712</v>
      </c>
      <c r="RE362" s="1" t="s">
        <v>5102</v>
      </c>
      <c r="RF362" s="1">
        <v>0</v>
      </c>
      <c r="RG362" s="1">
        <v>1</v>
      </c>
      <c r="RH362" s="1">
        <v>1</v>
      </c>
      <c r="RI362" s="1">
        <v>3</v>
      </c>
      <c r="RJ362" s="1" t="s">
        <v>4713</v>
      </c>
      <c r="RK362" s="1">
        <v>0</v>
      </c>
      <c r="RL362" s="1">
        <v>6</v>
      </c>
      <c r="RM362" s="1" t="s">
        <v>4718</v>
      </c>
      <c r="RN362" s="1">
        <v>0</v>
      </c>
      <c r="RO362" s="1">
        <v>0</v>
      </c>
      <c r="RP362" s="1" t="str">
        <f t="shared" si="36"/>
        <v>croissance</v>
      </c>
      <c r="RQ362" s="1" t="str">
        <f t="shared" si="37"/>
        <v>stagnation</v>
      </c>
      <c r="RR362" s="1" t="str">
        <f t="shared" si="38"/>
        <v>stagnation</v>
      </c>
      <c r="RS362" s="1" t="str">
        <f t="shared" si="39"/>
        <v>croissance</v>
      </c>
      <c r="RT362" s="1" t="str">
        <f t="shared" si="40"/>
        <v>regression</v>
      </c>
      <c r="RU362" s="1" t="str">
        <f t="shared" si="41"/>
        <v>stagnation</v>
      </c>
    </row>
    <row r="363" spans="1:489" ht="14.25" customHeight="1" x14ac:dyDescent="0.3">
      <c r="A363" s="1" t="s">
        <v>4636</v>
      </c>
      <c r="B363" s="1" t="s">
        <v>4637</v>
      </c>
      <c r="C363" s="1">
        <v>44958</v>
      </c>
      <c r="D363" s="1" t="s">
        <v>459</v>
      </c>
      <c r="E363" s="1" t="s">
        <v>460</v>
      </c>
      <c r="F363" s="1" t="s">
        <v>460</v>
      </c>
      <c r="G363" s="1" t="s">
        <v>461</v>
      </c>
      <c r="H363" s="1" t="s">
        <v>462</v>
      </c>
      <c r="I363" s="1" t="s">
        <v>463</v>
      </c>
      <c r="J363" s="1" t="s">
        <v>464</v>
      </c>
      <c r="K363" s="1" t="s">
        <v>4639</v>
      </c>
      <c r="L363" s="1" t="s">
        <v>4638</v>
      </c>
      <c r="M363" s="1" t="str" cm="1">
        <f t="array" ref="M363">SUBSTITUTE(L363,LEFT(L363,MIN(IFERROR(FIND({0;1;2;3;4;5;6;7;8;9},L363),""))-1),"")</f>
        <v>28</v>
      </c>
      <c r="N363" s="1" t="str">
        <f t="shared" si="35"/>
        <v>kamak_28</v>
      </c>
      <c r="O363" s="1" t="s">
        <v>467</v>
      </c>
      <c r="P363" s="1">
        <v>20</v>
      </c>
      <c r="Q363" s="1">
        <v>996939483</v>
      </c>
      <c r="R363" s="1" t="s">
        <v>511</v>
      </c>
      <c r="S363" s="1" t="s">
        <v>472</v>
      </c>
      <c r="T363" s="1" t="s">
        <v>933</v>
      </c>
      <c r="V363" s="1" t="s">
        <v>510</v>
      </c>
      <c r="W363" s="1" t="s">
        <v>510</v>
      </c>
      <c r="X363" s="1" t="s">
        <v>4640</v>
      </c>
      <c r="Y363" s="1" t="s">
        <v>575</v>
      </c>
      <c r="AA363" s="1" t="s">
        <v>471</v>
      </c>
      <c r="AB363" s="1">
        <v>0</v>
      </c>
      <c r="AC363" s="1">
        <v>0</v>
      </c>
      <c r="AD363" s="1">
        <v>0</v>
      </c>
      <c r="AE363" s="1">
        <v>0</v>
      </c>
      <c r="AF363" s="1">
        <v>1</v>
      </c>
      <c r="AG363" s="1">
        <v>1</v>
      </c>
      <c r="AH363" s="1">
        <v>0</v>
      </c>
      <c r="AI363" s="1">
        <v>1</v>
      </c>
      <c r="AJ363" s="1">
        <v>0</v>
      </c>
      <c r="AK363" s="1">
        <v>0</v>
      </c>
      <c r="AL363" s="1">
        <v>0</v>
      </c>
      <c r="AM363" s="1">
        <v>0</v>
      </c>
      <c r="AN363" s="1">
        <v>1</v>
      </c>
      <c r="AO363" s="1">
        <v>0</v>
      </c>
      <c r="AP363" s="1">
        <v>0</v>
      </c>
      <c r="AQ363" s="1">
        <v>1</v>
      </c>
      <c r="AR363" s="1">
        <v>5</v>
      </c>
      <c r="AS363" s="1" t="s">
        <v>464</v>
      </c>
      <c r="AT363" s="1">
        <v>0</v>
      </c>
      <c r="AU363" s="1">
        <v>0</v>
      </c>
      <c r="AV363" s="1">
        <v>0</v>
      </c>
      <c r="AW363" s="1">
        <v>0</v>
      </c>
      <c r="AX363" s="1">
        <v>1</v>
      </c>
      <c r="AY363" s="1">
        <v>0</v>
      </c>
      <c r="AZ363" s="1">
        <v>0</v>
      </c>
      <c r="BA363" s="1">
        <v>0</v>
      </c>
      <c r="BB363" s="1">
        <v>0</v>
      </c>
      <c r="BC363" s="1">
        <v>0</v>
      </c>
      <c r="BD363" s="1">
        <v>0</v>
      </c>
      <c r="BE363" s="1">
        <v>0</v>
      </c>
      <c r="BF363" s="1" t="s">
        <v>472</v>
      </c>
      <c r="BS363" s="1" t="s">
        <v>464</v>
      </c>
      <c r="BT363" s="1">
        <v>0</v>
      </c>
      <c r="BU363" s="1">
        <v>0</v>
      </c>
      <c r="BV363" s="1">
        <v>0</v>
      </c>
      <c r="BW363" s="1">
        <v>1</v>
      </c>
      <c r="BX363" s="1">
        <v>0</v>
      </c>
      <c r="BY363" s="1">
        <v>0</v>
      </c>
      <c r="BZ363" s="1">
        <v>0</v>
      </c>
      <c r="CA363" s="1">
        <v>0</v>
      </c>
      <c r="CB363" s="1">
        <v>0</v>
      </c>
      <c r="CC363" s="1">
        <v>0</v>
      </c>
      <c r="CD363" s="1">
        <v>0</v>
      </c>
      <c r="CF363" s="1" t="s">
        <v>473</v>
      </c>
      <c r="CG363" s="1" t="s">
        <v>896</v>
      </c>
      <c r="CL363" s="1" t="s">
        <v>473</v>
      </c>
      <c r="CM363" s="1" t="s">
        <v>5133</v>
      </c>
      <c r="CO363" s="1" t="s">
        <v>464</v>
      </c>
      <c r="CW363" s="1" t="s">
        <v>554</v>
      </c>
      <c r="CX363" s="1">
        <v>0</v>
      </c>
      <c r="CY363" s="1">
        <v>0</v>
      </c>
      <c r="CZ363" s="1">
        <v>0</v>
      </c>
      <c r="DA363" s="9">
        <v>0</v>
      </c>
      <c r="DE363" s="1" t="s">
        <v>464</v>
      </c>
      <c r="DF363" s="1" t="s">
        <v>5100</v>
      </c>
      <c r="EH363" s="1">
        <v>7</v>
      </c>
      <c r="EI363" s="1">
        <v>1</v>
      </c>
      <c r="EJ363" s="1">
        <v>140</v>
      </c>
      <c r="EM363" s="1">
        <v>0</v>
      </c>
      <c r="EN363" s="6">
        <v>4</v>
      </c>
      <c r="EO363" s="1" t="s">
        <v>464</v>
      </c>
      <c r="EP363" s="1">
        <v>0</v>
      </c>
      <c r="EQ363" s="1">
        <v>0</v>
      </c>
      <c r="ER363" s="1">
        <v>0</v>
      </c>
      <c r="ES363" s="1">
        <v>0</v>
      </c>
      <c r="ET363" s="1">
        <v>0</v>
      </c>
      <c r="EU363" s="1">
        <v>1</v>
      </c>
      <c r="EV363" s="1">
        <v>0</v>
      </c>
      <c r="EW363" s="1">
        <v>0</v>
      </c>
      <c r="EX363" s="1">
        <v>0</v>
      </c>
      <c r="EZ363" s="1" t="s">
        <v>555</v>
      </c>
      <c r="FA363" s="1">
        <v>0</v>
      </c>
      <c r="FB363" s="1">
        <v>0</v>
      </c>
      <c r="FC363" s="1">
        <v>0</v>
      </c>
      <c r="FD363" s="1">
        <v>0</v>
      </c>
      <c r="FE363" s="1">
        <v>1</v>
      </c>
      <c r="FF363" s="1">
        <v>0</v>
      </c>
      <c r="FG363" s="1">
        <v>0</v>
      </c>
      <c r="FI363" s="1" t="s">
        <v>472</v>
      </c>
      <c r="GE363" s="1" t="s">
        <v>464</v>
      </c>
      <c r="GF363" s="1" t="s">
        <v>4641</v>
      </c>
      <c r="GG363" s="1" t="s">
        <v>472</v>
      </c>
      <c r="HP363" s="1" t="s">
        <v>464</v>
      </c>
      <c r="HQ363" s="1">
        <v>0</v>
      </c>
      <c r="HR363" s="1">
        <v>0</v>
      </c>
      <c r="HS363" s="1">
        <v>0</v>
      </c>
      <c r="HT363" s="1">
        <v>0</v>
      </c>
      <c r="HU363" s="1">
        <v>0</v>
      </c>
      <c r="HV363" s="1">
        <v>0</v>
      </c>
      <c r="HW363" s="1">
        <v>1</v>
      </c>
      <c r="HX363" s="1">
        <v>0</v>
      </c>
      <c r="HY363" s="1">
        <v>0</v>
      </c>
      <c r="HZ363" s="1">
        <v>0</v>
      </c>
      <c r="IF363" s="1">
        <v>0</v>
      </c>
      <c r="IG363" s="1">
        <v>0</v>
      </c>
      <c r="IH363" s="1">
        <v>0</v>
      </c>
      <c r="II363" s="1">
        <v>1</v>
      </c>
      <c r="IJ363" s="1">
        <v>0</v>
      </c>
      <c r="IS363" s="1" t="s">
        <v>5183</v>
      </c>
      <c r="IT363" s="1" t="s">
        <v>472</v>
      </c>
      <c r="IU363" s="1" t="s">
        <v>5102</v>
      </c>
      <c r="IV363" s="1" t="s">
        <v>472</v>
      </c>
      <c r="IX363" s="1" t="s">
        <v>472</v>
      </c>
      <c r="IY363" s="1" t="s">
        <v>472</v>
      </c>
      <c r="KA363" s="1" t="s">
        <v>464</v>
      </c>
      <c r="KB363" s="1">
        <v>1</v>
      </c>
      <c r="KC363" s="1">
        <v>0</v>
      </c>
      <c r="KD363" s="1">
        <v>0</v>
      </c>
      <c r="KE363" s="1">
        <v>1</v>
      </c>
      <c r="KF363" s="1">
        <v>0</v>
      </c>
      <c r="KG363" s="1">
        <v>0</v>
      </c>
      <c r="KH363" s="1">
        <v>0</v>
      </c>
      <c r="KJ363" s="1">
        <v>1</v>
      </c>
      <c r="KK363" s="1">
        <v>0</v>
      </c>
      <c r="KL363" s="1">
        <v>0</v>
      </c>
      <c r="KM363" s="1">
        <v>1</v>
      </c>
      <c r="KN363" s="1">
        <v>2</v>
      </c>
      <c r="KO363" s="1" t="s">
        <v>5186</v>
      </c>
      <c r="KP363" s="1">
        <v>0</v>
      </c>
      <c r="KQ363" s="1">
        <v>0</v>
      </c>
      <c r="KR363" s="1">
        <v>0</v>
      </c>
      <c r="KT363" s="1">
        <v>0</v>
      </c>
      <c r="KU363" s="1">
        <v>0</v>
      </c>
      <c r="KV363" s="1">
        <v>1</v>
      </c>
      <c r="KW363" s="1">
        <v>0</v>
      </c>
      <c r="KX363" s="1">
        <v>0</v>
      </c>
      <c r="KY363" s="1">
        <v>0</v>
      </c>
      <c r="LA363" s="1" t="s">
        <v>464</v>
      </c>
      <c r="LB363" s="1" t="s">
        <v>4642</v>
      </c>
      <c r="LC363" s="1">
        <v>1</v>
      </c>
      <c r="LD363" s="1">
        <v>0</v>
      </c>
      <c r="LE363" s="1">
        <v>0</v>
      </c>
      <c r="LF363" s="1">
        <v>0</v>
      </c>
      <c r="LH363" s="1">
        <v>0</v>
      </c>
      <c r="LI363" s="1">
        <v>0</v>
      </c>
      <c r="LJ363" s="1">
        <v>0</v>
      </c>
      <c r="LK363" s="1">
        <v>0</v>
      </c>
      <c r="LL363" s="1">
        <v>1</v>
      </c>
      <c r="LM363" s="1">
        <v>0</v>
      </c>
      <c r="LN363" s="1">
        <v>0</v>
      </c>
      <c r="LO363" s="1">
        <v>0</v>
      </c>
      <c r="LQ363" s="1" t="s">
        <v>472</v>
      </c>
      <c r="LZ363" s="1" t="s">
        <v>472</v>
      </c>
      <c r="MA363" s="1" t="s">
        <v>472</v>
      </c>
      <c r="MQ363" s="1">
        <v>0</v>
      </c>
      <c r="MT363" s="1">
        <v>8</v>
      </c>
      <c r="MU363" s="1" t="s">
        <v>5187</v>
      </c>
      <c r="MV363" s="1">
        <v>0</v>
      </c>
      <c r="MW363" s="1">
        <v>0</v>
      </c>
      <c r="MX363" s="1">
        <v>1</v>
      </c>
      <c r="MY363" s="1">
        <v>0</v>
      </c>
      <c r="MZ363" s="1">
        <v>0</v>
      </c>
      <c r="NA363" s="1">
        <v>1</v>
      </c>
      <c r="NB363" s="1">
        <v>1</v>
      </c>
      <c r="NC363" s="1" t="s">
        <v>5190</v>
      </c>
      <c r="ND363" s="1">
        <v>0</v>
      </c>
      <c r="NE363" s="1">
        <v>0</v>
      </c>
      <c r="NF363" s="1">
        <v>0</v>
      </c>
      <c r="NH363" s="1" t="s">
        <v>464</v>
      </c>
      <c r="NI363" s="1" t="s">
        <v>464</v>
      </c>
      <c r="NJ363" s="1" t="s">
        <v>741</v>
      </c>
      <c r="OD363" s="1" t="s">
        <v>2217</v>
      </c>
      <c r="OE363" s="1">
        <v>0</v>
      </c>
      <c r="OF363" s="1">
        <v>0</v>
      </c>
      <c r="OG363" s="1">
        <v>0</v>
      </c>
      <c r="OH363" s="1">
        <v>0</v>
      </c>
      <c r="OI363" s="1">
        <v>0</v>
      </c>
      <c r="OJ363" s="1">
        <v>0</v>
      </c>
      <c r="OK363" s="1">
        <v>1</v>
      </c>
      <c r="OL363" s="1">
        <v>0</v>
      </c>
      <c r="OM363" s="1">
        <v>0</v>
      </c>
      <c r="ON363" s="1">
        <v>0</v>
      </c>
      <c r="OP363" s="1">
        <v>0</v>
      </c>
      <c r="OQ363" s="1">
        <v>0</v>
      </c>
      <c r="OR363" s="1">
        <v>1</v>
      </c>
      <c r="OS363" s="1">
        <v>0</v>
      </c>
      <c r="OT363" s="1">
        <v>0</v>
      </c>
      <c r="OU363" s="1">
        <v>0</v>
      </c>
      <c r="OW363" s="1" t="s">
        <v>482</v>
      </c>
      <c r="OY363" s="1" t="s">
        <v>518</v>
      </c>
      <c r="OZ363" s="1" t="s">
        <v>472</v>
      </c>
      <c r="PA363" s="1" t="s">
        <v>472</v>
      </c>
      <c r="PB363" s="1" t="s">
        <v>533</v>
      </c>
      <c r="PC363" s="1" t="s">
        <v>472</v>
      </c>
      <c r="PI363" s="1" t="s">
        <v>486</v>
      </c>
      <c r="PJ363" s="1" t="s">
        <v>565</v>
      </c>
      <c r="PK363" s="1">
        <v>0</v>
      </c>
      <c r="PL363" s="1">
        <v>0</v>
      </c>
      <c r="PM363" s="1">
        <v>1</v>
      </c>
      <c r="PN363" s="1">
        <v>0</v>
      </c>
      <c r="PO363" s="1">
        <v>0</v>
      </c>
      <c r="PP363" s="1">
        <v>0</v>
      </c>
      <c r="PQ363" s="1">
        <v>0</v>
      </c>
      <c r="PR363" s="1">
        <v>0</v>
      </c>
      <c r="PS363" s="1">
        <v>0</v>
      </c>
      <c r="PT363" s="1">
        <v>0</v>
      </c>
      <c r="PU363" s="1">
        <v>0</v>
      </c>
      <c r="PV363" s="1">
        <v>0</v>
      </c>
      <c r="PX363" s="1" t="s">
        <v>4643</v>
      </c>
      <c r="PY363" s="1" t="s">
        <v>489</v>
      </c>
      <c r="PZ363" s="1" t="s">
        <v>834</v>
      </c>
      <c r="QA363" s="1" t="s">
        <v>472</v>
      </c>
      <c r="QB363" s="1" t="s">
        <v>490</v>
      </c>
      <c r="QC363" s="1" t="s">
        <v>786</v>
      </c>
      <c r="QD363" s="1" t="s">
        <v>472</v>
      </c>
      <c r="QG363" s="1">
        <v>-2.28843</v>
      </c>
      <c r="QH363" s="1">
        <v>28.8030887</v>
      </c>
      <c r="QI363" s="1">
        <v>1761.2</v>
      </c>
      <c r="QJ363" s="1">
        <v>4.9800000000000004</v>
      </c>
      <c r="QK363" s="1">
        <v>5</v>
      </c>
      <c r="QL363" s="1">
        <v>44972.511701388888</v>
      </c>
      <c r="QM363" s="1">
        <v>44972.499374999999</v>
      </c>
      <c r="QN363" s="1" t="s">
        <v>1230</v>
      </c>
      <c r="QO363" s="1">
        <v>44972.511747685188</v>
      </c>
      <c r="QP363" s="7" t="s">
        <v>4644</v>
      </c>
      <c r="QQ363" s="1" t="s">
        <v>1230</v>
      </c>
      <c r="QR363" s="1" t="s">
        <v>4707</v>
      </c>
      <c r="QS363" s="1" t="s">
        <v>4708</v>
      </c>
      <c r="QT363" s="1">
        <v>9</v>
      </c>
      <c r="QU363" s="1" t="s">
        <v>4709</v>
      </c>
      <c r="QV363" s="1">
        <v>30</v>
      </c>
      <c r="QW363" s="1">
        <v>20</v>
      </c>
      <c r="QX363" s="1">
        <v>8</v>
      </c>
      <c r="QY363" s="9">
        <v>58</v>
      </c>
      <c r="QZ363" s="1" t="s">
        <v>5102</v>
      </c>
      <c r="RA363" s="1">
        <v>4.7619047619047619</v>
      </c>
      <c r="RB363" s="1" t="s">
        <v>4720</v>
      </c>
      <c r="RC363" s="1" t="s">
        <v>4711</v>
      </c>
      <c r="RD363" s="1" t="s">
        <v>4712</v>
      </c>
      <c r="RE363" s="1" t="s">
        <v>5102</v>
      </c>
      <c r="RF363" s="1">
        <v>0</v>
      </c>
      <c r="RG363" s="1">
        <v>1</v>
      </c>
      <c r="RH363" s="1">
        <v>1</v>
      </c>
      <c r="RI363" s="1">
        <v>2</v>
      </c>
      <c r="RJ363" s="1" t="s">
        <v>4721</v>
      </c>
      <c r="RK363" s="1">
        <v>0</v>
      </c>
      <c r="RL363" s="1">
        <v>7</v>
      </c>
      <c r="RM363" s="1" t="s">
        <v>4718</v>
      </c>
      <c r="RN363" s="1">
        <v>0</v>
      </c>
      <c r="RO363" s="1">
        <v>0</v>
      </c>
      <c r="RP363" s="1" t="str">
        <f t="shared" si="36"/>
        <v>croissance</v>
      </c>
      <c r="RQ363" s="1" t="str">
        <f t="shared" si="37"/>
        <v>croissance</v>
      </c>
      <c r="RR363" s="1" t="str">
        <f t="shared" si="38"/>
        <v>stagnation</v>
      </c>
      <c r="RS363" s="1" t="str">
        <f t="shared" si="39"/>
        <v>croissance</v>
      </c>
      <c r="RT363" s="1" t="str">
        <f t="shared" si="40"/>
        <v>stagnation</v>
      </c>
      <c r="RU363" s="1" t="str">
        <f t="shared" si="41"/>
        <v>croissance</v>
      </c>
    </row>
    <row r="364" spans="1:489" ht="14.25" customHeight="1" x14ac:dyDescent="0.3">
      <c r="A364" s="1" t="s">
        <v>4645</v>
      </c>
      <c r="B364" s="1" t="s">
        <v>4646</v>
      </c>
      <c r="C364" s="1">
        <v>44958</v>
      </c>
      <c r="D364" s="1" t="s">
        <v>459</v>
      </c>
      <c r="E364" s="1" t="s">
        <v>460</v>
      </c>
      <c r="F364" s="1" t="s">
        <v>460</v>
      </c>
      <c r="G364" s="1" t="s">
        <v>461</v>
      </c>
      <c r="H364" s="1" t="s">
        <v>462</v>
      </c>
      <c r="I364" s="1" t="s">
        <v>463</v>
      </c>
      <c r="J364" s="1" t="s">
        <v>464</v>
      </c>
      <c r="K364" s="1" t="s">
        <v>4648</v>
      </c>
      <c r="L364" s="1" t="s">
        <v>4647</v>
      </c>
      <c r="M364" s="1" t="str" cm="1">
        <f t="array" ref="M364">SUBSTITUTE(L364,LEFT(L364,MIN(IFERROR(FIND({0;1;2;3;4;5;6;7;8;9},L364),""))-1),"")</f>
        <v>12</v>
      </c>
      <c r="N364" s="1" t="str">
        <f t="shared" si="35"/>
        <v>kamak_12</v>
      </c>
      <c r="O364" s="1" t="s">
        <v>510</v>
      </c>
      <c r="P364" s="1">
        <v>25</v>
      </c>
      <c r="Q364" s="1">
        <v>0</v>
      </c>
      <c r="R364" s="1" t="s">
        <v>614</v>
      </c>
      <c r="S364" s="1" t="s">
        <v>464</v>
      </c>
      <c r="W364" s="1" t="s">
        <v>510</v>
      </c>
      <c r="X364" s="1" t="s">
        <v>4649</v>
      </c>
      <c r="Y364" s="1" t="s">
        <v>513</v>
      </c>
      <c r="AA364" s="1" t="s">
        <v>471</v>
      </c>
      <c r="AB364" s="1">
        <v>1</v>
      </c>
      <c r="AC364" s="1">
        <v>0</v>
      </c>
      <c r="AD364" s="1">
        <v>0</v>
      </c>
      <c r="AE364" s="1">
        <v>0</v>
      </c>
      <c r="AF364" s="1">
        <v>0</v>
      </c>
      <c r="AG364" s="1">
        <v>1</v>
      </c>
      <c r="AH364" s="1">
        <v>0</v>
      </c>
      <c r="AI364" s="1">
        <v>0</v>
      </c>
      <c r="AJ364" s="1">
        <v>0</v>
      </c>
      <c r="AK364" s="1">
        <v>0</v>
      </c>
      <c r="AL364" s="1">
        <v>0</v>
      </c>
      <c r="AM364" s="1">
        <v>0</v>
      </c>
      <c r="AN364" s="1">
        <v>0</v>
      </c>
      <c r="AO364" s="1">
        <v>1</v>
      </c>
      <c r="AP364" s="1">
        <v>0</v>
      </c>
      <c r="AQ364" s="1">
        <v>0</v>
      </c>
      <c r="AR364" s="1">
        <v>3</v>
      </c>
      <c r="AS364" s="1" t="s">
        <v>464</v>
      </c>
      <c r="AT364" s="1">
        <v>0</v>
      </c>
      <c r="AU364" s="1">
        <v>0</v>
      </c>
      <c r="AV364" s="1">
        <v>0</v>
      </c>
      <c r="AW364" s="1">
        <v>1</v>
      </c>
      <c r="AX364" s="1">
        <v>0</v>
      </c>
      <c r="AY364" s="1">
        <v>0</v>
      </c>
      <c r="AZ364" s="1">
        <v>0</v>
      </c>
      <c r="BA364" s="1">
        <v>0</v>
      </c>
      <c r="BB364" s="1">
        <v>0</v>
      </c>
      <c r="BC364" s="1">
        <v>0</v>
      </c>
      <c r="BD364" s="1">
        <v>0</v>
      </c>
      <c r="BE364" s="1">
        <v>0</v>
      </c>
      <c r="BF364" s="1" t="s">
        <v>464</v>
      </c>
      <c r="BG364" s="1">
        <v>0</v>
      </c>
      <c r="BH364" s="1">
        <v>0</v>
      </c>
      <c r="BI364" s="1">
        <v>0</v>
      </c>
      <c r="BJ364" s="1">
        <v>0</v>
      </c>
      <c r="BK364" s="1">
        <v>0</v>
      </c>
      <c r="BL364" s="1">
        <v>1</v>
      </c>
      <c r="BM364" s="1">
        <v>0</v>
      </c>
      <c r="BN364" s="1">
        <v>0</v>
      </c>
      <c r="BO364" s="1">
        <v>0</v>
      </c>
      <c r="BP364" s="1">
        <v>0</v>
      </c>
      <c r="BQ364" s="1">
        <v>0</v>
      </c>
      <c r="BS364" s="1" t="s">
        <v>464</v>
      </c>
      <c r="BT364" s="1">
        <v>1</v>
      </c>
      <c r="BU364" s="1">
        <v>0</v>
      </c>
      <c r="BV364" s="1">
        <v>0</v>
      </c>
      <c r="BW364" s="1">
        <v>0</v>
      </c>
      <c r="BX364" s="1">
        <v>0</v>
      </c>
      <c r="BY364" s="1">
        <v>0</v>
      </c>
      <c r="BZ364" s="1">
        <v>0</v>
      </c>
      <c r="CA364" s="1">
        <v>0</v>
      </c>
      <c r="CB364" s="1">
        <v>0</v>
      </c>
      <c r="CC364" s="1">
        <v>0</v>
      </c>
      <c r="CD364" s="1">
        <v>0</v>
      </c>
      <c r="CF364" s="1" t="s">
        <v>473</v>
      </c>
      <c r="CG364" s="1" t="s">
        <v>474</v>
      </c>
      <c r="CL364" s="1" t="s">
        <v>473</v>
      </c>
      <c r="CM364" s="1" t="s">
        <v>5133</v>
      </c>
      <c r="CO364" s="1" t="s">
        <v>464</v>
      </c>
      <c r="CW364" s="1" t="s">
        <v>475</v>
      </c>
      <c r="CX364" s="1">
        <v>3</v>
      </c>
      <c r="CY364" s="1">
        <v>5</v>
      </c>
      <c r="CZ364" s="1">
        <v>6</v>
      </c>
      <c r="DA364" s="9">
        <v>14</v>
      </c>
      <c r="DE364" s="1" t="s">
        <v>472</v>
      </c>
      <c r="DF364" s="1" t="s">
        <v>5102</v>
      </c>
      <c r="DG364" s="1">
        <v>0</v>
      </c>
      <c r="DH364" s="1">
        <v>0</v>
      </c>
      <c r="DI364" s="1">
        <v>0</v>
      </c>
      <c r="DJ364" s="1">
        <v>0</v>
      </c>
      <c r="DK364" s="1">
        <v>0</v>
      </c>
      <c r="DL364" s="1">
        <v>0</v>
      </c>
      <c r="DM364" s="1">
        <v>1</v>
      </c>
      <c r="DN364" s="1">
        <v>1</v>
      </c>
      <c r="DO364" s="1">
        <v>0</v>
      </c>
      <c r="DP364" s="1">
        <v>0</v>
      </c>
      <c r="DQ364" s="1">
        <v>0</v>
      </c>
      <c r="DR364" s="1">
        <v>0</v>
      </c>
      <c r="DS364" s="1">
        <v>0</v>
      </c>
      <c r="EH364" s="1">
        <v>5</v>
      </c>
      <c r="EI364" s="1">
        <v>3</v>
      </c>
      <c r="EJ364" s="1">
        <v>300</v>
      </c>
      <c r="EM364" s="1">
        <v>0</v>
      </c>
      <c r="EN364" s="6">
        <v>14.285714285714286</v>
      </c>
      <c r="EO364" s="1" t="s">
        <v>472</v>
      </c>
      <c r="EZ364" s="1" t="s">
        <v>555</v>
      </c>
      <c r="FA364" s="1">
        <v>0</v>
      </c>
      <c r="FB364" s="1">
        <v>0</v>
      </c>
      <c r="FC364" s="1">
        <v>0</v>
      </c>
      <c r="FD364" s="1">
        <v>0</v>
      </c>
      <c r="FE364" s="1">
        <v>1</v>
      </c>
      <c r="FF364" s="1">
        <v>0</v>
      </c>
      <c r="FG364" s="1">
        <v>0</v>
      </c>
      <c r="FI364" s="1" t="s">
        <v>472</v>
      </c>
      <c r="GE364" s="1" t="s">
        <v>464</v>
      </c>
      <c r="GF364" s="1" t="s">
        <v>4650</v>
      </c>
      <c r="GG364" s="1" t="s">
        <v>472</v>
      </c>
      <c r="HP364" s="1" t="s">
        <v>464</v>
      </c>
      <c r="HQ364" s="1">
        <v>0</v>
      </c>
      <c r="HR364" s="1">
        <v>0</v>
      </c>
      <c r="HS364" s="1">
        <v>0</v>
      </c>
      <c r="HT364" s="1">
        <v>0</v>
      </c>
      <c r="HU364" s="1">
        <v>0</v>
      </c>
      <c r="HV364" s="1">
        <v>0</v>
      </c>
      <c r="HW364" s="1">
        <v>1</v>
      </c>
      <c r="HX364" s="1">
        <v>0</v>
      </c>
      <c r="HY364" s="1">
        <v>0</v>
      </c>
      <c r="HZ364" s="1">
        <v>0</v>
      </c>
      <c r="IF364" s="1">
        <v>1</v>
      </c>
      <c r="IG364" s="1">
        <v>0</v>
      </c>
      <c r="IH364" s="1">
        <v>0</v>
      </c>
      <c r="II364" s="1">
        <v>0</v>
      </c>
      <c r="IJ364" s="1">
        <v>0</v>
      </c>
      <c r="IK364" s="1">
        <v>3</v>
      </c>
      <c r="IS364" s="1" t="s">
        <v>5183</v>
      </c>
      <c r="IT364" s="1" t="s">
        <v>464</v>
      </c>
      <c r="IU364" s="1" t="s">
        <v>5102</v>
      </c>
      <c r="IV364" s="1" t="s">
        <v>472</v>
      </c>
      <c r="IX364" s="1" t="s">
        <v>472</v>
      </c>
      <c r="IY364" s="1" t="s">
        <v>464</v>
      </c>
      <c r="IZ364" s="1">
        <v>0</v>
      </c>
      <c r="JA364" s="1">
        <v>0</v>
      </c>
      <c r="JB364" s="1">
        <v>0</v>
      </c>
      <c r="JC364" s="1">
        <v>1</v>
      </c>
      <c r="JD364" s="1">
        <v>0</v>
      </c>
      <c r="JE364" s="1">
        <v>0</v>
      </c>
      <c r="JF364" s="1">
        <v>0</v>
      </c>
      <c r="JG364" s="1">
        <v>0</v>
      </c>
      <c r="JH364" s="1">
        <v>1</v>
      </c>
      <c r="JI364" s="1">
        <v>0</v>
      </c>
      <c r="JJ364" s="1" t="s">
        <v>1081</v>
      </c>
      <c r="JK364" s="1" t="s">
        <v>464</v>
      </c>
      <c r="JL364" s="1">
        <v>0</v>
      </c>
      <c r="JM364" s="1">
        <v>0</v>
      </c>
      <c r="JN364" s="1">
        <v>0</v>
      </c>
      <c r="JO364" s="1">
        <v>0</v>
      </c>
      <c r="JP364" s="1">
        <v>1</v>
      </c>
      <c r="JQ364" s="1">
        <v>0</v>
      </c>
      <c r="JR364" s="1">
        <v>0</v>
      </c>
      <c r="JT364" s="1" t="s">
        <v>464</v>
      </c>
      <c r="KA364" s="1" t="s">
        <v>464</v>
      </c>
      <c r="KB364" s="1">
        <v>1</v>
      </c>
      <c r="KC364" s="1">
        <v>0</v>
      </c>
      <c r="KD364" s="1">
        <v>0</v>
      </c>
      <c r="KE364" s="1">
        <v>1</v>
      </c>
      <c r="KF364" s="1">
        <v>0</v>
      </c>
      <c r="KG364" s="1">
        <v>0</v>
      </c>
      <c r="KH364" s="1">
        <v>0</v>
      </c>
      <c r="KJ364" s="1">
        <v>0</v>
      </c>
      <c r="KK364" s="1">
        <v>1</v>
      </c>
      <c r="KL364" s="1">
        <v>0</v>
      </c>
      <c r="KM364" s="1">
        <v>1</v>
      </c>
      <c r="KN364" s="1">
        <v>2</v>
      </c>
      <c r="KO364" s="1" t="s">
        <v>5186</v>
      </c>
      <c r="KP364" s="1">
        <v>0</v>
      </c>
      <c r="KQ364" s="1">
        <v>0</v>
      </c>
      <c r="KR364" s="1">
        <v>0</v>
      </c>
      <c r="KT364" s="1">
        <v>0</v>
      </c>
      <c r="KU364" s="1">
        <v>0</v>
      </c>
      <c r="KV364" s="1">
        <v>0</v>
      </c>
      <c r="KW364" s="1">
        <v>1</v>
      </c>
      <c r="KX364" s="1">
        <v>0</v>
      </c>
      <c r="KY364" s="1">
        <v>0</v>
      </c>
      <c r="LA364" s="1" t="s">
        <v>464</v>
      </c>
      <c r="LB364" s="1" t="s">
        <v>834</v>
      </c>
      <c r="LC364" s="1">
        <v>1</v>
      </c>
      <c r="LD364" s="1">
        <v>0</v>
      </c>
      <c r="LE364" s="1">
        <v>0</v>
      </c>
      <c r="LF364" s="1">
        <v>0</v>
      </c>
      <c r="LH364" s="1">
        <v>0</v>
      </c>
      <c r="LI364" s="1">
        <v>0</v>
      </c>
      <c r="LJ364" s="1">
        <v>0</v>
      </c>
      <c r="LK364" s="1">
        <v>0</v>
      </c>
      <c r="LL364" s="1">
        <v>1</v>
      </c>
      <c r="LM364" s="1">
        <v>0</v>
      </c>
      <c r="LN364" s="1">
        <v>0</v>
      </c>
      <c r="LO364" s="1">
        <v>0</v>
      </c>
      <c r="LQ364" s="1" t="s">
        <v>472</v>
      </c>
      <c r="LZ364" s="1" t="s">
        <v>472</v>
      </c>
      <c r="MA364" s="1" t="s">
        <v>472</v>
      </c>
      <c r="MQ364" s="1">
        <v>0</v>
      </c>
      <c r="MT364" s="1">
        <v>7</v>
      </c>
      <c r="MU364" s="1" t="s">
        <v>5187</v>
      </c>
      <c r="MV364" s="1">
        <v>0</v>
      </c>
      <c r="MW364" s="1">
        <v>1</v>
      </c>
      <c r="MX364" s="1">
        <v>0</v>
      </c>
      <c r="MY364" s="1">
        <v>0</v>
      </c>
      <c r="MZ364" s="1">
        <v>0</v>
      </c>
      <c r="NA364" s="1">
        <v>1</v>
      </c>
      <c r="NB364" s="1">
        <v>1</v>
      </c>
      <c r="NC364" s="1" t="s">
        <v>5190</v>
      </c>
      <c r="ND364" s="1">
        <v>0</v>
      </c>
      <c r="NE364" s="1">
        <v>0</v>
      </c>
      <c r="NF364" s="1">
        <v>0</v>
      </c>
      <c r="NH364" s="1" t="s">
        <v>472</v>
      </c>
      <c r="NI364" s="1" t="s">
        <v>464</v>
      </c>
      <c r="NJ364" s="1" t="s">
        <v>741</v>
      </c>
      <c r="OD364" s="1" t="s">
        <v>1254</v>
      </c>
      <c r="OE364" s="1">
        <v>0</v>
      </c>
      <c r="OF364" s="1">
        <v>0</v>
      </c>
      <c r="OG364" s="1">
        <v>0</v>
      </c>
      <c r="OH364" s="1">
        <v>0</v>
      </c>
      <c r="OI364" s="1">
        <v>0</v>
      </c>
      <c r="OJ364" s="1">
        <v>0</v>
      </c>
      <c r="OK364" s="1">
        <v>1</v>
      </c>
      <c r="OL364" s="1">
        <v>0</v>
      </c>
      <c r="OM364" s="1">
        <v>0</v>
      </c>
      <c r="ON364" s="1">
        <v>0</v>
      </c>
      <c r="OP364" s="1">
        <v>0</v>
      </c>
      <c r="OQ364" s="1">
        <v>1</v>
      </c>
      <c r="OR364" s="1">
        <v>0</v>
      </c>
      <c r="OS364" s="1">
        <v>0</v>
      </c>
      <c r="OT364" s="1">
        <v>0</v>
      </c>
      <c r="OU364" s="1">
        <v>0</v>
      </c>
      <c r="OW364" s="1" t="s">
        <v>482</v>
      </c>
      <c r="OY364" s="1" t="s">
        <v>518</v>
      </c>
      <c r="OZ364" s="1" t="s">
        <v>472</v>
      </c>
      <c r="PA364" s="1" t="s">
        <v>472</v>
      </c>
      <c r="PB364" s="1" t="s">
        <v>502</v>
      </c>
      <c r="PC364" s="1" t="s">
        <v>472</v>
      </c>
      <c r="PI364" s="1" t="s">
        <v>605</v>
      </c>
      <c r="PJ364" s="1" t="s">
        <v>472</v>
      </c>
      <c r="PZ364" s="1" t="s">
        <v>1223</v>
      </c>
      <c r="QA364" s="1" t="s">
        <v>487</v>
      </c>
      <c r="QB364" s="1" t="s">
        <v>4651</v>
      </c>
      <c r="QC364" s="1" t="s">
        <v>2528</v>
      </c>
      <c r="QD364" s="1" t="s">
        <v>472</v>
      </c>
      <c r="QG364" s="1">
        <v>-2.2887019</v>
      </c>
      <c r="QH364" s="1">
        <v>28.8029118</v>
      </c>
      <c r="QI364" s="1">
        <v>1898.4</v>
      </c>
      <c r="QJ364" s="1">
        <v>14.25</v>
      </c>
      <c r="QK364" s="1">
        <v>3</v>
      </c>
      <c r="QL364" s="1">
        <v>44972.521168981482</v>
      </c>
      <c r="QM364" s="1">
        <v>44972.51189814815</v>
      </c>
      <c r="QN364" s="1" t="s">
        <v>1230</v>
      </c>
      <c r="QO364" s="1">
        <v>44972.521215277768</v>
      </c>
      <c r="QP364" s="7" t="s">
        <v>4652</v>
      </c>
      <c r="QQ364" s="1" t="s">
        <v>1230</v>
      </c>
      <c r="QR364" s="1" t="s">
        <v>4707</v>
      </c>
      <c r="QS364" s="1" t="s">
        <v>4716</v>
      </c>
      <c r="QT364" s="1">
        <v>5</v>
      </c>
      <c r="QU364" s="1" t="s">
        <v>4709</v>
      </c>
      <c r="QV364" s="1">
        <v>70</v>
      </c>
      <c r="QW364" s="1">
        <v>75</v>
      </c>
      <c r="QX364" s="1">
        <v>50</v>
      </c>
      <c r="QY364" s="9">
        <v>195</v>
      </c>
      <c r="QZ364" s="1" t="s">
        <v>5102</v>
      </c>
      <c r="RA364" s="1">
        <v>3.4285714285714284</v>
      </c>
      <c r="RB364" s="1" t="s">
        <v>4710</v>
      </c>
      <c r="RC364" s="1" t="s">
        <v>4711</v>
      </c>
      <c r="RD364" s="1" t="s">
        <v>4717</v>
      </c>
      <c r="RE364" s="1" t="s">
        <v>5102</v>
      </c>
      <c r="RF364" s="1">
        <v>0</v>
      </c>
      <c r="RG364" s="1">
        <v>1</v>
      </c>
      <c r="RH364" s="1">
        <v>1</v>
      </c>
      <c r="RI364" s="1">
        <v>3</v>
      </c>
      <c r="RJ364" s="1" t="s">
        <v>4713</v>
      </c>
      <c r="RK364" s="1">
        <v>1</v>
      </c>
      <c r="RL364" s="1">
        <v>5</v>
      </c>
      <c r="RM364" s="1" t="s">
        <v>4714</v>
      </c>
      <c r="RN364" s="1">
        <v>1</v>
      </c>
      <c r="RO364" s="1">
        <v>1</v>
      </c>
      <c r="RP364" s="1" t="str">
        <f t="shared" si="36"/>
        <v>croissance</v>
      </c>
      <c r="RQ364" s="1" t="str">
        <f t="shared" si="37"/>
        <v>stagnation</v>
      </c>
      <c r="RR364" s="1" t="str">
        <f t="shared" si="38"/>
        <v>stagnation</v>
      </c>
      <c r="RS364" s="1" t="str">
        <f t="shared" si="39"/>
        <v>regression</v>
      </c>
      <c r="RT364" s="1" t="str">
        <f t="shared" si="40"/>
        <v>regression</v>
      </c>
      <c r="RU364" s="1" t="str">
        <f t="shared" si="41"/>
        <v>croissance</v>
      </c>
    </row>
    <row r="365" spans="1:489" ht="14.25" customHeight="1" x14ac:dyDescent="0.3">
      <c r="A365" s="1" t="s">
        <v>4653</v>
      </c>
      <c r="B365" s="1" t="s">
        <v>4654</v>
      </c>
      <c r="C365" s="1">
        <v>44958</v>
      </c>
      <c r="D365" s="1" t="s">
        <v>459</v>
      </c>
      <c r="E365" s="1" t="s">
        <v>460</v>
      </c>
      <c r="F365" s="1" t="s">
        <v>460</v>
      </c>
      <c r="G365" s="1" t="s">
        <v>461</v>
      </c>
      <c r="H365" s="1" t="s">
        <v>462</v>
      </c>
      <c r="I365" s="1" t="s">
        <v>463</v>
      </c>
      <c r="J365" s="1" t="s">
        <v>464</v>
      </c>
      <c r="K365" s="1" t="s">
        <v>4656</v>
      </c>
      <c r="L365" s="1" t="s">
        <v>4655</v>
      </c>
      <c r="M365" s="1" t="str" cm="1">
        <f t="array" ref="M365">SUBSTITUTE(L365,LEFT(L365,MIN(IFERROR(FIND({0;1;2;3;4;5;6;7;8;9},L365),""))-1),"")</f>
        <v>14</v>
      </c>
      <c r="N365" s="1" t="str">
        <f t="shared" si="35"/>
        <v>kamak_14</v>
      </c>
      <c r="O365" s="1" t="s">
        <v>467</v>
      </c>
      <c r="P365" s="1">
        <v>24</v>
      </c>
      <c r="Q365" s="1">
        <v>978190457</v>
      </c>
      <c r="R365" s="1" t="s">
        <v>511</v>
      </c>
      <c r="S365" s="1" t="s">
        <v>472</v>
      </c>
      <c r="T365" s="1" t="s">
        <v>542</v>
      </c>
      <c r="V365" s="1" t="s">
        <v>510</v>
      </c>
      <c r="W365" s="1" t="s">
        <v>510</v>
      </c>
      <c r="Y365" s="1" t="s">
        <v>575</v>
      </c>
      <c r="AA365" s="1" t="s">
        <v>596</v>
      </c>
      <c r="AB365" s="1">
        <v>0</v>
      </c>
      <c r="AC365" s="1">
        <v>0</v>
      </c>
      <c r="AD365" s="1">
        <v>2</v>
      </c>
      <c r="AE365" s="1">
        <v>0</v>
      </c>
      <c r="AF365" s="1">
        <v>1</v>
      </c>
      <c r="AG365" s="1">
        <v>0</v>
      </c>
      <c r="AH365" s="1">
        <v>0</v>
      </c>
      <c r="AI365" s="1">
        <v>0</v>
      </c>
      <c r="AJ365" s="1">
        <v>0</v>
      </c>
      <c r="AK365" s="1">
        <v>0</v>
      </c>
      <c r="AL365" s="1">
        <v>0</v>
      </c>
      <c r="AM365" s="1">
        <v>0</v>
      </c>
      <c r="AN365" s="1">
        <v>1</v>
      </c>
      <c r="AO365" s="1">
        <v>0</v>
      </c>
      <c r="AP365" s="1">
        <v>0</v>
      </c>
      <c r="AQ365" s="1">
        <v>0</v>
      </c>
      <c r="AR365" s="1">
        <v>4</v>
      </c>
      <c r="AS365" s="1" t="s">
        <v>472</v>
      </c>
      <c r="AT365" s="1">
        <v>0</v>
      </c>
      <c r="AU365" s="1">
        <v>0</v>
      </c>
      <c r="AV365" s="1">
        <v>0</v>
      </c>
      <c r="AW365" s="1">
        <v>0</v>
      </c>
      <c r="AX365" s="1">
        <v>0</v>
      </c>
      <c r="AY365" s="1">
        <v>0</v>
      </c>
      <c r="AZ365" s="1">
        <v>0</v>
      </c>
      <c r="BA365" s="1">
        <v>0</v>
      </c>
      <c r="BB365" s="1">
        <v>0</v>
      </c>
      <c r="BC365" s="1">
        <v>0</v>
      </c>
      <c r="BD365" s="1">
        <v>0</v>
      </c>
      <c r="BE365" s="1">
        <v>0</v>
      </c>
      <c r="BF365" s="1" t="s">
        <v>464</v>
      </c>
      <c r="BG365" s="1">
        <v>0</v>
      </c>
      <c r="BH365" s="1">
        <v>0</v>
      </c>
      <c r="BI365" s="1">
        <v>0</v>
      </c>
      <c r="BJ365" s="1">
        <v>0</v>
      </c>
      <c r="BK365" s="1">
        <v>0</v>
      </c>
      <c r="BL365" s="1">
        <v>1</v>
      </c>
      <c r="BM365" s="1">
        <v>1</v>
      </c>
      <c r="BN365" s="1">
        <v>1</v>
      </c>
      <c r="BO365" s="1">
        <v>0</v>
      </c>
      <c r="BP365" s="1">
        <v>0</v>
      </c>
      <c r="BQ365" s="1">
        <v>0</v>
      </c>
      <c r="BS365" s="1" t="s">
        <v>464</v>
      </c>
      <c r="BT365" s="1">
        <v>0</v>
      </c>
      <c r="BU365" s="1">
        <v>0</v>
      </c>
      <c r="BV365" s="1">
        <v>0</v>
      </c>
      <c r="BW365" s="1">
        <v>0</v>
      </c>
      <c r="BX365" s="1">
        <v>1</v>
      </c>
      <c r="BY365" s="1">
        <v>1</v>
      </c>
      <c r="BZ365" s="1">
        <v>0</v>
      </c>
      <c r="CA365" s="1">
        <v>0</v>
      </c>
      <c r="CB365" s="1">
        <v>0</v>
      </c>
      <c r="CC365" s="1">
        <v>0</v>
      </c>
      <c r="CD365" s="1">
        <v>0</v>
      </c>
      <c r="CF365" s="1" t="s">
        <v>650</v>
      </c>
      <c r="CI365" s="1" t="s">
        <v>651</v>
      </c>
      <c r="CL365" s="1" t="s">
        <v>651</v>
      </c>
      <c r="CM365" s="1" t="s">
        <v>5133</v>
      </c>
      <c r="CO365" s="1" t="s">
        <v>464</v>
      </c>
      <c r="CW365" s="1" t="s">
        <v>475</v>
      </c>
      <c r="CX365" s="1">
        <v>15</v>
      </c>
      <c r="CY365" s="1">
        <v>4</v>
      </c>
      <c r="CZ365" s="1">
        <v>25</v>
      </c>
      <c r="DA365" s="9">
        <v>44</v>
      </c>
      <c r="DE365" s="1" t="s">
        <v>464</v>
      </c>
      <c r="DF365" s="1" t="s">
        <v>5101</v>
      </c>
      <c r="EH365" s="1">
        <v>7</v>
      </c>
      <c r="EI365" s="1">
        <v>4</v>
      </c>
      <c r="EJ365" s="1">
        <v>560</v>
      </c>
      <c r="EM365" s="1">
        <v>0</v>
      </c>
      <c r="EN365" s="6">
        <v>20</v>
      </c>
      <c r="EO365" s="1" t="s">
        <v>472</v>
      </c>
      <c r="EZ365" s="1" t="s">
        <v>476</v>
      </c>
      <c r="FA365" s="1">
        <v>0</v>
      </c>
      <c r="FB365" s="1">
        <v>0</v>
      </c>
      <c r="FC365" s="1">
        <v>1</v>
      </c>
      <c r="FD365" s="1">
        <v>1</v>
      </c>
      <c r="FE365" s="1">
        <v>0</v>
      </c>
      <c r="FF365" s="1">
        <v>0</v>
      </c>
      <c r="FG365" s="1">
        <v>0</v>
      </c>
      <c r="FI365" s="1" t="s">
        <v>472</v>
      </c>
      <c r="GE365" s="1" t="s">
        <v>464</v>
      </c>
      <c r="GF365" s="1" t="s">
        <v>4657</v>
      </c>
      <c r="GG365" s="1" t="s">
        <v>464</v>
      </c>
      <c r="GH365" s="1">
        <v>1</v>
      </c>
      <c r="GI365" s="1">
        <v>0</v>
      </c>
      <c r="GJ365" s="1">
        <v>0</v>
      </c>
      <c r="GK365" s="1">
        <v>1</v>
      </c>
      <c r="GL365" s="1">
        <v>0</v>
      </c>
      <c r="GM365" s="1">
        <v>0</v>
      </c>
      <c r="GN365" s="1">
        <v>0</v>
      </c>
      <c r="GY365" s="1">
        <v>0</v>
      </c>
      <c r="GZ365" s="1">
        <v>0</v>
      </c>
      <c r="HA365" s="1">
        <v>1</v>
      </c>
      <c r="HB365" s="1">
        <v>0</v>
      </c>
      <c r="HC365" s="1">
        <v>0</v>
      </c>
      <c r="HD365" s="1">
        <v>0</v>
      </c>
      <c r="HE365" s="1">
        <v>0</v>
      </c>
      <c r="HF365" s="1">
        <v>0</v>
      </c>
      <c r="HG365" s="1">
        <v>0</v>
      </c>
      <c r="HH365" s="1">
        <v>0</v>
      </c>
      <c r="HI365" s="1">
        <v>0</v>
      </c>
      <c r="HJ365" s="1">
        <v>0</v>
      </c>
      <c r="HK365" s="1">
        <v>0</v>
      </c>
      <c r="HL365" s="1">
        <v>0</v>
      </c>
      <c r="HM365" s="1">
        <v>0</v>
      </c>
      <c r="HN365" s="1">
        <v>0</v>
      </c>
      <c r="HO365" s="1">
        <v>0</v>
      </c>
      <c r="HP365" s="1" t="s">
        <v>464</v>
      </c>
      <c r="HQ365" s="1">
        <v>0</v>
      </c>
      <c r="HR365" s="1">
        <v>1</v>
      </c>
      <c r="HS365" s="1">
        <v>0</v>
      </c>
      <c r="HT365" s="1">
        <v>0</v>
      </c>
      <c r="HU365" s="1">
        <v>0</v>
      </c>
      <c r="HV365" s="1">
        <v>0</v>
      </c>
      <c r="HW365" s="1">
        <v>0</v>
      </c>
      <c r="HX365" s="1">
        <v>0</v>
      </c>
      <c r="HY365" s="1">
        <v>0</v>
      </c>
      <c r="HZ365" s="1">
        <v>0</v>
      </c>
      <c r="ID365" s="1" t="s">
        <v>1148</v>
      </c>
      <c r="IF365" s="1">
        <v>0</v>
      </c>
      <c r="IG365" s="1">
        <v>0</v>
      </c>
      <c r="IH365" s="1">
        <v>0</v>
      </c>
      <c r="II365" s="1">
        <v>1</v>
      </c>
      <c r="IJ365" s="1">
        <v>0</v>
      </c>
      <c r="IS365" s="1" t="s">
        <v>5184</v>
      </c>
      <c r="IT365" s="1" t="s">
        <v>472</v>
      </c>
      <c r="IU365" s="1" t="s">
        <v>5100</v>
      </c>
      <c r="IV365" s="1" t="s">
        <v>472</v>
      </c>
      <c r="IX365" s="1" t="s">
        <v>472</v>
      </c>
      <c r="IY365" s="1" t="s">
        <v>464</v>
      </c>
      <c r="IZ365" s="1">
        <v>0</v>
      </c>
      <c r="JA365" s="1">
        <v>1</v>
      </c>
      <c r="JB365" s="1">
        <v>0</v>
      </c>
      <c r="JC365" s="1">
        <v>0</v>
      </c>
      <c r="JD365" s="1">
        <v>0</v>
      </c>
      <c r="JE365" s="1">
        <v>0</v>
      </c>
      <c r="JF365" s="1">
        <v>0</v>
      </c>
      <c r="JG365" s="1">
        <v>1</v>
      </c>
      <c r="JH365" s="1">
        <v>0</v>
      </c>
      <c r="JI365" s="1">
        <v>0</v>
      </c>
      <c r="JK365" s="1" t="s">
        <v>472</v>
      </c>
      <c r="KA365" s="1" t="s">
        <v>464</v>
      </c>
      <c r="KB365" s="1">
        <v>1</v>
      </c>
      <c r="KC365" s="1">
        <v>0</v>
      </c>
      <c r="KD365" s="1">
        <v>1</v>
      </c>
      <c r="KE365" s="1">
        <v>2</v>
      </c>
      <c r="KF365" s="1">
        <v>0</v>
      </c>
      <c r="KG365" s="1">
        <v>0</v>
      </c>
      <c r="KH365" s="1">
        <v>0</v>
      </c>
      <c r="KJ365" s="1">
        <v>0</v>
      </c>
      <c r="KK365" s="1">
        <v>1</v>
      </c>
      <c r="KL365" s="1">
        <v>1</v>
      </c>
      <c r="KM365" s="1">
        <v>2</v>
      </c>
      <c r="KN365" s="1">
        <v>4</v>
      </c>
      <c r="KO365" s="1" t="s">
        <v>5185</v>
      </c>
      <c r="KP365" s="1">
        <v>0</v>
      </c>
      <c r="KQ365" s="1">
        <v>0</v>
      </c>
      <c r="KR365" s="1">
        <v>0</v>
      </c>
      <c r="KT365" s="1">
        <v>0</v>
      </c>
      <c r="KU365" s="1">
        <v>0</v>
      </c>
      <c r="KV365" s="1">
        <v>0</v>
      </c>
      <c r="KW365" s="1">
        <v>1</v>
      </c>
      <c r="KX365" s="1">
        <v>0</v>
      </c>
      <c r="KY365" s="1">
        <v>0</v>
      </c>
      <c r="LA365" s="1" t="s">
        <v>464</v>
      </c>
      <c r="LC365" s="1">
        <v>0</v>
      </c>
      <c r="LD365" s="1">
        <v>1</v>
      </c>
      <c r="LE365" s="1">
        <v>0</v>
      </c>
      <c r="LF365" s="1">
        <v>0</v>
      </c>
      <c r="LH365" s="1">
        <v>0</v>
      </c>
      <c r="LI365" s="1">
        <v>0</v>
      </c>
      <c r="LJ365" s="1">
        <v>0</v>
      </c>
      <c r="LK365" s="1">
        <v>0</v>
      </c>
      <c r="LL365" s="1">
        <v>0</v>
      </c>
      <c r="LM365" s="1">
        <v>0</v>
      </c>
      <c r="LN365" s="1">
        <v>1</v>
      </c>
      <c r="LO365" s="1">
        <v>0</v>
      </c>
      <c r="LP365" s="1" t="s">
        <v>4658</v>
      </c>
      <c r="LQ365" s="1" t="s">
        <v>472</v>
      </c>
      <c r="LZ365" s="1" t="s">
        <v>472</v>
      </c>
      <c r="MA365" s="1" t="s">
        <v>464</v>
      </c>
      <c r="MB365" s="1">
        <v>1</v>
      </c>
      <c r="MC365" s="1">
        <v>0</v>
      </c>
      <c r="MD365" s="1">
        <v>0</v>
      </c>
      <c r="ME365" s="1">
        <v>0</v>
      </c>
      <c r="MF365" s="1">
        <v>0</v>
      </c>
      <c r="MH365" s="1">
        <v>1</v>
      </c>
      <c r="MI365" s="1">
        <v>0</v>
      </c>
      <c r="MJ365" s="1">
        <v>0</v>
      </c>
      <c r="MK365" s="1">
        <v>0</v>
      </c>
      <c r="ML365" s="1">
        <v>0</v>
      </c>
      <c r="MM365" s="1">
        <v>0</v>
      </c>
      <c r="MN365" s="1">
        <v>0</v>
      </c>
      <c r="MO365" s="1">
        <v>0</v>
      </c>
      <c r="MQ365" s="1">
        <v>1</v>
      </c>
      <c r="MR365" s="1" t="s">
        <v>850</v>
      </c>
      <c r="MT365" s="1">
        <v>2</v>
      </c>
      <c r="MU365" s="1" t="s">
        <v>5188</v>
      </c>
      <c r="MV365" s="1">
        <v>1</v>
      </c>
      <c r="MW365" s="1">
        <v>1</v>
      </c>
      <c r="MX365" s="1">
        <v>1</v>
      </c>
      <c r="MY365" s="1">
        <v>0</v>
      </c>
      <c r="MZ365" s="1">
        <v>0</v>
      </c>
      <c r="NA365" s="1">
        <v>3</v>
      </c>
      <c r="NB365" s="1">
        <v>4</v>
      </c>
      <c r="NC365" s="1" t="s">
        <v>5190</v>
      </c>
      <c r="ND365" s="1">
        <v>0</v>
      </c>
      <c r="NE365" s="1">
        <v>0</v>
      </c>
      <c r="NF365" s="1">
        <v>0</v>
      </c>
      <c r="NH365" s="1" t="s">
        <v>464</v>
      </c>
      <c r="NI365" s="1" t="s">
        <v>480</v>
      </c>
      <c r="OD365" s="1" t="s">
        <v>4659</v>
      </c>
      <c r="OE365" s="1">
        <v>1</v>
      </c>
      <c r="OF365" s="1">
        <v>1</v>
      </c>
      <c r="OG365" s="1">
        <v>0</v>
      </c>
      <c r="OH365" s="1">
        <v>0</v>
      </c>
      <c r="OI365" s="1">
        <v>0</v>
      </c>
      <c r="OJ365" s="1">
        <v>0</v>
      </c>
      <c r="OK365" s="1">
        <v>0</v>
      </c>
      <c r="OL365" s="1">
        <v>0</v>
      </c>
      <c r="OM365" s="1">
        <v>1</v>
      </c>
      <c r="ON365" s="1">
        <v>0</v>
      </c>
      <c r="OO365" s="1" t="s">
        <v>4660</v>
      </c>
      <c r="OP365" s="1">
        <v>0</v>
      </c>
      <c r="OQ365" s="1">
        <v>1</v>
      </c>
      <c r="OR365" s="1">
        <v>0</v>
      </c>
      <c r="OS365" s="1">
        <v>0</v>
      </c>
      <c r="OT365" s="1">
        <v>0</v>
      </c>
      <c r="OU365" s="1">
        <v>0</v>
      </c>
      <c r="OW365" s="1" t="s">
        <v>702</v>
      </c>
      <c r="OY365" s="1" t="s">
        <v>518</v>
      </c>
      <c r="OZ365" s="1" t="s">
        <v>464</v>
      </c>
      <c r="PA365" s="1" t="s">
        <v>464</v>
      </c>
      <c r="PB365" s="1" t="s">
        <v>518</v>
      </c>
      <c r="PC365" s="1" t="s">
        <v>464</v>
      </c>
      <c r="PD365" s="1" t="s">
        <v>472</v>
      </c>
      <c r="PF365" s="1" t="s">
        <v>484</v>
      </c>
      <c r="PH365" s="1" t="s">
        <v>485</v>
      </c>
      <c r="PI365" s="1" t="s">
        <v>534</v>
      </c>
      <c r="PJ365" s="1" t="s">
        <v>472</v>
      </c>
      <c r="PZ365" s="1" t="s">
        <v>1184</v>
      </c>
      <c r="QA365" s="1" t="s">
        <v>472</v>
      </c>
      <c r="QB365" s="1" t="s">
        <v>4661</v>
      </c>
      <c r="QC365" s="1" t="s">
        <v>4662</v>
      </c>
      <c r="QD365" s="1" t="s">
        <v>472</v>
      </c>
      <c r="QG365" s="1">
        <v>-2.2884772</v>
      </c>
      <c r="QH365" s="1">
        <v>28.8029452</v>
      </c>
      <c r="QI365" s="1">
        <v>1760.5</v>
      </c>
      <c r="QJ365" s="1">
        <v>8.25</v>
      </c>
      <c r="QK365" s="1">
        <v>4</v>
      </c>
      <c r="QL365" s="1">
        <v>44972.488263888888</v>
      </c>
      <c r="QM365" s="1">
        <v>44972.474606481483</v>
      </c>
      <c r="QN365" s="1" t="s">
        <v>1159</v>
      </c>
      <c r="QO365" s="1">
        <v>44972.524594907409</v>
      </c>
      <c r="QP365" s="7" t="s">
        <v>4663</v>
      </c>
      <c r="QQ365" s="1" t="s">
        <v>1159</v>
      </c>
      <c r="QR365" s="1" t="s">
        <v>4707</v>
      </c>
      <c r="QS365" s="1" t="s">
        <v>4716</v>
      </c>
      <c r="QT365" s="1">
        <v>9</v>
      </c>
      <c r="QU365" s="1" t="s">
        <v>4725</v>
      </c>
      <c r="QV365" s="1">
        <v>45</v>
      </c>
      <c r="QW365" s="1">
        <v>50</v>
      </c>
      <c r="QX365" s="1">
        <v>25</v>
      </c>
      <c r="QY365" s="9">
        <v>120</v>
      </c>
      <c r="QZ365" s="1" t="s">
        <v>5102</v>
      </c>
      <c r="RA365" s="1">
        <v>6.3492063492063497</v>
      </c>
      <c r="RB365" s="1" t="s">
        <v>4720</v>
      </c>
      <c r="RC365" s="1" t="s">
        <v>4711</v>
      </c>
      <c r="RD365" s="1" t="s">
        <v>4712</v>
      </c>
      <c r="RE365" s="1" t="s">
        <v>5102</v>
      </c>
      <c r="RF365" s="1">
        <v>0</v>
      </c>
      <c r="RG365" s="1">
        <v>0</v>
      </c>
      <c r="RH365" s="1">
        <v>2</v>
      </c>
      <c r="RI365" s="1">
        <v>2</v>
      </c>
      <c r="RJ365" s="1" t="s">
        <v>4721</v>
      </c>
      <c r="RK365" s="1">
        <v>0</v>
      </c>
      <c r="RL365" s="1">
        <v>0</v>
      </c>
      <c r="RM365" s="1" t="s">
        <v>4722</v>
      </c>
      <c r="RN365" s="1">
        <v>0</v>
      </c>
      <c r="RO365" s="1">
        <v>0</v>
      </c>
      <c r="RP365" s="1" t="str">
        <f t="shared" si="36"/>
        <v>croissance</v>
      </c>
      <c r="RQ365" s="1" t="str">
        <f t="shared" si="37"/>
        <v>croissance</v>
      </c>
      <c r="RR365" s="1" t="str">
        <f t="shared" si="38"/>
        <v>croissance</v>
      </c>
      <c r="RS365" s="1" t="str">
        <f t="shared" si="39"/>
        <v>regression</v>
      </c>
      <c r="RT365" s="1" t="str">
        <f t="shared" si="40"/>
        <v>regression</v>
      </c>
      <c r="RU365" s="1" t="str">
        <f t="shared" si="41"/>
        <v>croissance</v>
      </c>
    </row>
    <row r="366" spans="1:489" ht="14.25" customHeight="1" x14ac:dyDescent="0.3">
      <c r="A366" s="1" t="s">
        <v>4664</v>
      </c>
      <c r="B366" s="1" t="s">
        <v>4665</v>
      </c>
      <c r="C366" s="1">
        <v>44958</v>
      </c>
      <c r="D366" s="1" t="s">
        <v>459</v>
      </c>
      <c r="E366" s="1" t="s">
        <v>460</v>
      </c>
      <c r="F366" s="1" t="s">
        <v>460</v>
      </c>
      <c r="G366" s="1" t="s">
        <v>461</v>
      </c>
      <c r="H366" s="1" t="s">
        <v>462</v>
      </c>
      <c r="I366" s="1" t="s">
        <v>463</v>
      </c>
      <c r="J366" s="1" t="s">
        <v>464</v>
      </c>
      <c r="K366" s="1" t="s">
        <v>4667</v>
      </c>
      <c r="L366" s="1" t="s">
        <v>4666</v>
      </c>
      <c r="M366" s="1" t="str" cm="1">
        <f t="array" ref="M366">SUBSTITUTE(L366,LEFT(L366,MIN(IFERROR(FIND({0;1;2;3;4;5;6;7;8;9},L366),""))-1),"")</f>
        <v>43</v>
      </c>
      <c r="N366" s="1" t="str">
        <f t="shared" si="35"/>
        <v>kamak_43</v>
      </c>
      <c r="O366" s="1" t="s">
        <v>510</v>
      </c>
      <c r="P366" s="1">
        <v>20</v>
      </c>
      <c r="Q366" s="1">
        <v>977073835</v>
      </c>
      <c r="R366" s="1" t="s">
        <v>468</v>
      </c>
      <c r="S366" s="1" t="s">
        <v>472</v>
      </c>
      <c r="T366" s="1" t="s">
        <v>526</v>
      </c>
      <c r="V366" s="1" t="s">
        <v>510</v>
      </c>
      <c r="W366" s="1" t="s">
        <v>510</v>
      </c>
      <c r="X366" s="1" t="s">
        <v>4668</v>
      </c>
      <c r="Y366" s="1" t="s">
        <v>575</v>
      </c>
      <c r="AA366" s="1" t="s">
        <v>596</v>
      </c>
      <c r="AB366" s="1">
        <v>0</v>
      </c>
      <c r="AC366" s="1">
        <v>0</v>
      </c>
      <c r="AD366" s="1">
        <v>1</v>
      </c>
      <c r="AE366" s="1">
        <v>0</v>
      </c>
      <c r="AF366" s="1">
        <v>1</v>
      </c>
      <c r="AG366" s="1">
        <v>2</v>
      </c>
      <c r="AH366" s="1">
        <v>2</v>
      </c>
      <c r="AI366" s="1">
        <v>1</v>
      </c>
      <c r="AJ366" s="1">
        <v>0</v>
      </c>
      <c r="AK366" s="1">
        <v>1</v>
      </c>
      <c r="AL366" s="1">
        <v>0</v>
      </c>
      <c r="AM366" s="1">
        <v>0</v>
      </c>
      <c r="AN366" s="1">
        <v>2</v>
      </c>
      <c r="AO366" s="1">
        <v>2</v>
      </c>
      <c r="AP366" s="1">
        <v>1</v>
      </c>
      <c r="AQ366" s="1">
        <v>1</v>
      </c>
      <c r="AR366" s="1">
        <v>14</v>
      </c>
      <c r="AS366" s="1" t="s">
        <v>472</v>
      </c>
      <c r="AT366" s="1">
        <v>0</v>
      </c>
      <c r="AU366" s="1">
        <v>0</v>
      </c>
      <c r="AV366" s="1">
        <v>0</v>
      </c>
      <c r="AW366" s="1">
        <v>0</v>
      </c>
      <c r="AX366" s="1">
        <v>0</v>
      </c>
      <c r="AY366" s="1">
        <v>0</v>
      </c>
      <c r="AZ366" s="1">
        <v>0</v>
      </c>
      <c r="BA366" s="1">
        <v>0</v>
      </c>
      <c r="BB366" s="1">
        <v>0</v>
      </c>
      <c r="BC366" s="1">
        <v>0</v>
      </c>
      <c r="BD366" s="1">
        <v>0</v>
      </c>
      <c r="BE366" s="1">
        <v>0</v>
      </c>
      <c r="BF366" s="1" t="s">
        <v>464</v>
      </c>
      <c r="BG366" s="1">
        <v>1</v>
      </c>
      <c r="BH366" s="1">
        <v>0</v>
      </c>
      <c r="BI366" s="1">
        <v>0</v>
      </c>
      <c r="BJ366" s="1">
        <v>0</v>
      </c>
      <c r="BK366" s="1">
        <v>0</v>
      </c>
      <c r="BL366" s="1">
        <v>0</v>
      </c>
      <c r="BM366" s="1">
        <v>0</v>
      </c>
      <c r="BN366" s="1">
        <v>0</v>
      </c>
      <c r="BO366" s="1">
        <v>0</v>
      </c>
      <c r="BP366" s="1">
        <v>0</v>
      </c>
      <c r="BQ366" s="1">
        <v>0</v>
      </c>
      <c r="BS366" s="1" t="s">
        <v>464</v>
      </c>
      <c r="BT366" s="1">
        <v>0</v>
      </c>
      <c r="BU366" s="1">
        <v>0</v>
      </c>
      <c r="BV366" s="1">
        <v>0</v>
      </c>
      <c r="BW366" s="1">
        <v>1</v>
      </c>
      <c r="BX366" s="1">
        <v>0</v>
      </c>
      <c r="BY366" s="1">
        <v>0</v>
      </c>
      <c r="BZ366" s="1">
        <v>0</v>
      </c>
      <c r="CA366" s="1">
        <v>0</v>
      </c>
      <c r="CB366" s="1">
        <v>0</v>
      </c>
      <c r="CC366" s="1">
        <v>0</v>
      </c>
      <c r="CD366" s="1">
        <v>0</v>
      </c>
      <c r="CF366" s="1" t="s">
        <v>473</v>
      </c>
      <c r="CG366" s="1" t="s">
        <v>2278</v>
      </c>
      <c r="CL366" s="1" t="s">
        <v>473</v>
      </c>
      <c r="CM366" s="1" t="s">
        <v>5133</v>
      </c>
      <c r="CO366" s="1" t="s">
        <v>464</v>
      </c>
      <c r="CW366" s="1" t="s">
        <v>475</v>
      </c>
      <c r="CX366" s="1">
        <v>10</v>
      </c>
      <c r="CY366" s="1">
        <v>3</v>
      </c>
      <c r="CZ366" s="1">
        <v>20</v>
      </c>
      <c r="DA366" s="9">
        <v>33</v>
      </c>
      <c r="DE366" s="1" t="s">
        <v>464</v>
      </c>
      <c r="DF366" s="1" t="s">
        <v>5101</v>
      </c>
      <c r="EH366" s="1">
        <v>7</v>
      </c>
      <c r="EI366" s="1">
        <v>4</v>
      </c>
      <c r="EJ366" s="1">
        <v>560</v>
      </c>
      <c r="EM366" s="1">
        <v>0</v>
      </c>
      <c r="EN366" s="6">
        <v>5.7142857142857144</v>
      </c>
      <c r="EO366" s="1" t="s">
        <v>472</v>
      </c>
      <c r="EZ366" s="1" t="s">
        <v>476</v>
      </c>
      <c r="FA366" s="1">
        <v>0</v>
      </c>
      <c r="FB366" s="1">
        <v>0</v>
      </c>
      <c r="FC366" s="1">
        <v>1</v>
      </c>
      <c r="FD366" s="1">
        <v>1</v>
      </c>
      <c r="FE366" s="1">
        <v>0</v>
      </c>
      <c r="FF366" s="1">
        <v>0</v>
      </c>
      <c r="FG366" s="1">
        <v>0</v>
      </c>
      <c r="FI366" s="1" t="s">
        <v>472</v>
      </c>
      <c r="GE366" s="1" t="s">
        <v>472</v>
      </c>
      <c r="GF366" s="1" t="s">
        <v>4669</v>
      </c>
      <c r="GG366" s="1" t="s">
        <v>464</v>
      </c>
      <c r="GH366" s="1">
        <v>1</v>
      </c>
      <c r="GI366" s="1">
        <v>0</v>
      </c>
      <c r="GJ366" s="1">
        <v>1</v>
      </c>
      <c r="GK366" s="1">
        <v>1</v>
      </c>
      <c r="GL366" s="1">
        <v>0</v>
      </c>
      <c r="GM366" s="1">
        <v>0</v>
      </c>
      <c r="GN366" s="1">
        <v>0</v>
      </c>
      <c r="GY366" s="1">
        <v>0</v>
      </c>
      <c r="GZ366" s="1">
        <v>0</v>
      </c>
      <c r="HA366" s="1">
        <v>0</v>
      </c>
      <c r="HB366" s="1">
        <v>0</v>
      </c>
      <c r="HC366" s="1">
        <v>0</v>
      </c>
      <c r="HD366" s="1">
        <v>1</v>
      </c>
      <c r="HE366" s="1">
        <v>0</v>
      </c>
      <c r="HF366" s="1">
        <v>0</v>
      </c>
      <c r="HG366" s="1">
        <v>0</v>
      </c>
      <c r="HH366" s="1">
        <v>0</v>
      </c>
      <c r="HI366" s="1">
        <v>0</v>
      </c>
      <c r="HJ366" s="1">
        <v>0</v>
      </c>
      <c r="HK366" s="1">
        <v>0</v>
      </c>
      <c r="HL366" s="1">
        <v>0</v>
      </c>
      <c r="HM366" s="1">
        <v>0</v>
      </c>
      <c r="HN366" s="1">
        <v>0</v>
      </c>
      <c r="HO366" s="1">
        <v>0</v>
      </c>
      <c r="HP366" s="1" t="s">
        <v>464</v>
      </c>
      <c r="HQ366" s="1">
        <v>0</v>
      </c>
      <c r="HR366" s="1">
        <v>1</v>
      </c>
      <c r="HS366" s="1">
        <v>0</v>
      </c>
      <c r="HT366" s="1">
        <v>0</v>
      </c>
      <c r="HU366" s="1">
        <v>0</v>
      </c>
      <c r="HV366" s="1">
        <v>0</v>
      </c>
      <c r="HW366" s="1">
        <v>0</v>
      </c>
      <c r="HX366" s="1">
        <v>0</v>
      </c>
      <c r="HY366" s="1">
        <v>0</v>
      </c>
      <c r="HZ366" s="1">
        <v>0</v>
      </c>
      <c r="ID366" s="1" t="s">
        <v>1148</v>
      </c>
      <c r="IF366" s="1">
        <v>0</v>
      </c>
      <c r="IG366" s="1">
        <v>0</v>
      </c>
      <c r="IH366" s="1">
        <v>0</v>
      </c>
      <c r="II366" s="1">
        <v>1</v>
      </c>
      <c r="IJ366" s="1">
        <v>0</v>
      </c>
      <c r="IS366" s="1" t="s">
        <v>5184</v>
      </c>
      <c r="IT366" s="1" t="s">
        <v>472</v>
      </c>
      <c r="IU366" s="1" t="s">
        <v>5100</v>
      </c>
      <c r="IV366" s="1" t="s">
        <v>472</v>
      </c>
      <c r="IX366" s="1" t="s">
        <v>472</v>
      </c>
      <c r="IY366" s="1" t="s">
        <v>472</v>
      </c>
      <c r="KA366" s="1" t="s">
        <v>472</v>
      </c>
      <c r="KE366" s="1">
        <v>0</v>
      </c>
      <c r="KM366" s="1">
        <v>0</v>
      </c>
      <c r="KN366" s="1">
        <v>0</v>
      </c>
      <c r="KO366" s="1" t="s">
        <v>5186</v>
      </c>
      <c r="KT366" s="1">
        <v>0</v>
      </c>
      <c r="KU366" s="1">
        <v>0</v>
      </c>
      <c r="KV366" s="1">
        <v>0</v>
      </c>
      <c r="KW366" s="1">
        <v>0</v>
      </c>
      <c r="KX366" s="1">
        <v>1</v>
      </c>
      <c r="KY366" s="1">
        <v>0</v>
      </c>
      <c r="KZ366" s="1" t="s">
        <v>490</v>
      </c>
      <c r="LA366" s="1" t="s">
        <v>472</v>
      </c>
      <c r="LB366" s="1" t="s">
        <v>3187</v>
      </c>
      <c r="LC366" s="1">
        <v>0</v>
      </c>
      <c r="LD366" s="1">
        <v>1</v>
      </c>
      <c r="LE366" s="1">
        <v>0</v>
      </c>
      <c r="LF366" s="1">
        <v>0</v>
      </c>
      <c r="LH366" s="1">
        <v>0</v>
      </c>
      <c r="LI366" s="1">
        <v>0</v>
      </c>
      <c r="LJ366" s="1">
        <v>0</v>
      </c>
      <c r="LK366" s="1">
        <v>0</v>
      </c>
      <c r="LL366" s="1">
        <v>1</v>
      </c>
      <c r="LM366" s="1">
        <v>0</v>
      </c>
      <c r="LN366" s="1">
        <v>0</v>
      </c>
      <c r="LO366" s="1">
        <v>0</v>
      </c>
      <c r="LQ366" s="1" t="s">
        <v>472</v>
      </c>
      <c r="LZ366" s="1" t="s">
        <v>472</v>
      </c>
      <c r="MA366" s="1" t="s">
        <v>464</v>
      </c>
      <c r="MB366" s="1">
        <v>1</v>
      </c>
      <c r="MC366" s="1">
        <v>0</v>
      </c>
      <c r="MD366" s="1">
        <v>0</v>
      </c>
      <c r="ME366" s="1">
        <v>0</v>
      </c>
      <c r="MF366" s="1">
        <v>0</v>
      </c>
      <c r="MH366" s="1">
        <v>1</v>
      </c>
      <c r="MI366" s="1">
        <v>0</v>
      </c>
      <c r="MJ366" s="1">
        <v>0</v>
      </c>
      <c r="MK366" s="1">
        <v>0</v>
      </c>
      <c r="ML366" s="1">
        <v>0</v>
      </c>
      <c r="MM366" s="1">
        <v>0</v>
      </c>
      <c r="MN366" s="1">
        <v>0</v>
      </c>
      <c r="MO366" s="1">
        <v>0</v>
      </c>
      <c r="MQ366" s="1">
        <v>1</v>
      </c>
      <c r="MR366" s="1" t="s">
        <v>464</v>
      </c>
      <c r="MS366" s="1" t="s">
        <v>479</v>
      </c>
      <c r="MT366" s="1">
        <v>4</v>
      </c>
      <c r="MU366" s="1" t="s">
        <v>5188</v>
      </c>
      <c r="MV366" s="1">
        <v>1</v>
      </c>
      <c r="MW366" s="1">
        <v>1</v>
      </c>
      <c r="MX366" s="1">
        <v>0</v>
      </c>
      <c r="MY366" s="1">
        <v>0</v>
      </c>
      <c r="MZ366" s="1">
        <v>0</v>
      </c>
      <c r="NA366" s="1">
        <v>2</v>
      </c>
      <c r="NB366" s="1">
        <v>3</v>
      </c>
      <c r="NC366" s="1" t="s">
        <v>5190</v>
      </c>
      <c r="ND366" s="1">
        <v>0</v>
      </c>
      <c r="NE366" s="1">
        <v>0</v>
      </c>
      <c r="NF366" s="1">
        <v>0</v>
      </c>
      <c r="NH366" s="1" t="s">
        <v>464</v>
      </c>
      <c r="NI366" s="1" t="s">
        <v>480</v>
      </c>
      <c r="OD366" s="1" t="s">
        <v>1211</v>
      </c>
      <c r="OE366" s="1">
        <v>1</v>
      </c>
      <c r="OF366" s="1">
        <v>1</v>
      </c>
      <c r="OG366" s="1">
        <v>0</v>
      </c>
      <c r="OH366" s="1">
        <v>0</v>
      </c>
      <c r="OI366" s="1">
        <v>0</v>
      </c>
      <c r="OJ366" s="1">
        <v>0</v>
      </c>
      <c r="OK366" s="1">
        <v>0</v>
      </c>
      <c r="OL366" s="1">
        <v>0</v>
      </c>
      <c r="OM366" s="1">
        <v>1</v>
      </c>
      <c r="ON366" s="1">
        <v>0</v>
      </c>
      <c r="OO366" s="1" t="s">
        <v>562</v>
      </c>
      <c r="OP366" s="1">
        <v>0</v>
      </c>
      <c r="OQ366" s="1">
        <v>0</v>
      </c>
      <c r="OR366" s="1">
        <v>0</v>
      </c>
      <c r="OS366" s="1">
        <v>0</v>
      </c>
      <c r="OT366" s="1">
        <v>1</v>
      </c>
      <c r="OU366" s="1">
        <v>0</v>
      </c>
      <c r="OV366" s="1" t="s">
        <v>4670</v>
      </c>
      <c r="OW366" s="1" t="s">
        <v>702</v>
      </c>
      <c r="OY366" s="1" t="s">
        <v>502</v>
      </c>
      <c r="OZ366" s="1" t="s">
        <v>472</v>
      </c>
      <c r="PA366" s="1" t="s">
        <v>472</v>
      </c>
      <c r="PB366" s="1" t="s">
        <v>483</v>
      </c>
      <c r="PC366" s="1" t="s">
        <v>472</v>
      </c>
      <c r="PI366" s="1" t="s">
        <v>534</v>
      </c>
      <c r="PJ366" s="1" t="s">
        <v>472</v>
      </c>
      <c r="PZ366" s="1" t="s">
        <v>1184</v>
      </c>
      <c r="QA366" s="1" t="s">
        <v>472</v>
      </c>
      <c r="QB366" s="1" t="s">
        <v>4671</v>
      </c>
      <c r="QC366" s="1" t="s">
        <v>4672</v>
      </c>
      <c r="QD366" s="1" t="s">
        <v>472</v>
      </c>
      <c r="QG366" s="1">
        <v>-2.2885974</v>
      </c>
      <c r="QH366" s="1">
        <v>28.8029318</v>
      </c>
      <c r="QI366" s="1">
        <v>1724.1</v>
      </c>
      <c r="QJ366" s="1">
        <v>8.58</v>
      </c>
      <c r="QK366" s="1">
        <v>14</v>
      </c>
      <c r="QL366" s="1">
        <v>44972.499502314808</v>
      </c>
      <c r="QM366" s="1">
        <v>44972.48847222222</v>
      </c>
      <c r="QN366" s="1" t="s">
        <v>1159</v>
      </c>
      <c r="QO366" s="1">
        <v>44972.524606481478</v>
      </c>
      <c r="QP366" s="7" t="s">
        <v>4673</v>
      </c>
      <c r="QQ366" s="1" t="s">
        <v>1159</v>
      </c>
      <c r="QR366" s="1" t="s">
        <v>4752</v>
      </c>
      <c r="QS366" s="1" t="s">
        <v>4752</v>
      </c>
      <c r="QT366" s="1" t="s">
        <v>4752</v>
      </c>
      <c r="QU366" s="1" t="s">
        <v>4752</v>
      </c>
      <c r="QV366" s="1" t="s">
        <v>4752</v>
      </c>
      <c r="QW366" s="1" t="s">
        <v>4752</v>
      </c>
      <c r="QX366" s="1" t="s">
        <v>4752</v>
      </c>
      <c r="QY366" s="9" t="s">
        <v>4752</v>
      </c>
      <c r="QZ366" s="1" t="s">
        <v>4752</v>
      </c>
      <c r="RA366" s="1" t="s">
        <v>4752</v>
      </c>
      <c r="RB366" s="1" t="s">
        <v>4752</v>
      </c>
      <c r="RC366" s="1" t="s">
        <v>4752</v>
      </c>
      <c r="RD366" s="1" t="s">
        <v>4752</v>
      </c>
      <c r="RE366" s="1" t="s">
        <v>4752</v>
      </c>
      <c r="RF366" s="1" t="s">
        <v>4752</v>
      </c>
      <c r="RG366" s="1" t="s">
        <v>4752</v>
      </c>
      <c r="RH366" s="1" t="s">
        <v>4752</v>
      </c>
      <c r="RI366" s="1" t="s">
        <v>4752</v>
      </c>
      <c r="RJ366" s="1" t="s">
        <v>4752</v>
      </c>
      <c r="RK366" s="1" t="s">
        <v>4752</v>
      </c>
      <c r="RL366" s="1" t="s">
        <v>4752</v>
      </c>
      <c r="RM366" s="1" t="s">
        <v>4752</v>
      </c>
      <c r="RN366" s="1" t="s">
        <v>4752</v>
      </c>
      <c r="RO366" s="1" t="s">
        <v>4752</v>
      </c>
      <c r="RP366" s="1" t="str">
        <f t="shared" si="36"/>
        <v/>
      </c>
      <c r="RQ366" s="1" t="str">
        <f t="shared" si="37"/>
        <v/>
      </c>
      <c r="RR366" s="1" t="str">
        <f t="shared" si="38"/>
        <v/>
      </c>
      <c r="RS366" s="1" t="str">
        <f t="shared" si="39"/>
        <v/>
      </c>
      <c r="RT366" s="1" t="str">
        <f t="shared" si="40"/>
        <v/>
      </c>
      <c r="RU366" s="1" t="str">
        <f t="shared" si="41"/>
        <v/>
      </c>
    </row>
    <row r="367" spans="1:489" ht="14.25" customHeight="1" x14ac:dyDescent="0.3">
      <c r="A367" s="1" t="s">
        <v>4674</v>
      </c>
      <c r="B367" s="1" t="s">
        <v>4675</v>
      </c>
      <c r="C367" s="1">
        <v>44958</v>
      </c>
      <c r="D367" s="1" t="s">
        <v>459</v>
      </c>
      <c r="E367" s="1" t="s">
        <v>460</v>
      </c>
      <c r="F367" s="1" t="s">
        <v>460</v>
      </c>
      <c r="G367" s="1" t="s">
        <v>461</v>
      </c>
      <c r="H367" s="1" t="s">
        <v>462</v>
      </c>
      <c r="I367" s="1" t="s">
        <v>463</v>
      </c>
      <c r="J367" s="1" t="s">
        <v>464</v>
      </c>
      <c r="K367" s="1" t="s">
        <v>4677</v>
      </c>
      <c r="L367" s="1" t="s">
        <v>4676</v>
      </c>
      <c r="M367" s="1" t="str" cm="1">
        <f t="array" ref="M367">SUBSTITUTE(L367,LEFT(L367,MIN(IFERROR(FIND({0;1;2;3;4;5;6;7;8;9},L367),""))-1),"")</f>
        <v>50</v>
      </c>
      <c r="N367" s="1" t="str">
        <f t="shared" si="35"/>
        <v>kamak_50</v>
      </c>
      <c r="O367" s="1" t="s">
        <v>510</v>
      </c>
      <c r="P367" s="1">
        <v>19</v>
      </c>
      <c r="Q367" s="1">
        <v>9766799623</v>
      </c>
      <c r="R367" s="1" t="s">
        <v>614</v>
      </c>
      <c r="S367" s="1" t="s">
        <v>472</v>
      </c>
      <c r="T367" s="1" t="s">
        <v>526</v>
      </c>
      <c r="V367" s="1" t="s">
        <v>510</v>
      </c>
      <c r="W367" s="1" t="s">
        <v>510</v>
      </c>
      <c r="X367" s="1" t="s">
        <v>4678</v>
      </c>
      <c r="Y367" s="1" t="s">
        <v>470</v>
      </c>
      <c r="AA367" s="1" t="s">
        <v>596</v>
      </c>
      <c r="AB367" s="1">
        <v>1</v>
      </c>
      <c r="AC367" s="1">
        <v>0</v>
      </c>
      <c r="AD367" s="1">
        <v>2</v>
      </c>
      <c r="AE367" s="1">
        <v>2</v>
      </c>
      <c r="AF367" s="1">
        <v>1</v>
      </c>
      <c r="AG367" s="1">
        <v>0</v>
      </c>
      <c r="AH367" s="1">
        <v>1</v>
      </c>
      <c r="AI367" s="1">
        <v>0</v>
      </c>
      <c r="AJ367" s="1">
        <v>0</v>
      </c>
      <c r="AK367" s="1">
        <v>1</v>
      </c>
      <c r="AL367" s="1">
        <v>0</v>
      </c>
      <c r="AM367" s="1">
        <v>1</v>
      </c>
      <c r="AN367" s="1">
        <v>1</v>
      </c>
      <c r="AO367" s="1">
        <v>0</v>
      </c>
      <c r="AP367" s="1">
        <v>1</v>
      </c>
      <c r="AQ367" s="1">
        <v>0</v>
      </c>
      <c r="AR367" s="1">
        <v>11</v>
      </c>
      <c r="AS367" s="1" t="s">
        <v>464</v>
      </c>
      <c r="AT367" s="1">
        <v>0</v>
      </c>
      <c r="AU367" s="1">
        <v>0</v>
      </c>
      <c r="AV367" s="1">
        <v>0</v>
      </c>
      <c r="AW367" s="1">
        <v>1</v>
      </c>
      <c r="AX367" s="1">
        <v>0</v>
      </c>
      <c r="AY367" s="1">
        <v>0</v>
      </c>
      <c r="AZ367" s="1">
        <v>0</v>
      </c>
      <c r="BA367" s="1">
        <v>0</v>
      </c>
      <c r="BB367" s="1">
        <v>0</v>
      </c>
      <c r="BC367" s="1">
        <v>0</v>
      </c>
      <c r="BD367" s="1">
        <v>0</v>
      </c>
      <c r="BE367" s="1">
        <v>0</v>
      </c>
      <c r="BF367" s="1" t="s">
        <v>464</v>
      </c>
      <c r="BG367" s="1">
        <v>0</v>
      </c>
      <c r="BH367" s="1">
        <v>0</v>
      </c>
      <c r="BI367" s="1">
        <v>1</v>
      </c>
      <c r="BJ367" s="1">
        <v>0</v>
      </c>
      <c r="BK367" s="1">
        <v>0</v>
      </c>
      <c r="BL367" s="1">
        <v>0</v>
      </c>
      <c r="BM367" s="1">
        <v>0</v>
      </c>
      <c r="BN367" s="1">
        <v>0</v>
      </c>
      <c r="BO367" s="1">
        <v>0</v>
      </c>
      <c r="BP367" s="1">
        <v>0</v>
      </c>
      <c r="BQ367" s="1">
        <v>0</v>
      </c>
      <c r="BS367" s="1" t="s">
        <v>464</v>
      </c>
      <c r="BT367" s="1">
        <v>1</v>
      </c>
      <c r="BU367" s="1">
        <v>0</v>
      </c>
      <c r="BV367" s="1">
        <v>0</v>
      </c>
      <c r="BW367" s="1">
        <v>0</v>
      </c>
      <c r="BX367" s="1">
        <v>0</v>
      </c>
      <c r="BY367" s="1">
        <v>0</v>
      </c>
      <c r="BZ367" s="1">
        <v>0</v>
      </c>
      <c r="CA367" s="1">
        <v>0</v>
      </c>
      <c r="CB367" s="1">
        <v>0</v>
      </c>
      <c r="CC367" s="1">
        <v>0</v>
      </c>
      <c r="CD367" s="1">
        <v>0</v>
      </c>
      <c r="CF367" s="1" t="s">
        <v>650</v>
      </c>
      <c r="CI367" s="1" t="s">
        <v>714</v>
      </c>
      <c r="CL367" s="1" t="s">
        <v>714</v>
      </c>
      <c r="CM367" s="1" t="s">
        <v>5132</v>
      </c>
      <c r="CO367" s="1" t="s">
        <v>464</v>
      </c>
      <c r="CW367" s="1" t="s">
        <v>475</v>
      </c>
      <c r="CX367" s="1">
        <v>6</v>
      </c>
      <c r="CY367" s="1">
        <v>5</v>
      </c>
      <c r="CZ367" s="1">
        <v>9</v>
      </c>
      <c r="DA367" s="9">
        <v>20</v>
      </c>
      <c r="DE367" s="1" t="s">
        <v>464</v>
      </c>
      <c r="DF367" s="1" t="s">
        <v>5102</v>
      </c>
      <c r="EH367" s="1">
        <v>7</v>
      </c>
      <c r="EI367" s="1">
        <v>6</v>
      </c>
      <c r="EJ367" s="1">
        <v>840</v>
      </c>
      <c r="EM367" s="1">
        <v>0</v>
      </c>
      <c r="EN367" s="6">
        <v>10.909090909090908</v>
      </c>
      <c r="EO367" s="1" t="s">
        <v>472</v>
      </c>
      <c r="EZ367" s="1" t="s">
        <v>529</v>
      </c>
      <c r="FA367" s="1">
        <v>0</v>
      </c>
      <c r="FB367" s="1">
        <v>0</v>
      </c>
      <c r="FC367" s="1">
        <v>0</v>
      </c>
      <c r="FD367" s="1">
        <v>1</v>
      </c>
      <c r="FE367" s="1">
        <v>0</v>
      </c>
      <c r="FF367" s="1">
        <v>0</v>
      </c>
      <c r="FG367" s="1">
        <v>0</v>
      </c>
      <c r="FI367" s="1" t="s">
        <v>472</v>
      </c>
      <c r="GE367" s="1" t="s">
        <v>464</v>
      </c>
      <c r="GF367" s="1" t="s">
        <v>4679</v>
      </c>
      <c r="GG367" s="1" t="s">
        <v>472</v>
      </c>
      <c r="HP367" s="1" t="s">
        <v>464</v>
      </c>
      <c r="HQ367" s="1">
        <v>0</v>
      </c>
      <c r="HR367" s="1">
        <v>0</v>
      </c>
      <c r="HS367" s="1">
        <v>0</v>
      </c>
      <c r="HT367" s="1">
        <v>0</v>
      </c>
      <c r="HU367" s="1">
        <v>0</v>
      </c>
      <c r="HV367" s="1">
        <v>0</v>
      </c>
      <c r="HW367" s="1">
        <v>1</v>
      </c>
      <c r="HX367" s="1">
        <v>0</v>
      </c>
      <c r="HY367" s="1">
        <v>0</v>
      </c>
      <c r="HZ367" s="1">
        <v>0</v>
      </c>
      <c r="IF367" s="1">
        <v>0</v>
      </c>
      <c r="IG367" s="1">
        <v>0</v>
      </c>
      <c r="IH367" s="1">
        <v>0</v>
      </c>
      <c r="II367" s="1">
        <v>1</v>
      </c>
      <c r="IJ367" s="1">
        <v>0</v>
      </c>
      <c r="IS367" s="1" t="s">
        <v>5183</v>
      </c>
      <c r="IT367" s="1" t="s">
        <v>472</v>
      </c>
      <c r="IU367" s="1" t="s">
        <v>5102</v>
      </c>
      <c r="IV367" s="1" t="s">
        <v>464</v>
      </c>
      <c r="IW367" s="1" t="s">
        <v>1543</v>
      </c>
      <c r="IX367" s="1" t="s">
        <v>464</v>
      </c>
      <c r="IY367" s="1" t="s">
        <v>464</v>
      </c>
      <c r="IZ367" s="1">
        <v>1</v>
      </c>
      <c r="JA367" s="1">
        <v>0</v>
      </c>
      <c r="JB367" s="1">
        <v>0</v>
      </c>
      <c r="JC367" s="1">
        <v>0</v>
      </c>
      <c r="JD367" s="1">
        <v>0</v>
      </c>
      <c r="JE367" s="1">
        <v>1</v>
      </c>
      <c r="JF367" s="1">
        <v>0</v>
      </c>
      <c r="JG367" s="1">
        <v>0</v>
      </c>
      <c r="JH367" s="1">
        <v>0</v>
      </c>
      <c r="JI367" s="1">
        <v>0</v>
      </c>
      <c r="JK367" s="1" t="s">
        <v>472</v>
      </c>
      <c r="KA367" s="1" t="s">
        <v>472</v>
      </c>
      <c r="KE367" s="1">
        <v>0</v>
      </c>
      <c r="KM367" s="1">
        <v>0</v>
      </c>
      <c r="KN367" s="1">
        <v>0</v>
      </c>
      <c r="KO367" s="1" t="s">
        <v>5186</v>
      </c>
      <c r="KT367" s="1">
        <v>0</v>
      </c>
      <c r="KU367" s="1">
        <v>0</v>
      </c>
      <c r="KV367" s="1">
        <v>0</v>
      </c>
      <c r="KW367" s="1">
        <v>1</v>
      </c>
      <c r="KX367" s="1">
        <v>0</v>
      </c>
      <c r="KY367" s="1">
        <v>0</v>
      </c>
      <c r="LA367" s="1" t="s">
        <v>472</v>
      </c>
      <c r="LC367" s="1">
        <v>0</v>
      </c>
      <c r="LD367" s="1">
        <v>1</v>
      </c>
      <c r="LE367" s="1">
        <v>0</v>
      </c>
      <c r="LF367" s="1">
        <v>0</v>
      </c>
      <c r="LH367" s="1">
        <v>0</v>
      </c>
      <c r="LI367" s="1">
        <v>0</v>
      </c>
      <c r="LJ367" s="1">
        <v>0</v>
      </c>
      <c r="LK367" s="1">
        <v>0</v>
      </c>
      <c r="LL367" s="1">
        <v>1</v>
      </c>
      <c r="LM367" s="1">
        <v>0</v>
      </c>
      <c r="LN367" s="1">
        <v>0</v>
      </c>
      <c r="LO367" s="1">
        <v>0</v>
      </c>
      <c r="LQ367" s="1" t="s">
        <v>472</v>
      </c>
      <c r="LZ367" s="1" t="s">
        <v>472</v>
      </c>
      <c r="MA367" s="1" t="s">
        <v>464</v>
      </c>
      <c r="MB367" s="1">
        <v>0</v>
      </c>
      <c r="MC367" s="1">
        <v>0</v>
      </c>
      <c r="MD367" s="1">
        <v>1</v>
      </c>
      <c r="ME367" s="1">
        <v>0</v>
      </c>
      <c r="MF367" s="1">
        <v>0</v>
      </c>
      <c r="MH367" s="1">
        <v>1</v>
      </c>
      <c r="MI367" s="1">
        <v>0</v>
      </c>
      <c r="MJ367" s="1">
        <v>0</v>
      </c>
      <c r="MK367" s="1">
        <v>0</v>
      </c>
      <c r="ML367" s="1">
        <v>0</v>
      </c>
      <c r="MM367" s="1">
        <v>0</v>
      </c>
      <c r="MN367" s="1">
        <v>0</v>
      </c>
      <c r="MO367" s="1">
        <v>0</v>
      </c>
      <c r="MQ367" s="1">
        <v>1</v>
      </c>
      <c r="MR367" s="1" t="s">
        <v>464</v>
      </c>
      <c r="MS367" s="1" t="s">
        <v>472</v>
      </c>
      <c r="MT367" s="1">
        <v>2</v>
      </c>
      <c r="MU367" s="1" t="s">
        <v>5188</v>
      </c>
      <c r="MV367" s="1">
        <v>1</v>
      </c>
      <c r="MW367" s="1">
        <v>0</v>
      </c>
      <c r="MX367" s="1">
        <v>0</v>
      </c>
      <c r="MY367" s="1">
        <v>0</v>
      </c>
      <c r="MZ367" s="1">
        <v>0</v>
      </c>
      <c r="NA367" s="1">
        <v>1</v>
      </c>
      <c r="NB367" s="1">
        <v>2</v>
      </c>
      <c r="NC367" s="1" t="s">
        <v>5190</v>
      </c>
      <c r="ND367" s="1">
        <v>0</v>
      </c>
      <c r="NE367" s="1">
        <v>0</v>
      </c>
      <c r="NF367" s="1">
        <v>0</v>
      </c>
      <c r="NH367" s="1" t="s">
        <v>472</v>
      </c>
      <c r="NI367" s="1" t="s">
        <v>464</v>
      </c>
      <c r="NJ367" s="1" t="s">
        <v>817</v>
      </c>
      <c r="NK367" s="1" t="s">
        <v>472</v>
      </c>
      <c r="OC367" s="1" t="s">
        <v>4680</v>
      </c>
      <c r="OD367" s="1" t="s">
        <v>1211</v>
      </c>
      <c r="OE367" s="1">
        <v>1</v>
      </c>
      <c r="OF367" s="1">
        <v>1</v>
      </c>
      <c r="OG367" s="1">
        <v>0</v>
      </c>
      <c r="OH367" s="1">
        <v>1</v>
      </c>
      <c r="OI367" s="1">
        <v>1</v>
      </c>
      <c r="OJ367" s="1">
        <v>1</v>
      </c>
      <c r="OK367" s="1">
        <v>0</v>
      </c>
      <c r="OL367" s="1">
        <v>0</v>
      </c>
      <c r="OM367" s="1">
        <v>0</v>
      </c>
      <c r="ON367" s="1">
        <v>0</v>
      </c>
      <c r="OP367" s="1">
        <v>0</v>
      </c>
      <c r="OQ367" s="1">
        <v>0</v>
      </c>
      <c r="OR367" s="1">
        <v>0</v>
      </c>
      <c r="OS367" s="1">
        <v>1</v>
      </c>
      <c r="OT367" s="1">
        <v>0</v>
      </c>
      <c r="OU367" s="1">
        <v>0</v>
      </c>
      <c r="OW367" s="1" t="s">
        <v>702</v>
      </c>
      <c r="OY367" s="1" t="s">
        <v>518</v>
      </c>
      <c r="OZ367" s="1" t="s">
        <v>472</v>
      </c>
      <c r="PA367" s="1" t="s">
        <v>472</v>
      </c>
      <c r="PB367" s="1" t="s">
        <v>518</v>
      </c>
      <c r="PC367" s="1" t="s">
        <v>472</v>
      </c>
      <c r="PI367" s="1" t="s">
        <v>534</v>
      </c>
      <c r="PJ367" s="1" t="s">
        <v>472</v>
      </c>
      <c r="PZ367" s="1" t="s">
        <v>1184</v>
      </c>
      <c r="QA367" s="1" t="s">
        <v>472</v>
      </c>
      <c r="QB367" s="1" t="s">
        <v>4681</v>
      </c>
      <c r="QC367" s="1" t="s">
        <v>4682</v>
      </c>
      <c r="QD367" s="1" t="s">
        <v>472</v>
      </c>
      <c r="QG367" s="1">
        <v>-2.2884319999999998</v>
      </c>
      <c r="QH367" s="1">
        <v>28.803021699999999</v>
      </c>
      <c r="QI367" s="1">
        <v>1782</v>
      </c>
      <c r="QJ367" s="1">
        <v>8.56</v>
      </c>
      <c r="QK367" s="1">
        <v>11</v>
      </c>
      <c r="QL367" s="1">
        <v>44972.509733796287</v>
      </c>
      <c r="QM367" s="1">
        <v>44972.499560185177</v>
      </c>
      <c r="QN367" s="1" t="s">
        <v>1159</v>
      </c>
      <c r="QO367" s="1">
        <v>44972.524618055562</v>
      </c>
      <c r="QP367" s="7" t="s">
        <v>4683</v>
      </c>
      <c r="QQ367" s="1" t="s">
        <v>1159</v>
      </c>
      <c r="QR367" s="1" t="s">
        <v>4707</v>
      </c>
      <c r="QS367" s="1" t="s">
        <v>4716</v>
      </c>
      <c r="QT367" s="1">
        <v>5</v>
      </c>
      <c r="QU367" s="1" t="s">
        <v>4709</v>
      </c>
      <c r="QV367" s="1">
        <v>8</v>
      </c>
      <c r="QW367" s="1">
        <v>3</v>
      </c>
      <c r="QX367" s="1">
        <v>4</v>
      </c>
      <c r="QY367" s="9">
        <v>15</v>
      </c>
      <c r="QZ367" s="1" t="s">
        <v>5102</v>
      </c>
      <c r="RA367" s="1">
        <v>16</v>
      </c>
      <c r="RB367" s="1" t="s">
        <v>4720</v>
      </c>
      <c r="RC367" s="1" t="s">
        <v>4734</v>
      </c>
      <c r="RD367" s="1" t="s">
        <v>4712</v>
      </c>
      <c r="RE367" s="1" t="s">
        <v>5100</v>
      </c>
      <c r="RF367" s="1">
        <v>0</v>
      </c>
      <c r="RG367" s="1">
        <v>1</v>
      </c>
      <c r="RH367" s="1">
        <v>2</v>
      </c>
      <c r="RI367" s="1">
        <v>3</v>
      </c>
      <c r="RJ367" s="1" t="s">
        <v>4713</v>
      </c>
      <c r="RK367" s="1">
        <v>0</v>
      </c>
      <c r="RL367" s="1">
        <v>3</v>
      </c>
      <c r="RM367" s="1" t="s">
        <v>4722</v>
      </c>
      <c r="RN367" s="1">
        <v>0</v>
      </c>
      <c r="RO367" s="1">
        <v>0</v>
      </c>
      <c r="RP367" s="1" t="str">
        <f t="shared" si="36"/>
        <v>regression</v>
      </c>
      <c r="RQ367" s="1" t="str">
        <f t="shared" si="37"/>
        <v>stagnation</v>
      </c>
      <c r="RR367" s="1" t="str">
        <f t="shared" si="38"/>
        <v>regression</v>
      </c>
      <c r="RS367" s="1" t="str">
        <f t="shared" si="39"/>
        <v>croissance</v>
      </c>
      <c r="RT367" s="1" t="str">
        <f t="shared" si="40"/>
        <v>regression</v>
      </c>
      <c r="RU367" s="1" t="str">
        <f t="shared" si="41"/>
        <v>regression</v>
      </c>
    </row>
    <row r="368" spans="1:489" ht="14.25" customHeight="1" x14ac:dyDescent="0.3">
      <c r="A368" s="1" t="s">
        <v>4684</v>
      </c>
      <c r="B368" s="1" t="s">
        <v>4685</v>
      </c>
      <c r="C368" s="1">
        <v>44958</v>
      </c>
      <c r="D368" s="1" t="s">
        <v>459</v>
      </c>
      <c r="E368" s="1" t="s">
        <v>460</v>
      </c>
      <c r="F368" s="1" t="s">
        <v>460</v>
      </c>
      <c r="G368" s="1" t="s">
        <v>461</v>
      </c>
      <c r="H368" s="1" t="s">
        <v>462</v>
      </c>
      <c r="I368" s="1" t="s">
        <v>463</v>
      </c>
      <c r="J368" s="1" t="s">
        <v>464</v>
      </c>
      <c r="K368" s="1" t="s">
        <v>4687</v>
      </c>
      <c r="L368" s="1" t="s">
        <v>4686</v>
      </c>
      <c r="M368" s="1" t="str" cm="1">
        <f t="array" ref="M368">SUBSTITUTE(L368,LEFT(L368,MIN(IFERROR(FIND({0;1;2;3;4;5;6;7;8;9},L368),""))-1),"")</f>
        <v>6</v>
      </c>
      <c r="N368" s="1" t="str">
        <f t="shared" si="35"/>
        <v>kamak_6</v>
      </c>
      <c r="O368" s="1" t="s">
        <v>467</v>
      </c>
      <c r="P368" s="1">
        <v>24</v>
      </c>
      <c r="Q368" s="1">
        <v>8447471829</v>
      </c>
      <c r="R368" s="1" t="s">
        <v>693</v>
      </c>
      <c r="S368" s="1" t="s">
        <v>472</v>
      </c>
      <c r="T368" s="1" t="s">
        <v>526</v>
      </c>
      <c r="V368" s="1" t="s">
        <v>510</v>
      </c>
      <c r="W368" s="1" t="s">
        <v>510</v>
      </c>
      <c r="X368" s="1" t="s">
        <v>4688</v>
      </c>
      <c r="Y368" s="1" t="s">
        <v>575</v>
      </c>
      <c r="AA368" s="1" t="s">
        <v>596</v>
      </c>
      <c r="AB368" s="1">
        <v>2</v>
      </c>
      <c r="AC368" s="1">
        <v>0</v>
      </c>
      <c r="AD368" s="1">
        <v>0</v>
      </c>
      <c r="AE368" s="1">
        <v>2</v>
      </c>
      <c r="AF368" s="1">
        <v>1</v>
      </c>
      <c r="AG368" s="1">
        <v>0</v>
      </c>
      <c r="AH368" s="1">
        <v>1</v>
      </c>
      <c r="AI368" s="1">
        <v>0</v>
      </c>
      <c r="AJ368" s="1">
        <v>0</v>
      </c>
      <c r="AK368" s="1">
        <v>0</v>
      </c>
      <c r="AL368" s="1">
        <v>0</v>
      </c>
      <c r="AM368" s="1">
        <v>1</v>
      </c>
      <c r="AN368" s="1">
        <v>1</v>
      </c>
      <c r="AO368" s="1">
        <v>2</v>
      </c>
      <c r="AP368" s="1">
        <v>1</v>
      </c>
      <c r="AQ368" s="1">
        <v>1</v>
      </c>
      <c r="AR368" s="1">
        <v>12</v>
      </c>
      <c r="AS368" s="1" t="s">
        <v>472</v>
      </c>
      <c r="AT368" s="1">
        <v>0</v>
      </c>
      <c r="AU368" s="1">
        <v>0</v>
      </c>
      <c r="AV368" s="1">
        <v>0</v>
      </c>
      <c r="AW368" s="1">
        <v>0</v>
      </c>
      <c r="AX368" s="1">
        <v>0</v>
      </c>
      <c r="AY368" s="1">
        <v>0</v>
      </c>
      <c r="AZ368" s="1">
        <v>0</v>
      </c>
      <c r="BA368" s="1">
        <v>0</v>
      </c>
      <c r="BB368" s="1">
        <v>0</v>
      </c>
      <c r="BC368" s="1">
        <v>0</v>
      </c>
      <c r="BD368" s="1">
        <v>0</v>
      </c>
      <c r="BE368" s="1">
        <v>0</v>
      </c>
      <c r="BF368" s="1" t="s">
        <v>472</v>
      </c>
      <c r="BS368" s="1" t="s">
        <v>472</v>
      </c>
      <c r="CF368" s="1" t="s">
        <v>650</v>
      </c>
      <c r="CI368" s="1" t="s">
        <v>714</v>
      </c>
      <c r="CL368" s="1" t="s">
        <v>714</v>
      </c>
      <c r="CM368" s="1" t="s">
        <v>5132</v>
      </c>
      <c r="CO368" s="1" t="s">
        <v>464</v>
      </c>
      <c r="CW368" s="1" t="s">
        <v>475</v>
      </c>
      <c r="CX368" s="1">
        <v>30</v>
      </c>
      <c r="CY368" s="1">
        <v>20</v>
      </c>
      <c r="CZ368" s="1">
        <v>40</v>
      </c>
      <c r="DA368" s="9">
        <v>90</v>
      </c>
      <c r="DE368" s="1" t="s">
        <v>464</v>
      </c>
      <c r="DF368" s="1" t="s">
        <v>5102</v>
      </c>
      <c r="EH368" s="1">
        <v>7</v>
      </c>
      <c r="EI368" s="1">
        <v>10</v>
      </c>
      <c r="EJ368" s="1">
        <v>1400</v>
      </c>
      <c r="EM368" s="1">
        <v>0</v>
      </c>
      <c r="EN368" s="6">
        <v>16.666666666666668</v>
      </c>
      <c r="EO368" s="1" t="s">
        <v>472</v>
      </c>
      <c r="EZ368" s="1" t="s">
        <v>555</v>
      </c>
      <c r="FA368" s="1">
        <v>0</v>
      </c>
      <c r="FB368" s="1">
        <v>0</v>
      </c>
      <c r="FC368" s="1">
        <v>1</v>
      </c>
      <c r="FD368" s="1">
        <v>0</v>
      </c>
      <c r="FE368" s="1">
        <v>0</v>
      </c>
      <c r="FF368" s="1">
        <v>0</v>
      </c>
      <c r="FG368" s="1">
        <v>0</v>
      </c>
      <c r="FI368" s="1" t="s">
        <v>472</v>
      </c>
      <c r="GE368" s="1" t="s">
        <v>464</v>
      </c>
      <c r="GF368" s="1" t="s">
        <v>4689</v>
      </c>
      <c r="GG368" s="1" t="s">
        <v>472</v>
      </c>
      <c r="HP368" s="1" t="s">
        <v>464</v>
      </c>
      <c r="HQ368" s="1">
        <v>0</v>
      </c>
      <c r="HR368" s="1">
        <v>1</v>
      </c>
      <c r="HS368" s="1">
        <v>0</v>
      </c>
      <c r="HT368" s="1">
        <v>0</v>
      </c>
      <c r="HU368" s="1">
        <v>0</v>
      </c>
      <c r="HV368" s="1">
        <v>0</v>
      </c>
      <c r="HW368" s="1">
        <v>0</v>
      </c>
      <c r="HX368" s="1">
        <v>0</v>
      </c>
      <c r="HY368" s="1">
        <v>0</v>
      </c>
      <c r="HZ368" s="1">
        <v>0</v>
      </c>
      <c r="ID368" s="1" t="s">
        <v>1148</v>
      </c>
      <c r="IF368" s="1">
        <v>0</v>
      </c>
      <c r="IG368" s="1">
        <v>0</v>
      </c>
      <c r="IH368" s="1">
        <v>0</v>
      </c>
      <c r="II368" s="1">
        <v>1</v>
      </c>
      <c r="IJ368" s="1">
        <v>0</v>
      </c>
      <c r="IS368" s="1" t="s">
        <v>5184</v>
      </c>
      <c r="IT368" s="1" t="s">
        <v>472</v>
      </c>
      <c r="IU368" s="1" t="s">
        <v>5100</v>
      </c>
      <c r="IV368" s="1" t="s">
        <v>472</v>
      </c>
      <c r="IX368" s="1" t="s">
        <v>472</v>
      </c>
      <c r="IY368" s="1" t="s">
        <v>472</v>
      </c>
      <c r="KA368" s="1" t="s">
        <v>472</v>
      </c>
      <c r="KE368" s="1">
        <v>0</v>
      </c>
      <c r="KM368" s="1">
        <v>0</v>
      </c>
      <c r="KN368" s="1">
        <v>0</v>
      </c>
      <c r="KO368" s="1" t="s">
        <v>5186</v>
      </c>
      <c r="KT368" s="1">
        <v>0</v>
      </c>
      <c r="KU368" s="1">
        <v>0</v>
      </c>
      <c r="KV368" s="1">
        <v>0</v>
      </c>
      <c r="KW368" s="1">
        <v>1</v>
      </c>
      <c r="KX368" s="1">
        <v>0</v>
      </c>
      <c r="KY368" s="1">
        <v>0</v>
      </c>
      <c r="LA368" s="1" t="s">
        <v>472</v>
      </c>
      <c r="LC368" s="1">
        <v>0</v>
      </c>
      <c r="LD368" s="1">
        <v>1</v>
      </c>
      <c r="LE368" s="1">
        <v>0</v>
      </c>
      <c r="LF368" s="1">
        <v>0</v>
      </c>
      <c r="LH368" s="1">
        <v>0</v>
      </c>
      <c r="LI368" s="1">
        <v>0</v>
      </c>
      <c r="LJ368" s="1">
        <v>0</v>
      </c>
      <c r="LK368" s="1">
        <v>0</v>
      </c>
      <c r="LL368" s="1">
        <v>1</v>
      </c>
      <c r="LM368" s="1">
        <v>0</v>
      </c>
      <c r="LN368" s="1">
        <v>0</v>
      </c>
      <c r="LO368" s="1">
        <v>0</v>
      </c>
      <c r="LQ368" s="1" t="s">
        <v>472</v>
      </c>
      <c r="LZ368" s="1" t="s">
        <v>472</v>
      </c>
      <c r="MA368" s="1" t="s">
        <v>472</v>
      </c>
      <c r="MQ368" s="1">
        <v>0</v>
      </c>
      <c r="MT368" s="1">
        <v>1</v>
      </c>
      <c r="MU368" s="1" t="s">
        <v>5188</v>
      </c>
      <c r="MV368" s="1">
        <v>0</v>
      </c>
      <c r="MW368" s="1">
        <v>0</v>
      </c>
      <c r="MX368" s="1">
        <v>0</v>
      </c>
      <c r="MY368" s="1">
        <v>0</v>
      </c>
      <c r="MZ368" s="1">
        <v>0</v>
      </c>
      <c r="NA368" s="1">
        <v>0</v>
      </c>
      <c r="NB368" s="1">
        <v>0</v>
      </c>
      <c r="NC368" s="1" t="s">
        <v>1580</v>
      </c>
      <c r="ND368" s="1">
        <v>1</v>
      </c>
      <c r="NE368" s="1">
        <v>0</v>
      </c>
      <c r="NF368" s="1">
        <v>0</v>
      </c>
      <c r="NH368" s="1" t="s">
        <v>464</v>
      </c>
      <c r="NI368" s="1" t="s">
        <v>480</v>
      </c>
      <c r="OD368" s="1" t="s">
        <v>3187</v>
      </c>
      <c r="OE368" s="1">
        <v>1</v>
      </c>
      <c r="OF368" s="1">
        <v>1</v>
      </c>
      <c r="OG368" s="1">
        <v>1</v>
      </c>
      <c r="OH368" s="1">
        <v>0</v>
      </c>
      <c r="OI368" s="1">
        <v>1</v>
      </c>
      <c r="OJ368" s="1">
        <v>1</v>
      </c>
      <c r="OK368" s="1">
        <v>0</v>
      </c>
      <c r="OL368" s="1">
        <v>0</v>
      </c>
      <c r="OM368" s="1">
        <v>0</v>
      </c>
      <c r="ON368" s="1">
        <v>0</v>
      </c>
      <c r="OP368" s="1">
        <v>0</v>
      </c>
      <c r="OQ368" s="1">
        <v>1</v>
      </c>
      <c r="OR368" s="1">
        <v>0</v>
      </c>
      <c r="OS368" s="1">
        <v>0</v>
      </c>
      <c r="OT368" s="1">
        <v>0</v>
      </c>
      <c r="OU368" s="1">
        <v>0</v>
      </c>
      <c r="OW368" s="1" t="s">
        <v>702</v>
      </c>
      <c r="OY368" s="1" t="s">
        <v>518</v>
      </c>
      <c r="OZ368" s="1" t="s">
        <v>472</v>
      </c>
      <c r="PA368" s="1" t="s">
        <v>472</v>
      </c>
      <c r="PB368" s="1" t="s">
        <v>518</v>
      </c>
      <c r="PC368" s="1" t="s">
        <v>472</v>
      </c>
      <c r="PI368" s="1" t="s">
        <v>534</v>
      </c>
      <c r="PJ368" s="1" t="s">
        <v>472</v>
      </c>
      <c r="PZ368" s="1" t="s">
        <v>4690</v>
      </c>
      <c r="QA368" s="1" t="s">
        <v>472</v>
      </c>
      <c r="QB368" s="1" t="s">
        <v>4691</v>
      </c>
      <c r="QC368" s="1" t="s">
        <v>4692</v>
      </c>
      <c r="QD368" s="1" t="s">
        <v>472</v>
      </c>
      <c r="QG368" s="1">
        <v>-2.2885993</v>
      </c>
      <c r="QH368" s="1">
        <v>28.803326999999999</v>
      </c>
      <c r="QI368" s="1">
        <v>1829</v>
      </c>
      <c r="QJ368" s="1">
        <v>7.45</v>
      </c>
      <c r="QK368" s="1">
        <v>12</v>
      </c>
      <c r="QL368" s="1">
        <v>44972.516932870371</v>
      </c>
      <c r="QM368" s="1">
        <v>44972.509791666656</v>
      </c>
      <c r="QN368" s="1" t="s">
        <v>1159</v>
      </c>
      <c r="QO368" s="1">
        <v>44972.524629629632</v>
      </c>
      <c r="QP368" s="7" t="s">
        <v>4693</v>
      </c>
      <c r="QQ368" s="1" t="s">
        <v>1159</v>
      </c>
      <c r="QR368" s="1" t="s">
        <v>4707</v>
      </c>
      <c r="QS368" s="1" t="s">
        <v>4716</v>
      </c>
      <c r="QT368" s="1">
        <v>7</v>
      </c>
      <c r="QU368" s="1" t="s">
        <v>4709</v>
      </c>
      <c r="QV368" s="1">
        <v>40</v>
      </c>
      <c r="QW368" s="1">
        <v>2</v>
      </c>
      <c r="QX368" s="1">
        <v>45</v>
      </c>
      <c r="QY368" s="9">
        <v>87</v>
      </c>
      <c r="QZ368" s="1" t="s">
        <v>5102</v>
      </c>
      <c r="RA368" s="1">
        <v>14.693877551020408</v>
      </c>
      <c r="RB368" s="1" t="s">
        <v>4710</v>
      </c>
      <c r="RC368" s="1" t="s">
        <v>4711</v>
      </c>
      <c r="RD368" s="1" t="s">
        <v>4712</v>
      </c>
      <c r="RE368" s="1" t="s">
        <v>5102</v>
      </c>
      <c r="RF368" s="1">
        <v>0</v>
      </c>
      <c r="RG368" s="1">
        <v>1</v>
      </c>
      <c r="RH368" s="1">
        <v>1</v>
      </c>
      <c r="RI368" s="1">
        <v>3</v>
      </c>
      <c r="RJ368" s="1" t="s">
        <v>4713</v>
      </c>
      <c r="RK368" s="1">
        <v>1</v>
      </c>
      <c r="RL368" s="1">
        <v>3</v>
      </c>
      <c r="RM368" s="1" t="s">
        <v>4722</v>
      </c>
      <c r="RN368" s="1">
        <v>0</v>
      </c>
      <c r="RO368" s="1">
        <v>1</v>
      </c>
      <c r="RP368" s="1" t="str">
        <f t="shared" si="36"/>
        <v>regression</v>
      </c>
      <c r="RQ368" s="1" t="str">
        <f t="shared" si="37"/>
        <v>stagnation</v>
      </c>
      <c r="RR368" s="1" t="str">
        <f t="shared" si="38"/>
        <v>croissance</v>
      </c>
      <c r="RS368" s="1" t="str">
        <f t="shared" si="39"/>
        <v>regression</v>
      </c>
      <c r="RT368" s="1" t="str">
        <f t="shared" si="40"/>
        <v>regression</v>
      </c>
      <c r="RU368" s="1" t="str">
        <f t="shared" si="41"/>
        <v>regression</v>
      </c>
    </row>
    <row r="369" spans="1:489" ht="14.25" customHeight="1" x14ac:dyDescent="0.3">
      <c r="A369" s="1" t="s">
        <v>4694</v>
      </c>
      <c r="B369" s="1" t="s">
        <v>4695</v>
      </c>
      <c r="C369" s="1">
        <v>44958</v>
      </c>
      <c r="D369" s="1" t="s">
        <v>459</v>
      </c>
      <c r="E369" s="1" t="s">
        <v>460</v>
      </c>
      <c r="F369" s="1" t="s">
        <v>460</v>
      </c>
      <c r="G369" s="1" t="s">
        <v>461</v>
      </c>
      <c r="H369" s="1" t="s">
        <v>462</v>
      </c>
      <c r="I369" s="1" t="s">
        <v>463</v>
      </c>
      <c r="J369" s="1" t="s">
        <v>464</v>
      </c>
      <c r="K369" s="1" t="s">
        <v>4697</v>
      </c>
      <c r="L369" s="1" t="s">
        <v>4696</v>
      </c>
      <c r="M369" s="1" t="str" cm="1">
        <f t="array" ref="M369">SUBSTITUTE(L369,LEFT(L369,MIN(IFERROR(FIND({0;1;2;3;4;5;6;7;8;9},L369),""))-1),"")</f>
        <v>61</v>
      </c>
      <c r="N369" s="1" t="str">
        <f t="shared" si="35"/>
        <v>kamak_61</v>
      </c>
      <c r="O369" s="1" t="s">
        <v>467</v>
      </c>
      <c r="P369" s="1">
        <v>55</v>
      </c>
      <c r="Q369" s="1">
        <v>0</v>
      </c>
      <c r="R369" s="1" t="s">
        <v>693</v>
      </c>
      <c r="S369" s="1" t="s">
        <v>464</v>
      </c>
      <c r="W369" s="1" t="s">
        <v>467</v>
      </c>
      <c r="X369" s="1" t="s">
        <v>4698</v>
      </c>
      <c r="Y369" s="1" t="s">
        <v>499</v>
      </c>
      <c r="AA369" s="1" t="s">
        <v>596</v>
      </c>
      <c r="AB369" s="1">
        <v>2</v>
      </c>
      <c r="AC369" s="1">
        <v>2</v>
      </c>
      <c r="AD369" s="1">
        <v>1</v>
      </c>
      <c r="AE369" s="1">
        <v>2</v>
      </c>
      <c r="AF369" s="1">
        <v>4</v>
      </c>
      <c r="AG369" s="1">
        <v>0</v>
      </c>
      <c r="AH369" s="1">
        <v>1</v>
      </c>
      <c r="AI369" s="1">
        <v>1</v>
      </c>
      <c r="AJ369" s="1">
        <v>1</v>
      </c>
      <c r="AK369" s="1">
        <v>0</v>
      </c>
      <c r="AL369" s="1">
        <v>2</v>
      </c>
      <c r="AM369" s="1">
        <v>2</v>
      </c>
      <c r="AN369" s="1">
        <v>4</v>
      </c>
      <c r="AO369" s="1">
        <v>2</v>
      </c>
      <c r="AP369" s="1">
        <v>1</v>
      </c>
      <c r="AQ369" s="1">
        <v>0</v>
      </c>
      <c r="AR369" s="1">
        <v>25</v>
      </c>
      <c r="AS369" s="1" t="s">
        <v>472</v>
      </c>
      <c r="AT369" s="1">
        <v>0</v>
      </c>
      <c r="AU369" s="1">
        <v>0</v>
      </c>
      <c r="AV369" s="1">
        <v>0</v>
      </c>
      <c r="AW369" s="1">
        <v>0</v>
      </c>
      <c r="AX369" s="1">
        <v>0</v>
      </c>
      <c r="AY369" s="1">
        <v>0</v>
      </c>
      <c r="AZ369" s="1">
        <v>0</v>
      </c>
      <c r="BA369" s="1">
        <v>0</v>
      </c>
      <c r="BB369" s="1">
        <v>0</v>
      </c>
      <c r="BC369" s="1">
        <v>0</v>
      </c>
      <c r="BD369" s="1">
        <v>0</v>
      </c>
      <c r="BE369" s="1">
        <v>0</v>
      </c>
      <c r="BF369" s="1" t="s">
        <v>472</v>
      </c>
      <c r="BS369" s="1" t="s">
        <v>472</v>
      </c>
      <c r="CF369" s="1" t="s">
        <v>2607</v>
      </c>
      <c r="CL369" s="1" t="s">
        <v>2607</v>
      </c>
      <c r="CM369" s="1" t="s">
        <v>5133</v>
      </c>
      <c r="CO369" s="1" t="s">
        <v>464</v>
      </c>
      <c r="CW369" s="1" t="s">
        <v>475</v>
      </c>
      <c r="CX369" s="1">
        <v>40</v>
      </c>
      <c r="CY369" s="1">
        <v>15</v>
      </c>
      <c r="CZ369" s="1">
        <v>45</v>
      </c>
      <c r="DA369" s="9">
        <v>100</v>
      </c>
      <c r="DE369" s="1" t="s">
        <v>464</v>
      </c>
      <c r="DF369" s="1" t="s">
        <v>5101</v>
      </c>
      <c r="EH369" s="1">
        <v>7</v>
      </c>
      <c r="EI369" s="1">
        <v>15</v>
      </c>
      <c r="EJ369" s="1">
        <v>2100</v>
      </c>
      <c r="EM369" s="1">
        <v>0</v>
      </c>
      <c r="EN369" s="6">
        <v>12</v>
      </c>
      <c r="EO369" s="1" t="s">
        <v>472</v>
      </c>
      <c r="EZ369" s="1" t="s">
        <v>529</v>
      </c>
      <c r="FA369" s="1">
        <v>0</v>
      </c>
      <c r="FB369" s="1">
        <v>0</v>
      </c>
      <c r="FC369" s="1">
        <v>1</v>
      </c>
      <c r="FD369" s="1">
        <v>0</v>
      </c>
      <c r="FE369" s="1">
        <v>0</v>
      </c>
      <c r="FF369" s="1">
        <v>0</v>
      </c>
      <c r="FG369" s="1">
        <v>0</v>
      </c>
      <c r="FI369" s="1" t="s">
        <v>472</v>
      </c>
      <c r="GE369" s="1" t="s">
        <v>464</v>
      </c>
      <c r="GF369" s="1" t="s">
        <v>4699</v>
      </c>
      <c r="GG369" s="1" t="s">
        <v>472</v>
      </c>
      <c r="HP369" s="1" t="s">
        <v>472</v>
      </c>
      <c r="IS369" s="1" t="s">
        <v>5183</v>
      </c>
      <c r="IT369" s="1" t="s">
        <v>472</v>
      </c>
      <c r="IU369" s="1" t="s">
        <v>5102</v>
      </c>
      <c r="IV369" s="1" t="s">
        <v>472</v>
      </c>
      <c r="IX369" s="1" t="s">
        <v>472</v>
      </c>
      <c r="IY369" s="1" t="s">
        <v>472</v>
      </c>
      <c r="KA369" s="1" t="s">
        <v>472</v>
      </c>
      <c r="KE369" s="1">
        <v>0</v>
      </c>
      <c r="KM369" s="1">
        <v>0</v>
      </c>
      <c r="KN369" s="1">
        <v>0</v>
      </c>
      <c r="KO369" s="1" t="s">
        <v>5186</v>
      </c>
      <c r="KT369" s="1">
        <v>0</v>
      </c>
      <c r="KU369" s="1">
        <v>0</v>
      </c>
      <c r="KV369" s="1">
        <v>0</v>
      </c>
      <c r="KW369" s="1">
        <v>1</v>
      </c>
      <c r="KX369" s="1">
        <v>0</v>
      </c>
      <c r="KY369" s="1">
        <v>0</v>
      </c>
      <c r="LA369" s="1" t="s">
        <v>472</v>
      </c>
      <c r="LC369" s="1">
        <v>1</v>
      </c>
      <c r="LD369" s="1">
        <v>0</v>
      </c>
      <c r="LE369" s="1">
        <v>0</v>
      </c>
      <c r="LF369" s="1">
        <v>0</v>
      </c>
      <c r="LH369" s="1">
        <v>0</v>
      </c>
      <c r="LI369" s="1">
        <v>0</v>
      </c>
      <c r="LJ369" s="1">
        <v>0</v>
      </c>
      <c r="LK369" s="1">
        <v>0</v>
      </c>
      <c r="LL369" s="1">
        <v>1</v>
      </c>
      <c r="LM369" s="1">
        <v>0</v>
      </c>
      <c r="LN369" s="1">
        <v>0</v>
      </c>
      <c r="LO369" s="1">
        <v>0</v>
      </c>
      <c r="LQ369" s="1" t="s">
        <v>472</v>
      </c>
      <c r="LZ369" s="1" t="s">
        <v>472</v>
      </c>
      <c r="MA369" s="1" t="s">
        <v>472</v>
      </c>
      <c r="MQ369" s="1">
        <v>0</v>
      </c>
      <c r="MT369" s="1">
        <v>1</v>
      </c>
      <c r="MU369" s="1" t="s">
        <v>5188</v>
      </c>
      <c r="MV369" s="1">
        <v>0</v>
      </c>
      <c r="MW369" s="1">
        <v>0</v>
      </c>
      <c r="MX369" s="1">
        <v>0</v>
      </c>
      <c r="MY369" s="1">
        <v>0</v>
      </c>
      <c r="MZ369" s="1">
        <v>0</v>
      </c>
      <c r="NA369" s="1">
        <v>0</v>
      </c>
      <c r="NB369" s="1">
        <v>0</v>
      </c>
      <c r="NC369" s="1" t="s">
        <v>1580</v>
      </c>
      <c r="ND369" s="1">
        <v>1</v>
      </c>
      <c r="NE369" s="1">
        <v>0</v>
      </c>
      <c r="NF369" s="1">
        <v>0</v>
      </c>
      <c r="NH369" s="1" t="s">
        <v>464</v>
      </c>
      <c r="NI369" s="1" t="s">
        <v>480</v>
      </c>
      <c r="OD369" s="1" t="s">
        <v>3811</v>
      </c>
      <c r="OE369" s="1">
        <v>1</v>
      </c>
      <c r="OF369" s="1">
        <v>1</v>
      </c>
      <c r="OG369" s="1">
        <v>0</v>
      </c>
      <c r="OH369" s="1">
        <v>0</v>
      </c>
      <c r="OI369" s="1">
        <v>0</v>
      </c>
      <c r="OJ369" s="1">
        <v>0</v>
      </c>
      <c r="OK369" s="1">
        <v>0</v>
      </c>
      <c r="OL369" s="1">
        <v>0</v>
      </c>
      <c r="OM369" s="1">
        <v>0</v>
      </c>
      <c r="ON369" s="1">
        <v>0</v>
      </c>
      <c r="OP369" s="1">
        <v>0</v>
      </c>
      <c r="OQ369" s="1">
        <v>0</v>
      </c>
      <c r="OR369" s="1">
        <v>0</v>
      </c>
      <c r="OS369" s="1">
        <v>0</v>
      </c>
      <c r="OT369" s="1">
        <v>1</v>
      </c>
      <c r="OU369" s="1">
        <v>0</v>
      </c>
      <c r="OV369" s="1" t="s">
        <v>4700</v>
      </c>
      <c r="OW369" s="1" t="s">
        <v>702</v>
      </c>
      <c r="OY369" s="1" t="s">
        <v>518</v>
      </c>
      <c r="OZ369" s="1" t="s">
        <v>472</v>
      </c>
      <c r="PA369" s="1" t="s">
        <v>472</v>
      </c>
      <c r="PB369" s="1" t="s">
        <v>518</v>
      </c>
      <c r="PC369" s="1" t="s">
        <v>472</v>
      </c>
      <c r="PI369" s="1" t="s">
        <v>534</v>
      </c>
      <c r="PJ369" s="1" t="s">
        <v>472</v>
      </c>
      <c r="PZ369" s="1" t="s">
        <v>1184</v>
      </c>
      <c r="QA369" s="1" t="s">
        <v>472</v>
      </c>
      <c r="QB369" s="1" t="s">
        <v>4701</v>
      </c>
      <c r="QC369" s="1" t="s">
        <v>4692</v>
      </c>
      <c r="QD369" s="1" t="s">
        <v>472</v>
      </c>
      <c r="QG369" s="1">
        <v>-2.2885469000000001</v>
      </c>
      <c r="QH369" s="1">
        <v>28.8029951</v>
      </c>
      <c r="QI369" s="1">
        <v>1777.8</v>
      </c>
      <c r="QJ369" s="1">
        <v>8.6</v>
      </c>
      <c r="QK369" s="1">
        <v>25</v>
      </c>
      <c r="QL369" s="1">
        <v>44972.524016203701</v>
      </c>
      <c r="QM369" s="1">
        <v>44972.51703703704</v>
      </c>
      <c r="QN369" s="1" t="s">
        <v>1159</v>
      </c>
      <c r="QO369" s="1">
        <v>44972.524629629632</v>
      </c>
      <c r="QP369" s="7" t="s">
        <v>4702</v>
      </c>
      <c r="QQ369" s="1" t="s">
        <v>1159</v>
      </c>
      <c r="QR369" s="1" t="s">
        <v>4707</v>
      </c>
      <c r="QS369" s="1" t="s">
        <v>4708</v>
      </c>
      <c r="QT369" s="1">
        <v>9</v>
      </c>
      <c r="QU369" s="1" t="s">
        <v>4709</v>
      </c>
      <c r="QV369" s="1">
        <v>10</v>
      </c>
      <c r="QW369" s="1">
        <v>30</v>
      </c>
      <c r="QX369" s="1">
        <v>25</v>
      </c>
      <c r="QY369" s="9">
        <v>65</v>
      </c>
      <c r="QZ369" s="1" t="s">
        <v>5102</v>
      </c>
      <c r="RA369" s="1">
        <v>7.6190476190476186</v>
      </c>
      <c r="RB369" s="1" t="s">
        <v>4720</v>
      </c>
      <c r="RC369" s="1" t="s">
        <v>4711</v>
      </c>
      <c r="RD369" s="1" t="s">
        <v>4712</v>
      </c>
      <c r="RE369" s="1" t="s">
        <v>5102</v>
      </c>
      <c r="RF369" s="1">
        <v>0</v>
      </c>
      <c r="RG369" s="1">
        <v>1</v>
      </c>
      <c r="RH369" s="1">
        <v>0</v>
      </c>
      <c r="RI369" s="1">
        <v>1</v>
      </c>
      <c r="RJ369" s="1" t="s">
        <v>4721</v>
      </c>
      <c r="RK369" s="1">
        <v>0</v>
      </c>
      <c r="RL369" s="1">
        <v>3</v>
      </c>
      <c r="RM369" s="1" t="s">
        <v>4722</v>
      </c>
      <c r="RN369" s="1">
        <v>0</v>
      </c>
      <c r="RO369" s="1">
        <v>0</v>
      </c>
      <c r="RP369" s="1" t="str">
        <f t="shared" si="36"/>
        <v>regression</v>
      </c>
      <c r="RQ369" s="1" t="str">
        <f t="shared" si="37"/>
        <v>croissance</v>
      </c>
      <c r="RR369" s="1" t="str">
        <f t="shared" si="38"/>
        <v>stagnation</v>
      </c>
      <c r="RS369" s="1" t="str">
        <f t="shared" si="39"/>
        <v>regression</v>
      </c>
      <c r="RT369" s="1" t="str">
        <f t="shared" si="40"/>
        <v>regression</v>
      </c>
      <c r="RU369" s="1" t="str">
        <f t="shared" si="41"/>
        <v>regression</v>
      </c>
    </row>
    <row r="370" spans="1:489" ht="15" customHeight="1" x14ac:dyDescent="0.25">
      <c r="QR370" s="1" t="s">
        <v>4752</v>
      </c>
      <c r="QS370" s="1" t="s">
        <v>4752</v>
      </c>
      <c r="QT370" s="1" t="s">
        <v>4752</v>
      </c>
      <c r="QU370" s="1" t="s">
        <v>4752</v>
      </c>
      <c r="QV370" s="1" t="s">
        <v>4752</v>
      </c>
      <c r="QW370" s="1" t="s">
        <v>4752</v>
      </c>
      <c r="QX370" s="1" t="s">
        <v>4752</v>
      </c>
      <c r="QY370" s="1" t="s">
        <v>4752</v>
      </c>
      <c r="QZ370" s="1" t="s">
        <v>4752</v>
      </c>
      <c r="RA370" s="1" t="s">
        <v>4752</v>
      </c>
      <c r="RB370" s="1" t="s">
        <v>4752</v>
      </c>
      <c r="RC370" s="1" t="s">
        <v>4752</v>
      </c>
      <c r="RD370" s="1" t="s">
        <v>4752</v>
      </c>
      <c r="RE370" s="1" t="s">
        <v>4752</v>
      </c>
      <c r="RF370" s="1" t="s">
        <v>4752</v>
      </c>
      <c r="RG370" s="1" t="s">
        <v>4752</v>
      </c>
      <c r="RH370" s="1" t="s">
        <v>4752</v>
      </c>
      <c r="RI370" s="1" t="s">
        <v>4752</v>
      </c>
      <c r="RJ370" s="1" t="s">
        <v>4752</v>
      </c>
      <c r="RK370" s="1" t="s">
        <v>4752</v>
      </c>
      <c r="RM370" s="1" t="s">
        <v>4752</v>
      </c>
      <c r="RN370" s="1" t="s">
        <v>4752</v>
      </c>
      <c r="RO370" s="1" t="s">
        <v>4752</v>
      </c>
    </row>
    <row r="371" spans="1:489" ht="15" customHeight="1" x14ac:dyDescent="0.25">
      <c r="QR371" s="1" t="s">
        <v>4752</v>
      </c>
      <c r="QS371" s="1" t="s">
        <v>4752</v>
      </c>
      <c r="QT371" s="1" t="s">
        <v>4752</v>
      </c>
      <c r="QU371" s="1" t="s">
        <v>4752</v>
      </c>
      <c r="QV371" s="1" t="s">
        <v>4752</v>
      </c>
      <c r="QW371" s="1" t="s">
        <v>4752</v>
      </c>
      <c r="QX371" s="1" t="s">
        <v>4752</v>
      </c>
      <c r="QY371" s="1" t="s">
        <v>4752</v>
      </c>
      <c r="QZ371" s="1" t="s">
        <v>4752</v>
      </c>
      <c r="RA371" s="1" t="s">
        <v>4752</v>
      </c>
      <c r="RB371" s="1" t="s">
        <v>4752</v>
      </c>
      <c r="RC371" s="1" t="s">
        <v>4752</v>
      </c>
      <c r="RD371" s="1" t="s">
        <v>4752</v>
      </c>
      <c r="RE371" s="1" t="s">
        <v>4752</v>
      </c>
      <c r="RF371" s="1" t="s">
        <v>4752</v>
      </c>
      <c r="RG371" s="1" t="s">
        <v>4752</v>
      </c>
      <c r="RH371" s="1" t="s">
        <v>4752</v>
      </c>
      <c r="RI371" s="1" t="s">
        <v>4752</v>
      </c>
      <c r="RJ371" s="1" t="s">
        <v>4752</v>
      </c>
      <c r="RK371" s="1" t="s">
        <v>4752</v>
      </c>
      <c r="RM371" s="1" t="s">
        <v>4752</v>
      </c>
      <c r="RN371" s="1" t="s">
        <v>4752</v>
      </c>
      <c r="RO371" s="1" t="s">
        <v>4752</v>
      </c>
    </row>
    <row r="372" spans="1:489" ht="15" customHeight="1" x14ac:dyDescent="0.25">
      <c r="QR372" s="1" t="s">
        <v>4752</v>
      </c>
      <c r="QS372" s="1" t="s">
        <v>4752</v>
      </c>
      <c r="QT372" s="1" t="s">
        <v>4752</v>
      </c>
      <c r="QU372" s="1" t="s">
        <v>4752</v>
      </c>
      <c r="QV372" s="1" t="s">
        <v>4752</v>
      </c>
      <c r="QW372" s="1" t="s">
        <v>4752</v>
      </c>
      <c r="QX372" s="1" t="s">
        <v>4752</v>
      </c>
      <c r="QY372" s="1" t="s">
        <v>4752</v>
      </c>
      <c r="QZ372" s="1" t="s">
        <v>4752</v>
      </c>
      <c r="RA372" s="1" t="s">
        <v>4752</v>
      </c>
      <c r="RB372" s="1" t="s">
        <v>4752</v>
      </c>
      <c r="RC372" s="1" t="s">
        <v>4752</v>
      </c>
      <c r="RD372" s="1" t="s">
        <v>4752</v>
      </c>
      <c r="RE372" s="1" t="s">
        <v>4752</v>
      </c>
      <c r="RF372" s="1" t="s">
        <v>4752</v>
      </c>
      <c r="RG372" s="1" t="s">
        <v>4752</v>
      </c>
      <c r="RH372" s="1" t="s">
        <v>4752</v>
      </c>
      <c r="RI372" s="1" t="s">
        <v>4752</v>
      </c>
      <c r="RJ372" s="1" t="s">
        <v>4752</v>
      </c>
      <c r="RK372" s="1" t="s">
        <v>4752</v>
      </c>
      <c r="RM372" s="1" t="s">
        <v>4752</v>
      </c>
      <c r="RN372" s="1" t="s">
        <v>4752</v>
      </c>
      <c r="RO372" s="1" t="s">
        <v>4752</v>
      </c>
    </row>
    <row r="373" spans="1:489" ht="15" customHeight="1" x14ac:dyDescent="0.25">
      <c r="QR373" s="1" t="s">
        <v>4752</v>
      </c>
      <c r="QS373" s="1" t="s">
        <v>4752</v>
      </c>
      <c r="QT373" s="1" t="s">
        <v>4752</v>
      </c>
      <c r="QU373" s="1" t="s">
        <v>4752</v>
      </c>
      <c r="QV373" s="1" t="s">
        <v>4752</v>
      </c>
      <c r="QW373" s="1" t="s">
        <v>4752</v>
      </c>
      <c r="QX373" s="1" t="s">
        <v>4752</v>
      </c>
      <c r="QY373" s="1" t="s">
        <v>4752</v>
      </c>
      <c r="QZ373" s="1" t="s">
        <v>4752</v>
      </c>
      <c r="RA373" s="1" t="s">
        <v>4752</v>
      </c>
      <c r="RB373" s="1" t="s">
        <v>4752</v>
      </c>
      <c r="RC373" s="1" t="s">
        <v>4752</v>
      </c>
      <c r="RD373" s="1" t="s">
        <v>4752</v>
      </c>
      <c r="RE373" s="1" t="s">
        <v>4752</v>
      </c>
      <c r="RF373" s="1" t="s">
        <v>4752</v>
      </c>
      <c r="RG373" s="1" t="s">
        <v>4752</v>
      </c>
      <c r="RH373" s="1" t="s">
        <v>4752</v>
      </c>
      <c r="RI373" s="1" t="s">
        <v>4752</v>
      </c>
      <c r="RJ373" s="1" t="s">
        <v>4752</v>
      </c>
      <c r="RK373" s="1" t="s">
        <v>4752</v>
      </c>
      <c r="RM373" s="1" t="s">
        <v>4752</v>
      </c>
      <c r="RN373" s="1" t="s">
        <v>4752</v>
      </c>
      <c r="RO373" s="1" t="s">
        <v>4752</v>
      </c>
    </row>
    <row r="374" spans="1:489" ht="15" customHeight="1" x14ac:dyDescent="0.25">
      <c r="QR374" s="1" t="s">
        <v>4752</v>
      </c>
      <c r="QS374" s="1" t="s">
        <v>4752</v>
      </c>
      <c r="QT374" s="1" t="s">
        <v>4752</v>
      </c>
      <c r="QU374" s="1" t="s">
        <v>4752</v>
      </c>
      <c r="QV374" s="1" t="s">
        <v>4752</v>
      </c>
      <c r="QW374" s="1" t="s">
        <v>4752</v>
      </c>
      <c r="QX374" s="1" t="s">
        <v>4752</v>
      </c>
      <c r="QY374" s="1" t="s">
        <v>4752</v>
      </c>
      <c r="QZ374" s="1" t="s">
        <v>4752</v>
      </c>
      <c r="RA374" s="1" t="s">
        <v>4752</v>
      </c>
      <c r="RB374" s="1" t="s">
        <v>4752</v>
      </c>
      <c r="RC374" s="1" t="s">
        <v>4752</v>
      </c>
      <c r="RD374" s="1" t="s">
        <v>4752</v>
      </c>
      <c r="RE374" s="1" t="s">
        <v>4752</v>
      </c>
      <c r="RF374" s="1" t="s">
        <v>4752</v>
      </c>
      <c r="RG374" s="1" t="s">
        <v>4752</v>
      </c>
      <c r="RH374" s="1" t="s">
        <v>4752</v>
      </c>
      <c r="RI374" s="1" t="s">
        <v>4752</v>
      </c>
      <c r="RJ374" s="1" t="s">
        <v>4752</v>
      </c>
      <c r="RK374" s="1" t="s">
        <v>4752</v>
      </c>
      <c r="RM374" s="1" t="s">
        <v>4752</v>
      </c>
      <c r="RN374" s="1" t="s">
        <v>4752</v>
      </c>
      <c r="RO374" s="1" t="s">
        <v>4752</v>
      </c>
    </row>
    <row r="375" spans="1:489" ht="15" customHeight="1" x14ac:dyDescent="0.25">
      <c r="QR375" s="1" t="s">
        <v>4752</v>
      </c>
      <c r="QS375" s="1" t="s">
        <v>4752</v>
      </c>
      <c r="QT375" s="1" t="s">
        <v>4752</v>
      </c>
      <c r="QU375" s="1" t="s">
        <v>4752</v>
      </c>
      <c r="QV375" s="1" t="s">
        <v>4752</v>
      </c>
      <c r="QW375" s="1" t="s">
        <v>4752</v>
      </c>
      <c r="QX375" s="1" t="s">
        <v>4752</v>
      </c>
      <c r="QY375" s="1" t="s">
        <v>4752</v>
      </c>
      <c r="QZ375" s="1" t="s">
        <v>4752</v>
      </c>
      <c r="RA375" s="1" t="s">
        <v>4752</v>
      </c>
      <c r="RB375" s="1" t="s">
        <v>4752</v>
      </c>
      <c r="RC375" s="1" t="s">
        <v>4752</v>
      </c>
      <c r="RD375" s="1" t="s">
        <v>4752</v>
      </c>
      <c r="RE375" s="1" t="s">
        <v>4752</v>
      </c>
      <c r="RF375" s="1" t="s">
        <v>4752</v>
      </c>
      <c r="RG375" s="1" t="s">
        <v>4752</v>
      </c>
      <c r="RH375" s="1" t="s">
        <v>4752</v>
      </c>
      <c r="RI375" s="1" t="s">
        <v>4752</v>
      </c>
      <c r="RJ375" s="1" t="s">
        <v>4752</v>
      </c>
      <c r="RK375" s="1" t="s">
        <v>4752</v>
      </c>
      <c r="RM375" s="1" t="s">
        <v>4752</v>
      </c>
      <c r="RN375" s="1" t="s">
        <v>4752</v>
      </c>
      <c r="RO375" s="1" t="s">
        <v>4752</v>
      </c>
    </row>
    <row r="376" spans="1:489" ht="15" customHeight="1" x14ac:dyDescent="0.25">
      <c r="QR376" s="1" t="s">
        <v>4752</v>
      </c>
      <c r="QS376" s="1" t="s">
        <v>4752</v>
      </c>
      <c r="QT376" s="1" t="s">
        <v>4752</v>
      </c>
      <c r="QU376" s="1" t="s">
        <v>4752</v>
      </c>
      <c r="QV376" s="1" t="s">
        <v>4752</v>
      </c>
      <c r="QW376" s="1" t="s">
        <v>4752</v>
      </c>
      <c r="QX376" s="1" t="s">
        <v>4752</v>
      </c>
      <c r="QY376" s="1" t="s">
        <v>4752</v>
      </c>
      <c r="QZ376" s="1" t="s">
        <v>4752</v>
      </c>
      <c r="RA376" s="1" t="s">
        <v>4752</v>
      </c>
      <c r="RB376" s="1" t="s">
        <v>4752</v>
      </c>
      <c r="RC376" s="1" t="s">
        <v>4752</v>
      </c>
      <c r="RD376" s="1" t="s">
        <v>4752</v>
      </c>
      <c r="RE376" s="1" t="s">
        <v>4752</v>
      </c>
      <c r="RF376" s="1" t="s">
        <v>4752</v>
      </c>
      <c r="RG376" s="1" t="s">
        <v>4752</v>
      </c>
      <c r="RH376" s="1" t="s">
        <v>4752</v>
      </c>
      <c r="RI376" s="1" t="s">
        <v>4752</v>
      </c>
      <c r="RJ376" s="1" t="s">
        <v>4752</v>
      </c>
      <c r="RK376" s="1" t="s">
        <v>4752</v>
      </c>
      <c r="RM376" s="1" t="s">
        <v>4752</v>
      </c>
      <c r="RN376" s="1" t="s">
        <v>4752</v>
      </c>
      <c r="RO376" s="1" t="s">
        <v>4752</v>
      </c>
    </row>
    <row r="377" spans="1:489" ht="15" customHeight="1" x14ac:dyDescent="0.25">
      <c r="QR377" s="1" t="s">
        <v>4752</v>
      </c>
      <c r="QS377" s="1" t="s">
        <v>4752</v>
      </c>
      <c r="QT377" s="1" t="s">
        <v>4752</v>
      </c>
      <c r="QU377" s="1" t="s">
        <v>4752</v>
      </c>
      <c r="QV377" s="1" t="s">
        <v>4752</v>
      </c>
      <c r="QW377" s="1" t="s">
        <v>4752</v>
      </c>
      <c r="QX377" s="1" t="s">
        <v>4752</v>
      </c>
      <c r="QY377" s="1" t="s">
        <v>4752</v>
      </c>
      <c r="QZ377" s="1" t="s">
        <v>4752</v>
      </c>
      <c r="RA377" s="1" t="s">
        <v>4752</v>
      </c>
      <c r="RB377" s="1" t="s">
        <v>4752</v>
      </c>
      <c r="RC377" s="1" t="s">
        <v>4752</v>
      </c>
      <c r="RD377" s="1" t="s">
        <v>4752</v>
      </c>
      <c r="RE377" s="1" t="s">
        <v>4752</v>
      </c>
      <c r="RF377" s="1" t="s">
        <v>4752</v>
      </c>
      <c r="RG377" s="1" t="s">
        <v>4752</v>
      </c>
      <c r="RH377" s="1" t="s">
        <v>4752</v>
      </c>
      <c r="RI377" s="1" t="s">
        <v>4752</v>
      </c>
      <c r="RJ377" s="1" t="s">
        <v>4752</v>
      </c>
      <c r="RK377" s="1" t="s">
        <v>4752</v>
      </c>
      <c r="RM377" s="1" t="s">
        <v>4752</v>
      </c>
      <c r="RN377" s="1" t="s">
        <v>4752</v>
      </c>
      <c r="RO377" s="1" t="s">
        <v>4752</v>
      </c>
    </row>
    <row r="378" spans="1:489" ht="15" customHeight="1" x14ac:dyDescent="0.25">
      <c r="QR378" s="1" t="s">
        <v>4752</v>
      </c>
      <c r="QS378" s="1" t="s">
        <v>4752</v>
      </c>
      <c r="QT378" s="1" t="s">
        <v>4752</v>
      </c>
      <c r="QU378" s="1" t="s">
        <v>4752</v>
      </c>
      <c r="QV378" s="1" t="s">
        <v>4752</v>
      </c>
      <c r="QW378" s="1" t="s">
        <v>4752</v>
      </c>
      <c r="QX378" s="1" t="s">
        <v>4752</v>
      </c>
      <c r="QY378" s="1" t="s">
        <v>4752</v>
      </c>
      <c r="QZ378" s="1" t="s">
        <v>4752</v>
      </c>
      <c r="RA378" s="1" t="s">
        <v>4752</v>
      </c>
      <c r="RB378" s="1" t="s">
        <v>4752</v>
      </c>
      <c r="RC378" s="1" t="s">
        <v>4752</v>
      </c>
      <c r="RD378" s="1" t="s">
        <v>4752</v>
      </c>
      <c r="RE378" s="1" t="s">
        <v>4752</v>
      </c>
      <c r="RF378" s="1" t="s">
        <v>4752</v>
      </c>
      <c r="RG378" s="1" t="s">
        <v>4752</v>
      </c>
      <c r="RH378" s="1" t="s">
        <v>4752</v>
      </c>
      <c r="RI378" s="1" t="s">
        <v>4752</v>
      </c>
      <c r="RJ378" s="1" t="s">
        <v>4752</v>
      </c>
      <c r="RK378" s="1" t="s">
        <v>4752</v>
      </c>
      <c r="RM378" s="1" t="s">
        <v>4752</v>
      </c>
      <c r="RN378" s="1" t="s">
        <v>4752</v>
      </c>
      <c r="RO378" s="1" t="s">
        <v>4752</v>
      </c>
    </row>
    <row r="379" spans="1:489" ht="15" customHeight="1" x14ac:dyDescent="0.25">
      <c r="QR379" s="1" t="s">
        <v>4752</v>
      </c>
      <c r="QS379" s="1" t="s">
        <v>4752</v>
      </c>
      <c r="QT379" s="1" t="s">
        <v>4752</v>
      </c>
      <c r="QU379" s="1" t="s">
        <v>4752</v>
      </c>
      <c r="QV379" s="1" t="s">
        <v>4752</v>
      </c>
      <c r="QW379" s="1" t="s">
        <v>4752</v>
      </c>
      <c r="QX379" s="1" t="s">
        <v>4752</v>
      </c>
      <c r="QY379" s="1" t="s">
        <v>4752</v>
      </c>
      <c r="QZ379" s="1" t="s">
        <v>4752</v>
      </c>
      <c r="RA379" s="1" t="s">
        <v>4752</v>
      </c>
      <c r="RB379" s="1" t="s">
        <v>4752</v>
      </c>
      <c r="RC379" s="1" t="s">
        <v>4752</v>
      </c>
      <c r="RD379" s="1" t="s">
        <v>4752</v>
      </c>
      <c r="RE379" s="1" t="s">
        <v>4752</v>
      </c>
      <c r="RF379" s="1" t="s">
        <v>4752</v>
      </c>
      <c r="RG379" s="1" t="s">
        <v>4752</v>
      </c>
      <c r="RH379" s="1" t="s">
        <v>4752</v>
      </c>
      <c r="RI379" s="1" t="s">
        <v>4752</v>
      </c>
      <c r="RJ379" s="1" t="s">
        <v>4752</v>
      </c>
      <c r="RK379" s="1" t="s">
        <v>4752</v>
      </c>
      <c r="RM379" s="1" t="s">
        <v>4752</v>
      </c>
      <c r="RN379" s="1" t="s">
        <v>4752</v>
      </c>
      <c r="RO379" s="1" t="s">
        <v>4752</v>
      </c>
    </row>
    <row r="380" spans="1:489" ht="15" customHeight="1" x14ac:dyDescent="0.25">
      <c r="QR380" s="1" t="s">
        <v>4752</v>
      </c>
      <c r="QS380" s="1" t="s">
        <v>4752</v>
      </c>
      <c r="QT380" s="1" t="s">
        <v>4752</v>
      </c>
      <c r="QU380" s="1" t="s">
        <v>4752</v>
      </c>
      <c r="QV380" s="1" t="s">
        <v>4752</v>
      </c>
      <c r="QW380" s="1" t="s">
        <v>4752</v>
      </c>
      <c r="QX380" s="1" t="s">
        <v>4752</v>
      </c>
      <c r="QY380" s="1" t="s">
        <v>4752</v>
      </c>
      <c r="QZ380" s="1" t="s">
        <v>4752</v>
      </c>
      <c r="RA380" s="1" t="s">
        <v>4752</v>
      </c>
      <c r="RB380" s="1" t="s">
        <v>4752</v>
      </c>
      <c r="RC380" s="1" t="s">
        <v>4752</v>
      </c>
      <c r="RD380" s="1" t="s">
        <v>4752</v>
      </c>
      <c r="RE380" s="1" t="s">
        <v>4752</v>
      </c>
      <c r="RF380" s="1" t="s">
        <v>4752</v>
      </c>
      <c r="RG380" s="1" t="s">
        <v>4752</v>
      </c>
      <c r="RH380" s="1" t="s">
        <v>4752</v>
      </c>
      <c r="RI380" s="1" t="s">
        <v>4752</v>
      </c>
      <c r="RJ380" s="1" t="s">
        <v>4752</v>
      </c>
      <c r="RK380" s="1" t="s">
        <v>4752</v>
      </c>
      <c r="RM380" s="1" t="s">
        <v>4752</v>
      </c>
      <c r="RN380" s="1" t="s">
        <v>4752</v>
      </c>
      <c r="RO380" s="1" t="s">
        <v>4752</v>
      </c>
    </row>
    <row r="381" spans="1:489" ht="15" customHeight="1" x14ac:dyDescent="0.25">
      <c r="QR381" s="1" t="s">
        <v>4752</v>
      </c>
      <c r="QS381" s="1" t="s">
        <v>4752</v>
      </c>
      <c r="QT381" s="1" t="s">
        <v>4752</v>
      </c>
      <c r="QU381" s="1" t="s">
        <v>4752</v>
      </c>
      <c r="QV381" s="1" t="s">
        <v>4752</v>
      </c>
      <c r="QW381" s="1" t="s">
        <v>4752</v>
      </c>
      <c r="QX381" s="1" t="s">
        <v>4752</v>
      </c>
      <c r="QY381" s="1" t="s">
        <v>4752</v>
      </c>
      <c r="QZ381" s="1" t="s">
        <v>4752</v>
      </c>
      <c r="RA381" s="1" t="s">
        <v>4752</v>
      </c>
      <c r="RB381" s="1" t="s">
        <v>4752</v>
      </c>
      <c r="RC381" s="1" t="s">
        <v>4752</v>
      </c>
      <c r="RD381" s="1" t="s">
        <v>4752</v>
      </c>
      <c r="RE381" s="1" t="s">
        <v>4752</v>
      </c>
      <c r="RF381" s="1" t="s">
        <v>4752</v>
      </c>
      <c r="RG381" s="1" t="s">
        <v>4752</v>
      </c>
      <c r="RH381" s="1" t="s">
        <v>4752</v>
      </c>
      <c r="RI381" s="1" t="s">
        <v>4752</v>
      </c>
      <c r="RJ381" s="1" t="s">
        <v>4752</v>
      </c>
      <c r="RK381" s="1" t="s">
        <v>4752</v>
      </c>
      <c r="RM381" s="1" t="s">
        <v>4752</v>
      </c>
      <c r="RN381" s="1" t="s">
        <v>4752</v>
      </c>
      <c r="RO381" s="1" t="s">
        <v>4752</v>
      </c>
    </row>
    <row r="382" spans="1:489" ht="15" customHeight="1" x14ac:dyDescent="0.25">
      <c r="QR382" s="1" t="s">
        <v>4752</v>
      </c>
      <c r="QS382" s="1" t="s">
        <v>4752</v>
      </c>
      <c r="QT382" s="1" t="s">
        <v>4752</v>
      </c>
      <c r="QU382" s="1" t="s">
        <v>4752</v>
      </c>
      <c r="QV382" s="1" t="s">
        <v>4752</v>
      </c>
      <c r="QW382" s="1" t="s">
        <v>4752</v>
      </c>
      <c r="QX382" s="1" t="s">
        <v>4752</v>
      </c>
      <c r="QY382" s="1" t="s">
        <v>4752</v>
      </c>
      <c r="QZ382" s="1" t="s">
        <v>4752</v>
      </c>
      <c r="RA382" s="1" t="s">
        <v>4752</v>
      </c>
      <c r="RB382" s="1" t="s">
        <v>4752</v>
      </c>
      <c r="RC382" s="1" t="s">
        <v>4752</v>
      </c>
      <c r="RD382" s="1" t="s">
        <v>4752</v>
      </c>
      <c r="RE382" s="1" t="s">
        <v>4752</v>
      </c>
      <c r="RF382" s="1" t="s">
        <v>4752</v>
      </c>
      <c r="RG382" s="1" t="s">
        <v>4752</v>
      </c>
      <c r="RH382" s="1" t="s">
        <v>4752</v>
      </c>
      <c r="RI382" s="1" t="s">
        <v>4752</v>
      </c>
      <c r="RJ382" s="1" t="s">
        <v>4752</v>
      </c>
      <c r="RK382" s="1" t="s">
        <v>4752</v>
      </c>
      <c r="RM382" s="1" t="s">
        <v>4752</v>
      </c>
      <c r="RN382" s="1" t="s">
        <v>4752</v>
      </c>
      <c r="RO382" s="1" t="s">
        <v>4752</v>
      </c>
    </row>
    <row r="383" spans="1:489" ht="15" customHeight="1" x14ac:dyDescent="0.25">
      <c r="QR383" s="1" t="s">
        <v>4752</v>
      </c>
      <c r="QS383" s="1" t="s">
        <v>4752</v>
      </c>
      <c r="QT383" s="1" t="s">
        <v>4752</v>
      </c>
      <c r="QU383" s="1" t="s">
        <v>4752</v>
      </c>
      <c r="QV383" s="1" t="s">
        <v>4752</v>
      </c>
      <c r="QW383" s="1" t="s">
        <v>4752</v>
      </c>
      <c r="QX383" s="1" t="s">
        <v>4752</v>
      </c>
      <c r="QY383" s="1" t="s">
        <v>4752</v>
      </c>
      <c r="QZ383" s="1" t="s">
        <v>4752</v>
      </c>
      <c r="RA383" s="1" t="s">
        <v>4752</v>
      </c>
      <c r="RB383" s="1" t="s">
        <v>4752</v>
      </c>
      <c r="RC383" s="1" t="s">
        <v>4752</v>
      </c>
      <c r="RD383" s="1" t="s">
        <v>4752</v>
      </c>
      <c r="RE383" s="1" t="s">
        <v>4752</v>
      </c>
      <c r="RF383" s="1" t="s">
        <v>4752</v>
      </c>
      <c r="RG383" s="1" t="s">
        <v>4752</v>
      </c>
      <c r="RH383" s="1" t="s">
        <v>4752</v>
      </c>
      <c r="RI383" s="1" t="s">
        <v>4752</v>
      </c>
      <c r="RJ383" s="1" t="s">
        <v>4752</v>
      </c>
      <c r="RK383" s="1" t="s">
        <v>4752</v>
      </c>
      <c r="RM383" s="1" t="s">
        <v>4752</v>
      </c>
      <c r="RN383" s="1" t="s">
        <v>4752</v>
      </c>
      <c r="RO383" s="1" t="s">
        <v>4752</v>
      </c>
    </row>
    <row r="384" spans="1:489" ht="15" customHeight="1" x14ac:dyDescent="0.25">
      <c r="QR384" s="1" t="s">
        <v>4752</v>
      </c>
      <c r="QS384" s="1" t="s">
        <v>4752</v>
      </c>
      <c r="QT384" s="1" t="s">
        <v>4752</v>
      </c>
      <c r="QU384" s="1" t="s">
        <v>4752</v>
      </c>
      <c r="QV384" s="1" t="s">
        <v>4752</v>
      </c>
      <c r="QW384" s="1" t="s">
        <v>4752</v>
      </c>
      <c r="QX384" s="1" t="s">
        <v>4752</v>
      </c>
      <c r="QY384" s="1" t="s">
        <v>4752</v>
      </c>
      <c r="QZ384" s="1" t="s">
        <v>4752</v>
      </c>
      <c r="RA384" s="1" t="s">
        <v>4752</v>
      </c>
      <c r="RB384" s="1" t="s">
        <v>4752</v>
      </c>
      <c r="RC384" s="1" t="s">
        <v>4752</v>
      </c>
      <c r="RD384" s="1" t="s">
        <v>4752</v>
      </c>
      <c r="RE384" s="1" t="s">
        <v>4752</v>
      </c>
      <c r="RF384" s="1" t="s">
        <v>4752</v>
      </c>
      <c r="RG384" s="1" t="s">
        <v>4752</v>
      </c>
      <c r="RH384" s="1" t="s">
        <v>4752</v>
      </c>
      <c r="RI384" s="1" t="s">
        <v>4752</v>
      </c>
      <c r="RJ384" s="1" t="s">
        <v>4752</v>
      </c>
      <c r="RK384" s="1" t="s">
        <v>4752</v>
      </c>
      <c r="RM384" s="1" t="s">
        <v>4752</v>
      </c>
      <c r="RN384" s="1" t="s">
        <v>4752</v>
      </c>
      <c r="RO384" s="1" t="s">
        <v>4752</v>
      </c>
    </row>
    <row r="385" spans="460:483" ht="15" customHeight="1" x14ac:dyDescent="0.25">
      <c r="QR385" s="1" t="s">
        <v>4752</v>
      </c>
      <c r="QS385" s="1" t="s">
        <v>4752</v>
      </c>
      <c r="QT385" s="1" t="s">
        <v>4752</v>
      </c>
      <c r="QU385" s="1" t="s">
        <v>4752</v>
      </c>
      <c r="QV385" s="1" t="s">
        <v>4752</v>
      </c>
      <c r="QW385" s="1" t="s">
        <v>4752</v>
      </c>
      <c r="QX385" s="1" t="s">
        <v>4752</v>
      </c>
      <c r="QY385" s="1" t="s">
        <v>4752</v>
      </c>
      <c r="QZ385" s="1" t="s">
        <v>4752</v>
      </c>
      <c r="RA385" s="1" t="s">
        <v>4752</v>
      </c>
      <c r="RB385" s="1" t="s">
        <v>4752</v>
      </c>
      <c r="RC385" s="1" t="s">
        <v>4752</v>
      </c>
      <c r="RD385" s="1" t="s">
        <v>4752</v>
      </c>
      <c r="RE385" s="1" t="s">
        <v>4752</v>
      </c>
      <c r="RF385" s="1" t="s">
        <v>4752</v>
      </c>
      <c r="RG385" s="1" t="s">
        <v>4752</v>
      </c>
      <c r="RH385" s="1" t="s">
        <v>4752</v>
      </c>
      <c r="RI385" s="1" t="s">
        <v>4752</v>
      </c>
      <c r="RJ385" s="1" t="s">
        <v>4752</v>
      </c>
      <c r="RK385" s="1" t="s">
        <v>4752</v>
      </c>
      <c r="RM385" s="1" t="s">
        <v>4752</v>
      </c>
      <c r="RN385" s="1" t="s">
        <v>4752</v>
      </c>
      <c r="RO385" s="1" t="s">
        <v>4752</v>
      </c>
    </row>
    <row r="386" spans="460:483" ht="15" customHeight="1" x14ac:dyDescent="0.25">
      <c r="QR386" s="1" t="s">
        <v>4752</v>
      </c>
      <c r="QS386" s="1" t="s">
        <v>4752</v>
      </c>
      <c r="QT386" s="1" t="s">
        <v>4752</v>
      </c>
      <c r="QU386" s="1" t="s">
        <v>4752</v>
      </c>
      <c r="QV386" s="1" t="s">
        <v>4752</v>
      </c>
      <c r="QW386" s="1" t="s">
        <v>4752</v>
      </c>
      <c r="QX386" s="1" t="s">
        <v>4752</v>
      </c>
      <c r="QY386" s="1" t="s">
        <v>4752</v>
      </c>
      <c r="QZ386" s="1" t="s">
        <v>4752</v>
      </c>
      <c r="RA386" s="1" t="s">
        <v>4752</v>
      </c>
      <c r="RB386" s="1" t="s">
        <v>4752</v>
      </c>
      <c r="RC386" s="1" t="s">
        <v>4752</v>
      </c>
      <c r="RD386" s="1" t="s">
        <v>4752</v>
      </c>
      <c r="RE386" s="1" t="s">
        <v>4752</v>
      </c>
      <c r="RF386" s="1" t="s">
        <v>4752</v>
      </c>
      <c r="RG386" s="1" t="s">
        <v>4752</v>
      </c>
      <c r="RH386" s="1" t="s">
        <v>4752</v>
      </c>
      <c r="RI386" s="1" t="s">
        <v>4752</v>
      </c>
      <c r="RJ386" s="1" t="s">
        <v>4752</v>
      </c>
      <c r="RK386" s="1" t="s">
        <v>4752</v>
      </c>
      <c r="RM386" s="1" t="s">
        <v>4752</v>
      </c>
      <c r="RN386" s="1" t="s">
        <v>4752</v>
      </c>
      <c r="RO386" s="1" t="s">
        <v>4752</v>
      </c>
    </row>
  </sheetData>
  <autoFilter ref="RP1:RU369" xr:uid="{00000000-0001-0000-0000-000000000000}"/>
  <hyperlinks>
    <hyperlink ref="QP2" r:id="rId1" xr:uid="{00000000-0004-0000-0000-000000000000}"/>
    <hyperlink ref="QP3" r:id="rId2" xr:uid="{00000000-0004-0000-0000-000001000000}"/>
    <hyperlink ref="QP4" r:id="rId3" xr:uid="{00000000-0004-0000-0000-000002000000}"/>
    <hyperlink ref="QP5" r:id="rId4" xr:uid="{00000000-0004-0000-0000-000003000000}"/>
    <hyperlink ref="QP6" r:id="rId5" xr:uid="{00000000-0004-0000-0000-000004000000}"/>
    <hyperlink ref="QP7" r:id="rId6" xr:uid="{00000000-0004-0000-0000-000005000000}"/>
    <hyperlink ref="QP8" r:id="rId7" xr:uid="{00000000-0004-0000-0000-000006000000}"/>
    <hyperlink ref="QP9" r:id="rId8" xr:uid="{00000000-0004-0000-0000-000007000000}"/>
    <hyperlink ref="QP10" r:id="rId9" xr:uid="{00000000-0004-0000-0000-000008000000}"/>
    <hyperlink ref="QP11" r:id="rId10" xr:uid="{00000000-0004-0000-0000-000009000000}"/>
    <hyperlink ref="QP12" r:id="rId11" xr:uid="{00000000-0004-0000-0000-00000A000000}"/>
    <hyperlink ref="QP13" r:id="rId12" xr:uid="{00000000-0004-0000-0000-00000B000000}"/>
    <hyperlink ref="QP14" r:id="rId13" xr:uid="{00000000-0004-0000-0000-00000C000000}"/>
    <hyperlink ref="QP15" r:id="rId14" xr:uid="{00000000-0004-0000-0000-00000D000000}"/>
    <hyperlink ref="QP16" r:id="rId15" xr:uid="{00000000-0004-0000-0000-00000E000000}"/>
    <hyperlink ref="QP17" r:id="rId16" xr:uid="{00000000-0004-0000-0000-00000F000000}"/>
    <hyperlink ref="QP18" r:id="rId17" xr:uid="{00000000-0004-0000-0000-000010000000}"/>
    <hyperlink ref="QP19" r:id="rId18" xr:uid="{00000000-0004-0000-0000-000011000000}"/>
    <hyperlink ref="QP20" r:id="rId19" xr:uid="{00000000-0004-0000-0000-000012000000}"/>
    <hyperlink ref="QP21" r:id="rId20" xr:uid="{00000000-0004-0000-0000-000013000000}"/>
    <hyperlink ref="QP22" r:id="rId21" xr:uid="{00000000-0004-0000-0000-000014000000}"/>
    <hyperlink ref="QP23" r:id="rId22" xr:uid="{00000000-0004-0000-0000-000015000000}"/>
    <hyperlink ref="QP24" r:id="rId23" xr:uid="{00000000-0004-0000-0000-000016000000}"/>
    <hyperlink ref="QP25" r:id="rId24" xr:uid="{00000000-0004-0000-0000-000017000000}"/>
    <hyperlink ref="QP26" r:id="rId25" xr:uid="{00000000-0004-0000-0000-000018000000}"/>
    <hyperlink ref="QP27" r:id="rId26" xr:uid="{00000000-0004-0000-0000-000019000000}"/>
    <hyperlink ref="QP28" r:id="rId27" xr:uid="{00000000-0004-0000-0000-00001A000000}"/>
    <hyperlink ref="QP29" r:id="rId28" xr:uid="{00000000-0004-0000-0000-00001B000000}"/>
    <hyperlink ref="QP30" r:id="rId29" xr:uid="{00000000-0004-0000-0000-00001C000000}"/>
    <hyperlink ref="QP31" r:id="rId30" xr:uid="{00000000-0004-0000-0000-00001D000000}"/>
    <hyperlink ref="QP32" r:id="rId31" xr:uid="{00000000-0004-0000-0000-00001E000000}"/>
    <hyperlink ref="QP33" r:id="rId32" xr:uid="{00000000-0004-0000-0000-00001F000000}"/>
    <hyperlink ref="QP34" r:id="rId33" xr:uid="{00000000-0004-0000-0000-000020000000}"/>
    <hyperlink ref="QP35" r:id="rId34" xr:uid="{00000000-0004-0000-0000-000021000000}"/>
    <hyperlink ref="QP36" r:id="rId35" xr:uid="{00000000-0004-0000-0000-000022000000}"/>
    <hyperlink ref="QP37" r:id="rId36" xr:uid="{00000000-0004-0000-0000-000023000000}"/>
    <hyperlink ref="QP38" r:id="rId37" xr:uid="{00000000-0004-0000-0000-000024000000}"/>
    <hyperlink ref="QP39" r:id="rId38" xr:uid="{00000000-0004-0000-0000-000025000000}"/>
    <hyperlink ref="QP40" r:id="rId39" xr:uid="{00000000-0004-0000-0000-000026000000}"/>
    <hyperlink ref="QP41" r:id="rId40" xr:uid="{00000000-0004-0000-0000-000027000000}"/>
    <hyperlink ref="QP42" r:id="rId41" xr:uid="{00000000-0004-0000-0000-000028000000}"/>
    <hyperlink ref="QP43" r:id="rId42" xr:uid="{00000000-0004-0000-0000-000029000000}"/>
    <hyperlink ref="QP44" r:id="rId43" xr:uid="{00000000-0004-0000-0000-00002A000000}"/>
    <hyperlink ref="QP45" r:id="rId44" xr:uid="{00000000-0004-0000-0000-00002B000000}"/>
    <hyperlink ref="QP46" r:id="rId45" xr:uid="{00000000-0004-0000-0000-00002C000000}"/>
    <hyperlink ref="QP47" r:id="rId46" xr:uid="{00000000-0004-0000-0000-00002D000000}"/>
    <hyperlink ref="QP48" r:id="rId47" xr:uid="{00000000-0004-0000-0000-00002E000000}"/>
    <hyperlink ref="QP49" r:id="rId48" xr:uid="{00000000-0004-0000-0000-00002F000000}"/>
    <hyperlink ref="QP50" r:id="rId49" xr:uid="{00000000-0004-0000-0000-000030000000}"/>
    <hyperlink ref="QP51" r:id="rId50" xr:uid="{00000000-0004-0000-0000-000031000000}"/>
    <hyperlink ref="QP52" r:id="rId51" xr:uid="{00000000-0004-0000-0000-000032000000}"/>
    <hyperlink ref="QP53" r:id="rId52" xr:uid="{00000000-0004-0000-0000-000033000000}"/>
    <hyperlink ref="QP54" r:id="rId53" xr:uid="{00000000-0004-0000-0000-000034000000}"/>
    <hyperlink ref="QP55" r:id="rId54" xr:uid="{00000000-0004-0000-0000-000035000000}"/>
    <hyperlink ref="QP56" r:id="rId55" xr:uid="{00000000-0004-0000-0000-000036000000}"/>
    <hyperlink ref="QP57" r:id="rId56" xr:uid="{00000000-0004-0000-0000-000037000000}"/>
    <hyperlink ref="QP58" r:id="rId57" xr:uid="{00000000-0004-0000-0000-000038000000}"/>
    <hyperlink ref="QP59" r:id="rId58" xr:uid="{00000000-0004-0000-0000-000039000000}"/>
    <hyperlink ref="QP60" r:id="rId59" xr:uid="{00000000-0004-0000-0000-00003A000000}"/>
    <hyperlink ref="QP61" r:id="rId60" xr:uid="{00000000-0004-0000-0000-00003B000000}"/>
    <hyperlink ref="QP62" r:id="rId61" xr:uid="{00000000-0004-0000-0000-00003C000000}"/>
    <hyperlink ref="QP63" r:id="rId62" xr:uid="{00000000-0004-0000-0000-00003D000000}"/>
    <hyperlink ref="QP64" r:id="rId63" xr:uid="{00000000-0004-0000-0000-00003E000000}"/>
    <hyperlink ref="QP65" r:id="rId64" xr:uid="{00000000-0004-0000-0000-00003F000000}"/>
    <hyperlink ref="QP66" r:id="rId65" xr:uid="{00000000-0004-0000-0000-000040000000}"/>
    <hyperlink ref="QP67" r:id="rId66" xr:uid="{00000000-0004-0000-0000-000041000000}"/>
    <hyperlink ref="QP68" r:id="rId67" xr:uid="{00000000-0004-0000-0000-000042000000}"/>
    <hyperlink ref="QP69" r:id="rId68" xr:uid="{00000000-0004-0000-0000-000043000000}"/>
    <hyperlink ref="QP70" r:id="rId69" xr:uid="{00000000-0004-0000-0000-000044000000}"/>
    <hyperlink ref="QP71" r:id="rId70" xr:uid="{00000000-0004-0000-0000-000045000000}"/>
    <hyperlink ref="QP72" r:id="rId71" xr:uid="{00000000-0004-0000-0000-000046000000}"/>
    <hyperlink ref="QP73" r:id="rId72" xr:uid="{00000000-0004-0000-0000-000047000000}"/>
    <hyperlink ref="QP74" r:id="rId73" xr:uid="{00000000-0004-0000-0000-000048000000}"/>
    <hyperlink ref="QP75" r:id="rId74" xr:uid="{00000000-0004-0000-0000-000049000000}"/>
    <hyperlink ref="QP76" r:id="rId75" xr:uid="{00000000-0004-0000-0000-00004A000000}"/>
    <hyperlink ref="QP77" r:id="rId76" xr:uid="{00000000-0004-0000-0000-00004B000000}"/>
    <hyperlink ref="QP78" r:id="rId77" xr:uid="{00000000-0004-0000-0000-00004C000000}"/>
    <hyperlink ref="QP79" r:id="rId78" xr:uid="{00000000-0004-0000-0000-00004D000000}"/>
    <hyperlink ref="QP80" r:id="rId79" xr:uid="{00000000-0004-0000-0000-00004E000000}"/>
    <hyperlink ref="QP81" r:id="rId80" xr:uid="{00000000-0004-0000-0000-00004F000000}"/>
    <hyperlink ref="QP82" r:id="rId81" xr:uid="{00000000-0004-0000-0000-000050000000}"/>
    <hyperlink ref="QP83" r:id="rId82" xr:uid="{00000000-0004-0000-0000-000051000000}"/>
    <hyperlink ref="QP84" r:id="rId83" xr:uid="{00000000-0004-0000-0000-000052000000}"/>
    <hyperlink ref="QP85" r:id="rId84" xr:uid="{00000000-0004-0000-0000-000053000000}"/>
    <hyperlink ref="QP86" r:id="rId85" xr:uid="{00000000-0004-0000-0000-000054000000}"/>
    <hyperlink ref="QP87" r:id="rId86" xr:uid="{00000000-0004-0000-0000-000055000000}"/>
    <hyperlink ref="QP88" r:id="rId87" xr:uid="{00000000-0004-0000-0000-000056000000}"/>
    <hyperlink ref="QP89" r:id="rId88" xr:uid="{00000000-0004-0000-0000-000057000000}"/>
    <hyperlink ref="QP90" r:id="rId89" xr:uid="{00000000-0004-0000-0000-000058000000}"/>
    <hyperlink ref="QP91" r:id="rId90" xr:uid="{00000000-0004-0000-0000-000059000000}"/>
    <hyperlink ref="QP92" r:id="rId91" xr:uid="{00000000-0004-0000-0000-00005A000000}"/>
    <hyperlink ref="QP93" r:id="rId92" xr:uid="{00000000-0004-0000-0000-00005B000000}"/>
    <hyperlink ref="QP94" r:id="rId93" xr:uid="{00000000-0004-0000-0000-00005C000000}"/>
    <hyperlink ref="QP95" r:id="rId94" xr:uid="{00000000-0004-0000-0000-00005D000000}"/>
    <hyperlink ref="QP96" r:id="rId95" xr:uid="{00000000-0004-0000-0000-00005E000000}"/>
    <hyperlink ref="QP97" r:id="rId96" xr:uid="{00000000-0004-0000-0000-00005F000000}"/>
    <hyperlink ref="QP98" r:id="rId97" xr:uid="{00000000-0004-0000-0000-000060000000}"/>
    <hyperlink ref="QP99" r:id="rId98" xr:uid="{00000000-0004-0000-0000-000061000000}"/>
    <hyperlink ref="QP100" r:id="rId99" xr:uid="{00000000-0004-0000-0000-000062000000}"/>
    <hyperlink ref="QP101" r:id="rId100" xr:uid="{00000000-0004-0000-0000-000063000000}"/>
    <hyperlink ref="QP102" r:id="rId101" xr:uid="{00000000-0004-0000-0000-000064000000}"/>
    <hyperlink ref="QP103" r:id="rId102" xr:uid="{00000000-0004-0000-0000-000065000000}"/>
    <hyperlink ref="QP104" r:id="rId103" xr:uid="{00000000-0004-0000-0000-000066000000}"/>
    <hyperlink ref="QP105" r:id="rId104" xr:uid="{00000000-0004-0000-0000-000067000000}"/>
    <hyperlink ref="QP106" r:id="rId105" xr:uid="{00000000-0004-0000-0000-000068000000}"/>
    <hyperlink ref="QP107" r:id="rId106" xr:uid="{00000000-0004-0000-0000-000069000000}"/>
    <hyperlink ref="QP108" r:id="rId107" xr:uid="{00000000-0004-0000-0000-00006A000000}"/>
    <hyperlink ref="QP109" r:id="rId108" xr:uid="{00000000-0004-0000-0000-00006B000000}"/>
    <hyperlink ref="QP110" r:id="rId109" xr:uid="{00000000-0004-0000-0000-00006C000000}"/>
    <hyperlink ref="QP111" r:id="rId110" xr:uid="{00000000-0004-0000-0000-00006D000000}"/>
    <hyperlink ref="QP112" r:id="rId111" xr:uid="{00000000-0004-0000-0000-00006E000000}"/>
    <hyperlink ref="QP113" r:id="rId112" xr:uid="{00000000-0004-0000-0000-00006F000000}"/>
    <hyperlink ref="QP114" r:id="rId113" xr:uid="{00000000-0004-0000-0000-000070000000}"/>
    <hyperlink ref="QP115" r:id="rId114" xr:uid="{00000000-0004-0000-0000-000071000000}"/>
    <hyperlink ref="QP116" r:id="rId115" xr:uid="{00000000-0004-0000-0000-000072000000}"/>
    <hyperlink ref="QP117" r:id="rId116" xr:uid="{00000000-0004-0000-0000-000073000000}"/>
    <hyperlink ref="QP118" r:id="rId117" xr:uid="{00000000-0004-0000-0000-000074000000}"/>
    <hyperlink ref="QP119" r:id="rId118" xr:uid="{00000000-0004-0000-0000-000075000000}"/>
    <hyperlink ref="QP120" r:id="rId119" xr:uid="{00000000-0004-0000-0000-000076000000}"/>
    <hyperlink ref="QP121" r:id="rId120" xr:uid="{00000000-0004-0000-0000-000077000000}"/>
    <hyperlink ref="QP122" r:id="rId121" xr:uid="{00000000-0004-0000-0000-000078000000}"/>
    <hyperlink ref="QP123" r:id="rId122" xr:uid="{00000000-0004-0000-0000-000079000000}"/>
    <hyperlink ref="QP124" r:id="rId123" xr:uid="{00000000-0004-0000-0000-00007A000000}"/>
    <hyperlink ref="QP125" r:id="rId124" xr:uid="{00000000-0004-0000-0000-00007B000000}"/>
    <hyperlink ref="QP126" r:id="rId125" xr:uid="{00000000-0004-0000-0000-00007C000000}"/>
    <hyperlink ref="QP127" r:id="rId126" xr:uid="{00000000-0004-0000-0000-00007D000000}"/>
    <hyperlink ref="QP128" r:id="rId127" xr:uid="{00000000-0004-0000-0000-00007E000000}"/>
    <hyperlink ref="QP129" r:id="rId128" xr:uid="{00000000-0004-0000-0000-00007F000000}"/>
    <hyperlink ref="QP130" r:id="rId129" xr:uid="{00000000-0004-0000-0000-000080000000}"/>
    <hyperlink ref="QP131" r:id="rId130" xr:uid="{00000000-0004-0000-0000-000081000000}"/>
    <hyperlink ref="QP132" r:id="rId131" xr:uid="{00000000-0004-0000-0000-000082000000}"/>
    <hyperlink ref="QP133" r:id="rId132" xr:uid="{00000000-0004-0000-0000-000083000000}"/>
    <hyperlink ref="QP134" r:id="rId133" xr:uid="{00000000-0004-0000-0000-000084000000}"/>
    <hyperlink ref="QP135" r:id="rId134" xr:uid="{00000000-0004-0000-0000-000085000000}"/>
    <hyperlink ref="QP136" r:id="rId135" xr:uid="{00000000-0004-0000-0000-000086000000}"/>
    <hyperlink ref="QP137" r:id="rId136" xr:uid="{00000000-0004-0000-0000-000087000000}"/>
    <hyperlink ref="QP138" r:id="rId137" xr:uid="{00000000-0004-0000-0000-000088000000}"/>
    <hyperlink ref="QP139" r:id="rId138" xr:uid="{00000000-0004-0000-0000-000089000000}"/>
    <hyperlink ref="QP140" r:id="rId139" xr:uid="{00000000-0004-0000-0000-00008A000000}"/>
    <hyperlink ref="QP141" r:id="rId140" xr:uid="{00000000-0004-0000-0000-00008B000000}"/>
    <hyperlink ref="QP142" r:id="rId141" xr:uid="{00000000-0004-0000-0000-00008C000000}"/>
    <hyperlink ref="QP143" r:id="rId142" xr:uid="{00000000-0004-0000-0000-00008D000000}"/>
    <hyperlink ref="QP144" r:id="rId143" xr:uid="{00000000-0004-0000-0000-00008E000000}"/>
    <hyperlink ref="QP145" r:id="rId144" xr:uid="{00000000-0004-0000-0000-00008F000000}"/>
    <hyperlink ref="QP146" r:id="rId145" xr:uid="{00000000-0004-0000-0000-000090000000}"/>
    <hyperlink ref="QP147" r:id="rId146" xr:uid="{00000000-0004-0000-0000-000091000000}"/>
    <hyperlink ref="QP148" r:id="rId147" xr:uid="{00000000-0004-0000-0000-000092000000}"/>
    <hyperlink ref="QP149" r:id="rId148" xr:uid="{00000000-0004-0000-0000-000093000000}"/>
    <hyperlink ref="QP150" r:id="rId149" xr:uid="{00000000-0004-0000-0000-000094000000}"/>
    <hyperlink ref="QP151" r:id="rId150" xr:uid="{00000000-0004-0000-0000-000095000000}"/>
    <hyperlink ref="QP152" r:id="rId151" xr:uid="{00000000-0004-0000-0000-000096000000}"/>
    <hyperlink ref="QP153" r:id="rId152" xr:uid="{00000000-0004-0000-0000-000097000000}"/>
    <hyperlink ref="QP154" r:id="rId153" xr:uid="{00000000-0004-0000-0000-000098000000}"/>
    <hyperlink ref="QP155" r:id="rId154" xr:uid="{00000000-0004-0000-0000-000099000000}"/>
    <hyperlink ref="QP156" r:id="rId155" xr:uid="{00000000-0004-0000-0000-00009A000000}"/>
    <hyperlink ref="QP157" r:id="rId156" xr:uid="{00000000-0004-0000-0000-00009B000000}"/>
    <hyperlink ref="QP158" r:id="rId157" xr:uid="{00000000-0004-0000-0000-00009C000000}"/>
    <hyperlink ref="QP159" r:id="rId158" xr:uid="{00000000-0004-0000-0000-00009D000000}"/>
    <hyperlink ref="QP160" r:id="rId159" xr:uid="{00000000-0004-0000-0000-00009E000000}"/>
    <hyperlink ref="QP161" r:id="rId160" xr:uid="{00000000-0004-0000-0000-00009F000000}"/>
    <hyperlink ref="QP162" r:id="rId161" xr:uid="{00000000-0004-0000-0000-0000A0000000}"/>
    <hyperlink ref="QP163" r:id="rId162" xr:uid="{00000000-0004-0000-0000-0000A1000000}"/>
    <hyperlink ref="QP164" r:id="rId163" xr:uid="{00000000-0004-0000-0000-0000A2000000}"/>
    <hyperlink ref="QP165" r:id="rId164" xr:uid="{00000000-0004-0000-0000-0000A3000000}"/>
    <hyperlink ref="QP166" r:id="rId165" xr:uid="{00000000-0004-0000-0000-0000A4000000}"/>
    <hyperlink ref="QP167" r:id="rId166" xr:uid="{00000000-0004-0000-0000-0000A5000000}"/>
    <hyperlink ref="QP168" r:id="rId167" xr:uid="{00000000-0004-0000-0000-0000A6000000}"/>
    <hyperlink ref="QP169" r:id="rId168" xr:uid="{00000000-0004-0000-0000-0000A7000000}"/>
    <hyperlink ref="QP170" r:id="rId169" xr:uid="{00000000-0004-0000-0000-0000A8000000}"/>
    <hyperlink ref="QP171" r:id="rId170" xr:uid="{00000000-0004-0000-0000-0000A9000000}"/>
    <hyperlink ref="QP172" r:id="rId171" xr:uid="{00000000-0004-0000-0000-0000AA000000}"/>
    <hyperlink ref="QP173" r:id="rId172" xr:uid="{00000000-0004-0000-0000-0000AB000000}"/>
    <hyperlink ref="QP174" r:id="rId173" xr:uid="{00000000-0004-0000-0000-0000AC000000}"/>
    <hyperlink ref="QP175" r:id="rId174" xr:uid="{00000000-0004-0000-0000-0000AD000000}"/>
    <hyperlink ref="QP176" r:id="rId175" xr:uid="{00000000-0004-0000-0000-0000AE000000}"/>
    <hyperlink ref="QP177" r:id="rId176" xr:uid="{00000000-0004-0000-0000-0000AF000000}"/>
    <hyperlink ref="QP178" r:id="rId177" xr:uid="{00000000-0004-0000-0000-0000B0000000}"/>
    <hyperlink ref="QP179" r:id="rId178" xr:uid="{00000000-0004-0000-0000-0000B1000000}"/>
    <hyperlink ref="QP180" r:id="rId179" xr:uid="{00000000-0004-0000-0000-0000B2000000}"/>
    <hyperlink ref="QP181" r:id="rId180" xr:uid="{00000000-0004-0000-0000-0000B3000000}"/>
    <hyperlink ref="QP182" r:id="rId181" xr:uid="{00000000-0004-0000-0000-0000B4000000}"/>
    <hyperlink ref="QP183" r:id="rId182" xr:uid="{00000000-0004-0000-0000-0000B5000000}"/>
    <hyperlink ref="QP184" r:id="rId183" xr:uid="{00000000-0004-0000-0000-0000B6000000}"/>
    <hyperlink ref="QP185" r:id="rId184" xr:uid="{00000000-0004-0000-0000-0000B7000000}"/>
    <hyperlink ref="QP186" r:id="rId185" xr:uid="{00000000-0004-0000-0000-0000B8000000}"/>
    <hyperlink ref="QP187" r:id="rId186" xr:uid="{00000000-0004-0000-0000-0000B9000000}"/>
    <hyperlink ref="QP188" r:id="rId187" xr:uid="{00000000-0004-0000-0000-0000BA000000}"/>
    <hyperlink ref="QP189" r:id="rId188" xr:uid="{00000000-0004-0000-0000-0000BB000000}"/>
    <hyperlink ref="QP190" r:id="rId189" xr:uid="{00000000-0004-0000-0000-0000BC000000}"/>
    <hyperlink ref="QP191" r:id="rId190" xr:uid="{00000000-0004-0000-0000-0000BD000000}"/>
    <hyperlink ref="QP192" r:id="rId191" xr:uid="{00000000-0004-0000-0000-0000BE000000}"/>
    <hyperlink ref="QP193" r:id="rId192" xr:uid="{00000000-0004-0000-0000-0000BF000000}"/>
    <hyperlink ref="QP194" r:id="rId193" xr:uid="{00000000-0004-0000-0000-0000C0000000}"/>
    <hyperlink ref="QP195" r:id="rId194" xr:uid="{00000000-0004-0000-0000-0000C1000000}"/>
    <hyperlink ref="QP196" r:id="rId195" xr:uid="{00000000-0004-0000-0000-0000C2000000}"/>
    <hyperlink ref="QP197" r:id="rId196" xr:uid="{00000000-0004-0000-0000-0000C3000000}"/>
    <hyperlink ref="QP198" r:id="rId197" xr:uid="{00000000-0004-0000-0000-0000C4000000}"/>
    <hyperlink ref="QP199" r:id="rId198" xr:uid="{00000000-0004-0000-0000-0000C5000000}"/>
    <hyperlink ref="QP200" r:id="rId199" xr:uid="{00000000-0004-0000-0000-0000C6000000}"/>
    <hyperlink ref="QP201" r:id="rId200" xr:uid="{00000000-0004-0000-0000-0000C7000000}"/>
    <hyperlink ref="QP202" r:id="rId201" xr:uid="{00000000-0004-0000-0000-0000C8000000}"/>
    <hyperlink ref="QP203" r:id="rId202" xr:uid="{00000000-0004-0000-0000-0000C9000000}"/>
    <hyperlink ref="QP204" r:id="rId203" xr:uid="{00000000-0004-0000-0000-0000CA000000}"/>
    <hyperlink ref="QP205" r:id="rId204" xr:uid="{00000000-0004-0000-0000-0000CB000000}"/>
    <hyperlink ref="QP206" r:id="rId205" xr:uid="{00000000-0004-0000-0000-0000CC000000}"/>
    <hyperlink ref="QP207" r:id="rId206" xr:uid="{00000000-0004-0000-0000-0000CD000000}"/>
    <hyperlink ref="QP208" r:id="rId207" xr:uid="{00000000-0004-0000-0000-0000CE000000}"/>
    <hyperlink ref="QP209" r:id="rId208" xr:uid="{00000000-0004-0000-0000-0000CF000000}"/>
    <hyperlink ref="QP210" r:id="rId209" xr:uid="{00000000-0004-0000-0000-0000D0000000}"/>
    <hyperlink ref="QP211" r:id="rId210" xr:uid="{00000000-0004-0000-0000-0000D1000000}"/>
    <hyperlink ref="QP212" r:id="rId211" xr:uid="{00000000-0004-0000-0000-0000D2000000}"/>
    <hyperlink ref="QP213" r:id="rId212" xr:uid="{00000000-0004-0000-0000-0000D3000000}"/>
    <hyperlink ref="QP214" r:id="rId213" xr:uid="{00000000-0004-0000-0000-0000D4000000}"/>
    <hyperlink ref="QP215" r:id="rId214" xr:uid="{00000000-0004-0000-0000-0000D5000000}"/>
    <hyperlink ref="QP216" r:id="rId215" xr:uid="{00000000-0004-0000-0000-0000D6000000}"/>
    <hyperlink ref="QP217" r:id="rId216" xr:uid="{00000000-0004-0000-0000-0000D7000000}"/>
    <hyperlink ref="QP218" r:id="rId217" xr:uid="{00000000-0004-0000-0000-0000D8000000}"/>
    <hyperlink ref="QP219" r:id="rId218" xr:uid="{00000000-0004-0000-0000-0000D9000000}"/>
    <hyperlink ref="QP220" r:id="rId219" xr:uid="{00000000-0004-0000-0000-0000DA000000}"/>
    <hyperlink ref="QP221" r:id="rId220" xr:uid="{00000000-0004-0000-0000-0000DB000000}"/>
    <hyperlink ref="QP222" r:id="rId221" xr:uid="{00000000-0004-0000-0000-0000DC000000}"/>
    <hyperlink ref="QP223" r:id="rId222" xr:uid="{00000000-0004-0000-0000-0000DD000000}"/>
    <hyperlink ref="QP224" r:id="rId223" xr:uid="{00000000-0004-0000-0000-0000DE000000}"/>
    <hyperlink ref="QP225" r:id="rId224" xr:uid="{00000000-0004-0000-0000-0000DF000000}"/>
    <hyperlink ref="QP226" r:id="rId225" xr:uid="{00000000-0004-0000-0000-0000E0000000}"/>
    <hyperlink ref="QP227" r:id="rId226" xr:uid="{00000000-0004-0000-0000-0000E1000000}"/>
    <hyperlink ref="QP228" r:id="rId227" xr:uid="{00000000-0004-0000-0000-0000E2000000}"/>
    <hyperlink ref="QP229" r:id="rId228" xr:uid="{00000000-0004-0000-0000-0000E3000000}"/>
    <hyperlink ref="QP230" r:id="rId229" xr:uid="{00000000-0004-0000-0000-0000E4000000}"/>
    <hyperlink ref="QP231" r:id="rId230" xr:uid="{00000000-0004-0000-0000-0000E5000000}"/>
    <hyperlink ref="QP232" r:id="rId231" xr:uid="{00000000-0004-0000-0000-0000E6000000}"/>
    <hyperlink ref="QP233" r:id="rId232" xr:uid="{00000000-0004-0000-0000-0000E7000000}"/>
    <hyperlink ref="QP234" r:id="rId233" xr:uid="{00000000-0004-0000-0000-0000E8000000}"/>
    <hyperlink ref="QP235" r:id="rId234" xr:uid="{00000000-0004-0000-0000-0000E9000000}"/>
    <hyperlink ref="QP236" r:id="rId235" xr:uid="{00000000-0004-0000-0000-0000EA000000}"/>
    <hyperlink ref="QP237" r:id="rId236" xr:uid="{00000000-0004-0000-0000-0000EB000000}"/>
    <hyperlink ref="QP238" r:id="rId237" xr:uid="{00000000-0004-0000-0000-0000EC000000}"/>
    <hyperlink ref="QP239" r:id="rId238" xr:uid="{00000000-0004-0000-0000-0000ED000000}"/>
    <hyperlink ref="QP240" r:id="rId239" xr:uid="{00000000-0004-0000-0000-0000EE000000}"/>
    <hyperlink ref="QP241" r:id="rId240" xr:uid="{00000000-0004-0000-0000-0000EF000000}"/>
    <hyperlink ref="QP242" r:id="rId241" xr:uid="{00000000-0004-0000-0000-0000F0000000}"/>
    <hyperlink ref="QP243" r:id="rId242" xr:uid="{00000000-0004-0000-0000-0000F1000000}"/>
    <hyperlink ref="QP244" r:id="rId243" xr:uid="{00000000-0004-0000-0000-0000F2000000}"/>
    <hyperlink ref="QP245" r:id="rId244" xr:uid="{00000000-0004-0000-0000-0000F3000000}"/>
    <hyperlink ref="QP246" r:id="rId245" xr:uid="{00000000-0004-0000-0000-0000F4000000}"/>
    <hyperlink ref="QP247" r:id="rId246" xr:uid="{00000000-0004-0000-0000-0000F5000000}"/>
    <hyperlink ref="QP248" r:id="rId247" xr:uid="{00000000-0004-0000-0000-0000F6000000}"/>
    <hyperlink ref="QP249" r:id="rId248" xr:uid="{00000000-0004-0000-0000-0000F7000000}"/>
    <hyperlink ref="QP250" r:id="rId249" xr:uid="{00000000-0004-0000-0000-0000F8000000}"/>
    <hyperlink ref="QP251" r:id="rId250" xr:uid="{00000000-0004-0000-0000-0000F9000000}"/>
    <hyperlink ref="QP252" r:id="rId251" xr:uid="{00000000-0004-0000-0000-0000FA000000}"/>
    <hyperlink ref="QP253" r:id="rId252" xr:uid="{00000000-0004-0000-0000-0000FB000000}"/>
    <hyperlink ref="QP254" r:id="rId253" xr:uid="{00000000-0004-0000-0000-0000FC000000}"/>
    <hyperlink ref="QP255" r:id="rId254" xr:uid="{00000000-0004-0000-0000-0000FD000000}"/>
    <hyperlink ref="QP256" r:id="rId255" xr:uid="{00000000-0004-0000-0000-0000FE000000}"/>
    <hyperlink ref="QP257" r:id="rId256" xr:uid="{00000000-0004-0000-0000-0000FF000000}"/>
    <hyperlink ref="QP258" r:id="rId257" xr:uid="{00000000-0004-0000-0000-000000010000}"/>
    <hyperlink ref="QP259" r:id="rId258" xr:uid="{00000000-0004-0000-0000-000001010000}"/>
    <hyperlink ref="QP260" r:id="rId259" xr:uid="{00000000-0004-0000-0000-000002010000}"/>
    <hyperlink ref="QP261" r:id="rId260" xr:uid="{00000000-0004-0000-0000-000003010000}"/>
    <hyperlink ref="QP262" r:id="rId261" xr:uid="{00000000-0004-0000-0000-000004010000}"/>
    <hyperlink ref="QP263" r:id="rId262" xr:uid="{00000000-0004-0000-0000-000005010000}"/>
    <hyperlink ref="QP264" r:id="rId263" xr:uid="{00000000-0004-0000-0000-000006010000}"/>
    <hyperlink ref="QP265" r:id="rId264" xr:uid="{00000000-0004-0000-0000-000007010000}"/>
    <hyperlink ref="QP266" r:id="rId265" xr:uid="{00000000-0004-0000-0000-000008010000}"/>
    <hyperlink ref="QP267" r:id="rId266" xr:uid="{00000000-0004-0000-0000-000009010000}"/>
    <hyperlink ref="QP268" r:id="rId267" xr:uid="{00000000-0004-0000-0000-00000A010000}"/>
    <hyperlink ref="QP269" r:id="rId268" xr:uid="{00000000-0004-0000-0000-00000B010000}"/>
    <hyperlink ref="QP270" r:id="rId269" xr:uid="{00000000-0004-0000-0000-00000C010000}"/>
    <hyperlink ref="QP271" r:id="rId270" xr:uid="{00000000-0004-0000-0000-00000D010000}"/>
    <hyperlink ref="QP272" r:id="rId271" xr:uid="{00000000-0004-0000-0000-00000E010000}"/>
    <hyperlink ref="QP273" r:id="rId272" xr:uid="{00000000-0004-0000-0000-00000F010000}"/>
    <hyperlink ref="QP274" r:id="rId273" xr:uid="{00000000-0004-0000-0000-000010010000}"/>
    <hyperlink ref="QP275" r:id="rId274" xr:uid="{00000000-0004-0000-0000-000011010000}"/>
    <hyperlink ref="QP276" r:id="rId275" xr:uid="{00000000-0004-0000-0000-000012010000}"/>
    <hyperlink ref="QP277" r:id="rId276" xr:uid="{00000000-0004-0000-0000-000013010000}"/>
    <hyperlink ref="QP278" r:id="rId277" xr:uid="{00000000-0004-0000-0000-000014010000}"/>
    <hyperlink ref="QP279" r:id="rId278" xr:uid="{00000000-0004-0000-0000-000015010000}"/>
    <hyperlink ref="QP280" r:id="rId279" xr:uid="{00000000-0004-0000-0000-000016010000}"/>
    <hyperlink ref="QP281" r:id="rId280" xr:uid="{00000000-0004-0000-0000-000017010000}"/>
    <hyperlink ref="QP282" r:id="rId281" xr:uid="{00000000-0004-0000-0000-000018010000}"/>
    <hyperlink ref="QP283" r:id="rId282" xr:uid="{00000000-0004-0000-0000-000019010000}"/>
    <hyperlink ref="QP284" r:id="rId283" xr:uid="{00000000-0004-0000-0000-00001A010000}"/>
    <hyperlink ref="QP285" r:id="rId284" xr:uid="{00000000-0004-0000-0000-00001B010000}"/>
    <hyperlink ref="QP286" r:id="rId285" xr:uid="{00000000-0004-0000-0000-00001C010000}"/>
    <hyperlink ref="QP287" r:id="rId286" xr:uid="{00000000-0004-0000-0000-00001D010000}"/>
    <hyperlink ref="QP288" r:id="rId287" xr:uid="{00000000-0004-0000-0000-00001E010000}"/>
    <hyperlink ref="QP289" r:id="rId288" xr:uid="{00000000-0004-0000-0000-00001F010000}"/>
    <hyperlink ref="QP290" r:id="rId289" xr:uid="{00000000-0004-0000-0000-000020010000}"/>
    <hyperlink ref="QP291" r:id="rId290" xr:uid="{00000000-0004-0000-0000-000021010000}"/>
    <hyperlink ref="QP292" r:id="rId291" xr:uid="{00000000-0004-0000-0000-000022010000}"/>
    <hyperlink ref="QP293" r:id="rId292" xr:uid="{00000000-0004-0000-0000-000023010000}"/>
    <hyperlink ref="QP294" r:id="rId293" xr:uid="{00000000-0004-0000-0000-000024010000}"/>
    <hyperlink ref="QP295" r:id="rId294" xr:uid="{00000000-0004-0000-0000-000025010000}"/>
    <hyperlink ref="QP296" r:id="rId295" xr:uid="{00000000-0004-0000-0000-000026010000}"/>
    <hyperlink ref="QP297" r:id="rId296" xr:uid="{00000000-0004-0000-0000-000027010000}"/>
    <hyperlink ref="QP298" r:id="rId297" xr:uid="{00000000-0004-0000-0000-000028010000}"/>
    <hyperlink ref="QP299" r:id="rId298" xr:uid="{00000000-0004-0000-0000-000029010000}"/>
    <hyperlink ref="QP300" r:id="rId299" xr:uid="{00000000-0004-0000-0000-00002A010000}"/>
    <hyperlink ref="QP301" r:id="rId300" xr:uid="{00000000-0004-0000-0000-00002B010000}"/>
    <hyperlink ref="QP302" r:id="rId301" xr:uid="{00000000-0004-0000-0000-00002C010000}"/>
    <hyperlink ref="QP303" r:id="rId302" xr:uid="{00000000-0004-0000-0000-00002D010000}"/>
    <hyperlink ref="QP304" r:id="rId303" xr:uid="{00000000-0004-0000-0000-00002E010000}"/>
    <hyperlink ref="QP305" r:id="rId304" xr:uid="{00000000-0004-0000-0000-00002F010000}"/>
    <hyperlink ref="QP306" r:id="rId305" xr:uid="{00000000-0004-0000-0000-000030010000}"/>
    <hyperlink ref="QP307" r:id="rId306" xr:uid="{00000000-0004-0000-0000-000031010000}"/>
    <hyperlink ref="QP308" r:id="rId307" xr:uid="{00000000-0004-0000-0000-000032010000}"/>
    <hyperlink ref="QP309" r:id="rId308" xr:uid="{00000000-0004-0000-0000-000033010000}"/>
    <hyperlink ref="QP310" r:id="rId309" xr:uid="{00000000-0004-0000-0000-000034010000}"/>
    <hyperlink ref="QP311" r:id="rId310" xr:uid="{00000000-0004-0000-0000-000035010000}"/>
    <hyperlink ref="QP312" r:id="rId311" xr:uid="{00000000-0004-0000-0000-000036010000}"/>
    <hyperlink ref="QP313" r:id="rId312" xr:uid="{00000000-0004-0000-0000-000037010000}"/>
    <hyperlink ref="QP314" r:id="rId313" xr:uid="{00000000-0004-0000-0000-000038010000}"/>
    <hyperlink ref="QP315" r:id="rId314" xr:uid="{00000000-0004-0000-0000-000039010000}"/>
    <hyperlink ref="QP316" r:id="rId315" xr:uid="{00000000-0004-0000-0000-00003A010000}"/>
    <hyperlink ref="QP317" r:id="rId316" xr:uid="{00000000-0004-0000-0000-00003B010000}"/>
    <hyperlink ref="QP318" r:id="rId317" xr:uid="{00000000-0004-0000-0000-00003C010000}"/>
    <hyperlink ref="QP319" r:id="rId318" xr:uid="{00000000-0004-0000-0000-00003D010000}"/>
    <hyperlink ref="QP320" r:id="rId319" xr:uid="{00000000-0004-0000-0000-00003E010000}"/>
    <hyperlink ref="QP321" r:id="rId320" xr:uid="{00000000-0004-0000-0000-00003F010000}"/>
    <hyperlink ref="QP322" r:id="rId321" xr:uid="{00000000-0004-0000-0000-000040010000}"/>
    <hyperlink ref="QP323" r:id="rId322" xr:uid="{00000000-0004-0000-0000-000041010000}"/>
    <hyperlink ref="QP324" r:id="rId323" xr:uid="{00000000-0004-0000-0000-000042010000}"/>
    <hyperlink ref="QP325" r:id="rId324" xr:uid="{00000000-0004-0000-0000-000043010000}"/>
    <hyperlink ref="QP326" r:id="rId325" xr:uid="{00000000-0004-0000-0000-000044010000}"/>
    <hyperlink ref="QP327" r:id="rId326" xr:uid="{00000000-0004-0000-0000-000045010000}"/>
    <hyperlink ref="QP328" r:id="rId327" xr:uid="{00000000-0004-0000-0000-000046010000}"/>
    <hyperlink ref="QP329" r:id="rId328" xr:uid="{00000000-0004-0000-0000-000047010000}"/>
    <hyperlink ref="QP330" r:id="rId329" xr:uid="{00000000-0004-0000-0000-000048010000}"/>
    <hyperlink ref="QP331" r:id="rId330" xr:uid="{00000000-0004-0000-0000-000049010000}"/>
    <hyperlink ref="QP332" r:id="rId331" xr:uid="{00000000-0004-0000-0000-00004A010000}"/>
    <hyperlink ref="QP333" r:id="rId332" xr:uid="{00000000-0004-0000-0000-00004B010000}"/>
    <hyperlink ref="QP334" r:id="rId333" xr:uid="{00000000-0004-0000-0000-00004C010000}"/>
    <hyperlink ref="QP335" r:id="rId334" xr:uid="{00000000-0004-0000-0000-00004D010000}"/>
    <hyperlink ref="QP336" r:id="rId335" xr:uid="{00000000-0004-0000-0000-00004E010000}"/>
    <hyperlink ref="QP337" r:id="rId336" xr:uid="{00000000-0004-0000-0000-00004F010000}"/>
    <hyperlink ref="QP338" r:id="rId337" xr:uid="{00000000-0004-0000-0000-000050010000}"/>
    <hyperlink ref="QP339" r:id="rId338" xr:uid="{00000000-0004-0000-0000-000051010000}"/>
    <hyperlink ref="QP340" r:id="rId339" xr:uid="{00000000-0004-0000-0000-000052010000}"/>
    <hyperlink ref="QP341" r:id="rId340" xr:uid="{00000000-0004-0000-0000-000053010000}"/>
    <hyperlink ref="QP342" r:id="rId341" xr:uid="{00000000-0004-0000-0000-000054010000}"/>
    <hyperlink ref="QP343" r:id="rId342" xr:uid="{00000000-0004-0000-0000-000055010000}"/>
    <hyperlink ref="QP344" r:id="rId343" xr:uid="{00000000-0004-0000-0000-000056010000}"/>
    <hyperlink ref="QP345" r:id="rId344" xr:uid="{00000000-0004-0000-0000-000057010000}"/>
    <hyperlink ref="QP346" r:id="rId345" xr:uid="{00000000-0004-0000-0000-000058010000}"/>
    <hyperlink ref="QP347" r:id="rId346" xr:uid="{00000000-0004-0000-0000-000059010000}"/>
    <hyperlink ref="QP348" r:id="rId347" xr:uid="{00000000-0004-0000-0000-00005A010000}"/>
    <hyperlink ref="QP349" r:id="rId348" xr:uid="{00000000-0004-0000-0000-00005B010000}"/>
    <hyperlink ref="QP350" r:id="rId349" xr:uid="{00000000-0004-0000-0000-00005C010000}"/>
    <hyperlink ref="QP351" r:id="rId350" xr:uid="{00000000-0004-0000-0000-00005D010000}"/>
    <hyperlink ref="QP352" r:id="rId351" xr:uid="{00000000-0004-0000-0000-00005E010000}"/>
    <hyperlink ref="QP353" r:id="rId352" xr:uid="{00000000-0004-0000-0000-00005F010000}"/>
    <hyperlink ref="QP354" r:id="rId353" xr:uid="{00000000-0004-0000-0000-000060010000}"/>
    <hyperlink ref="QP355" r:id="rId354" xr:uid="{00000000-0004-0000-0000-000061010000}"/>
    <hyperlink ref="QP356" r:id="rId355" xr:uid="{00000000-0004-0000-0000-000062010000}"/>
    <hyperlink ref="QP357" r:id="rId356" xr:uid="{00000000-0004-0000-0000-000063010000}"/>
    <hyperlink ref="QP358" r:id="rId357" xr:uid="{00000000-0004-0000-0000-000064010000}"/>
    <hyperlink ref="QP359" r:id="rId358" xr:uid="{00000000-0004-0000-0000-000065010000}"/>
    <hyperlink ref="QP360" r:id="rId359" xr:uid="{00000000-0004-0000-0000-000066010000}"/>
    <hyperlink ref="QP361" r:id="rId360" xr:uid="{00000000-0004-0000-0000-000067010000}"/>
    <hyperlink ref="QP362" r:id="rId361" xr:uid="{00000000-0004-0000-0000-000068010000}"/>
    <hyperlink ref="QP363" r:id="rId362" xr:uid="{00000000-0004-0000-0000-000069010000}"/>
    <hyperlink ref="QP364" r:id="rId363" xr:uid="{00000000-0004-0000-0000-00006A010000}"/>
    <hyperlink ref="QP365" r:id="rId364" xr:uid="{00000000-0004-0000-0000-00006B010000}"/>
    <hyperlink ref="QP366" r:id="rId365" xr:uid="{00000000-0004-0000-0000-00006C010000}"/>
    <hyperlink ref="QP367" r:id="rId366" xr:uid="{00000000-0004-0000-0000-00006D010000}"/>
    <hyperlink ref="QP368" r:id="rId367" xr:uid="{00000000-0004-0000-0000-00006E010000}"/>
    <hyperlink ref="QP369" r:id="rId368" xr:uid="{00000000-0004-0000-0000-00006F010000}"/>
  </hyperlinks>
  <pageMargins left="0.75" right="0.75" top="1" bottom="1" header="0" footer="0"/>
  <pageSetup orientation="portrait"/>
  <tableParts count="1">
    <tablePart r:id="rId36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813DE-0867-473A-B185-EF3C05E8DC0B}">
  <dimension ref="A1:Y397"/>
  <sheetViews>
    <sheetView topLeftCell="V300" workbookViewId="0">
      <selection activeCell="Y2" sqref="Y2"/>
    </sheetView>
  </sheetViews>
  <sheetFormatPr defaultColWidth="8.88671875" defaultRowHeight="13.8" x14ac:dyDescent="0.25"/>
  <cols>
    <col min="1" max="1" width="10.88671875" style="1" customWidth="1"/>
    <col min="2" max="2" width="36.77734375" style="1" customWidth="1"/>
    <col min="3" max="3" width="26.88671875" style="1" customWidth="1"/>
    <col min="4" max="4" width="27.6640625" style="1" customWidth="1"/>
    <col min="5" max="5" width="45.33203125" style="1" customWidth="1"/>
    <col min="6" max="9" width="57.109375" style="1" customWidth="1"/>
    <col min="10" max="10" width="28.77734375" style="1" customWidth="1"/>
    <col min="11" max="11" width="40.109375" style="1" customWidth="1"/>
    <col min="12" max="12" width="57.109375" style="1" customWidth="1"/>
    <col min="13" max="13" width="50" style="1" customWidth="1"/>
    <col min="14" max="14" width="57.109375" style="1" customWidth="1"/>
    <col min="15" max="15" width="42.88671875" style="1" customWidth="1"/>
    <col min="16" max="16" width="36.88671875" style="1" customWidth="1"/>
    <col min="17" max="17" width="24.109375" style="1" customWidth="1"/>
    <col min="18" max="18" width="25.44140625" style="1" customWidth="1"/>
    <col min="19" max="19" width="26.5546875" style="1" customWidth="1"/>
    <col min="20" max="20" width="53.109375" style="1" customWidth="1"/>
    <col min="21" max="23" width="57.109375" style="1" customWidth="1"/>
    <col min="24" max="24" width="49.44140625" style="1" customWidth="1"/>
    <col min="25" max="16384" width="8.88671875" style="1"/>
  </cols>
  <sheetData>
    <row r="1" spans="1:25" x14ac:dyDescent="0.25">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row>
    <row r="2" spans="1:25" ht="58.8" customHeight="1" x14ac:dyDescent="0.25">
      <c r="A2" s="1" t="s">
        <v>4705</v>
      </c>
      <c r="B2" s="1" t="s">
        <v>5074</v>
      </c>
      <c r="C2" s="1" t="s">
        <v>5075</v>
      </c>
      <c r="D2" s="1" t="s">
        <v>5076</v>
      </c>
      <c r="E2" s="1" t="s">
        <v>5077</v>
      </c>
      <c r="F2" s="1" t="s">
        <v>5078</v>
      </c>
      <c r="G2" s="1" t="s">
        <v>5079</v>
      </c>
      <c r="H2" s="1" t="s">
        <v>5080</v>
      </c>
      <c r="I2" s="1" t="s">
        <v>5081</v>
      </c>
      <c r="J2" s="1" t="s">
        <v>5082</v>
      </c>
      <c r="K2" s="1" t="s">
        <v>5083</v>
      </c>
      <c r="L2" s="1" t="s">
        <v>5084</v>
      </c>
      <c r="M2" s="1" t="s">
        <v>5085</v>
      </c>
      <c r="N2" s="1" t="s">
        <v>5086</v>
      </c>
      <c r="O2" s="1" t="s">
        <v>5087</v>
      </c>
      <c r="P2" s="1" t="s">
        <v>5088</v>
      </c>
      <c r="Q2" s="1" t="s">
        <v>5089</v>
      </c>
      <c r="R2" s="1" t="s">
        <v>5090</v>
      </c>
      <c r="S2" s="1" t="s">
        <v>5091</v>
      </c>
      <c r="T2" s="1" t="s">
        <v>5092</v>
      </c>
      <c r="U2" s="1" t="s">
        <v>5093</v>
      </c>
      <c r="V2" s="1" t="s">
        <v>5094</v>
      </c>
      <c r="W2" s="1" t="s">
        <v>5095</v>
      </c>
      <c r="X2" s="1" t="s">
        <v>5096</v>
      </c>
      <c r="Y2" s="13" t="s">
        <v>5107</v>
      </c>
    </row>
    <row r="3" spans="1:25" x14ac:dyDescent="0.25">
      <c r="A3" s="1" t="s">
        <v>4706</v>
      </c>
      <c r="B3" s="1" t="s">
        <v>4707</v>
      </c>
      <c r="C3" s="1" t="s">
        <v>4708</v>
      </c>
      <c r="D3" s="1">
        <v>6</v>
      </c>
      <c r="E3" s="1" t="s">
        <v>4709</v>
      </c>
      <c r="F3" s="1">
        <v>45</v>
      </c>
      <c r="G3" s="1">
        <v>30</v>
      </c>
      <c r="H3" s="1">
        <v>45</v>
      </c>
      <c r="I3" s="1">
        <v>120</v>
      </c>
      <c r="J3" s="1" t="s">
        <v>5102</v>
      </c>
      <c r="K3" s="1">
        <v>7.1428571428571423</v>
      </c>
      <c r="L3" s="1" t="s">
        <v>4710</v>
      </c>
      <c r="M3" s="1" t="s">
        <v>4711</v>
      </c>
      <c r="N3" s="1" t="s">
        <v>4712</v>
      </c>
      <c r="O3" s="1" t="s">
        <v>5102</v>
      </c>
      <c r="Q3" s="1">
        <v>2</v>
      </c>
      <c r="R3" s="1">
        <v>2</v>
      </c>
      <c r="S3" s="1">
        <v>4</v>
      </c>
      <c r="T3" s="1" t="s">
        <v>4713</v>
      </c>
      <c r="U3" s="1">
        <v>0</v>
      </c>
      <c r="V3" s="1" t="s">
        <v>4714</v>
      </c>
      <c r="W3" s="1">
        <v>0</v>
      </c>
      <c r="X3" s="1">
        <v>0</v>
      </c>
      <c r="Y3" s="13">
        <v>5</v>
      </c>
    </row>
    <row r="4" spans="1:25" x14ac:dyDescent="0.25">
      <c r="A4" s="1" t="s">
        <v>4715</v>
      </c>
      <c r="B4" s="1" t="s">
        <v>4707</v>
      </c>
      <c r="C4" s="1" t="s">
        <v>4716</v>
      </c>
      <c r="D4" s="1">
        <v>4</v>
      </c>
      <c r="E4" s="1" t="s">
        <v>4709</v>
      </c>
      <c r="F4" s="1">
        <v>5</v>
      </c>
      <c r="G4" s="1">
        <v>20</v>
      </c>
      <c r="H4" s="1">
        <v>5</v>
      </c>
      <c r="I4" s="1">
        <v>30</v>
      </c>
      <c r="J4" s="1" t="s">
        <v>5102</v>
      </c>
      <c r="K4" s="1">
        <v>21.428571428571427</v>
      </c>
      <c r="L4" s="1" t="s">
        <v>4710</v>
      </c>
      <c r="M4" s="1" t="s">
        <v>4711</v>
      </c>
      <c r="N4" s="1" t="s">
        <v>4717</v>
      </c>
      <c r="O4" s="1" t="s">
        <v>5102</v>
      </c>
      <c r="Q4" s="1">
        <v>2</v>
      </c>
      <c r="R4" s="1">
        <v>2</v>
      </c>
      <c r="S4" s="1">
        <v>4</v>
      </c>
      <c r="T4" s="1" t="s">
        <v>4713</v>
      </c>
      <c r="U4" s="1">
        <v>0</v>
      </c>
      <c r="V4" s="1" t="s">
        <v>4718</v>
      </c>
      <c r="W4" s="1">
        <v>0</v>
      </c>
      <c r="X4" s="1">
        <v>0</v>
      </c>
      <c r="Y4" s="13">
        <v>8</v>
      </c>
    </row>
    <row r="5" spans="1:25" x14ac:dyDescent="0.25">
      <c r="A5" s="1" t="s">
        <v>4719</v>
      </c>
      <c r="B5" s="1" t="s">
        <v>4707</v>
      </c>
      <c r="C5" s="1" t="s">
        <v>4716</v>
      </c>
      <c r="D5" s="1">
        <v>10</v>
      </c>
      <c r="E5" s="1" t="s">
        <v>4709</v>
      </c>
      <c r="F5" s="1">
        <v>3</v>
      </c>
      <c r="G5" s="1">
        <v>8</v>
      </c>
      <c r="H5" s="1">
        <v>5</v>
      </c>
      <c r="I5" s="1">
        <v>16</v>
      </c>
      <c r="J5" s="1" t="s">
        <v>5102</v>
      </c>
      <c r="K5" s="1">
        <v>8</v>
      </c>
      <c r="L5" s="1" t="s">
        <v>4720</v>
      </c>
      <c r="M5" s="1" t="s">
        <v>4711</v>
      </c>
      <c r="O5" s="1" t="s">
        <v>5102</v>
      </c>
      <c r="Q5" s="1">
        <v>1</v>
      </c>
      <c r="R5" s="1">
        <v>1</v>
      </c>
      <c r="S5" s="1">
        <v>2</v>
      </c>
      <c r="T5" s="1" t="s">
        <v>4721</v>
      </c>
      <c r="U5" s="1">
        <v>0</v>
      </c>
      <c r="V5" s="1" t="s">
        <v>4722</v>
      </c>
      <c r="W5" s="1">
        <v>0</v>
      </c>
      <c r="X5" s="1">
        <v>0</v>
      </c>
      <c r="Y5" s="13">
        <v>3</v>
      </c>
    </row>
    <row r="6" spans="1:25" x14ac:dyDescent="0.25">
      <c r="A6" s="1" t="s">
        <v>4723</v>
      </c>
      <c r="B6" s="1" t="s">
        <v>4707</v>
      </c>
      <c r="C6" s="1" t="s">
        <v>4716</v>
      </c>
      <c r="D6" s="1">
        <v>3</v>
      </c>
      <c r="E6" s="1" t="s">
        <v>4709</v>
      </c>
      <c r="F6" s="1">
        <v>5</v>
      </c>
      <c r="G6" s="1">
        <v>3</v>
      </c>
      <c r="H6" s="1">
        <v>5</v>
      </c>
      <c r="I6" s="1">
        <v>13</v>
      </c>
      <c r="J6" s="1" t="s">
        <v>5102</v>
      </c>
      <c r="K6" s="1">
        <v>17.142857142857142</v>
      </c>
      <c r="L6" s="1" t="s">
        <v>4720</v>
      </c>
      <c r="M6" s="1" t="s">
        <v>4711</v>
      </c>
      <c r="N6" s="1" t="s">
        <v>4712</v>
      </c>
      <c r="O6" s="1" t="s">
        <v>5102</v>
      </c>
      <c r="Q6" s="1">
        <v>2</v>
      </c>
      <c r="R6" s="1">
        <v>2</v>
      </c>
      <c r="S6" s="1">
        <v>4</v>
      </c>
      <c r="T6" s="1" t="s">
        <v>4713</v>
      </c>
      <c r="U6" s="1">
        <v>0</v>
      </c>
      <c r="V6" s="1" t="s">
        <v>4718</v>
      </c>
      <c r="W6" s="1">
        <v>0</v>
      </c>
      <c r="X6" s="1">
        <v>0</v>
      </c>
      <c r="Y6" s="13">
        <v>8</v>
      </c>
    </row>
    <row r="7" spans="1:25" x14ac:dyDescent="0.25">
      <c r="A7" s="1" t="s">
        <v>4724</v>
      </c>
      <c r="B7" s="1" t="s">
        <v>4707</v>
      </c>
      <c r="C7" s="1" t="s">
        <v>4708</v>
      </c>
      <c r="D7" s="1">
        <v>10</v>
      </c>
      <c r="E7" s="1" t="s">
        <v>4725</v>
      </c>
      <c r="F7" s="1">
        <v>1</v>
      </c>
      <c r="G7" s="1">
        <v>1</v>
      </c>
      <c r="H7" s="1">
        <v>1</v>
      </c>
      <c r="I7" s="1">
        <v>3</v>
      </c>
      <c r="J7" s="1" t="s">
        <v>5100</v>
      </c>
      <c r="K7" s="1">
        <v>1.4285714285714286</v>
      </c>
      <c r="L7" s="1" t="s">
        <v>4710</v>
      </c>
      <c r="M7" s="1" t="s">
        <v>4711</v>
      </c>
      <c r="N7" s="1" t="s">
        <v>4712</v>
      </c>
      <c r="O7" s="1" t="s">
        <v>5102</v>
      </c>
      <c r="Q7" s="1">
        <v>1</v>
      </c>
      <c r="R7" s="1">
        <v>2</v>
      </c>
      <c r="S7" s="1">
        <v>3</v>
      </c>
      <c r="T7" s="1" t="s">
        <v>4713</v>
      </c>
      <c r="U7" s="1">
        <v>1</v>
      </c>
      <c r="V7" s="1" t="s">
        <v>4718</v>
      </c>
      <c r="W7" s="1">
        <v>1</v>
      </c>
      <c r="X7" s="1">
        <v>1</v>
      </c>
      <c r="Y7" s="13">
        <v>6</v>
      </c>
    </row>
    <row r="8" spans="1:25" x14ac:dyDescent="0.25">
      <c r="A8" s="1" t="s">
        <v>4726</v>
      </c>
      <c r="B8" s="1" t="s">
        <v>4707</v>
      </c>
      <c r="C8" s="1" t="s">
        <v>4708</v>
      </c>
      <c r="D8" s="1">
        <v>6</v>
      </c>
      <c r="E8" s="1" t="s">
        <v>4725</v>
      </c>
      <c r="F8" s="1">
        <v>1</v>
      </c>
      <c r="G8" s="1">
        <v>1</v>
      </c>
      <c r="H8" s="1">
        <v>1</v>
      </c>
      <c r="I8" s="1">
        <v>3</v>
      </c>
      <c r="J8" s="1" t="s">
        <v>5102</v>
      </c>
      <c r="K8" s="1">
        <v>13.333333333333334</v>
      </c>
      <c r="L8" s="1" t="s">
        <v>4720</v>
      </c>
      <c r="M8" s="1" t="s">
        <v>4711</v>
      </c>
      <c r="N8" s="1" t="s">
        <v>4712</v>
      </c>
      <c r="O8" s="1" t="s">
        <v>5102</v>
      </c>
      <c r="Q8" s="1">
        <v>1</v>
      </c>
      <c r="R8" s="1">
        <v>0</v>
      </c>
      <c r="S8" s="1">
        <v>2</v>
      </c>
      <c r="T8" s="1" t="s">
        <v>4721</v>
      </c>
      <c r="U8" s="1">
        <v>0</v>
      </c>
      <c r="V8" s="1" t="s">
        <v>4718</v>
      </c>
      <c r="W8" s="1">
        <v>0</v>
      </c>
      <c r="X8" s="1">
        <v>0</v>
      </c>
      <c r="Y8" s="13">
        <v>8</v>
      </c>
    </row>
    <row r="9" spans="1:25" x14ac:dyDescent="0.25">
      <c r="A9" s="1" t="s">
        <v>4727</v>
      </c>
      <c r="B9" s="1" t="s">
        <v>4707</v>
      </c>
      <c r="C9" s="1" t="s">
        <v>4716</v>
      </c>
      <c r="D9" s="1">
        <v>9</v>
      </c>
      <c r="E9" s="1" t="s">
        <v>4709</v>
      </c>
      <c r="F9" s="1">
        <v>10</v>
      </c>
      <c r="G9" s="1">
        <v>5</v>
      </c>
      <c r="H9" s="1">
        <v>10</v>
      </c>
      <c r="I9" s="1">
        <v>25</v>
      </c>
      <c r="J9" s="1" t="s">
        <v>5102</v>
      </c>
      <c r="K9" s="1">
        <v>3.1746031746031749</v>
      </c>
      <c r="L9" s="1" t="s">
        <v>4710</v>
      </c>
      <c r="M9" s="1" t="s">
        <v>4711</v>
      </c>
      <c r="N9" s="1" t="s">
        <v>4712</v>
      </c>
      <c r="O9" s="1" t="s">
        <v>5102</v>
      </c>
      <c r="Q9" s="1">
        <v>1</v>
      </c>
      <c r="R9" s="1">
        <v>1</v>
      </c>
      <c r="S9" s="1">
        <v>2</v>
      </c>
      <c r="T9" s="1" t="s">
        <v>4721</v>
      </c>
      <c r="U9" s="1">
        <v>0</v>
      </c>
      <c r="V9" s="1" t="s">
        <v>4718</v>
      </c>
      <c r="W9" s="1">
        <v>0</v>
      </c>
      <c r="X9" s="1">
        <v>0</v>
      </c>
      <c r="Y9" s="13">
        <v>8</v>
      </c>
    </row>
    <row r="10" spans="1:25" x14ac:dyDescent="0.25">
      <c r="A10" s="1" t="s">
        <v>4728</v>
      </c>
      <c r="B10" s="1" t="s">
        <v>4707</v>
      </c>
      <c r="C10" s="1" t="s">
        <v>4716</v>
      </c>
      <c r="D10" s="1">
        <v>3</v>
      </c>
      <c r="E10" s="1" t="s">
        <v>4709</v>
      </c>
      <c r="J10" s="1" t="s">
        <v>5102</v>
      </c>
      <c r="M10" s="1" t="s">
        <v>4711</v>
      </c>
      <c r="O10" s="1" t="s">
        <v>5102</v>
      </c>
      <c r="Q10" s="1">
        <v>1</v>
      </c>
      <c r="R10" s="1">
        <v>1</v>
      </c>
      <c r="S10" s="1">
        <v>2</v>
      </c>
      <c r="T10" s="1" t="s">
        <v>4721</v>
      </c>
      <c r="U10" s="1">
        <v>0</v>
      </c>
      <c r="V10" s="1" t="s">
        <v>4718</v>
      </c>
      <c r="W10" s="1">
        <v>0</v>
      </c>
      <c r="X10" s="1">
        <v>0</v>
      </c>
      <c r="Y10" s="13">
        <v>8</v>
      </c>
    </row>
    <row r="11" spans="1:25" x14ac:dyDescent="0.25">
      <c r="A11" s="1" t="s">
        <v>4729</v>
      </c>
      <c r="B11" s="1" t="s">
        <v>4707</v>
      </c>
      <c r="C11" s="1" t="s">
        <v>4716</v>
      </c>
      <c r="D11" s="1">
        <v>5</v>
      </c>
      <c r="E11" s="1" t="s">
        <v>4725</v>
      </c>
      <c r="F11" s="1">
        <v>15</v>
      </c>
      <c r="G11" s="1">
        <v>30</v>
      </c>
      <c r="H11" s="1">
        <v>15</v>
      </c>
      <c r="I11" s="1">
        <v>60</v>
      </c>
      <c r="J11" s="1" t="s">
        <v>5102</v>
      </c>
      <c r="K11" s="1">
        <v>12</v>
      </c>
      <c r="L11" s="1" t="s">
        <v>4710</v>
      </c>
      <c r="M11" s="1" t="s">
        <v>4711</v>
      </c>
      <c r="N11" s="1" t="s">
        <v>4712</v>
      </c>
      <c r="O11" s="1" t="s">
        <v>5102</v>
      </c>
      <c r="Q11" s="1">
        <v>1</v>
      </c>
      <c r="R11" s="1">
        <v>1</v>
      </c>
      <c r="S11" s="1">
        <v>2</v>
      </c>
      <c r="T11" s="1" t="s">
        <v>4721</v>
      </c>
      <c r="U11" s="1">
        <v>0</v>
      </c>
      <c r="V11" s="1" t="s">
        <v>4718</v>
      </c>
      <c r="W11" s="1">
        <v>0</v>
      </c>
      <c r="X11" s="1">
        <v>0</v>
      </c>
      <c r="Y11" s="13">
        <v>7</v>
      </c>
    </row>
    <row r="12" spans="1:25" x14ac:dyDescent="0.25">
      <c r="A12" s="1" t="s">
        <v>4730</v>
      </c>
      <c r="B12" s="1" t="s">
        <v>4707</v>
      </c>
      <c r="C12" s="1" t="s">
        <v>4716</v>
      </c>
      <c r="D12" s="1">
        <v>4</v>
      </c>
      <c r="E12" s="1" t="s">
        <v>4725</v>
      </c>
      <c r="F12" s="1">
        <v>2</v>
      </c>
      <c r="G12" s="1">
        <v>3</v>
      </c>
      <c r="H12" s="1">
        <v>2</v>
      </c>
      <c r="I12" s="1">
        <v>7</v>
      </c>
      <c r="J12" s="1" t="s">
        <v>5100</v>
      </c>
      <c r="K12" s="1">
        <v>25</v>
      </c>
      <c r="L12" s="1" t="s">
        <v>4710</v>
      </c>
      <c r="M12" s="1" t="s">
        <v>4711</v>
      </c>
      <c r="N12" s="1" t="s">
        <v>4712</v>
      </c>
      <c r="O12" s="1" t="s">
        <v>5102</v>
      </c>
      <c r="Q12" s="1">
        <v>1</v>
      </c>
      <c r="R12" s="1">
        <v>1</v>
      </c>
      <c r="S12" s="1">
        <v>2</v>
      </c>
      <c r="T12" s="1" t="s">
        <v>4721</v>
      </c>
      <c r="U12" s="1">
        <v>1</v>
      </c>
      <c r="V12" s="1" t="s">
        <v>4718</v>
      </c>
      <c r="W12" s="1">
        <v>1</v>
      </c>
      <c r="X12" s="1">
        <v>1</v>
      </c>
      <c r="Y12" s="13">
        <v>8</v>
      </c>
    </row>
    <row r="13" spans="1:25" x14ac:dyDescent="0.25">
      <c r="A13" s="1" t="s">
        <v>4731</v>
      </c>
      <c r="B13" s="1" t="s">
        <v>4707</v>
      </c>
      <c r="C13" s="1" t="s">
        <v>4716</v>
      </c>
      <c r="D13" s="1">
        <v>6</v>
      </c>
      <c r="E13" s="1" t="s">
        <v>4725</v>
      </c>
      <c r="F13" s="1">
        <v>30</v>
      </c>
      <c r="G13" s="1">
        <v>15</v>
      </c>
      <c r="H13" s="1">
        <v>30</v>
      </c>
      <c r="I13" s="1">
        <v>75</v>
      </c>
      <c r="J13" s="1" t="s">
        <v>5101</v>
      </c>
      <c r="K13" s="1">
        <v>20</v>
      </c>
      <c r="L13" s="1" t="s">
        <v>4710</v>
      </c>
      <c r="M13" s="1" t="s">
        <v>4711</v>
      </c>
      <c r="N13" s="1" t="s">
        <v>4712</v>
      </c>
      <c r="O13" s="1" t="s">
        <v>5102</v>
      </c>
      <c r="Q13" s="1">
        <v>1</v>
      </c>
      <c r="R13" s="1">
        <v>2</v>
      </c>
      <c r="S13" s="1">
        <v>3</v>
      </c>
      <c r="T13" s="1" t="s">
        <v>4713</v>
      </c>
      <c r="U13" s="1">
        <v>0</v>
      </c>
      <c r="V13" s="1" t="s">
        <v>4718</v>
      </c>
      <c r="W13" s="1">
        <v>0</v>
      </c>
      <c r="X13" s="1">
        <v>0</v>
      </c>
      <c r="Y13" s="13">
        <v>8</v>
      </c>
    </row>
    <row r="14" spans="1:25" x14ac:dyDescent="0.25">
      <c r="A14" s="1" t="s">
        <v>4732</v>
      </c>
      <c r="B14" s="1" t="s">
        <v>4707</v>
      </c>
      <c r="C14" s="1" t="s">
        <v>4716</v>
      </c>
      <c r="D14" s="1">
        <v>6</v>
      </c>
      <c r="E14" s="1" t="s">
        <v>4725</v>
      </c>
      <c r="F14" s="1">
        <v>3</v>
      </c>
      <c r="G14" s="1">
        <v>1</v>
      </c>
      <c r="H14" s="1">
        <v>6</v>
      </c>
      <c r="I14" s="1">
        <v>10</v>
      </c>
      <c r="J14" s="1" t="s">
        <v>5100</v>
      </c>
      <c r="K14" s="1">
        <v>10</v>
      </c>
      <c r="L14" s="1" t="s">
        <v>4720</v>
      </c>
      <c r="M14" s="1" t="s">
        <v>4711</v>
      </c>
      <c r="N14" s="1" t="s">
        <v>4712</v>
      </c>
      <c r="O14" s="1" t="s">
        <v>5102</v>
      </c>
      <c r="Q14" s="1">
        <v>2</v>
      </c>
      <c r="R14" s="1">
        <v>2</v>
      </c>
      <c r="S14" s="1">
        <v>4</v>
      </c>
      <c r="T14" s="1" t="s">
        <v>4713</v>
      </c>
      <c r="U14" s="1">
        <v>0</v>
      </c>
      <c r="V14" s="1" t="s">
        <v>4722</v>
      </c>
      <c r="W14" s="1">
        <v>0</v>
      </c>
      <c r="X14" s="1">
        <v>0</v>
      </c>
      <c r="Y14" s="13">
        <v>4</v>
      </c>
    </row>
    <row r="15" spans="1:25" x14ac:dyDescent="0.25">
      <c r="A15" s="1" t="s">
        <v>4733</v>
      </c>
      <c r="B15" s="1" t="s">
        <v>4707</v>
      </c>
      <c r="C15" s="1" t="s">
        <v>4716</v>
      </c>
      <c r="D15" s="1">
        <v>4</v>
      </c>
      <c r="E15" s="1" t="s">
        <v>4725</v>
      </c>
      <c r="F15" s="1">
        <v>2</v>
      </c>
      <c r="G15" s="1">
        <v>5</v>
      </c>
      <c r="H15" s="1">
        <v>2</v>
      </c>
      <c r="I15" s="1">
        <v>9</v>
      </c>
      <c r="J15" s="1" t="s">
        <v>5100</v>
      </c>
      <c r="K15" s="1">
        <v>10</v>
      </c>
      <c r="L15" s="1" t="s">
        <v>4710</v>
      </c>
      <c r="M15" s="1" t="s">
        <v>4734</v>
      </c>
      <c r="N15" s="1" t="s">
        <v>4712</v>
      </c>
      <c r="O15" s="1" t="s">
        <v>5100</v>
      </c>
      <c r="Q15" s="1">
        <v>1</v>
      </c>
      <c r="R15" s="1">
        <v>1</v>
      </c>
      <c r="S15" s="1">
        <v>3</v>
      </c>
      <c r="T15" s="1" t="s">
        <v>4713</v>
      </c>
      <c r="U15" s="1">
        <v>0</v>
      </c>
      <c r="V15" s="1" t="s">
        <v>4718</v>
      </c>
      <c r="W15" s="1">
        <v>0</v>
      </c>
      <c r="X15" s="1">
        <v>0</v>
      </c>
      <c r="Y15" s="13">
        <v>7</v>
      </c>
    </row>
    <row r="16" spans="1:25" x14ac:dyDescent="0.25">
      <c r="A16" s="1" t="s">
        <v>4735</v>
      </c>
      <c r="B16" s="1" t="s">
        <v>4707</v>
      </c>
      <c r="C16" s="1" t="s">
        <v>4716</v>
      </c>
      <c r="D16" s="1">
        <v>5</v>
      </c>
      <c r="E16" s="1" t="s">
        <v>4725</v>
      </c>
      <c r="F16" s="1">
        <v>8</v>
      </c>
      <c r="G16" s="1">
        <v>20</v>
      </c>
      <c r="H16" s="1">
        <v>10</v>
      </c>
      <c r="I16" s="1">
        <v>38</v>
      </c>
      <c r="J16" s="1" t="s">
        <v>5101</v>
      </c>
      <c r="K16" s="1">
        <v>9.1428571428571423</v>
      </c>
      <c r="L16" s="1" t="s">
        <v>4710</v>
      </c>
      <c r="M16" s="1" t="s">
        <v>4711</v>
      </c>
      <c r="N16" s="1" t="s">
        <v>4712</v>
      </c>
      <c r="O16" s="1" t="s">
        <v>5102</v>
      </c>
      <c r="P16" s="1" t="s">
        <v>4736</v>
      </c>
      <c r="Q16" s="1">
        <v>1</v>
      </c>
      <c r="R16" s="1">
        <v>1</v>
      </c>
      <c r="S16" s="1">
        <v>2</v>
      </c>
      <c r="T16" s="1" t="s">
        <v>4721</v>
      </c>
      <c r="U16" s="1">
        <v>0</v>
      </c>
      <c r="V16" s="1" t="s">
        <v>4718</v>
      </c>
      <c r="W16" s="1">
        <v>0</v>
      </c>
      <c r="X16" s="1">
        <v>0</v>
      </c>
      <c r="Y16" s="13">
        <v>9</v>
      </c>
    </row>
    <row r="17" spans="1:25" x14ac:dyDescent="0.25">
      <c r="A17" s="1" t="s">
        <v>4737</v>
      </c>
      <c r="B17" s="1" t="s">
        <v>4707</v>
      </c>
      <c r="C17" s="1" t="s">
        <v>4708</v>
      </c>
      <c r="D17" s="1">
        <v>5</v>
      </c>
      <c r="E17" s="1" t="s">
        <v>4725</v>
      </c>
      <c r="F17" s="1">
        <v>5</v>
      </c>
      <c r="G17" s="1">
        <v>5</v>
      </c>
      <c r="H17" s="1">
        <v>7</v>
      </c>
      <c r="I17" s="1">
        <v>17</v>
      </c>
      <c r="J17" s="1" t="s">
        <v>5100</v>
      </c>
      <c r="K17" s="1">
        <v>8.5714285714285712</v>
      </c>
      <c r="L17" s="1" t="s">
        <v>4720</v>
      </c>
      <c r="M17" s="1" t="s">
        <v>4711</v>
      </c>
      <c r="N17" s="1" t="s">
        <v>4712</v>
      </c>
      <c r="O17" s="1" t="s">
        <v>5102</v>
      </c>
      <c r="Q17" s="1">
        <v>1</v>
      </c>
      <c r="R17" s="1">
        <v>1</v>
      </c>
      <c r="S17" s="1">
        <v>3</v>
      </c>
      <c r="T17" s="1" t="s">
        <v>4713</v>
      </c>
      <c r="U17" s="1">
        <v>0</v>
      </c>
      <c r="V17" s="1" t="s">
        <v>4722</v>
      </c>
      <c r="W17" s="1">
        <v>0</v>
      </c>
      <c r="X17" s="1">
        <v>0</v>
      </c>
      <c r="Y17" s="13">
        <v>3</v>
      </c>
    </row>
    <row r="18" spans="1:25" x14ac:dyDescent="0.25">
      <c r="A18" s="1" t="s">
        <v>4738</v>
      </c>
      <c r="B18" s="1" t="s">
        <v>4707</v>
      </c>
      <c r="C18" s="1" t="s">
        <v>4716</v>
      </c>
      <c r="D18" s="1">
        <v>3</v>
      </c>
      <c r="E18" s="1" t="s">
        <v>4725</v>
      </c>
      <c r="F18" s="1">
        <v>1</v>
      </c>
      <c r="G18" s="1">
        <v>2</v>
      </c>
      <c r="H18" s="1">
        <v>1</v>
      </c>
      <c r="I18" s="1">
        <v>4</v>
      </c>
      <c r="J18" s="1" t="s">
        <v>5100</v>
      </c>
      <c r="K18" s="1">
        <v>26.666666666666668</v>
      </c>
      <c r="L18" s="1" t="s">
        <v>4710</v>
      </c>
      <c r="M18" s="1" t="s">
        <v>4711</v>
      </c>
      <c r="N18" s="1" t="s">
        <v>4712</v>
      </c>
      <c r="O18" s="1" t="s">
        <v>5102</v>
      </c>
      <c r="Q18" s="1">
        <v>1</v>
      </c>
      <c r="R18" s="1">
        <v>1</v>
      </c>
      <c r="S18" s="1">
        <v>2</v>
      </c>
      <c r="T18" s="1" t="s">
        <v>4721</v>
      </c>
      <c r="U18" s="1">
        <v>0</v>
      </c>
      <c r="V18" s="1" t="s">
        <v>4718</v>
      </c>
      <c r="W18" s="1">
        <v>0</v>
      </c>
      <c r="X18" s="1">
        <v>0</v>
      </c>
      <c r="Y18" s="13">
        <v>7</v>
      </c>
    </row>
    <row r="19" spans="1:25" x14ac:dyDescent="0.25">
      <c r="A19" s="1" t="s">
        <v>4739</v>
      </c>
      <c r="B19" s="1" t="s">
        <v>4707</v>
      </c>
      <c r="C19" s="1" t="s">
        <v>4716</v>
      </c>
      <c r="D19" s="1">
        <v>13</v>
      </c>
      <c r="E19" s="1" t="s">
        <v>4709</v>
      </c>
      <c r="F19" s="1">
        <v>10</v>
      </c>
      <c r="G19" s="1">
        <v>8</v>
      </c>
      <c r="H19" s="1">
        <v>9</v>
      </c>
      <c r="I19" s="1">
        <v>27</v>
      </c>
      <c r="J19" s="1" t="s">
        <v>5102</v>
      </c>
      <c r="K19" s="1">
        <v>1.9780219780219781</v>
      </c>
      <c r="L19" s="1" t="s">
        <v>4720</v>
      </c>
      <c r="M19" s="1" t="s">
        <v>4734</v>
      </c>
      <c r="N19" s="1" t="s">
        <v>4712</v>
      </c>
      <c r="O19" s="1" t="s">
        <v>5100</v>
      </c>
      <c r="P19" s="1" t="s">
        <v>4736</v>
      </c>
      <c r="Q19" s="1">
        <v>1</v>
      </c>
      <c r="R19" s="1">
        <v>3</v>
      </c>
      <c r="S19" s="1">
        <v>4</v>
      </c>
      <c r="T19" s="1" t="s">
        <v>4713</v>
      </c>
      <c r="U19" s="1">
        <v>0</v>
      </c>
      <c r="V19" s="1" t="s">
        <v>4714</v>
      </c>
      <c r="W19" s="1">
        <v>0</v>
      </c>
      <c r="X19" s="1">
        <v>0</v>
      </c>
      <c r="Y19" s="13">
        <v>5</v>
      </c>
    </row>
    <row r="20" spans="1:25" x14ac:dyDescent="0.25">
      <c r="A20" s="1" t="s">
        <v>4740</v>
      </c>
      <c r="B20" s="1" t="s">
        <v>4707</v>
      </c>
      <c r="C20" s="1" t="s">
        <v>4716</v>
      </c>
      <c r="D20" s="1">
        <v>3</v>
      </c>
      <c r="E20" s="1" t="s">
        <v>4709</v>
      </c>
      <c r="F20" s="1">
        <v>12</v>
      </c>
      <c r="G20" s="1">
        <v>15</v>
      </c>
      <c r="H20" s="1">
        <v>25</v>
      </c>
      <c r="I20" s="1">
        <v>52</v>
      </c>
      <c r="J20" s="1" t="s">
        <v>5102</v>
      </c>
      <c r="K20" s="1">
        <v>11.428571428571429</v>
      </c>
      <c r="L20" s="1" t="s">
        <v>4710</v>
      </c>
      <c r="M20" s="1" t="s">
        <v>4711</v>
      </c>
      <c r="N20" s="1" t="s">
        <v>4712</v>
      </c>
      <c r="O20" s="1" t="s">
        <v>5102</v>
      </c>
      <c r="Q20" s="1">
        <v>1</v>
      </c>
      <c r="R20" s="1">
        <v>1</v>
      </c>
      <c r="S20" s="1">
        <v>2</v>
      </c>
      <c r="T20" s="1" t="s">
        <v>4721</v>
      </c>
      <c r="U20" s="1">
        <v>0</v>
      </c>
      <c r="V20" s="1" t="s">
        <v>4722</v>
      </c>
      <c r="W20" s="1">
        <v>0</v>
      </c>
      <c r="X20" s="1">
        <v>0</v>
      </c>
      <c r="Y20" s="13">
        <v>3</v>
      </c>
    </row>
    <row r="21" spans="1:25" x14ac:dyDescent="0.25">
      <c r="A21" s="1" t="s">
        <v>4741</v>
      </c>
      <c r="B21" s="1" t="s">
        <v>4707</v>
      </c>
      <c r="C21" s="1" t="s">
        <v>4708</v>
      </c>
      <c r="D21" s="1">
        <v>7</v>
      </c>
      <c r="E21" s="1" t="s">
        <v>4725</v>
      </c>
      <c r="F21" s="1">
        <v>30</v>
      </c>
      <c r="G21" s="1">
        <v>40</v>
      </c>
      <c r="H21" s="1">
        <v>50</v>
      </c>
      <c r="I21" s="1">
        <v>120</v>
      </c>
      <c r="J21" s="1" t="s">
        <v>5101</v>
      </c>
      <c r="K21" s="1">
        <v>4.8979591836734695</v>
      </c>
      <c r="L21" s="1" t="s">
        <v>4720</v>
      </c>
      <c r="M21" s="1" t="s">
        <v>4711</v>
      </c>
      <c r="N21" s="1" t="s">
        <v>4712</v>
      </c>
      <c r="O21" s="1" t="s">
        <v>5102</v>
      </c>
      <c r="P21" s="1" t="s">
        <v>4742</v>
      </c>
      <c r="Q21" s="1">
        <v>1</v>
      </c>
      <c r="R21" s="1">
        <v>1</v>
      </c>
      <c r="S21" s="1">
        <v>3</v>
      </c>
      <c r="T21" s="1" t="s">
        <v>4713</v>
      </c>
      <c r="U21" s="1">
        <v>1</v>
      </c>
      <c r="V21" s="1" t="s">
        <v>4714</v>
      </c>
      <c r="W21" s="1">
        <v>1</v>
      </c>
      <c r="X21" s="1">
        <v>1</v>
      </c>
      <c r="Y21" s="13">
        <v>5</v>
      </c>
    </row>
    <row r="22" spans="1:25" x14ac:dyDescent="0.25">
      <c r="A22" s="1" t="s">
        <v>4743</v>
      </c>
      <c r="B22" s="1" t="s">
        <v>4707</v>
      </c>
      <c r="C22" s="1" t="s">
        <v>4708</v>
      </c>
      <c r="D22" s="1">
        <v>8</v>
      </c>
      <c r="E22" s="1" t="s">
        <v>4709</v>
      </c>
      <c r="F22" s="1">
        <v>50</v>
      </c>
      <c r="G22" s="1">
        <v>50</v>
      </c>
      <c r="H22" s="1">
        <v>60</v>
      </c>
      <c r="I22" s="1">
        <v>160</v>
      </c>
      <c r="J22" s="1" t="s">
        <v>5102</v>
      </c>
      <c r="K22" s="1">
        <v>8.5714285714285712</v>
      </c>
      <c r="L22" s="1" t="s">
        <v>4720</v>
      </c>
      <c r="M22" s="1" t="s">
        <v>4711</v>
      </c>
      <c r="O22" s="1" t="s">
        <v>5102</v>
      </c>
      <c r="Q22" s="1">
        <v>1</v>
      </c>
      <c r="R22" s="1">
        <v>1</v>
      </c>
      <c r="S22" s="1">
        <v>2</v>
      </c>
      <c r="T22" s="1" t="s">
        <v>4721</v>
      </c>
      <c r="U22" s="1">
        <v>1</v>
      </c>
      <c r="V22" s="1" t="s">
        <v>4714</v>
      </c>
      <c r="W22" s="1">
        <v>1</v>
      </c>
      <c r="X22" s="1">
        <v>1</v>
      </c>
      <c r="Y22" s="13">
        <v>5</v>
      </c>
    </row>
    <row r="23" spans="1:25" x14ac:dyDescent="0.25">
      <c r="A23" s="1" t="s">
        <v>4744</v>
      </c>
      <c r="B23" s="1" t="s">
        <v>4707</v>
      </c>
      <c r="C23" s="1" t="s">
        <v>4716</v>
      </c>
      <c r="D23" s="1">
        <v>12</v>
      </c>
      <c r="E23" s="1" t="s">
        <v>4709</v>
      </c>
      <c r="F23" s="1">
        <v>15</v>
      </c>
      <c r="G23" s="1">
        <v>8</v>
      </c>
      <c r="H23" s="1">
        <v>20</v>
      </c>
      <c r="I23" s="1">
        <v>43</v>
      </c>
      <c r="J23" s="1" t="s">
        <v>5102</v>
      </c>
      <c r="K23" s="1">
        <v>6.666666666666667</v>
      </c>
      <c r="L23" s="1" t="s">
        <v>4720</v>
      </c>
      <c r="M23" s="1" t="s">
        <v>4711</v>
      </c>
      <c r="N23" s="1" t="s">
        <v>4712</v>
      </c>
      <c r="O23" s="1" t="s">
        <v>5102</v>
      </c>
      <c r="Q23" s="1">
        <v>1</v>
      </c>
      <c r="R23" s="1">
        <v>1</v>
      </c>
      <c r="S23" s="1">
        <v>2</v>
      </c>
      <c r="T23" s="1" t="s">
        <v>4721</v>
      </c>
      <c r="U23" s="1">
        <v>1</v>
      </c>
      <c r="V23" s="1" t="s">
        <v>4718</v>
      </c>
      <c r="W23" s="1">
        <v>1</v>
      </c>
      <c r="X23" s="1">
        <v>1</v>
      </c>
      <c r="Y23" s="13">
        <v>7</v>
      </c>
    </row>
    <row r="24" spans="1:25" x14ac:dyDescent="0.25">
      <c r="A24" s="1" t="s">
        <v>4745</v>
      </c>
      <c r="B24" s="1" t="s">
        <v>4707</v>
      </c>
      <c r="C24" s="1" t="s">
        <v>4716</v>
      </c>
      <c r="D24" s="1">
        <v>5</v>
      </c>
      <c r="E24" s="1" t="s">
        <v>4725</v>
      </c>
      <c r="F24" s="1">
        <v>15</v>
      </c>
      <c r="G24" s="1">
        <v>10</v>
      </c>
      <c r="H24" s="1">
        <v>15</v>
      </c>
      <c r="I24" s="1">
        <v>40</v>
      </c>
      <c r="J24" s="1" t="s">
        <v>5101</v>
      </c>
      <c r="K24" s="1">
        <v>8.5714285714285712</v>
      </c>
      <c r="L24" s="1" t="s">
        <v>4710</v>
      </c>
      <c r="M24" s="1" t="s">
        <v>4711</v>
      </c>
      <c r="N24" s="1" t="s">
        <v>4712</v>
      </c>
      <c r="O24" s="1" t="s">
        <v>5102</v>
      </c>
      <c r="Q24" s="1">
        <v>1</v>
      </c>
      <c r="R24" s="1">
        <v>2</v>
      </c>
      <c r="S24" s="1">
        <v>4</v>
      </c>
      <c r="T24" s="1" t="s">
        <v>4713</v>
      </c>
      <c r="U24" s="1">
        <v>0</v>
      </c>
      <c r="V24" s="1" t="s">
        <v>4718</v>
      </c>
      <c r="W24" s="1">
        <v>0</v>
      </c>
      <c r="X24" s="1">
        <v>0</v>
      </c>
      <c r="Y24" s="13">
        <v>6</v>
      </c>
    </row>
    <row r="25" spans="1:25" x14ac:dyDescent="0.25">
      <c r="A25" s="1" t="s">
        <v>4746</v>
      </c>
      <c r="B25" s="1" t="s">
        <v>4707</v>
      </c>
      <c r="C25" s="1" t="s">
        <v>4716</v>
      </c>
      <c r="D25" s="1">
        <v>9</v>
      </c>
      <c r="E25" s="1" t="s">
        <v>4709</v>
      </c>
      <c r="F25" s="1">
        <v>1</v>
      </c>
      <c r="G25" s="1">
        <v>1</v>
      </c>
      <c r="H25" s="1">
        <v>1</v>
      </c>
      <c r="I25" s="1">
        <v>3</v>
      </c>
      <c r="J25" s="1" t="s">
        <v>5102</v>
      </c>
      <c r="K25" s="1">
        <v>11.111111111111111</v>
      </c>
      <c r="L25" s="1" t="s">
        <v>4710</v>
      </c>
      <c r="M25" s="1" t="s">
        <v>4711</v>
      </c>
      <c r="N25" s="1" t="s">
        <v>4712</v>
      </c>
      <c r="O25" s="1" t="s">
        <v>5102</v>
      </c>
      <c r="Q25" s="1">
        <v>1</v>
      </c>
      <c r="R25" s="1">
        <v>1</v>
      </c>
      <c r="S25" s="1">
        <v>3</v>
      </c>
      <c r="T25" s="1" t="s">
        <v>4713</v>
      </c>
      <c r="U25" s="1">
        <v>1</v>
      </c>
      <c r="V25" s="1" t="s">
        <v>4718</v>
      </c>
      <c r="W25" s="1">
        <v>1</v>
      </c>
      <c r="X25" s="1">
        <v>1</v>
      </c>
      <c r="Y25" s="13">
        <v>8</v>
      </c>
    </row>
    <row r="26" spans="1:25" x14ac:dyDescent="0.25">
      <c r="A26" s="1" t="s">
        <v>4747</v>
      </c>
      <c r="B26" s="1" t="s">
        <v>4707</v>
      </c>
      <c r="C26" s="1" t="s">
        <v>4716</v>
      </c>
      <c r="D26" s="1">
        <v>3</v>
      </c>
      <c r="E26" s="1" t="s">
        <v>4725</v>
      </c>
      <c r="F26" s="1">
        <v>4</v>
      </c>
      <c r="G26" s="1">
        <v>1</v>
      </c>
      <c r="H26" s="1">
        <v>4</v>
      </c>
      <c r="I26" s="1">
        <v>9</v>
      </c>
      <c r="J26" s="1" t="s">
        <v>5100</v>
      </c>
      <c r="K26" s="1">
        <v>40</v>
      </c>
      <c r="L26" s="1" t="s">
        <v>4710</v>
      </c>
      <c r="M26" s="1" t="s">
        <v>4711</v>
      </c>
      <c r="N26" s="1" t="s">
        <v>4712</v>
      </c>
      <c r="O26" s="1" t="s">
        <v>5102</v>
      </c>
      <c r="Q26" s="1">
        <v>2</v>
      </c>
      <c r="R26" s="1">
        <v>2</v>
      </c>
      <c r="S26" s="1">
        <v>5</v>
      </c>
      <c r="T26" s="1" t="s">
        <v>4748</v>
      </c>
      <c r="U26" s="1">
        <v>1</v>
      </c>
      <c r="V26" s="1" t="s">
        <v>4722</v>
      </c>
      <c r="W26" s="1">
        <v>1</v>
      </c>
      <c r="X26" s="1">
        <v>1</v>
      </c>
      <c r="Y26" s="13">
        <v>4</v>
      </c>
    </row>
    <row r="27" spans="1:25" x14ac:dyDescent="0.25">
      <c r="A27" s="1" t="s">
        <v>4749</v>
      </c>
      <c r="B27" s="1" t="s">
        <v>4707</v>
      </c>
      <c r="C27" s="1" t="s">
        <v>4716</v>
      </c>
      <c r="D27" s="1">
        <v>6</v>
      </c>
      <c r="E27" s="1" t="s">
        <v>4725</v>
      </c>
      <c r="F27" s="1">
        <v>30</v>
      </c>
      <c r="G27" s="1">
        <v>2</v>
      </c>
      <c r="H27" s="1">
        <v>30</v>
      </c>
      <c r="I27" s="1">
        <v>62</v>
      </c>
      <c r="J27" s="1" t="s">
        <v>5101</v>
      </c>
      <c r="K27" s="1">
        <v>10</v>
      </c>
      <c r="L27" s="1" t="s">
        <v>4710</v>
      </c>
      <c r="M27" s="1" t="s">
        <v>4711</v>
      </c>
      <c r="N27" s="1" t="s">
        <v>4712</v>
      </c>
      <c r="O27" s="1" t="s">
        <v>5102</v>
      </c>
      <c r="Q27" s="1">
        <v>2</v>
      </c>
      <c r="R27" s="1">
        <v>2</v>
      </c>
      <c r="S27" s="1">
        <v>4</v>
      </c>
      <c r="T27" s="1" t="s">
        <v>4713</v>
      </c>
      <c r="U27" s="1">
        <v>0</v>
      </c>
      <c r="V27" s="1" t="s">
        <v>4718</v>
      </c>
      <c r="W27" s="1">
        <v>0</v>
      </c>
      <c r="X27" s="1">
        <v>0</v>
      </c>
      <c r="Y27" s="13">
        <v>8</v>
      </c>
    </row>
    <row r="28" spans="1:25" x14ac:dyDescent="0.25">
      <c r="A28" s="1" t="s">
        <v>4750</v>
      </c>
      <c r="B28" s="1" t="s">
        <v>4751</v>
      </c>
      <c r="C28" s="1" t="s">
        <v>4716</v>
      </c>
      <c r="D28" s="1">
        <v>4</v>
      </c>
      <c r="E28" s="1" t="s">
        <v>4709</v>
      </c>
      <c r="F28" s="1">
        <v>8</v>
      </c>
      <c r="G28" s="1">
        <v>12</v>
      </c>
      <c r="H28" s="1">
        <v>15</v>
      </c>
      <c r="I28" s="1">
        <v>35</v>
      </c>
      <c r="J28" s="1" t="s">
        <v>5102</v>
      </c>
      <c r="K28" s="1">
        <v>15</v>
      </c>
      <c r="L28" s="1" t="s">
        <v>4710</v>
      </c>
      <c r="M28" s="1" t="s">
        <v>4711</v>
      </c>
      <c r="N28" s="1" t="s">
        <v>4712</v>
      </c>
      <c r="O28" s="1" t="s">
        <v>5102</v>
      </c>
      <c r="Q28" s="1">
        <v>1</v>
      </c>
      <c r="R28" s="1">
        <v>1</v>
      </c>
      <c r="S28" s="1">
        <v>2</v>
      </c>
      <c r="T28" s="1" t="s">
        <v>4721</v>
      </c>
      <c r="U28" s="1">
        <v>0</v>
      </c>
      <c r="V28" s="1" t="s">
        <v>4714</v>
      </c>
      <c r="W28" s="1">
        <v>0</v>
      </c>
      <c r="X28" s="1">
        <v>0</v>
      </c>
      <c r="Y28" s="13">
        <v>5</v>
      </c>
    </row>
    <row r="29" spans="1:25" x14ac:dyDescent="0.25">
      <c r="A29" s="1" t="s">
        <v>4752</v>
      </c>
      <c r="B29" s="1" t="s">
        <v>4751</v>
      </c>
      <c r="C29" s="1" t="s">
        <v>4708</v>
      </c>
      <c r="D29" s="1">
        <v>10</v>
      </c>
      <c r="E29" s="1" t="s">
        <v>4725</v>
      </c>
      <c r="F29" s="1">
        <v>2</v>
      </c>
      <c r="G29" s="1">
        <v>3</v>
      </c>
      <c r="H29" s="1">
        <v>3</v>
      </c>
      <c r="I29" s="1">
        <v>8</v>
      </c>
      <c r="J29" s="1" t="s">
        <v>5102</v>
      </c>
      <c r="K29" s="1">
        <v>4</v>
      </c>
      <c r="L29" s="1" t="s">
        <v>4720</v>
      </c>
      <c r="M29" s="1" t="s">
        <v>4711</v>
      </c>
      <c r="N29" s="1" t="s">
        <v>4712</v>
      </c>
      <c r="O29" s="1" t="s">
        <v>5102</v>
      </c>
      <c r="Q29" s="1">
        <v>0</v>
      </c>
      <c r="R29" s="1">
        <v>0</v>
      </c>
      <c r="S29" s="1">
        <v>0</v>
      </c>
      <c r="T29" s="1" t="s">
        <v>4721</v>
      </c>
      <c r="U29" s="1">
        <v>0</v>
      </c>
      <c r="V29" s="1" t="s">
        <v>4718</v>
      </c>
      <c r="W29" s="1">
        <v>0</v>
      </c>
      <c r="X29" s="1">
        <v>0</v>
      </c>
      <c r="Y29" s="13">
        <v>6</v>
      </c>
    </row>
    <row r="30" spans="1:25" x14ac:dyDescent="0.25">
      <c r="A30" s="1" t="s">
        <v>4753</v>
      </c>
      <c r="B30" s="1" t="s">
        <v>4751</v>
      </c>
      <c r="C30" s="1" t="s">
        <v>4716</v>
      </c>
      <c r="D30" s="1">
        <v>6</v>
      </c>
      <c r="E30" s="1" t="s">
        <v>4725</v>
      </c>
      <c r="F30" s="1">
        <v>2</v>
      </c>
      <c r="G30" s="1">
        <v>10</v>
      </c>
      <c r="H30" s="1">
        <v>2</v>
      </c>
      <c r="I30" s="1">
        <v>14</v>
      </c>
      <c r="J30" s="1" t="s">
        <v>5100</v>
      </c>
      <c r="K30" s="1">
        <v>8.5714285714285712</v>
      </c>
      <c r="L30" s="1" t="s">
        <v>4710</v>
      </c>
      <c r="M30" s="1" t="s">
        <v>4711</v>
      </c>
      <c r="N30" s="1" t="s">
        <v>4712</v>
      </c>
      <c r="O30" s="1" t="s">
        <v>5102</v>
      </c>
      <c r="Q30" s="1">
        <v>1</v>
      </c>
      <c r="R30" s="1">
        <v>1</v>
      </c>
      <c r="S30" s="1">
        <v>2</v>
      </c>
      <c r="T30" s="1" t="s">
        <v>4721</v>
      </c>
      <c r="U30" s="1">
        <v>0</v>
      </c>
      <c r="V30" s="1" t="s">
        <v>4718</v>
      </c>
      <c r="W30" s="1">
        <v>0</v>
      </c>
      <c r="X30" s="1">
        <v>0</v>
      </c>
      <c r="Y30" s="13">
        <v>8</v>
      </c>
    </row>
    <row r="31" spans="1:25" x14ac:dyDescent="0.25">
      <c r="A31" s="1" t="s">
        <v>4754</v>
      </c>
      <c r="B31" s="1" t="s">
        <v>4707</v>
      </c>
      <c r="C31" s="1" t="s">
        <v>4716</v>
      </c>
      <c r="D31" s="1">
        <v>5</v>
      </c>
      <c r="E31" s="1" t="s">
        <v>4709</v>
      </c>
      <c r="F31" s="1">
        <v>8</v>
      </c>
      <c r="G31" s="1">
        <v>3</v>
      </c>
      <c r="H31" s="1">
        <v>4</v>
      </c>
      <c r="I31" s="1">
        <v>15</v>
      </c>
      <c r="J31" s="1" t="s">
        <v>5102</v>
      </c>
      <c r="K31" s="1">
        <v>16</v>
      </c>
      <c r="L31" s="1" t="s">
        <v>4720</v>
      </c>
      <c r="M31" s="1" t="s">
        <v>4734</v>
      </c>
      <c r="N31" s="1" t="s">
        <v>4712</v>
      </c>
      <c r="O31" s="1" t="s">
        <v>5100</v>
      </c>
      <c r="Q31" s="1">
        <v>1</v>
      </c>
      <c r="R31" s="1">
        <v>2</v>
      </c>
      <c r="S31" s="1">
        <v>3</v>
      </c>
      <c r="T31" s="1" t="s">
        <v>4713</v>
      </c>
      <c r="U31" s="1">
        <v>0</v>
      </c>
      <c r="V31" s="1" t="s">
        <v>4722</v>
      </c>
      <c r="W31" s="1">
        <v>0</v>
      </c>
      <c r="X31" s="1">
        <v>0</v>
      </c>
      <c r="Y31" s="13">
        <v>3</v>
      </c>
    </row>
    <row r="32" spans="1:25" x14ac:dyDescent="0.25">
      <c r="A32" s="1" t="s">
        <v>4755</v>
      </c>
      <c r="B32" s="1" t="s">
        <v>4707</v>
      </c>
      <c r="C32" s="1" t="s">
        <v>4708</v>
      </c>
      <c r="D32" s="1">
        <v>4</v>
      </c>
      <c r="E32" s="1" t="s">
        <v>4725</v>
      </c>
      <c r="F32" s="1">
        <v>12</v>
      </c>
      <c r="G32" s="1">
        <v>15</v>
      </c>
      <c r="H32" s="1">
        <v>12</v>
      </c>
      <c r="I32" s="1">
        <v>39</v>
      </c>
      <c r="J32" s="1" t="s">
        <v>5101</v>
      </c>
      <c r="K32" s="1">
        <v>8.5714285714285712</v>
      </c>
      <c r="L32" s="1" t="s">
        <v>4710</v>
      </c>
      <c r="M32" s="1" t="s">
        <v>4711</v>
      </c>
      <c r="N32" s="1" t="s">
        <v>4712</v>
      </c>
      <c r="O32" s="1" t="s">
        <v>5102</v>
      </c>
      <c r="Q32" s="1">
        <v>1</v>
      </c>
      <c r="R32" s="1">
        <v>1</v>
      </c>
      <c r="S32" s="1">
        <v>2</v>
      </c>
      <c r="T32" s="1" t="s">
        <v>4721</v>
      </c>
      <c r="U32" s="1">
        <v>0</v>
      </c>
      <c r="V32" s="1" t="s">
        <v>4722</v>
      </c>
      <c r="W32" s="1">
        <v>0</v>
      </c>
      <c r="X32" s="1">
        <v>0</v>
      </c>
      <c r="Y32" s="13">
        <v>3</v>
      </c>
    </row>
    <row r="33" spans="1:25" x14ac:dyDescent="0.25">
      <c r="A33" s="1" t="s">
        <v>4756</v>
      </c>
      <c r="B33" s="1" t="s">
        <v>4751</v>
      </c>
      <c r="C33" s="1" t="s">
        <v>4716</v>
      </c>
      <c r="D33" s="1">
        <v>8</v>
      </c>
      <c r="E33" s="1" t="s">
        <v>4709</v>
      </c>
      <c r="F33" s="1">
        <v>8</v>
      </c>
      <c r="G33" s="1">
        <v>1</v>
      </c>
      <c r="H33" s="1">
        <v>8</v>
      </c>
      <c r="I33" s="1">
        <v>17</v>
      </c>
      <c r="J33" s="1" t="s">
        <v>5102</v>
      </c>
      <c r="K33" s="1">
        <v>4.2857142857142856</v>
      </c>
      <c r="L33" s="1" t="s">
        <v>4720</v>
      </c>
      <c r="M33" s="1" t="s">
        <v>4711</v>
      </c>
      <c r="N33" s="1" t="s">
        <v>4712</v>
      </c>
      <c r="O33" s="1" t="s">
        <v>5102</v>
      </c>
      <c r="Q33" s="1">
        <v>1</v>
      </c>
      <c r="R33" s="1">
        <v>2</v>
      </c>
      <c r="S33" s="1">
        <v>3</v>
      </c>
      <c r="T33" s="1" t="s">
        <v>4713</v>
      </c>
      <c r="U33" s="1">
        <v>0</v>
      </c>
      <c r="V33" s="1" t="s">
        <v>4722</v>
      </c>
      <c r="W33" s="1">
        <v>0</v>
      </c>
      <c r="X33" s="1">
        <v>0</v>
      </c>
      <c r="Y33" s="13">
        <v>3</v>
      </c>
    </row>
    <row r="34" spans="1:25" x14ac:dyDescent="0.25">
      <c r="A34" s="1" t="s">
        <v>4757</v>
      </c>
      <c r="B34" s="1" t="s">
        <v>4751</v>
      </c>
      <c r="C34" s="1" t="s">
        <v>4716</v>
      </c>
      <c r="D34" s="1">
        <v>11</v>
      </c>
      <c r="E34" s="1" t="s">
        <v>4725</v>
      </c>
      <c r="F34" s="1">
        <v>3</v>
      </c>
      <c r="G34" s="1">
        <v>1</v>
      </c>
      <c r="H34" s="1">
        <v>4</v>
      </c>
      <c r="I34" s="1">
        <v>8</v>
      </c>
      <c r="J34" s="1" t="s">
        <v>5102</v>
      </c>
      <c r="K34" s="1">
        <v>10.909090909090908</v>
      </c>
      <c r="L34" s="1" t="s">
        <v>4720</v>
      </c>
      <c r="M34" s="1" t="s">
        <v>4711</v>
      </c>
      <c r="N34" s="1" t="s">
        <v>4712</v>
      </c>
      <c r="O34" s="1" t="s">
        <v>5102</v>
      </c>
      <c r="Q34" s="1">
        <v>2</v>
      </c>
      <c r="R34" s="1">
        <v>2</v>
      </c>
      <c r="S34" s="1">
        <v>4</v>
      </c>
      <c r="T34" s="1" t="s">
        <v>4713</v>
      </c>
      <c r="U34" s="1">
        <v>0</v>
      </c>
      <c r="V34" s="1" t="s">
        <v>4722</v>
      </c>
      <c r="W34" s="1">
        <v>0</v>
      </c>
      <c r="X34" s="1">
        <v>0</v>
      </c>
      <c r="Y34" s="13">
        <v>2</v>
      </c>
    </row>
    <row r="35" spans="1:25" x14ac:dyDescent="0.25">
      <c r="A35" s="1" t="s">
        <v>4758</v>
      </c>
      <c r="B35" s="1" t="s">
        <v>4707</v>
      </c>
      <c r="C35" s="1" t="s">
        <v>4716</v>
      </c>
      <c r="D35" s="1">
        <v>5</v>
      </c>
      <c r="E35" s="1" t="s">
        <v>4725</v>
      </c>
      <c r="F35" s="1">
        <v>5</v>
      </c>
      <c r="G35" s="1">
        <v>2</v>
      </c>
      <c r="H35" s="1">
        <v>6</v>
      </c>
      <c r="I35" s="1">
        <v>13</v>
      </c>
      <c r="J35" s="1" t="s">
        <v>5100</v>
      </c>
      <c r="K35" s="1">
        <v>22.857142857142858</v>
      </c>
      <c r="L35" s="1" t="s">
        <v>4710</v>
      </c>
      <c r="M35" s="1" t="s">
        <v>4711</v>
      </c>
      <c r="N35" s="1" t="s">
        <v>4712</v>
      </c>
      <c r="O35" s="1" t="s">
        <v>5102</v>
      </c>
      <c r="Q35" s="1">
        <v>2</v>
      </c>
      <c r="R35" s="1">
        <v>1</v>
      </c>
      <c r="S35" s="1">
        <v>3</v>
      </c>
      <c r="T35" s="1" t="s">
        <v>4713</v>
      </c>
      <c r="U35" s="1">
        <v>0</v>
      </c>
      <c r="V35" s="1" t="s">
        <v>4722</v>
      </c>
      <c r="W35" s="1">
        <v>0</v>
      </c>
      <c r="X35" s="1">
        <v>0</v>
      </c>
      <c r="Y35" s="13">
        <v>2</v>
      </c>
    </row>
    <row r="36" spans="1:25" x14ac:dyDescent="0.25">
      <c r="A36" s="1" t="s">
        <v>4759</v>
      </c>
      <c r="B36" s="1" t="s">
        <v>4707</v>
      </c>
      <c r="C36" s="1" t="s">
        <v>4708</v>
      </c>
      <c r="D36" s="1">
        <v>13</v>
      </c>
      <c r="E36" s="1" t="s">
        <v>4725</v>
      </c>
      <c r="F36" s="1">
        <v>45</v>
      </c>
      <c r="G36" s="1">
        <v>3</v>
      </c>
      <c r="H36" s="1">
        <v>25</v>
      </c>
      <c r="I36" s="1">
        <v>73</v>
      </c>
      <c r="J36" s="1" t="s">
        <v>5102</v>
      </c>
      <c r="K36" s="1">
        <v>6.1538461538461542</v>
      </c>
      <c r="L36" s="1" t="s">
        <v>4720</v>
      </c>
      <c r="M36" s="1" t="s">
        <v>4711</v>
      </c>
      <c r="N36" s="1" t="s">
        <v>4712</v>
      </c>
      <c r="O36" s="1" t="s">
        <v>5102</v>
      </c>
      <c r="Q36" s="1">
        <v>1</v>
      </c>
      <c r="R36" s="1">
        <v>1</v>
      </c>
      <c r="S36" s="1">
        <v>2</v>
      </c>
      <c r="T36" s="1" t="s">
        <v>4721</v>
      </c>
      <c r="U36" s="1">
        <v>1</v>
      </c>
      <c r="V36" s="1" t="s">
        <v>4714</v>
      </c>
      <c r="W36" s="1">
        <v>1</v>
      </c>
      <c r="X36" s="1">
        <v>1</v>
      </c>
      <c r="Y36" s="13">
        <v>5</v>
      </c>
    </row>
    <row r="37" spans="1:25" x14ac:dyDescent="0.25">
      <c r="A37" s="1" t="s">
        <v>4760</v>
      </c>
      <c r="B37" s="1" t="s">
        <v>4707</v>
      </c>
      <c r="C37" s="1" t="s">
        <v>4716</v>
      </c>
      <c r="D37" s="1">
        <v>7</v>
      </c>
      <c r="E37" s="1" t="s">
        <v>4725</v>
      </c>
      <c r="F37" s="1">
        <v>5</v>
      </c>
      <c r="G37" s="1">
        <v>10</v>
      </c>
      <c r="H37" s="1">
        <v>8</v>
      </c>
      <c r="I37" s="1">
        <v>23</v>
      </c>
      <c r="J37" s="1" t="s">
        <v>5100</v>
      </c>
      <c r="K37" s="1">
        <v>4.0816326530612246</v>
      </c>
      <c r="L37" s="1" t="s">
        <v>4710</v>
      </c>
      <c r="M37" s="1" t="s">
        <v>4711</v>
      </c>
      <c r="N37" s="1" t="s">
        <v>4712</v>
      </c>
      <c r="O37" s="1" t="s">
        <v>5102</v>
      </c>
      <c r="Q37" s="1">
        <v>2</v>
      </c>
      <c r="R37" s="1">
        <v>2</v>
      </c>
      <c r="S37" s="1">
        <v>5</v>
      </c>
      <c r="T37" s="1" t="s">
        <v>4748</v>
      </c>
      <c r="U37" s="1">
        <v>0</v>
      </c>
      <c r="V37" s="1" t="s">
        <v>4718</v>
      </c>
      <c r="W37" s="1">
        <v>0</v>
      </c>
      <c r="X37" s="1">
        <v>0</v>
      </c>
      <c r="Y37" s="13">
        <v>8</v>
      </c>
    </row>
    <row r="38" spans="1:25" x14ac:dyDescent="0.25">
      <c r="A38" s="1" t="s">
        <v>4761</v>
      </c>
      <c r="B38" s="1" t="s">
        <v>4707</v>
      </c>
      <c r="C38" s="1" t="s">
        <v>4716</v>
      </c>
      <c r="D38" s="1">
        <v>9</v>
      </c>
      <c r="E38" s="1" t="s">
        <v>4725</v>
      </c>
      <c r="F38" s="1">
        <v>5</v>
      </c>
      <c r="G38" s="1">
        <v>10</v>
      </c>
      <c r="H38" s="1">
        <v>10</v>
      </c>
      <c r="I38" s="1">
        <v>25</v>
      </c>
      <c r="J38" s="1" t="s">
        <v>5100</v>
      </c>
      <c r="K38" s="1">
        <v>3.1746031746031749</v>
      </c>
      <c r="L38" s="1" t="s">
        <v>4710</v>
      </c>
      <c r="M38" s="1" t="s">
        <v>4711</v>
      </c>
      <c r="N38" s="1" t="s">
        <v>4717</v>
      </c>
      <c r="O38" s="1" t="s">
        <v>5102</v>
      </c>
      <c r="Q38" s="1">
        <v>2</v>
      </c>
      <c r="R38" s="1">
        <v>2</v>
      </c>
      <c r="S38" s="1">
        <v>5</v>
      </c>
      <c r="T38" s="1" t="s">
        <v>4748</v>
      </c>
      <c r="U38" s="1">
        <v>0</v>
      </c>
      <c r="V38" s="1" t="s">
        <v>4718</v>
      </c>
      <c r="W38" s="1">
        <v>0</v>
      </c>
      <c r="X38" s="1">
        <v>0</v>
      </c>
      <c r="Y38" s="13">
        <v>7</v>
      </c>
    </row>
    <row r="39" spans="1:25" x14ac:dyDescent="0.25">
      <c r="A39" s="1" t="s">
        <v>4762</v>
      </c>
      <c r="B39" s="1" t="s">
        <v>4707</v>
      </c>
      <c r="C39" s="1" t="s">
        <v>4716</v>
      </c>
      <c r="D39" s="1">
        <v>7</v>
      </c>
      <c r="E39" s="1" t="s">
        <v>4725</v>
      </c>
      <c r="F39" s="1">
        <v>4</v>
      </c>
      <c r="G39" s="1">
        <v>35</v>
      </c>
      <c r="H39" s="1">
        <v>8</v>
      </c>
      <c r="I39" s="1">
        <v>47</v>
      </c>
      <c r="J39" s="1" t="s">
        <v>5101</v>
      </c>
      <c r="K39" s="1">
        <v>7.3469387755102042</v>
      </c>
      <c r="L39" s="1" t="s">
        <v>4710</v>
      </c>
      <c r="M39" s="1" t="s">
        <v>4711</v>
      </c>
      <c r="N39" s="1" t="s">
        <v>4717</v>
      </c>
      <c r="O39" s="1" t="s">
        <v>5102</v>
      </c>
      <c r="Q39" s="1">
        <v>3</v>
      </c>
      <c r="R39" s="1">
        <v>2</v>
      </c>
      <c r="S39" s="1">
        <v>6</v>
      </c>
      <c r="T39" s="1" t="s">
        <v>4748</v>
      </c>
      <c r="U39" s="1">
        <v>1</v>
      </c>
      <c r="V39" s="1" t="s">
        <v>4722</v>
      </c>
      <c r="W39" s="1">
        <v>1</v>
      </c>
      <c r="X39" s="1">
        <v>1</v>
      </c>
      <c r="Y39" s="13">
        <v>2</v>
      </c>
    </row>
    <row r="40" spans="1:25" x14ac:dyDescent="0.25">
      <c r="A40" s="1" t="s">
        <v>4763</v>
      </c>
      <c r="B40" s="1" t="s">
        <v>4751</v>
      </c>
      <c r="C40" s="1" t="s">
        <v>4716</v>
      </c>
      <c r="D40" s="1">
        <v>6</v>
      </c>
      <c r="E40" s="1" t="s">
        <v>4725</v>
      </c>
      <c r="F40" s="1">
        <v>15</v>
      </c>
      <c r="G40" s="1">
        <v>17</v>
      </c>
      <c r="H40" s="1">
        <v>20</v>
      </c>
      <c r="I40" s="1">
        <v>52</v>
      </c>
      <c r="J40" s="1" t="s">
        <v>5101</v>
      </c>
      <c r="K40" s="1">
        <v>7.1428571428571423</v>
      </c>
      <c r="L40" s="1" t="s">
        <v>4710</v>
      </c>
      <c r="M40" s="1" t="s">
        <v>4711</v>
      </c>
      <c r="N40" s="1" t="s">
        <v>4712</v>
      </c>
      <c r="O40" s="1" t="s">
        <v>5102</v>
      </c>
      <c r="Q40" s="1">
        <v>1</v>
      </c>
      <c r="R40" s="1">
        <v>1</v>
      </c>
      <c r="S40" s="1">
        <v>2</v>
      </c>
      <c r="T40" s="1" t="s">
        <v>4721</v>
      </c>
      <c r="U40" s="1">
        <v>1</v>
      </c>
      <c r="V40" s="1" t="s">
        <v>4718</v>
      </c>
      <c r="W40" s="1">
        <v>1</v>
      </c>
      <c r="X40" s="1">
        <v>1</v>
      </c>
      <c r="Y40" s="13">
        <v>9</v>
      </c>
    </row>
    <row r="41" spans="1:25" x14ac:dyDescent="0.25">
      <c r="A41" s="1" t="s">
        <v>4764</v>
      </c>
      <c r="B41" s="1" t="s">
        <v>4707</v>
      </c>
      <c r="C41" s="1" t="s">
        <v>4716</v>
      </c>
      <c r="D41" s="1">
        <v>9</v>
      </c>
      <c r="E41" s="1" t="s">
        <v>4725</v>
      </c>
      <c r="F41" s="1">
        <v>5</v>
      </c>
      <c r="G41" s="1">
        <v>2</v>
      </c>
      <c r="H41" s="1">
        <v>5</v>
      </c>
      <c r="I41" s="1">
        <v>12</v>
      </c>
      <c r="J41" s="1" t="s">
        <v>5100</v>
      </c>
      <c r="K41" s="1">
        <v>11.111111111111111</v>
      </c>
      <c r="L41" s="1" t="s">
        <v>4710</v>
      </c>
      <c r="M41" s="1" t="s">
        <v>4711</v>
      </c>
      <c r="N41" s="1" t="s">
        <v>4712</v>
      </c>
      <c r="O41" s="1" t="s">
        <v>5102</v>
      </c>
      <c r="Q41" s="1">
        <v>1</v>
      </c>
      <c r="R41" s="1">
        <v>1</v>
      </c>
      <c r="S41" s="1">
        <v>2</v>
      </c>
      <c r="T41" s="1" t="s">
        <v>4721</v>
      </c>
      <c r="U41" s="1">
        <v>1</v>
      </c>
      <c r="V41" s="1" t="s">
        <v>4718</v>
      </c>
      <c r="W41" s="1">
        <v>1</v>
      </c>
      <c r="X41" s="1">
        <v>1</v>
      </c>
      <c r="Y41" s="13">
        <v>7</v>
      </c>
    </row>
    <row r="42" spans="1:25" x14ac:dyDescent="0.25">
      <c r="A42" s="1" t="s">
        <v>4765</v>
      </c>
      <c r="B42" s="1" t="s">
        <v>4707</v>
      </c>
      <c r="C42" s="1" t="s">
        <v>4716</v>
      </c>
      <c r="D42" s="1">
        <v>5</v>
      </c>
      <c r="E42" s="1" t="s">
        <v>4725</v>
      </c>
      <c r="F42" s="1">
        <v>80</v>
      </c>
      <c r="G42" s="1">
        <v>5</v>
      </c>
      <c r="H42" s="1">
        <v>100</v>
      </c>
      <c r="I42" s="1">
        <v>185</v>
      </c>
      <c r="J42" s="1" t="s">
        <v>5101</v>
      </c>
      <c r="K42" s="1">
        <v>11.428571428571429</v>
      </c>
      <c r="L42" s="1" t="s">
        <v>4720</v>
      </c>
      <c r="M42" s="1" t="s">
        <v>4711</v>
      </c>
      <c r="N42" s="1" t="s">
        <v>4712</v>
      </c>
      <c r="O42" s="1" t="s">
        <v>5102</v>
      </c>
      <c r="Q42" s="1">
        <v>0</v>
      </c>
      <c r="R42" s="1">
        <v>2</v>
      </c>
      <c r="S42" s="1">
        <v>2</v>
      </c>
      <c r="T42" s="1" t="s">
        <v>4721</v>
      </c>
      <c r="U42" s="1">
        <v>0</v>
      </c>
      <c r="V42" s="1" t="s">
        <v>4718</v>
      </c>
      <c r="W42" s="1">
        <v>0</v>
      </c>
      <c r="X42" s="1">
        <v>0</v>
      </c>
      <c r="Y42" s="13">
        <v>6</v>
      </c>
    </row>
    <row r="43" spans="1:25" x14ac:dyDescent="0.25">
      <c r="A43" s="1" t="s">
        <v>4766</v>
      </c>
      <c r="B43" s="1" t="s">
        <v>4751</v>
      </c>
      <c r="C43" s="1" t="s">
        <v>4716</v>
      </c>
      <c r="D43" s="1">
        <v>6</v>
      </c>
      <c r="E43" s="1" t="s">
        <v>4725</v>
      </c>
      <c r="F43" s="1">
        <v>60</v>
      </c>
      <c r="G43" s="1">
        <v>2</v>
      </c>
      <c r="H43" s="1">
        <v>75</v>
      </c>
      <c r="I43" s="1">
        <v>137</v>
      </c>
      <c r="J43" s="1" t="s">
        <v>5101</v>
      </c>
      <c r="K43" s="1">
        <v>17.142857142857142</v>
      </c>
      <c r="L43" s="1" t="s">
        <v>4710</v>
      </c>
      <c r="M43" s="1" t="s">
        <v>4711</v>
      </c>
      <c r="N43" s="1" t="s">
        <v>4712</v>
      </c>
      <c r="O43" s="1" t="s">
        <v>5102</v>
      </c>
      <c r="Q43" s="1">
        <v>1</v>
      </c>
      <c r="R43" s="1">
        <v>1</v>
      </c>
      <c r="S43" s="1">
        <v>2</v>
      </c>
      <c r="T43" s="1" t="s">
        <v>4721</v>
      </c>
      <c r="U43" s="1">
        <v>0</v>
      </c>
      <c r="V43" s="1" t="s">
        <v>4718</v>
      </c>
      <c r="W43" s="1">
        <v>0</v>
      </c>
      <c r="X43" s="1">
        <v>0</v>
      </c>
      <c r="Y43" s="13">
        <v>7</v>
      </c>
    </row>
    <row r="44" spans="1:25" x14ac:dyDescent="0.25">
      <c r="A44" s="1" t="s">
        <v>4767</v>
      </c>
      <c r="B44" s="1" t="s">
        <v>4707</v>
      </c>
      <c r="C44" s="1" t="s">
        <v>4716</v>
      </c>
      <c r="D44" s="1">
        <v>5</v>
      </c>
      <c r="E44" s="1" t="s">
        <v>4725</v>
      </c>
      <c r="F44" s="1">
        <v>5</v>
      </c>
      <c r="G44" s="1">
        <v>5</v>
      </c>
      <c r="H44" s="1">
        <v>8</v>
      </c>
      <c r="I44" s="1">
        <v>18</v>
      </c>
      <c r="J44" s="1" t="s">
        <v>5100</v>
      </c>
      <c r="K44" s="1">
        <v>32</v>
      </c>
      <c r="L44" s="1" t="s">
        <v>4710</v>
      </c>
      <c r="M44" s="1" t="s">
        <v>4711</v>
      </c>
      <c r="N44" s="1" t="s">
        <v>4717</v>
      </c>
      <c r="O44" s="1" t="s">
        <v>5102</v>
      </c>
      <c r="Q44" s="1">
        <v>1</v>
      </c>
      <c r="R44" s="1">
        <v>2</v>
      </c>
      <c r="S44" s="1">
        <v>3</v>
      </c>
      <c r="T44" s="1" t="s">
        <v>4713</v>
      </c>
      <c r="U44" s="1">
        <v>1</v>
      </c>
      <c r="V44" s="1" t="s">
        <v>4714</v>
      </c>
      <c r="W44" s="1">
        <v>1</v>
      </c>
      <c r="X44" s="1">
        <v>1</v>
      </c>
      <c r="Y44" s="13">
        <v>5</v>
      </c>
    </row>
    <row r="45" spans="1:25" x14ac:dyDescent="0.25">
      <c r="A45" s="1" t="s">
        <v>4768</v>
      </c>
      <c r="B45" s="1" t="s">
        <v>4751</v>
      </c>
      <c r="C45" s="1" t="s">
        <v>4716</v>
      </c>
      <c r="D45" s="1">
        <v>3</v>
      </c>
      <c r="E45" s="1" t="s">
        <v>4709</v>
      </c>
      <c r="F45" s="1">
        <v>4</v>
      </c>
      <c r="G45" s="1">
        <v>2</v>
      </c>
      <c r="H45" s="1">
        <v>9</v>
      </c>
      <c r="I45" s="1">
        <v>15</v>
      </c>
      <c r="J45" s="1" t="s">
        <v>5102</v>
      </c>
      <c r="K45" s="1">
        <v>19.047619047619047</v>
      </c>
      <c r="L45" s="1" t="s">
        <v>4720</v>
      </c>
      <c r="M45" s="1" t="s">
        <v>4734</v>
      </c>
      <c r="N45" s="1" t="s">
        <v>4712</v>
      </c>
      <c r="O45" s="1" t="s">
        <v>5100</v>
      </c>
      <c r="Q45" s="1">
        <v>2</v>
      </c>
      <c r="R45" s="1">
        <v>2</v>
      </c>
      <c r="S45" s="1">
        <v>4</v>
      </c>
      <c r="T45" s="1" t="s">
        <v>4713</v>
      </c>
      <c r="U45" s="1">
        <v>0</v>
      </c>
      <c r="V45" s="1" t="s">
        <v>4722</v>
      </c>
      <c r="W45" s="1">
        <v>0</v>
      </c>
      <c r="X45" s="1">
        <v>0</v>
      </c>
      <c r="Y45" s="13">
        <v>2</v>
      </c>
    </row>
    <row r="46" spans="1:25" x14ac:dyDescent="0.25">
      <c r="A46" s="1" t="s">
        <v>4769</v>
      </c>
      <c r="B46" s="1" t="s">
        <v>4707</v>
      </c>
      <c r="C46" s="1" t="s">
        <v>4716</v>
      </c>
      <c r="D46" s="1">
        <v>18</v>
      </c>
      <c r="E46" s="1" t="s">
        <v>4709</v>
      </c>
      <c r="F46" s="1">
        <v>50</v>
      </c>
      <c r="G46" s="1">
        <v>4</v>
      </c>
      <c r="H46" s="1">
        <v>50</v>
      </c>
      <c r="I46" s="1">
        <v>104</v>
      </c>
      <c r="J46" s="1" t="s">
        <v>5102</v>
      </c>
      <c r="K46" s="1">
        <v>4.4444444444444446</v>
      </c>
      <c r="L46" s="1" t="s">
        <v>4720</v>
      </c>
      <c r="M46" s="1" t="s">
        <v>4711</v>
      </c>
      <c r="N46" s="1" t="s">
        <v>4712</v>
      </c>
      <c r="O46" s="1" t="s">
        <v>5102</v>
      </c>
      <c r="Q46" s="1">
        <v>1</v>
      </c>
      <c r="R46" s="1">
        <v>1</v>
      </c>
      <c r="S46" s="1">
        <v>2</v>
      </c>
      <c r="T46" s="1" t="s">
        <v>4721</v>
      </c>
      <c r="U46" s="1">
        <v>1</v>
      </c>
      <c r="V46" s="1" t="s">
        <v>4714</v>
      </c>
      <c r="W46" s="1">
        <v>1</v>
      </c>
      <c r="X46" s="1">
        <v>1</v>
      </c>
      <c r="Y46" s="13">
        <v>5</v>
      </c>
    </row>
    <row r="47" spans="1:25" x14ac:dyDescent="0.25">
      <c r="A47" s="1" t="s">
        <v>4770</v>
      </c>
      <c r="B47" s="1" t="s">
        <v>4707</v>
      </c>
      <c r="C47" s="1" t="s">
        <v>4716</v>
      </c>
      <c r="D47" s="1">
        <v>2</v>
      </c>
      <c r="E47" s="1" t="s">
        <v>4709</v>
      </c>
      <c r="F47" s="1">
        <v>5</v>
      </c>
      <c r="G47" s="1">
        <v>10</v>
      </c>
      <c r="H47" s="1">
        <v>40</v>
      </c>
      <c r="I47" s="1">
        <v>55</v>
      </c>
      <c r="J47" s="1" t="s">
        <v>5102</v>
      </c>
      <c r="K47" s="1">
        <v>2.8571428571428572</v>
      </c>
      <c r="L47" s="1" t="s">
        <v>4710</v>
      </c>
      <c r="M47" s="1" t="s">
        <v>4711</v>
      </c>
      <c r="N47" s="1" t="s">
        <v>4712</v>
      </c>
      <c r="O47" s="1" t="s">
        <v>5102</v>
      </c>
      <c r="Q47" s="1">
        <v>1</v>
      </c>
      <c r="R47" s="1">
        <v>1</v>
      </c>
      <c r="S47" s="1">
        <v>2</v>
      </c>
      <c r="T47" s="1" t="s">
        <v>4721</v>
      </c>
      <c r="U47" s="1">
        <v>0</v>
      </c>
      <c r="V47" s="1" t="s">
        <v>4722</v>
      </c>
      <c r="W47" s="1">
        <v>0</v>
      </c>
      <c r="X47" s="1">
        <v>0</v>
      </c>
      <c r="Y47" s="13">
        <v>4</v>
      </c>
    </row>
    <row r="48" spans="1:25" x14ac:dyDescent="0.25">
      <c r="A48" s="1" t="s">
        <v>4771</v>
      </c>
      <c r="B48" s="1" t="s">
        <v>4707</v>
      </c>
      <c r="C48" s="1" t="s">
        <v>4708</v>
      </c>
      <c r="D48" s="1">
        <v>11</v>
      </c>
      <c r="E48" s="1" t="s">
        <v>4725</v>
      </c>
      <c r="F48" s="1">
        <v>5</v>
      </c>
      <c r="G48" s="1">
        <v>5</v>
      </c>
      <c r="H48" s="1">
        <v>5</v>
      </c>
      <c r="I48" s="1">
        <v>15</v>
      </c>
      <c r="J48" s="1" t="s">
        <v>5102</v>
      </c>
      <c r="K48" s="1">
        <v>6.2337662337662332</v>
      </c>
      <c r="L48" s="1" t="s">
        <v>4720</v>
      </c>
      <c r="M48" s="1" t="s">
        <v>4711</v>
      </c>
      <c r="N48" s="1" t="s">
        <v>4712</v>
      </c>
      <c r="O48" s="1" t="s">
        <v>5102</v>
      </c>
      <c r="Q48" s="1">
        <v>1</v>
      </c>
      <c r="R48" s="1">
        <v>1</v>
      </c>
      <c r="S48" s="1">
        <v>3</v>
      </c>
      <c r="T48" s="1" t="s">
        <v>4713</v>
      </c>
      <c r="U48" s="1">
        <v>1</v>
      </c>
      <c r="V48" s="1" t="s">
        <v>4718</v>
      </c>
      <c r="W48" s="1">
        <v>1</v>
      </c>
      <c r="X48" s="1">
        <v>1</v>
      </c>
      <c r="Y48" s="13">
        <v>6</v>
      </c>
    </row>
    <row r="49" spans="1:25" x14ac:dyDescent="0.25">
      <c r="A49" s="1" t="s">
        <v>4772</v>
      </c>
      <c r="B49" s="1" t="s">
        <v>4707</v>
      </c>
      <c r="C49" s="1" t="s">
        <v>4708</v>
      </c>
      <c r="D49" s="1">
        <v>16</v>
      </c>
      <c r="E49" s="1" t="s">
        <v>4725</v>
      </c>
      <c r="F49" s="1">
        <v>1</v>
      </c>
      <c r="G49" s="1">
        <v>1</v>
      </c>
      <c r="H49" s="1">
        <v>1</v>
      </c>
      <c r="I49" s="1">
        <v>3</v>
      </c>
      <c r="J49" s="1" t="s">
        <v>5100</v>
      </c>
      <c r="K49" s="1">
        <v>12.5</v>
      </c>
      <c r="L49" s="1" t="s">
        <v>4710</v>
      </c>
      <c r="M49" s="1" t="s">
        <v>4711</v>
      </c>
      <c r="N49" s="1" t="s">
        <v>4712</v>
      </c>
      <c r="O49" s="1" t="s">
        <v>5102</v>
      </c>
      <c r="P49" s="1" t="s">
        <v>4742</v>
      </c>
      <c r="Q49" s="1">
        <v>1</v>
      </c>
      <c r="R49" s="1">
        <v>2</v>
      </c>
      <c r="S49" s="1">
        <v>4</v>
      </c>
      <c r="T49" s="1" t="s">
        <v>4713</v>
      </c>
      <c r="U49" s="1">
        <v>2</v>
      </c>
      <c r="V49" s="1" t="s">
        <v>4722</v>
      </c>
      <c r="W49" s="1">
        <v>1</v>
      </c>
      <c r="X49" s="1">
        <v>2</v>
      </c>
      <c r="Y49" s="13">
        <v>3</v>
      </c>
    </row>
    <row r="50" spans="1:25" x14ac:dyDescent="0.25">
      <c r="A50" s="1" t="s">
        <v>4773</v>
      </c>
      <c r="B50" s="1" t="s">
        <v>4707</v>
      </c>
      <c r="C50" s="1" t="s">
        <v>4716</v>
      </c>
      <c r="D50" s="1">
        <v>9</v>
      </c>
      <c r="E50" s="1" t="s">
        <v>4725</v>
      </c>
      <c r="F50" s="1">
        <v>10</v>
      </c>
      <c r="G50" s="1">
        <v>15</v>
      </c>
      <c r="H50" s="1">
        <v>15</v>
      </c>
      <c r="I50" s="1">
        <v>40</v>
      </c>
      <c r="J50" s="1" t="s">
        <v>5101</v>
      </c>
      <c r="K50" s="1">
        <v>6.3492063492063497</v>
      </c>
      <c r="L50" s="1" t="s">
        <v>4720</v>
      </c>
      <c r="M50" s="1" t="s">
        <v>4711</v>
      </c>
      <c r="N50" s="1" t="s">
        <v>4712</v>
      </c>
      <c r="O50" s="1" t="s">
        <v>5102</v>
      </c>
      <c r="Q50" s="1">
        <v>0</v>
      </c>
      <c r="R50" s="1">
        <v>1</v>
      </c>
      <c r="S50" s="1">
        <v>1</v>
      </c>
      <c r="T50" s="1" t="s">
        <v>4721</v>
      </c>
      <c r="U50" s="1">
        <v>0</v>
      </c>
      <c r="V50" s="1" t="s">
        <v>4718</v>
      </c>
      <c r="W50" s="1">
        <v>2</v>
      </c>
      <c r="X50" s="1">
        <v>2</v>
      </c>
      <c r="Y50" s="13">
        <v>6</v>
      </c>
    </row>
    <row r="51" spans="1:25" x14ac:dyDescent="0.25">
      <c r="A51" s="1" t="s">
        <v>4774</v>
      </c>
      <c r="B51" s="1" t="s">
        <v>4707</v>
      </c>
      <c r="C51" s="1" t="s">
        <v>4716</v>
      </c>
      <c r="D51" s="1">
        <v>4</v>
      </c>
      <c r="E51" s="1" t="s">
        <v>4725</v>
      </c>
      <c r="F51" s="1">
        <v>5</v>
      </c>
      <c r="G51" s="1">
        <v>60</v>
      </c>
      <c r="H51" s="1">
        <v>10</v>
      </c>
      <c r="I51" s="1">
        <v>75</v>
      </c>
      <c r="J51" s="1" t="s">
        <v>5101</v>
      </c>
      <c r="K51" s="1">
        <v>30</v>
      </c>
      <c r="L51" s="1" t="s">
        <v>4710</v>
      </c>
      <c r="M51" s="1" t="s">
        <v>4711</v>
      </c>
      <c r="N51" s="1" t="s">
        <v>4712</v>
      </c>
      <c r="O51" s="1" t="s">
        <v>5102</v>
      </c>
      <c r="Q51" s="1">
        <v>0</v>
      </c>
      <c r="R51" s="1">
        <v>0</v>
      </c>
      <c r="S51" s="1">
        <v>0</v>
      </c>
      <c r="T51" s="1" t="s">
        <v>4721</v>
      </c>
      <c r="U51" s="1">
        <v>1</v>
      </c>
      <c r="V51" s="1" t="s">
        <v>4718</v>
      </c>
      <c r="W51" s="1">
        <v>1</v>
      </c>
      <c r="X51" s="1">
        <v>1</v>
      </c>
      <c r="Y51" s="13">
        <v>7</v>
      </c>
    </row>
    <row r="52" spans="1:25" x14ac:dyDescent="0.25">
      <c r="A52" s="1" t="s">
        <v>4775</v>
      </c>
      <c r="B52" s="1" t="s">
        <v>4707</v>
      </c>
      <c r="C52" s="1" t="s">
        <v>4716</v>
      </c>
      <c r="D52" s="1">
        <v>3</v>
      </c>
      <c r="E52" s="1" t="s">
        <v>4725</v>
      </c>
      <c r="F52" s="1">
        <v>20</v>
      </c>
      <c r="G52" s="1">
        <v>2</v>
      </c>
      <c r="H52" s="1">
        <v>20</v>
      </c>
      <c r="I52" s="1">
        <v>42</v>
      </c>
      <c r="J52" s="1" t="s">
        <v>5101</v>
      </c>
      <c r="K52" s="1">
        <v>20</v>
      </c>
      <c r="L52" s="1" t="s">
        <v>4710</v>
      </c>
      <c r="M52" s="1" t="s">
        <v>4711</v>
      </c>
      <c r="N52" s="1" t="s">
        <v>4712</v>
      </c>
      <c r="O52" s="1" t="s">
        <v>5102</v>
      </c>
      <c r="Q52" s="1">
        <v>1</v>
      </c>
      <c r="R52" s="1">
        <v>1</v>
      </c>
      <c r="S52" s="1">
        <v>2</v>
      </c>
      <c r="T52" s="1" t="s">
        <v>4721</v>
      </c>
      <c r="U52" s="1">
        <v>0</v>
      </c>
      <c r="V52" s="1" t="s">
        <v>4718</v>
      </c>
      <c r="W52" s="1">
        <v>0</v>
      </c>
      <c r="X52" s="1">
        <v>0</v>
      </c>
      <c r="Y52" s="13">
        <v>8</v>
      </c>
    </row>
    <row r="53" spans="1:25" x14ac:dyDescent="0.25">
      <c r="A53" s="1" t="s">
        <v>4776</v>
      </c>
      <c r="B53" s="1" t="s">
        <v>4707</v>
      </c>
      <c r="C53" s="1" t="s">
        <v>4708</v>
      </c>
      <c r="D53" s="1">
        <v>10</v>
      </c>
      <c r="E53" s="1" t="s">
        <v>4709</v>
      </c>
      <c r="F53" s="1">
        <v>50</v>
      </c>
      <c r="G53" s="1">
        <v>60</v>
      </c>
      <c r="H53" s="1">
        <v>70</v>
      </c>
      <c r="I53" s="1">
        <v>180</v>
      </c>
      <c r="J53" s="1" t="s">
        <v>5102</v>
      </c>
      <c r="K53" s="1">
        <v>2</v>
      </c>
      <c r="L53" s="1" t="s">
        <v>4720</v>
      </c>
      <c r="M53" s="1" t="s">
        <v>4711</v>
      </c>
      <c r="N53" s="1" t="s">
        <v>4712</v>
      </c>
      <c r="O53" s="1" t="s">
        <v>5102</v>
      </c>
      <c r="Q53" s="1">
        <v>1</v>
      </c>
      <c r="R53" s="1">
        <v>1</v>
      </c>
      <c r="S53" s="1">
        <v>3</v>
      </c>
      <c r="T53" s="1" t="s">
        <v>4713</v>
      </c>
      <c r="U53" s="1">
        <v>1</v>
      </c>
      <c r="V53" s="1" t="s">
        <v>4718</v>
      </c>
      <c r="W53" s="1">
        <v>1</v>
      </c>
      <c r="X53" s="1">
        <v>1</v>
      </c>
      <c r="Y53" s="13">
        <v>7</v>
      </c>
    </row>
    <row r="54" spans="1:25" x14ac:dyDescent="0.25">
      <c r="A54" s="1" t="s">
        <v>4777</v>
      </c>
      <c r="B54" s="1" t="s">
        <v>4707</v>
      </c>
      <c r="C54" s="1" t="s">
        <v>4716</v>
      </c>
      <c r="D54" s="1">
        <v>15</v>
      </c>
      <c r="E54" s="1" t="s">
        <v>4725</v>
      </c>
      <c r="F54" s="1">
        <v>5</v>
      </c>
      <c r="G54" s="1">
        <v>15</v>
      </c>
      <c r="H54" s="1">
        <v>10</v>
      </c>
      <c r="I54" s="1">
        <v>30</v>
      </c>
      <c r="J54" s="1" t="s">
        <v>5100</v>
      </c>
      <c r="K54" s="1">
        <v>1.9047619047619049</v>
      </c>
      <c r="L54" s="1" t="s">
        <v>4710</v>
      </c>
      <c r="M54" s="1" t="s">
        <v>4711</v>
      </c>
      <c r="N54" s="1" t="s">
        <v>4712</v>
      </c>
      <c r="O54" s="1" t="s">
        <v>5102</v>
      </c>
      <c r="Q54" s="1">
        <v>1</v>
      </c>
      <c r="R54" s="1">
        <v>2</v>
      </c>
      <c r="S54" s="1">
        <v>4</v>
      </c>
      <c r="T54" s="1" t="s">
        <v>4713</v>
      </c>
      <c r="U54" s="1">
        <v>1</v>
      </c>
      <c r="V54" s="1" t="s">
        <v>4722</v>
      </c>
      <c r="W54" s="1">
        <v>2</v>
      </c>
      <c r="X54" s="1">
        <v>2</v>
      </c>
      <c r="Y54" s="13">
        <v>4</v>
      </c>
    </row>
    <row r="55" spans="1:25" x14ac:dyDescent="0.25">
      <c r="A55" s="1" t="s">
        <v>4778</v>
      </c>
      <c r="B55" s="1" t="s">
        <v>4707</v>
      </c>
      <c r="C55" s="1" t="s">
        <v>4716</v>
      </c>
      <c r="D55" s="1">
        <v>3</v>
      </c>
      <c r="E55" s="1" t="s">
        <v>4725</v>
      </c>
      <c r="F55" s="1">
        <v>2</v>
      </c>
      <c r="G55" s="1">
        <v>10</v>
      </c>
      <c r="H55" s="1">
        <v>2</v>
      </c>
      <c r="I55" s="1">
        <v>14</v>
      </c>
      <c r="J55" s="1" t="s">
        <v>5100</v>
      </c>
      <c r="K55" s="1">
        <v>6.666666666666667</v>
      </c>
      <c r="L55" s="1" t="s">
        <v>4710</v>
      </c>
      <c r="M55" s="1" t="s">
        <v>4711</v>
      </c>
      <c r="N55" s="1" t="s">
        <v>4712</v>
      </c>
      <c r="O55" s="1" t="s">
        <v>5102</v>
      </c>
      <c r="Q55" s="1">
        <v>1</v>
      </c>
      <c r="R55" s="1">
        <v>2</v>
      </c>
      <c r="S55" s="1">
        <v>4</v>
      </c>
      <c r="T55" s="1" t="s">
        <v>4713</v>
      </c>
      <c r="U55" s="1">
        <v>0</v>
      </c>
      <c r="V55" s="1" t="s">
        <v>4714</v>
      </c>
      <c r="W55" s="1">
        <v>0</v>
      </c>
      <c r="X55" s="1">
        <v>0</v>
      </c>
      <c r="Y55" s="13">
        <v>5</v>
      </c>
    </row>
    <row r="56" spans="1:25" x14ac:dyDescent="0.25">
      <c r="A56" s="1" t="s">
        <v>4779</v>
      </c>
      <c r="B56" s="1" t="s">
        <v>4751</v>
      </c>
      <c r="C56" s="1" t="s">
        <v>4716</v>
      </c>
      <c r="D56" s="1">
        <v>4</v>
      </c>
      <c r="E56" s="1" t="s">
        <v>4725</v>
      </c>
      <c r="F56" s="1">
        <v>20</v>
      </c>
      <c r="G56" s="1">
        <v>12</v>
      </c>
      <c r="H56" s="1">
        <v>18</v>
      </c>
      <c r="I56" s="1">
        <v>50</v>
      </c>
      <c r="J56" s="1" t="s">
        <v>5101</v>
      </c>
      <c r="K56" s="1">
        <v>20</v>
      </c>
      <c r="L56" s="1" t="s">
        <v>4710</v>
      </c>
      <c r="M56" s="1" t="s">
        <v>4711</v>
      </c>
      <c r="N56" s="1" t="s">
        <v>4712</v>
      </c>
      <c r="O56" s="1" t="s">
        <v>5102</v>
      </c>
      <c r="P56" s="1" t="s">
        <v>4742</v>
      </c>
      <c r="Q56" s="1">
        <v>1</v>
      </c>
      <c r="R56" s="1">
        <v>1</v>
      </c>
      <c r="S56" s="1">
        <v>2</v>
      </c>
      <c r="T56" s="1" t="s">
        <v>4721</v>
      </c>
      <c r="U56" s="1">
        <v>0</v>
      </c>
      <c r="V56" s="1" t="s">
        <v>4714</v>
      </c>
      <c r="W56" s="1">
        <v>0</v>
      </c>
      <c r="X56" s="1">
        <v>0</v>
      </c>
      <c r="Y56" s="13">
        <v>5</v>
      </c>
    </row>
    <row r="57" spans="1:25" x14ac:dyDescent="0.25">
      <c r="A57" s="1" t="s">
        <v>4780</v>
      </c>
      <c r="B57" s="1" t="s">
        <v>4707</v>
      </c>
      <c r="C57" s="1" t="s">
        <v>4708</v>
      </c>
      <c r="D57" s="1">
        <v>14</v>
      </c>
      <c r="E57" s="1" t="s">
        <v>4725</v>
      </c>
      <c r="F57" s="1">
        <v>2</v>
      </c>
      <c r="G57" s="1">
        <v>30</v>
      </c>
      <c r="H57" s="1">
        <v>3</v>
      </c>
      <c r="I57" s="1">
        <v>35</v>
      </c>
      <c r="J57" s="1" t="s">
        <v>5102</v>
      </c>
      <c r="K57" s="1">
        <v>5.7142857142857144</v>
      </c>
      <c r="L57" s="1" t="s">
        <v>4720</v>
      </c>
      <c r="M57" s="1" t="s">
        <v>4734</v>
      </c>
      <c r="N57" s="1" t="s">
        <v>4712</v>
      </c>
      <c r="O57" s="1" t="s">
        <v>5100</v>
      </c>
      <c r="Q57" s="1">
        <v>0</v>
      </c>
      <c r="R57" s="1">
        <v>1</v>
      </c>
      <c r="S57" s="1">
        <v>1</v>
      </c>
      <c r="T57" s="1" t="s">
        <v>4721</v>
      </c>
      <c r="U57" s="1">
        <v>0</v>
      </c>
      <c r="V57" s="1" t="s">
        <v>4718</v>
      </c>
      <c r="W57" s="1">
        <v>0</v>
      </c>
      <c r="X57" s="1">
        <v>0</v>
      </c>
      <c r="Y57" s="13">
        <v>6</v>
      </c>
    </row>
    <row r="58" spans="1:25" x14ac:dyDescent="0.25">
      <c r="A58" s="1" t="s">
        <v>4781</v>
      </c>
      <c r="B58" s="1" t="s">
        <v>4751</v>
      </c>
      <c r="C58" s="1" t="s">
        <v>4708</v>
      </c>
      <c r="D58" s="1">
        <v>4</v>
      </c>
      <c r="E58" s="1" t="s">
        <v>4709</v>
      </c>
      <c r="F58" s="1">
        <v>3</v>
      </c>
      <c r="G58" s="1">
        <v>1</v>
      </c>
      <c r="H58" s="1">
        <v>4</v>
      </c>
      <c r="I58" s="1">
        <v>8</v>
      </c>
      <c r="J58" s="1" t="s">
        <v>5102</v>
      </c>
      <c r="K58" s="1">
        <v>15</v>
      </c>
      <c r="L58" s="1" t="s">
        <v>4710</v>
      </c>
      <c r="M58" s="1" t="s">
        <v>4711</v>
      </c>
      <c r="O58" s="1" t="s">
        <v>5102</v>
      </c>
      <c r="Q58" s="1">
        <v>2</v>
      </c>
      <c r="R58" s="1">
        <v>3</v>
      </c>
      <c r="S58" s="1">
        <v>5</v>
      </c>
      <c r="T58" s="1" t="s">
        <v>4748</v>
      </c>
      <c r="U58" s="1">
        <v>0</v>
      </c>
      <c r="V58" s="1" t="s">
        <v>4722</v>
      </c>
      <c r="W58" s="1">
        <v>0</v>
      </c>
      <c r="X58" s="1">
        <v>0</v>
      </c>
      <c r="Y58" s="13">
        <v>3</v>
      </c>
    </row>
    <row r="59" spans="1:25" x14ac:dyDescent="0.25">
      <c r="A59" s="1" t="s">
        <v>4782</v>
      </c>
      <c r="B59" s="1" t="s">
        <v>4751</v>
      </c>
      <c r="C59" s="1" t="s">
        <v>4708</v>
      </c>
      <c r="D59" s="1">
        <v>19</v>
      </c>
      <c r="E59" s="1" t="s">
        <v>4725</v>
      </c>
      <c r="F59" s="1">
        <v>8</v>
      </c>
      <c r="G59" s="1">
        <v>5</v>
      </c>
      <c r="H59" s="1">
        <v>10</v>
      </c>
      <c r="I59" s="1">
        <v>23</v>
      </c>
      <c r="J59" s="1" t="s">
        <v>5100</v>
      </c>
      <c r="K59" s="1">
        <v>15.789473684210526</v>
      </c>
      <c r="L59" s="1" t="s">
        <v>4710</v>
      </c>
      <c r="M59" s="1" t="s">
        <v>4711</v>
      </c>
      <c r="N59" s="1" t="s">
        <v>4712</v>
      </c>
      <c r="O59" s="1" t="s">
        <v>5102</v>
      </c>
      <c r="Q59" s="1">
        <v>2</v>
      </c>
      <c r="R59" s="1">
        <v>2</v>
      </c>
      <c r="S59" s="1">
        <v>4</v>
      </c>
      <c r="T59" s="1" t="s">
        <v>4713</v>
      </c>
      <c r="U59" s="1">
        <v>0</v>
      </c>
      <c r="V59" s="1" t="s">
        <v>4718</v>
      </c>
      <c r="W59" s="1">
        <v>0</v>
      </c>
      <c r="X59" s="1">
        <v>0</v>
      </c>
      <c r="Y59" s="13">
        <v>7</v>
      </c>
    </row>
    <row r="60" spans="1:25" x14ac:dyDescent="0.25">
      <c r="A60" s="1" t="s">
        <v>4783</v>
      </c>
      <c r="B60" s="1" t="s">
        <v>4707</v>
      </c>
      <c r="C60" s="1" t="s">
        <v>4716</v>
      </c>
      <c r="D60" s="1">
        <v>7</v>
      </c>
      <c r="E60" s="1" t="s">
        <v>4725</v>
      </c>
      <c r="F60" s="1">
        <v>8</v>
      </c>
      <c r="G60" s="1">
        <v>3</v>
      </c>
      <c r="H60" s="1">
        <v>10</v>
      </c>
      <c r="I60" s="1">
        <v>21</v>
      </c>
      <c r="J60" s="1" t="s">
        <v>5100</v>
      </c>
      <c r="K60" s="1">
        <v>8.5714285714285712</v>
      </c>
      <c r="L60" s="1" t="s">
        <v>4710</v>
      </c>
      <c r="M60" s="1" t="s">
        <v>4711</v>
      </c>
      <c r="N60" s="1" t="s">
        <v>4712</v>
      </c>
      <c r="O60" s="1" t="s">
        <v>5102</v>
      </c>
      <c r="Q60" s="1">
        <v>1</v>
      </c>
      <c r="R60" s="1">
        <v>2</v>
      </c>
      <c r="S60" s="1">
        <v>3</v>
      </c>
      <c r="T60" s="1" t="s">
        <v>4713</v>
      </c>
      <c r="U60" s="1">
        <v>0</v>
      </c>
      <c r="V60" s="1" t="s">
        <v>4722</v>
      </c>
      <c r="W60" s="1">
        <v>0</v>
      </c>
      <c r="X60" s="1">
        <v>0</v>
      </c>
      <c r="Y60" s="13">
        <v>3</v>
      </c>
    </row>
    <row r="61" spans="1:25" x14ac:dyDescent="0.25">
      <c r="A61" s="1" t="s">
        <v>4784</v>
      </c>
      <c r="B61" s="1" t="s">
        <v>4707</v>
      </c>
      <c r="C61" s="1" t="s">
        <v>4716</v>
      </c>
      <c r="D61" s="1">
        <v>3</v>
      </c>
      <c r="E61" s="1" t="s">
        <v>4725</v>
      </c>
      <c r="F61" s="1">
        <v>10</v>
      </c>
      <c r="G61" s="1">
        <v>20</v>
      </c>
      <c r="H61" s="1">
        <v>15</v>
      </c>
      <c r="I61" s="1">
        <v>45</v>
      </c>
      <c r="J61" s="1" t="s">
        <v>5101</v>
      </c>
      <c r="K61" s="1">
        <v>11.428571428571429</v>
      </c>
      <c r="L61" s="1" t="s">
        <v>4710</v>
      </c>
      <c r="M61" s="1" t="s">
        <v>4711</v>
      </c>
      <c r="N61" s="1" t="s">
        <v>4717</v>
      </c>
      <c r="O61" s="1" t="s">
        <v>5102</v>
      </c>
      <c r="Q61" s="1">
        <v>2</v>
      </c>
      <c r="R61" s="1">
        <v>2</v>
      </c>
      <c r="S61" s="1">
        <v>5</v>
      </c>
      <c r="T61" s="1" t="s">
        <v>4748</v>
      </c>
      <c r="U61" s="1">
        <v>0</v>
      </c>
      <c r="V61" s="1" t="s">
        <v>4718</v>
      </c>
      <c r="W61" s="1">
        <v>0</v>
      </c>
      <c r="X61" s="1">
        <v>0</v>
      </c>
      <c r="Y61" s="13">
        <v>7</v>
      </c>
    </row>
    <row r="62" spans="1:25" x14ac:dyDescent="0.25">
      <c r="A62" s="1" t="s">
        <v>4785</v>
      </c>
      <c r="B62" s="1" t="s">
        <v>4707</v>
      </c>
      <c r="C62" s="1" t="s">
        <v>4708</v>
      </c>
      <c r="D62" s="1">
        <v>6</v>
      </c>
      <c r="E62" s="1" t="s">
        <v>4709</v>
      </c>
      <c r="F62" s="1">
        <v>40</v>
      </c>
      <c r="G62" s="1">
        <v>5</v>
      </c>
      <c r="H62" s="1">
        <v>45</v>
      </c>
      <c r="I62" s="1">
        <v>90</v>
      </c>
      <c r="J62" s="1" t="s">
        <v>5102</v>
      </c>
      <c r="K62" s="1">
        <v>9.5238095238095237</v>
      </c>
      <c r="L62" s="1" t="s">
        <v>4710</v>
      </c>
      <c r="M62" s="1" t="s">
        <v>4711</v>
      </c>
      <c r="N62" s="1" t="s">
        <v>4712</v>
      </c>
      <c r="O62" s="1" t="s">
        <v>5102</v>
      </c>
      <c r="Q62" s="1">
        <v>1</v>
      </c>
      <c r="R62" s="1">
        <v>1</v>
      </c>
      <c r="S62" s="1">
        <v>2</v>
      </c>
      <c r="T62" s="1" t="s">
        <v>4721</v>
      </c>
      <c r="U62" s="1">
        <v>0</v>
      </c>
      <c r="V62" s="1" t="s">
        <v>4714</v>
      </c>
      <c r="W62" s="1">
        <v>0</v>
      </c>
      <c r="X62" s="1">
        <v>0</v>
      </c>
      <c r="Y62" s="13">
        <v>5</v>
      </c>
    </row>
    <row r="63" spans="1:25" x14ac:dyDescent="0.25">
      <c r="A63" s="1" t="s">
        <v>4786</v>
      </c>
      <c r="B63" s="1" t="s">
        <v>4707</v>
      </c>
      <c r="C63" s="1" t="s">
        <v>4716</v>
      </c>
      <c r="D63" s="1">
        <v>6</v>
      </c>
      <c r="E63" s="1" t="s">
        <v>4725</v>
      </c>
      <c r="F63" s="1">
        <v>15</v>
      </c>
      <c r="G63" s="1">
        <v>20</v>
      </c>
      <c r="H63" s="1">
        <v>20</v>
      </c>
      <c r="I63" s="1">
        <v>55</v>
      </c>
      <c r="J63" s="1" t="s">
        <v>5101</v>
      </c>
      <c r="K63" s="1">
        <v>7.1428571428571423</v>
      </c>
      <c r="L63" s="1" t="s">
        <v>4710</v>
      </c>
      <c r="M63" s="1" t="s">
        <v>4711</v>
      </c>
      <c r="N63" s="1" t="s">
        <v>4712</v>
      </c>
      <c r="O63" s="1" t="s">
        <v>5102</v>
      </c>
      <c r="Q63" s="1">
        <v>2</v>
      </c>
      <c r="R63" s="1">
        <v>2</v>
      </c>
      <c r="S63" s="1">
        <v>4</v>
      </c>
      <c r="T63" s="1" t="s">
        <v>4713</v>
      </c>
      <c r="U63" s="1">
        <v>0</v>
      </c>
      <c r="V63" s="1" t="s">
        <v>4718</v>
      </c>
      <c r="W63" s="1">
        <v>0</v>
      </c>
      <c r="X63" s="1">
        <v>0</v>
      </c>
      <c r="Y63" s="13">
        <v>8</v>
      </c>
    </row>
    <row r="64" spans="1:25" x14ac:dyDescent="0.25">
      <c r="A64" s="1" t="s">
        <v>4787</v>
      </c>
      <c r="B64" s="1" t="s">
        <v>4707</v>
      </c>
      <c r="C64" s="1" t="s">
        <v>4716</v>
      </c>
      <c r="D64" s="1">
        <v>5</v>
      </c>
      <c r="E64" s="1" t="s">
        <v>4725</v>
      </c>
      <c r="F64" s="1">
        <v>3</v>
      </c>
      <c r="G64" s="1">
        <v>1</v>
      </c>
      <c r="H64" s="1">
        <v>3</v>
      </c>
      <c r="I64" s="1">
        <v>7</v>
      </c>
      <c r="J64" s="1" t="s">
        <v>5100</v>
      </c>
      <c r="K64" s="1">
        <v>12</v>
      </c>
      <c r="L64" s="1" t="s">
        <v>4710</v>
      </c>
      <c r="M64" s="1" t="s">
        <v>4711</v>
      </c>
      <c r="N64" s="1" t="s">
        <v>4712</v>
      </c>
      <c r="O64" s="1" t="s">
        <v>5102</v>
      </c>
      <c r="Q64" s="1">
        <v>2</v>
      </c>
      <c r="R64" s="1">
        <v>2</v>
      </c>
      <c r="S64" s="1">
        <v>4</v>
      </c>
      <c r="T64" s="1" t="s">
        <v>4713</v>
      </c>
      <c r="U64" s="1">
        <v>0</v>
      </c>
      <c r="V64" s="1" t="s">
        <v>4722</v>
      </c>
      <c r="W64" s="1">
        <v>0</v>
      </c>
      <c r="X64" s="1">
        <v>0</v>
      </c>
      <c r="Y64" s="13">
        <v>3</v>
      </c>
    </row>
    <row r="65" spans="1:25" x14ac:dyDescent="0.25">
      <c r="A65" s="1" t="s">
        <v>4788</v>
      </c>
      <c r="B65" s="1" t="s">
        <v>4751</v>
      </c>
      <c r="C65" s="1" t="s">
        <v>4716</v>
      </c>
      <c r="D65" s="1">
        <v>10</v>
      </c>
      <c r="E65" s="1" t="s">
        <v>4725</v>
      </c>
      <c r="F65" s="1">
        <v>45</v>
      </c>
      <c r="G65" s="1">
        <v>50</v>
      </c>
      <c r="H65" s="1">
        <v>60</v>
      </c>
      <c r="I65" s="1">
        <v>155</v>
      </c>
      <c r="J65" s="1" t="s">
        <v>5102</v>
      </c>
      <c r="K65" s="1">
        <v>9.1428571428571423</v>
      </c>
      <c r="L65" s="1" t="s">
        <v>4720</v>
      </c>
      <c r="M65" s="1" t="s">
        <v>4711</v>
      </c>
      <c r="N65" s="1" t="s">
        <v>4712</v>
      </c>
      <c r="O65" s="1" t="s">
        <v>5102</v>
      </c>
      <c r="Q65" s="1">
        <v>1</v>
      </c>
      <c r="R65" s="1">
        <v>1</v>
      </c>
      <c r="S65" s="1">
        <v>2</v>
      </c>
      <c r="T65" s="1" t="s">
        <v>4721</v>
      </c>
      <c r="U65" s="1">
        <v>1</v>
      </c>
      <c r="V65" s="1" t="s">
        <v>4718</v>
      </c>
      <c r="W65" s="1">
        <v>1</v>
      </c>
      <c r="X65" s="1">
        <v>1</v>
      </c>
      <c r="Y65" s="13">
        <v>7</v>
      </c>
    </row>
    <row r="66" spans="1:25" x14ac:dyDescent="0.25">
      <c r="A66" s="1" t="s">
        <v>4789</v>
      </c>
      <c r="B66" s="1" t="s">
        <v>4707</v>
      </c>
      <c r="C66" s="1" t="s">
        <v>4708</v>
      </c>
      <c r="D66" s="1">
        <v>10</v>
      </c>
      <c r="E66" s="1" t="s">
        <v>4725</v>
      </c>
      <c r="F66" s="1">
        <v>6</v>
      </c>
      <c r="G66" s="1">
        <v>2</v>
      </c>
      <c r="H66" s="1">
        <v>6</v>
      </c>
      <c r="I66" s="1">
        <v>14</v>
      </c>
      <c r="J66" s="1" t="s">
        <v>5100</v>
      </c>
      <c r="K66" s="1">
        <v>16</v>
      </c>
      <c r="L66" s="1" t="s">
        <v>4710</v>
      </c>
      <c r="M66" s="1" t="s">
        <v>4711</v>
      </c>
      <c r="N66" s="1" t="s">
        <v>4712</v>
      </c>
      <c r="O66" s="1" t="s">
        <v>5102</v>
      </c>
      <c r="Q66" s="1">
        <v>1</v>
      </c>
      <c r="R66" s="1">
        <v>1</v>
      </c>
      <c r="S66" s="1">
        <v>2</v>
      </c>
      <c r="T66" s="1" t="s">
        <v>4721</v>
      </c>
      <c r="U66" s="1">
        <v>0</v>
      </c>
      <c r="V66" s="1" t="s">
        <v>4718</v>
      </c>
      <c r="W66" s="1">
        <v>0</v>
      </c>
      <c r="X66" s="1">
        <v>0</v>
      </c>
      <c r="Y66" s="13">
        <v>7</v>
      </c>
    </row>
    <row r="67" spans="1:25" x14ac:dyDescent="0.25">
      <c r="A67" s="1" t="s">
        <v>4790</v>
      </c>
      <c r="B67" s="1" t="s">
        <v>4707</v>
      </c>
      <c r="C67" s="1" t="s">
        <v>4708</v>
      </c>
      <c r="D67" s="1">
        <v>10</v>
      </c>
      <c r="E67" s="1" t="s">
        <v>4725</v>
      </c>
      <c r="F67" s="1">
        <v>3</v>
      </c>
      <c r="G67" s="1">
        <v>1</v>
      </c>
      <c r="H67" s="1">
        <v>3</v>
      </c>
      <c r="I67" s="1">
        <v>7</v>
      </c>
      <c r="J67" s="1" t="s">
        <v>5100</v>
      </c>
      <c r="K67" s="1">
        <v>6</v>
      </c>
      <c r="L67" s="1" t="s">
        <v>4710</v>
      </c>
      <c r="M67" s="1" t="s">
        <v>4711</v>
      </c>
      <c r="N67" s="1" t="s">
        <v>4712</v>
      </c>
      <c r="O67" s="1" t="s">
        <v>5102</v>
      </c>
      <c r="Q67" s="1">
        <v>1</v>
      </c>
      <c r="R67" s="1">
        <v>1</v>
      </c>
      <c r="S67" s="1">
        <v>2</v>
      </c>
      <c r="T67" s="1" t="s">
        <v>4721</v>
      </c>
      <c r="U67" s="1">
        <v>0</v>
      </c>
      <c r="V67" s="1" t="s">
        <v>4718</v>
      </c>
      <c r="W67" s="1">
        <v>0</v>
      </c>
      <c r="X67" s="1">
        <v>0</v>
      </c>
      <c r="Y67" s="13">
        <v>8</v>
      </c>
    </row>
    <row r="68" spans="1:25" x14ac:dyDescent="0.25">
      <c r="A68" s="1" t="s">
        <v>4791</v>
      </c>
      <c r="B68" s="1" t="s">
        <v>4707</v>
      </c>
      <c r="C68" s="1" t="s">
        <v>4708</v>
      </c>
      <c r="D68" s="1">
        <v>7</v>
      </c>
      <c r="E68" s="1" t="s">
        <v>4709</v>
      </c>
      <c r="F68" s="1">
        <v>20</v>
      </c>
      <c r="G68" s="1">
        <v>15</v>
      </c>
      <c r="H68" s="1">
        <v>20</v>
      </c>
      <c r="I68" s="1">
        <v>55</v>
      </c>
      <c r="J68" s="1" t="s">
        <v>5102</v>
      </c>
      <c r="K68" s="1">
        <v>8.5714285714285712</v>
      </c>
      <c r="L68" s="1" t="s">
        <v>4720</v>
      </c>
      <c r="M68" s="1" t="s">
        <v>4711</v>
      </c>
      <c r="N68" s="1" t="s">
        <v>4712</v>
      </c>
      <c r="O68" s="1" t="s">
        <v>5102</v>
      </c>
      <c r="Q68" s="1">
        <v>1</v>
      </c>
      <c r="R68" s="1">
        <v>1</v>
      </c>
      <c r="S68" s="1">
        <v>3</v>
      </c>
      <c r="T68" s="1" t="s">
        <v>4713</v>
      </c>
      <c r="U68" s="1">
        <v>1</v>
      </c>
      <c r="V68" s="1" t="s">
        <v>4718</v>
      </c>
      <c r="W68" s="1">
        <v>1</v>
      </c>
      <c r="X68" s="1">
        <v>1</v>
      </c>
      <c r="Y68" s="13">
        <v>8</v>
      </c>
    </row>
    <row r="69" spans="1:25" x14ac:dyDescent="0.25">
      <c r="A69" s="1" t="s">
        <v>4792</v>
      </c>
      <c r="B69" s="1" t="s">
        <v>4707</v>
      </c>
      <c r="C69" s="1" t="s">
        <v>4708</v>
      </c>
      <c r="D69" s="1">
        <v>6</v>
      </c>
      <c r="E69" s="1" t="s">
        <v>4709</v>
      </c>
      <c r="F69" s="1">
        <v>15</v>
      </c>
      <c r="G69" s="1">
        <v>25</v>
      </c>
      <c r="H69" s="1">
        <v>20</v>
      </c>
      <c r="I69" s="1">
        <v>60</v>
      </c>
      <c r="J69" s="1" t="s">
        <v>5102</v>
      </c>
      <c r="K69" s="1">
        <v>14.285714285714285</v>
      </c>
      <c r="L69" s="1" t="s">
        <v>4720</v>
      </c>
      <c r="M69" s="1" t="s">
        <v>4711</v>
      </c>
      <c r="N69" s="1" t="s">
        <v>4712</v>
      </c>
      <c r="O69" s="1" t="s">
        <v>5102</v>
      </c>
      <c r="Q69" s="1">
        <v>2</v>
      </c>
      <c r="R69" s="1">
        <v>2</v>
      </c>
      <c r="S69" s="1">
        <v>4</v>
      </c>
      <c r="T69" s="1" t="s">
        <v>4713</v>
      </c>
      <c r="U69" s="1">
        <v>1</v>
      </c>
      <c r="V69" s="1" t="s">
        <v>4722</v>
      </c>
      <c r="W69" s="1">
        <v>2</v>
      </c>
      <c r="X69" s="1">
        <v>2</v>
      </c>
      <c r="Y69" s="13">
        <v>4</v>
      </c>
    </row>
    <row r="70" spans="1:25" x14ac:dyDescent="0.25">
      <c r="A70" s="1" t="s">
        <v>4793</v>
      </c>
      <c r="B70" s="1" t="s">
        <v>4707</v>
      </c>
      <c r="C70" s="1" t="s">
        <v>4716</v>
      </c>
      <c r="D70" s="1">
        <v>2</v>
      </c>
      <c r="E70" s="1" t="s">
        <v>4725</v>
      </c>
      <c r="F70" s="1">
        <v>1</v>
      </c>
      <c r="G70" s="1">
        <v>1</v>
      </c>
      <c r="H70" s="1">
        <v>1</v>
      </c>
      <c r="I70" s="1">
        <v>3</v>
      </c>
      <c r="J70" s="1" t="s">
        <v>5100</v>
      </c>
      <c r="K70" s="1">
        <v>70</v>
      </c>
      <c r="L70" s="1" t="s">
        <v>4710</v>
      </c>
      <c r="M70" s="1" t="s">
        <v>4711</v>
      </c>
      <c r="N70" s="1" t="s">
        <v>4712</v>
      </c>
      <c r="O70" s="1" t="s">
        <v>5102</v>
      </c>
      <c r="P70" s="1" t="s">
        <v>4736</v>
      </c>
      <c r="Q70" s="1">
        <v>1</v>
      </c>
      <c r="R70" s="1">
        <v>1</v>
      </c>
      <c r="S70" s="1">
        <v>3</v>
      </c>
      <c r="T70" s="1" t="s">
        <v>4713</v>
      </c>
      <c r="U70" s="1">
        <v>1</v>
      </c>
      <c r="V70" s="1" t="s">
        <v>4718</v>
      </c>
      <c r="W70" s="1">
        <v>1</v>
      </c>
      <c r="X70" s="1">
        <v>1</v>
      </c>
      <c r="Y70" s="13">
        <v>6</v>
      </c>
    </row>
    <row r="71" spans="1:25" x14ac:dyDescent="0.25">
      <c r="A71" s="1" t="s">
        <v>4794</v>
      </c>
      <c r="B71" s="1" t="s">
        <v>4707</v>
      </c>
      <c r="C71" s="1" t="s">
        <v>4716</v>
      </c>
      <c r="D71" s="1">
        <v>12</v>
      </c>
      <c r="E71" s="1" t="s">
        <v>4725</v>
      </c>
      <c r="F71" s="1">
        <v>5</v>
      </c>
      <c r="G71" s="1">
        <v>15</v>
      </c>
      <c r="H71" s="1">
        <v>10</v>
      </c>
      <c r="I71" s="1">
        <v>30</v>
      </c>
      <c r="J71" s="1" t="s">
        <v>5100</v>
      </c>
      <c r="K71" s="1">
        <v>10</v>
      </c>
      <c r="L71" s="1" t="s">
        <v>4710</v>
      </c>
      <c r="M71" s="1" t="s">
        <v>4711</v>
      </c>
      <c r="N71" s="1" t="s">
        <v>4712</v>
      </c>
      <c r="O71" s="1" t="s">
        <v>5102</v>
      </c>
      <c r="Q71" s="1">
        <v>2</v>
      </c>
      <c r="R71" s="1">
        <v>2</v>
      </c>
      <c r="S71" s="1">
        <v>4</v>
      </c>
      <c r="T71" s="1" t="s">
        <v>4713</v>
      </c>
      <c r="U71" s="1">
        <v>0</v>
      </c>
      <c r="V71" s="1" t="s">
        <v>4718</v>
      </c>
      <c r="W71" s="1">
        <v>0</v>
      </c>
      <c r="X71" s="1">
        <v>0</v>
      </c>
      <c r="Y71" s="13">
        <v>8</v>
      </c>
    </row>
    <row r="72" spans="1:25" x14ac:dyDescent="0.25">
      <c r="A72" s="1" t="s">
        <v>4795</v>
      </c>
      <c r="B72" s="1" t="s">
        <v>4707</v>
      </c>
      <c r="C72" s="1" t="s">
        <v>4716</v>
      </c>
      <c r="D72" s="1">
        <v>10</v>
      </c>
      <c r="E72" s="1" t="s">
        <v>4725</v>
      </c>
      <c r="F72" s="1">
        <v>10</v>
      </c>
      <c r="G72" s="1">
        <v>5</v>
      </c>
      <c r="H72" s="1">
        <v>20</v>
      </c>
      <c r="I72" s="1">
        <v>35</v>
      </c>
      <c r="J72" s="1" t="s">
        <v>5101</v>
      </c>
      <c r="K72" s="1">
        <v>12</v>
      </c>
      <c r="L72" s="1" t="s">
        <v>4710</v>
      </c>
      <c r="M72" s="1" t="s">
        <v>4711</v>
      </c>
      <c r="N72" s="1" t="s">
        <v>4717</v>
      </c>
      <c r="O72" s="1" t="s">
        <v>5102</v>
      </c>
      <c r="Q72" s="1">
        <v>1</v>
      </c>
      <c r="R72" s="1">
        <v>2</v>
      </c>
      <c r="S72" s="1">
        <v>3</v>
      </c>
      <c r="T72" s="1" t="s">
        <v>4713</v>
      </c>
      <c r="U72" s="1">
        <v>1</v>
      </c>
      <c r="V72" s="1" t="s">
        <v>4714</v>
      </c>
      <c r="W72" s="1">
        <v>1</v>
      </c>
      <c r="X72" s="1">
        <v>1</v>
      </c>
      <c r="Y72" s="13">
        <v>5</v>
      </c>
    </row>
    <row r="73" spans="1:25" x14ac:dyDescent="0.25">
      <c r="A73" s="1" t="s">
        <v>4796</v>
      </c>
      <c r="B73" s="1" t="s">
        <v>4707</v>
      </c>
      <c r="C73" s="1" t="s">
        <v>4716</v>
      </c>
      <c r="D73" s="1">
        <v>2</v>
      </c>
      <c r="E73" s="1" t="s">
        <v>4725</v>
      </c>
      <c r="F73" s="1">
        <v>20</v>
      </c>
      <c r="G73" s="1">
        <v>5</v>
      </c>
      <c r="H73" s="1">
        <v>20</v>
      </c>
      <c r="I73" s="1">
        <v>45</v>
      </c>
      <c r="J73" s="1" t="s">
        <v>5101</v>
      </c>
      <c r="K73" s="1">
        <v>20</v>
      </c>
      <c r="L73" s="1" t="s">
        <v>4710</v>
      </c>
      <c r="M73" s="1" t="s">
        <v>4711</v>
      </c>
      <c r="N73" s="1" t="s">
        <v>4717</v>
      </c>
      <c r="O73" s="1" t="s">
        <v>5102</v>
      </c>
      <c r="Q73" s="1">
        <v>1</v>
      </c>
      <c r="R73" s="1">
        <v>2</v>
      </c>
      <c r="S73" s="1">
        <v>3</v>
      </c>
      <c r="T73" s="1" t="s">
        <v>4713</v>
      </c>
      <c r="U73" s="1">
        <v>0</v>
      </c>
      <c r="V73" s="1" t="s">
        <v>4714</v>
      </c>
      <c r="W73" s="1">
        <v>0</v>
      </c>
      <c r="X73" s="1">
        <v>0</v>
      </c>
      <c r="Y73" s="13">
        <v>5</v>
      </c>
    </row>
    <row r="74" spans="1:25" x14ac:dyDescent="0.25">
      <c r="A74" s="1" t="s">
        <v>4797</v>
      </c>
      <c r="B74" s="1" t="s">
        <v>4707</v>
      </c>
      <c r="C74" s="1" t="s">
        <v>4716</v>
      </c>
      <c r="D74" s="1">
        <v>6</v>
      </c>
      <c r="E74" s="1" t="s">
        <v>4725</v>
      </c>
      <c r="F74" s="1">
        <v>30</v>
      </c>
      <c r="G74" s="1">
        <v>120</v>
      </c>
      <c r="H74" s="1">
        <v>30</v>
      </c>
      <c r="I74" s="1">
        <v>180</v>
      </c>
      <c r="J74" s="1" t="s">
        <v>5102</v>
      </c>
      <c r="K74" s="1">
        <v>6.666666666666667</v>
      </c>
      <c r="L74" s="1" t="s">
        <v>4720</v>
      </c>
      <c r="M74" s="1" t="s">
        <v>4711</v>
      </c>
      <c r="N74" s="1" t="s">
        <v>4712</v>
      </c>
      <c r="O74" s="1" t="s">
        <v>5102</v>
      </c>
      <c r="Q74" s="1">
        <v>1</v>
      </c>
      <c r="R74" s="1">
        <v>1</v>
      </c>
      <c r="S74" s="1">
        <v>2</v>
      </c>
      <c r="T74" s="1" t="s">
        <v>4721</v>
      </c>
      <c r="U74" s="1">
        <v>0</v>
      </c>
      <c r="V74" s="1" t="s">
        <v>4714</v>
      </c>
      <c r="W74" s="1">
        <v>0</v>
      </c>
      <c r="X74" s="1">
        <v>0</v>
      </c>
      <c r="Y74" s="13">
        <v>5</v>
      </c>
    </row>
    <row r="75" spans="1:25" x14ac:dyDescent="0.25">
      <c r="A75" s="1" t="s">
        <v>4798</v>
      </c>
      <c r="B75" s="1" t="s">
        <v>4751</v>
      </c>
      <c r="C75" s="1" t="s">
        <v>4708</v>
      </c>
      <c r="D75" s="1">
        <v>5</v>
      </c>
      <c r="E75" s="1" t="s">
        <v>4725</v>
      </c>
      <c r="F75" s="1">
        <v>2</v>
      </c>
      <c r="G75" s="1">
        <v>5</v>
      </c>
      <c r="H75" s="1">
        <v>2</v>
      </c>
      <c r="I75" s="1">
        <v>9</v>
      </c>
      <c r="J75" s="1" t="s">
        <v>5100</v>
      </c>
      <c r="K75" s="1">
        <v>5.1428571428571432</v>
      </c>
      <c r="L75" s="1" t="s">
        <v>4710</v>
      </c>
      <c r="M75" s="1" t="s">
        <v>4711</v>
      </c>
      <c r="N75" s="1" t="s">
        <v>4712</v>
      </c>
      <c r="O75" s="1" t="s">
        <v>5102</v>
      </c>
      <c r="Q75" s="1">
        <v>1</v>
      </c>
      <c r="R75" s="1">
        <v>1</v>
      </c>
      <c r="S75" s="1">
        <v>2</v>
      </c>
      <c r="T75" s="1" t="s">
        <v>4721</v>
      </c>
      <c r="U75" s="1">
        <v>0</v>
      </c>
      <c r="V75" s="1" t="s">
        <v>4718</v>
      </c>
      <c r="W75" s="1">
        <v>0</v>
      </c>
      <c r="X75" s="1">
        <v>0</v>
      </c>
      <c r="Y75" s="13">
        <v>8</v>
      </c>
    </row>
    <row r="76" spans="1:25" x14ac:dyDescent="0.25">
      <c r="A76" s="1" t="s">
        <v>4799</v>
      </c>
      <c r="B76" s="1" t="s">
        <v>4707</v>
      </c>
      <c r="C76" s="1" t="s">
        <v>4708</v>
      </c>
      <c r="D76" s="1">
        <v>3</v>
      </c>
      <c r="E76" s="1" t="s">
        <v>4725</v>
      </c>
      <c r="F76" s="1">
        <v>5</v>
      </c>
      <c r="G76" s="1">
        <v>5</v>
      </c>
      <c r="H76" s="1">
        <v>5</v>
      </c>
      <c r="I76" s="1">
        <v>15</v>
      </c>
      <c r="J76" s="1" t="s">
        <v>5100</v>
      </c>
      <c r="K76" s="1">
        <v>20</v>
      </c>
      <c r="L76" s="1" t="s">
        <v>4710</v>
      </c>
      <c r="M76" s="1" t="s">
        <v>4711</v>
      </c>
      <c r="N76" s="1" t="s">
        <v>4712</v>
      </c>
      <c r="O76" s="1" t="s">
        <v>5102</v>
      </c>
      <c r="Q76" s="1">
        <v>1</v>
      </c>
      <c r="R76" s="1">
        <v>2</v>
      </c>
      <c r="S76" s="1">
        <v>4</v>
      </c>
      <c r="T76" s="1" t="s">
        <v>4713</v>
      </c>
      <c r="U76" s="1">
        <v>0</v>
      </c>
      <c r="V76" s="1" t="s">
        <v>4718</v>
      </c>
      <c r="W76" s="1">
        <v>0</v>
      </c>
      <c r="X76" s="1">
        <v>0</v>
      </c>
      <c r="Y76" s="13">
        <v>7</v>
      </c>
    </row>
    <row r="77" spans="1:25" x14ac:dyDescent="0.25">
      <c r="A77" s="1" t="s">
        <v>4800</v>
      </c>
      <c r="B77" s="1" t="s">
        <v>4751</v>
      </c>
      <c r="C77" s="1" t="s">
        <v>4716</v>
      </c>
      <c r="D77" s="1">
        <v>8</v>
      </c>
      <c r="E77" s="1" t="s">
        <v>4725</v>
      </c>
      <c r="F77" s="1">
        <v>4</v>
      </c>
      <c r="G77" s="1">
        <v>2</v>
      </c>
      <c r="H77" s="1">
        <v>4</v>
      </c>
      <c r="I77" s="1">
        <v>10</v>
      </c>
      <c r="J77" s="1" t="s">
        <v>5100</v>
      </c>
      <c r="K77" s="1">
        <v>7.5</v>
      </c>
      <c r="L77" s="1" t="s">
        <v>4710</v>
      </c>
      <c r="M77" s="1" t="s">
        <v>4711</v>
      </c>
      <c r="O77" s="1" t="s">
        <v>5102</v>
      </c>
      <c r="Q77" s="1">
        <v>1</v>
      </c>
      <c r="R77" s="1">
        <v>1</v>
      </c>
      <c r="S77" s="1">
        <v>2</v>
      </c>
      <c r="T77" s="1" t="s">
        <v>4721</v>
      </c>
      <c r="U77" s="1">
        <v>0</v>
      </c>
      <c r="V77" s="1" t="s">
        <v>4718</v>
      </c>
      <c r="W77" s="1">
        <v>0</v>
      </c>
      <c r="X77" s="1">
        <v>0</v>
      </c>
      <c r="Y77" s="13">
        <v>8</v>
      </c>
    </row>
    <row r="78" spans="1:25" x14ac:dyDescent="0.25">
      <c r="A78" s="1" t="s">
        <v>4801</v>
      </c>
      <c r="B78" s="1" t="s">
        <v>4707</v>
      </c>
      <c r="C78" s="1" t="s">
        <v>4708</v>
      </c>
      <c r="D78" s="1">
        <v>7</v>
      </c>
      <c r="E78" s="1" t="s">
        <v>4709</v>
      </c>
      <c r="F78" s="1">
        <v>45</v>
      </c>
      <c r="G78" s="1">
        <v>2</v>
      </c>
      <c r="H78" s="1">
        <v>48</v>
      </c>
      <c r="I78" s="1">
        <v>95</v>
      </c>
      <c r="J78" s="1" t="s">
        <v>5102</v>
      </c>
      <c r="K78" s="1">
        <v>14.285714285714286</v>
      </c>
      <c r="L78" s="1" t="s">
        <v>4720</v>
      </c>
      <c r="M78" s="1" t="s">
        <v>4711</v>
      </c>
      <c r="N78" s="1" t="s">
        <v>4712</v>
      </c>
      <c r="O78" s="1" t="s">
        <v>5102</v>
      </c>
      <c r="Q78" s="1">
        <v>3</v>
      </c>
      <c r="R78" s="1">
        <v>2</v>
      </c>
      <c r="S78" s="1">
        <v>5</v>
      </c>
      <c r="T78" s="1" t="s">
        <v>4748</v>
      </c>
      <c r="U78" s="1">
        <v>0</v>
      </c>
      <c r="V78" s="1" t="s">
        <v>4722</v>
      </c>
      <c r="W78" s="1">
        <v>0</v>
      </c>
      <c r="X78" s="1">
        <v>0</v>
      </c>
      <c r="Y78" s="13">
        <v>4</v>
      </c>
    </row>
    <row r="79" spans="1:25" x14ac:dyDescent="0.25">
      <c r="A79" s="1" t="s">
        <v>4752</v>
      </c>
      <c r="B79" s="1" t="s">
        <v>4707</v>
      </c>
      <c r="C79" s="1" t="s">
        <v>4708</v>
      </c>
      <c r="D79" s="1">
        <v>8</v>
      </c>
      <c r="E79" s="1" t="s">
        <v>4709</v>
      </c>
      <c r="F79" s="1">
        <v>45</v>
      </c>
      <c r="G79" s="1">
        <v>50</v>
      </c>
      <c r="H79" s="1">
        <v>50</v>
      </c>
      <c r="I79" s="1">
        <v>145</v>
      </c>
      <c r="J79" s="1" t="s">
        <v>5102</v>
      </c>
      <c r="K79" s="1">
        <v>7.5</v>
      </c>
      <c r="L79" s="1" t="s">
        <v>4710</v>
      </c>
      <c r="M79" s="1" t="s">
        <v>4711</v>
      </c>
      <c r="N79" s="1" t="s">
        <v>4712</v>
      </c>
      <c r="O79" s="1" t="s">
        <v>5102</v>
      </c>
      <c r="Q79" s="1">
        <v>2</v>
      </c>
      <c r="R79" s="1">
        <v>1</v>
      </c>
      <c r="S79" s="1">
        <v>3</v>
      </c>
      <c r="T79" s="1" t="s">
        <v>4713</v>
      </c>
      <c r="U79" s="1">
        <v>1</v>
      </c>
      <c r="V79" s="1" t="s">
        <v>4714</v>
      </c>
      <c r="W79" s="1">
        <v>1</v>
      </c>
      <c r="X79" s="1">
        <v>1</v>
      </c>
      <c r="Y79" s="13">
        <v>5</v>
      </c>
    </row>
    <row r="80" spans="1:25" x14ac:dyDescent="0.25">
      <c r="A80" s="1" t="s">
        <v>4802</v>
      </c>
      <c r="B80" s="1" t="s">
        <v>4707</v>
      </c>
      <c r="C80" s="1" t="s">
        <v>4708</v>
      </c>
      <c r="D80" s="1">
        <v>6</v>
      </c>
      <c r="E80" s="1" t="s">
        <v>4709</v>
      </c>
      <c r="F80" s="1">
        <v>30</v>
      </c>
      <c r="G80" s="1">
        <v>5</v>
      </c>
      <c r="H80" s="1">
        <v>35</v>
      </c>
      <c r="I80" s="1">
        <v>70</v>
      </c>
      <c r="J80" s="1" t="s">
        <v>5102</v>
      </c>
      <c r="K80" s="1">
        <v>33.333333333333336</v>
      </c>
      <c r="L80" s="1" t="s">
        <v>4720</v>
      </c>
      <c r="M80" s="1" t="s">
        <v>4711</v>
      </c>
      <c r="N80" s="1" t="s">
        <v>4712</v>
      </c>
      <c r="O80" s="1" t="s">
        <v>5102</v>
      </c>
      <c r="Q80" s="1">
        <v>1</v>
      </c>
      <c r="R80" s="1">
        <v>2</v>
      </c>
      <c r="S80" s="1">
        <v>4</v>
      </c>
      <c r="T80" s="1" t="s">
        <v>4713</v>
      </c>
      <c r="U80" s="1">
        <v>1</v>
      </c>
      <c r="V80" s="1" t="s">
        <v>4714</v>
      </c>
      <c r="W80" s="1">
        <v>1</v>
      </c>
      <c r="X80" s="1">
        <v>1</v>
      </c>
      <c r="Y80" s="13">
        <v>5</v>
      </c>
    </row>
    <row r="81" spans="1:25" x14ac:dyDescent="0.25">
      <c r="A81" s="1" t="s">
        <v>4803</v>
      </c>
      <c r="B81" s="1" t="s">
        <v>4707</v>
      </c>
      <c r="C81" s="1" t="s">
        <v>4708</v>
      </c>
      <c r="D81" s="1">
        <v>7</v>
      </c>
      <c r="E81" s="1" t="s">
        <v>4709</v>
      </c>
      <c r="F81" s="1">
        <v>60</v>
      </c>
      <c r="G81" s="1">
        <v>50</v>
      </c>
      <c r="H81" s="1">
        <v>75</v>
      </c>
      <c r="I81" s="1">
        <v>185</v>
      </c>
      <c r="J81" s="1" t="s">
        <v>5102</v>
      </c>
      <c r="K81" s="1">
        <v>114.28571428571429</v>
      </c>
      <c r="L81" s="1" t="s">
        <v>4720</v>
      </c>
      <c r="M81" s="1" t="s">
        <v>4711</v>
      </c>
      <c r="N81" s="1" t="s">
        <v>4712</v>
      </c>
      <c r="O81" s="1" t="s">
        <v>5102</v>
      </c>
      <c r="P81" s="1" t="s">
        <v>4736</v>
      </c>
      <c r="Q81" s="1">
        <v>1</v>
      </c>
      <c r="R81" s="1">
        <v>1</v>
      </c>
      <c r="S81" s="1">
        <v>3</v>
      </c>
      <c r="T81" s="1" t="s">
        <v>4713</v>
      </c>
      <c r="U81" s="1">
        <v>0</v>
      </c>
      <c r="V81" s="1" t="s">
        <v>4718</v>
      </c>
      <c r="W81" s="1">
        <v>0</v>
      </c>
      <c r="X81" s="1">
        <v>0</v>
      </c>
      <c r="Y81" s="13">
        <v>6</v>
      </c>
    </row>
    <row r="82" spans="1:25" x14ac:dyDescent="0.25">
      <c r="A82" s="1" t="s">
        <v>4804</v>
      </c>
      <c r="B82" s="1" t="s">
        <v>4707</v>
      </c>
      <c r="C82" s="1" t="s">
        <v>4716</v>
      </c>
      <c r="D82" s="1">
        <v>11</v>
      </c>
      <c r="E82" s="1" t="s">
        <v>4725</v>
      </c>
      <c r="F82" s="1">
        <v>25</v>
      </c>
      <c r="G82" s="1">
        <v>25</v>
      </c>
      <c r="H82" s="1">
        <v>30</v>
      </c>
      <c r="I82" s="1">
        <v>80</v>
      </c>
      <c r="J82" s="1" t="s">
        <v>5101</v>
      </c>
      <c r="K82" s="1">
        <v>7.2727272727272725</v>
      </c>
      <c r="L82" s="1" t="s">
        <v>4720</v>
      </c>
      <c r="M82" s="1" t="s">
        <v>4711</v>
      </c>
      <c r="N82" s="1" t="s">
        <v>4712</v>
      </c>
      <c r="O82" s="1" t="s">
        <v>5102</v>
      </c>
      <c r="Q82" s="1">
        <v>1</v>
      </c>
      <c r="R82" s="1">
        <v>0</v>
      </c>
      <c r="S82" s="1">
        <v>2</v>
      </c>
      <c r="T82" s="1" t="s">
        <v>4721</v>
      </c>
      <c r="U82" s="1">
        <v>1</v>
      </c>
      <c r="V82" s="1" t="s">
        <v>4722</v>
      </c>
      <c r="W82" s="1">
        <v>0</v>
      </c>
      <c r="X82" s="1">
        <v>1</v>
      </c>
      <c r="Y82" s="13">
        <v>4</v>
      </c>
    </row>
    <row r="83" spans="1:25" x14ac:dyDescent="0.25">
      <c r="A83" s="1" t="s">
        <v>4805</v>
      </c>
      <c r="B83" s="1" t="s">
        <v>4707</v>
      </c>
      <c r="C83" s="1" t="s">
        <v>4708</v>
      </c>
      <c r="D83" s="1">
        <v>7</v>
      </c>
      <c r="E83" s="1" t="s">
        <v>4725</v>
      </c>
      <c r="F83" s="1">
        <v>25</v>
      </c>
      <c r="G83" s="1">
        <v>65</v>
      </c>
      <c r="H83" s="1">
        <v>15</v>
      </c>
      <c r="I83" s="1">
        <v>105</v>
      </c>
      <c r="J83" s="1" t="s">
        <v>5102</v>
      </c>
      <c r="K83" s="1">
        <v>12.244897959183673</v>
      </c>
      <c r="L83" s="1" t="s">
        <v>4720</v>
      </c>
      <c r="M83" s="1" t="s">
        <v>4711</v>
      </c>
      <c r="N83" s="1" t="s">
        <v>4712</v>
      </c>
      <c r="O83" s="1" t="s">
        <v>5102</v>
      </c>
      <c r="Q83" s="1">
        <v>1</v>
      </c>
      <c r="R83" s="1">
        <v>1</v>
      </c>
      <c r="S83" s="1">
        <v>3</v>
      </c>
      <c r="T83" s="1" t="s">
        <v>4713</v>
      </c>
      <c r="U83" s="1">
        <v>0</v>
      </c>
      <c r="V83" s="1" t="s">
        <v>4718</v>
      </c>
      <c r="W83" s="1">
        <v>0</v>
      </c>
      <c r="X83" s="1">
        <v>0</v>
      </c>
      <c r="Y83" s="13">
        <v>7</v>
      </c>
    </row>
    <row r="84" spans="1:25" x14ac:dyDescent="0.25">
      <c r="A84" s="1" t="s">
        <v>4806</v>
      </c>
      <c r="B84" s="1" t="s">
        <v>4707</v>
      </c>
      <c r="C84" s="1" t="s">
        <v>4716</v>
      </c>
      <c r="D84" s="1">
        <v>7</v>
      </c>
      <c r="E84" s="1" t="s">
        <v>4709</v>
      </c>
      <c r="F84" s="1">
        <v>40</v>
      </c>
      <c r="G84" s="1">
        <v>2</v>
      </c>
      <c r="H84" s="1">
        <v>45</v>
      </c>
      <c r="I84" s="1">
        <v>87</v>
      </c>
      <c r="J84" s="1" t="s">
        <v>5102</v>
      </c>
      <c r="K84" s="1">
        <v>14.693877551020408</v>
      </c>
      <c r="L84" s="1" t="s">
        <v>4710</v>
      </c>
      <c r="M84" s="1" t="s">
        <v>4711</v>
      </c>
      <c r="N84" s="1" t="s">
        <v>4712</v>
      </c>
      <c r="O84" s="1" t="s">
        <v>5102</v>
      </c>
      <c r="Q84" s="1">
        <v>1</v>
      </c>
      <c r="R84" s="1">
        <v>1</v>
      </c>
      <c r="S84" s="1">
        <v>3</v>
      </c>
      <c r="T84" s="1" t="s">
        <v>4713</v>
      </c>
      <c r="U84" s="1">
        <v>1</v>
      </c>
      <c r="V84" s="1" t="s">
        <v>4722</v>
      </c>
      <c r="W84" s="1">
        <v>0</v>
      </c>
      <c r="X84" s="1">
        <v>1</v>
      </c>
      <c r="Y84" s="13">
        <v>3</v>
      </c>
    </row>
    <row r="85" spans="1:25" x14ac:dyDescent="0.25">
      <c r="A85" s="1" t="s">
        <v>4807</v>
      </c>
      <c r="B85" s="1" t="s">
        <v>4707</v>
      </c>
      <c r="C85" s="1" t="s">
        <v>4716</v>
      </c>
      <c r="D85" s="1">
        <v>3</v>
      </c>
      <c r="E85" s="1" t="s">
        <v>4725</v>
      </c>
      <c r="F85" s="1">
        <v>4</v>
      </c>
      <c r="G85" s="1">
        <v>1</v>
      </c>
      <c r="H85" s="1">
        <v>6</v>
      </c>
      <c r="I85" s="1">
        <v>11</v>
      </c>
      <c r="J85" s="1" t="s">
        <v>5100</v>
      </c>
      <c r="K85" s="1">
        <v>20</v>
      </c>
      <c r="L85" s="1" t="s">
        <v>4710</v>
      </c>
      <c r="M85" s="1" t="s">
        <v>4711</v>
      </c>
      <c r="N85" s="1" t="s">
        <v>4712</v>
      </c>
      <c r="O85" s="1" t="s">
        <v>5102</v>
      </c>
      <c r="Q85" s="1">
        <v>1</v>
      </c>
      <c r="R85" s="1">
        <v>1</v>
      </c>
      <c r="S85" s="1">
        <v>2</v>
      </c>
      <c r="T85" s="1" t="s">
        <v>4721</v>
      </c>
      <c r="U85" s="1">
        <v>0</v>
      </c>
      <c r="V85" s="1" t="s">
        <v>4722</v>
      </c>
      <c r="W85" s="1">
        <v>0</v>
      </c>
      <c r="X85" s="1">
        <v>0</v>
      </c>
      <c r="Y85" s="13">
        <v>3</v>
      </c>
    </row>
    <row r="86" spans="1:25" x14ac:dyDescent="0.25">
      <c r="A86" s="1" t="s">
        <v>4808</v>
      </c>
      <c r="B86" s="1" t="s">
        <v>4707</v>
      </c>
      <c r="C86" s="1" t="s">
        <v>4708</v>
      </c>
      <c r="D86" s="1">
        <v>10</v>
      </c>
      <c r="E86" s="1" t="s">
        <v>4725</v>
      </c>
      <c r="F86" s="1">
        <v>25</v>
      </c>
      <c r="G86" s="1">
        <v>5</v>
      </c>
      <c r="H86" s="1">
        <v>25</v>
      </c>
      <c r="I86" s="1">
        <v>55</v>
      </c>
      <c r="J86" s="1" t="s">
        <v>5102</v>
      </c>
      <c r="K86" s="1">
        <v>6.8571428571428568</v>
      </c>
      <c r="L86" s="1" t="s">
        <v>4710</v>
      </c>
      <c r="M86" s="1" t="s">
        <v>4711</v>
      </c>
      <c r="N86" s="1" t="s">
        <v>4712</v>
      </c>
      <c r="O86" s="1" t="s">
        <v>5102</v>
      </c>
      <c r="Q86" s="1">
        <v>1</v>
      </c>
      <c r="R86" s="1">
        <v>0</v>
      </c>
      <c r="S86" s="1">
        <v>2</v>
      </c>
      <c r="T86" s="1" t="s">
        <v>4721</v>
      </c>
      <c r="U86" s="1">
        <v>1</v>
      </c>
      <c r="V86" s="1" t="s">
        <v>4718</v>
      </c>
      <c r="W86" s="1">
        <v>1</v>
      </c>
      <c r="X86" s="1">
        <v>1</v>
      </c>
      <c r="Y86" s="13">
        <v>6</v>
      </c>
    </row>
    <row r="87" spans="1:25" x14ac:dyDescent="0.25">
      <c r="A87" s="1" t="s">
        <v>4809</v>
      </c>
      <c r="B87" s="1" t="s">
        <v>4707</v>
      </c>
      <c r="C87" s="1" t="s">
        <v>4716</v>
      </c>
      <c r="D87" s="1">
        <v>3</v>
      </c>
      <c r="E87" s="1" t="s">
        <v>4725</v>
      </c>
      <c r="F87" s="1">
        <v>5</v>
      </c>
      <c r="G87" s="1">
        <v>1</v>
      </c>
      <c r="H87" s="1">
        <v>7</v>
      </c>
      <c r="I87" s="1">
        <v>13</v>
      </c>
      <c r="J87" s="1" t="s">
        <v>5100</v>
      </c>
      <c r="K87" s="1">
        <v>20</v>
      </c>
      <c r="L87" s="1" t="s">
        <v>4710</v>
      </c>
      <c r="M87" s="1" t="s">
        <v>4711</v>
      </c>
      <c r="N87" s="1" t="s">
        <v>4712</v>
      </c>
      <c r="O87" s="1" t="s">
        <v>5102</v>
      </c>
      <c r="Q87" s="1">
        <v>1</v>
      </c>
      <c r="R87" s="1">
        <v>2</v>
      </c>
      <c r="S87" s="1">
        <v>3</v>
      </c>
      <c r="T87" s="1" t="s">
        <v>4713</v>
      </c>
      <c r="U87" s="1">
        <v>0</v>
      </c>
      <c r="V87" s="1" t="s">
        <v>4722</v>
      </c>
      <c r="W87" s="1">
        <v>0</v>
      </c>
      <c r="X87" s="1">
        <v>0</v>
      </c>
      <c r="Y87" s="13">
        <v>2</v>
      </c>
    </row>
    <row r="88" spans="1:25" x14ac:dyDescent="0.25">
      <c r="A88" s="1" t="s">
        <v>4752</v>
      </c>
      <c r="B88" s="1" t="s">
        <v>4707</v>
      </c>
      <c r="C88" s="1" t="s">
        <v>4708</v>
      </c>
      <c r="D88" s="1">
        <v>10</v>
      </c>
      <c r="E88" s="1" t="s">
        <v>4725</v>
      </c>
      <c r="F88" s="1">
        <v>2</v>
      </c>
      <c r="G88" s="1">
        <v>2</v>
      </c>
      <c r="H88" s="1">
        <v>2</v>
      </c>
      <c r="I88" s="1">
        <v>6</v>
      </c>
      <c r="J88" s="1" t="s">
        <v>5100</v>
      </c>
      <c r="K88" s="1">
        <v>4</v>
      </c>
      <c r="L88" s="1" t="s">
        <v>4710</v>
      </c>
      <c r="M88" s="1" t="s">
        <v>4711</v>
      </c>
      <c r="O88" s="1" t="s">
        <v>5102</v>
      </c>
      <c r="Q88" s="1">
        <v>1</v>
      </c>
      <c r="R88" s="1">
        <v>1</v>
      </c>
      <c r="S88" s="1">
        <v>2</v>
      </c>
      <c r="T88" s="1" t="s">
        <v>4721</v>
      </c>
      <c r="U88" s="1">
        <v>0</v>
      </c>
      <c r="V88" s="1" t="s">
        <v>4718</v>
      </c>
      <c r="W88" s="1">
        <v>0</v>
      </c>
      <c r="X88" s="1">
        <v>0</v>
      </c>
      <c r="Y88" s="13">
        <v>8</v>
      </c>
    </row>
    <row r="89" spans="1:25" x14ac:dyDescent="0.25">
      <c r="A89" s="1" t="s">
        <v>4810</v>
      </c>
      <c r="B89" s="1" t="s">
        <v>4707</v>
      </c>
      <c r="C89" s="1" t="s">
        <v>4716</v>
      </c>
      <c r="D89" s="1">
        <v>12</v>
      </c>
      <c r="E89" s="1" t="s">
        <v>4709</v>
      </c>
      <c r="F89" s="1">
        <v>15</v>
      </c>
      <c r="G89" s="1">
        <v>2</v>
      </c>
      <c r="H89" s="1">
        <v>20</v>
      </c>
      <c r="I89" s="1">
        <v>37</v>
      </c>
      <c r="J89" s="1" t="s">
        <v>5102</v>
      </c>
      <c r="K89" s="1">
        <v>2.3809523809523809</v>
      </c>
      <c r="L89" s="1" t="s">
        <v>4710</v>
      </c>
      <c r="M89" s="1" t="s">
        <v>4711</v>
      </c>
      <c r="N89" s="1" t="s">
        <v>4717</v>
      </c>
      <c r="O89" s="1" t="s">
        <v>5102</v>
      </c>
      <c r="Q89" s="1">
        <v>1</v>
      </c>
      <c r="R89" s="1">
        <v>1</v>
      </c>
      <c r="S89" s="1">
        <v>2</v>
      </c>
      <c r="T89" s="1" t="s">
        <v>4721</v>
      </c>
      <c r="U89" s="1">
        <v>0</v>
      </c>
      <c r="V89" s="1" t="s">
        <v>4722</v>
      </c>
      <c r="W89" s="1">
        <v>0</v>
      </c>
      <c r="X89" s="1">
        <v>0</v>
      </c>
      <c r="Y89" s="13">
        <v>2</v>
      </c>
    </row>
    <row r="90" spans="1:25" x14ac:dyDescent="0.25">
      <c r="A90" s="1" t="s">
        <v>4770</v>
      </c>
      <c r="B90" s="1" t="s">
        <v>4751</v>
      </c>
      <c r="C90" s="1" t="s">
        <v>4708</v>
      </c>
      <c r="D90" s="1">
        <v>9</v>
      </c>
      <c r="E90" s="1" t="s">
        <v>4725</v>
      </c>
      <c r="F90" s="1">
        <v>1</v>
      </c>
      <c r="G90" s="1">
        <v>1</v>
      </c>
      <c r="H90" s="1">
        <v>1</v>
      </c>
      <c r="I90" s="1">
        <v>3</v>
      </c>
      <c r="J90" s="1" t="s">
        <v>5100</v>
      </c>
      <c r="K90" s="1">
        <v>22.222222222222221</v>
      </c>
      <c r="L90" s="1" t="s">
        <v>4710</v>
      </c>
      <c r="M90" s="1" t="s">
        <v>4734</v>
      </c>
      <c r="N90" s="1" t="s">
        <v>4712</v>
      </c>
      <c r="O90" s="1" t="s">
        <v>5100</v>
      </c>
      <c r="P90" s="1" t="s">
        <v>4742</v>
      </c>
      <c r="Q90" s="1">
        <v>1</v>
      </c>
      <c r="R90" s="1">
        <v>1</v>
      </c>
      <c r="S90" s="1">
        <v>3</v>
      </c>
      <c r="T90" s="1" t="s">
        <v>4713</v>
      </c>
      <c r="U90" s="1">
        <v>1</v>
      </c>
      <c r="V90" s="1" t="s">
        <v>4718</v>
      </c>
      <c r="W90" s="1">
        <v>1</v>
      </c>
      <c r="X90" s="1">
        <v>1</v>
      </c>
      <c r="Y90" s="13">
        <v>7</v>
      </c>
    </row>
    <row r="91" spans="1:25" x14ac:dyDescent="0.25">
      <c r="A91" s="1" t="s">
        <v>4811</v>
      </c>
      <c r="B91" s="1" t="s">
        <v>4707</v>
      </c>
      <c r="C91" s="1" t="s">
        <v>4716</v>
      </c>
      <c r="D91" s="1">
        <v>5</v>
      </c>
      <c r="E91" s="1" t="s">
        <v>4725</v>
      </c>
      <c r="F91" s="1">
        <v>60</v>
      </c>
      <c r="G91" s="1">
        <v>90</v>
      </c>
      <c r="H91" s="1">
        <v>90</v>
      </c>
      <c r="I91" s="1">
        <v>240</v>
      </c>
      <c r="J91" s="1" t="s">
        <v>5101</v>
      </c>
      <c r="K91" s="1">
        <v>3.4285714285714284</v>
      </c>
      <c r="L91" s="1" t="s">
        <v>4710</v>
      </c>
      <c r="M91" s="1" t="s">
        <v>4711</v>
      </c>
      <c r="N91" s="1" t="s">
        <v>4712</v>
      </c>
      <c r="O91" s="1" t="s">
        <v>5102</v>
      </c>
      <c r="P91" s="1" t="s">
        <v>4736</v>
      </c>
      <c r="Q91" s="1">
        <v>2</v>
      </c>
      <c r="R91" s="1">
        <v>3</v>
      </c>
      <c r="S91" s="1">
        <v>6</v>
      </c>
      <c r="T91" s="1" t="s">
        <v>4748</v>
      </c>
      <c r="U91" s="1">
        <v>0</v>
      </c>
      <c r="V91" s="1" t="s">
        <v>4722</v>
      </c>
      <c r="W91" s="1">
        <v>0</v>
      </c>
      <c r="X91" s="1">
        <v>0</v>
      </c>
      <c r="Y91" s="13">
        <v>4</v>
      </c>
    </row>
    <row r="92" spans="1:25" x14ac:dyDescent="0.25">
      <c r="A92" s="1" t="s">
        <v>4812</v>
      </c>
      <c r="B92" s="1" t="s">
        <v>4751</v>
      </c>
      <c r="C92" s="1" t="s">
        <v>4716</v>
      </c>
      <c r="D92" s="1">
        <v>6</v>
      </c>
      <c r="E92" s="1" t="s">
        <v>4725</v>
      </c>
      <c r="F92" s="1">
        <v>25</v>
      </c>
      <c r="G92" s="1">
        <v>30</v>
      </c>
      <c r="H92" s="1">
        <v>15</v>
      </c>
      <c r="I92" s="1">
        <v>70</v>
      </c>
      <c r="J92" s="1" t="s">
        <v>5101</v>
      </c>
      <c r="K92" s="1">
        <v>10</v>
      </c>
      <c r="L92" s="1" t="s">
        <v>4710</v>
      </c>
      <c r="M92" s="1" t="s">
        <v>4711</v>
      </c>
      <c r="N92" s="1" t="s">
        <v>4712</v>
      </c>
      <c r="O92" s="1" t="s">
        <v>5102</v>
      </c>
      <c r="Q92" s="1">
        <v>1</v>
      </c>
      <c r="R92" s="1">
        <v>0</v>
      </c>
      <c r="S92" s="1">
        <v>1</v>
      </c>
      <c r="T92" s="1" t="s">
        <v>4721</v>
      </c>
      <c r="U92" s="1">
        <v>0</v>
      </c>
      <c r="V92" s="1" t="s">
        <v>4722</v>
      </c>
      <c r="W92" s="1">
        <v>0</v>
      </c>
      <c r="X92" s="1">
        <v>0</v>
      </c>
      <c r="Y92" s="13">
        <v>4</v>
      </c>
    </row>
    <row r="93" spans="1:25" x14ac:dyDescent="0.25">
      <c r="A93" s="1" t="s">
        <v>4813</v>
      </c>
      <c r="B93" s="1" t="s">
        <v>4751</v>
      </c>
      <c r="C93" s="1" t="s">
        <v>4716</v>
      </c>
      <c r="D93" s="1">
        <v>5</v>
      </c>
      <c r="E93" s="1" t="s">
        <v>4725</v>
      </c>
      <c r="F93" s="1">
        <v>10</v>
      </c>
      <c r="G93" s="1">
        <v>5</v>
      </c>
      <c r="H93" s="1">
        <v>12</v>
      </c>
      <c r="I93" s="1">
        <v>27</v>
      </c>
      <c r="J93" s="1" t="s">
        <v>5102</v>
      </c>
      <c r="K93" s="1">
        <v>16</v>
      </c>
      <c r="L93" s="1" t="s">
        <v>4720</v>
      </c>
      <c r="M93" s="1" t="s">
        <v>4711</v>
      </c>
      <c r="N93" s="1" t="s">
        <v>4712</v>
      </c>
      <c r="O93" s="1" t="s">
        <v>5102</v>
      </c>
      <c r="Q93" s="1">
        <v>1</v>
      </c>
      <c r="R93" s="1">
        <v>1</v>
      </c>
      <c r="S93" s="1">
        <v>3</v>
      </c>
      <c r="T93" s="1" t="s">
        <v>4713</v>
      </c>
      <c r="U93" s="1">
        <v>0</v>
      </c>
      <c r="V93" s="1" t="s">
        <v>4718</v>
      </c>
      <c r="W93" s="1">
        <v>0</v>
      </c>
      <c r="X93" s="1">
        <v>0</v>
      </c>
      <c r="Y93" s="13">
        <v>7</v>
      </c>
    </row>
    <row r="94" spans="1:25" x14ac:dyDescent="0.25">
      <c r="A94" s="1" t="s">
        <v>4814</v>
      </c>
      <c r="B94" s="1" t="s">
        <v>4751</v>
      </c>
      <c r="C94" s="1" t="s">
        <v>4708</v>
      </c>
      <c r="D94" s="1">
        <v>6</v>
      </c>
      <c r="E94" s="1" t="s">
        <v>4709</v>
      </c>
      <c r="F94" s="1">
        <v>20</v>
      </c>
      <c r="G94" s="1">
        <v>20</v>
      </c>
      <c r="H94" s="1">
        <v>30</v>
      </c>
      <c r="I94" s="1">
        <v>70</v>
      </c>
      <c r="J94" s="1" t="s">
        <v>5102</v>
      </c>
      <c r="K94" s="1">
        <v>0.95238095238095244</v>
      </c>
      <c r="L94" s="1" t="s">
        <v>4720</v>
      </c>
      <c r="M94" s="1" t="s">
        <v>4711</v>
      </c>
      <c r="N94" s="1" t="s">
        <v>4712</v>
      </c>
      <c r="O94" s="1" t="s">
        <v>5102</v>
      </c>
      <c r="Q94" s="1">
        <v>1</v>
      </c>
      <c r="R94" s="1">
        <v>0</v>
      </c>
      <c r="S94" s="1">
        <v>1</v>
      </c>
      <c r="T94" s="1" t="s">
        <v>4721</v>
      </c>
      <c r="U94" s="1">
        <v>0</v>
      </c>
      <c r="V94" s="1" t="s">
        <v>4714</v>
      </c>
      <c r="W94" s="1">
        <v>0</v>
      </c>
      <c r="X94" s="1">
        <v>0</v>
      </c>
      <c r="Y94" s="13">
        <v>5</v>
      </c>
    </row>
    <row r="95" spans="1:25" x14ac:dyDescent="0.25">
      <c r="A95" s="1" t="s">
        <v>4815</v>
      </c>
      <c r="B95" s="1" t="s">
        <v>4707</v>
      </c>
      <c r="C95" s="1" t="s">
        <v>4716</v>
      </c>
      <c r="D95" s="1">
        <v>2</v>
      </c>
      <c r="E95" s="1" t="s">
        <v>4709</v>
      </c>
      <c r="F95" s="1">
        <v>60</v>
      </c>
      <c r="G95" s="1">
        <v>10</v>
      </c>
      <c r="H95" s="1">
        <v>60</v>
      </c>
      <c r="I95" s="1">
        <v>130</v>
      </c>
      <c r="J95" s="1" t="s">
        <v>5102</v>
      </c>
      <c r="K95" s="1">
        <v>8.5714285714285712</v>
      </c>
      <c r="L95" s="1" t="s">
        <v>4720</v>
      </c>
      <c r="M95" s="1" t="s">
        <v>4711</v>
      </c>
      <c r="N95" s="1" t="s">
        <v>4712</v>
      </c>
      <c r="O95" s="1" t="s">
        <v>5102</v>
      </c>
      <c r="Q95" s="1">
        <v>2</v>
      </c>
      <c r="R95" s="1">
        <v>3</v>
      </c>
      <c r="S95" s="1">
        <v>5</v>
      </c>
      <c r="T95" s="1" t="s">
        <v>4748</v>
      </c>
      <c r="U95" s="1">
        <v>0</v>
      </c>
      <c r="V95" s="1" t="s">
        <v>4722</v>
      </c>
      <c r="W95" s="1">
        <v>0</v>
      </c>
      <c r="X95" s="1">
        <v>0</v>
      </c>
      <c r="Y95" s="13">
        <v>2</v>
      </c>
    </row>
    <row r="96" spans="1:25" x14ac:dyDescent="0.25">
      <c r="A96" s="1" t="s">
        <v>4816</v>
      </c>
      <c r="B96" s="1" t="s">
        <v>4707</v>
      </c>
      <c r="C96" s="1" t="s">
        <v>4708</v>
      </c>
      <c r="D96" s="1">
        <v>7</v>
      </c>
      <c r="E96" s="1" t="s">
        <v>4725</v>
      </c>
      <c r="F96" s="1">
        <v>4</v>
      </c>
      <c r="G96" s="1">
        <v>1</v>
      </c>
      <c r="H96" s="1">
        <v>4</v>
      </c>
      <c r="I96" s="1">
        <v>9</v>
      </c>
      <c r="J96" s="1" t="s">
        <v>5100</v>
      </c>
      <c r="K96" s="1">
        <v>17.142857142857142</v>
      </c>
      <c r="L96" s="1" t="s">
        <v>4710</v>
      </c>
      <c r="M96" s="1" t="s">
        <v>4711</v>
      </c>
      <c r="N96" s="1" t="s">
        <v>4712</v>
      </c>
      <c r="O96" s="1" t="s">
        <v>5102</v>
      </c>
      <c r="Q96" s="1">
        <v>2</v>
      </c>
      <c r="R96" s="1">
        <v>2</v>
      </c>
      <c r="S96" s="1">
        <v>4</v>
      </c>
      <c r="T96" s="1" t="s">
        <v>4713</v>
      </c>
      <c r="U96" s="1">
        <v>0</v>
      </c>
      <c r="V96" s="1" t="s">
        <v>4718</v>
      </c>
      <c r="W96" s="1">
        <v>0</v>
      </c>
      <c r="X96" s="1">
        <v>0</v>
      </c>
      <c r="Y96" s="13">
        <v>8</v>
      </c>
    </row>
    <row r="97" spans="1:25" x14ac:dyDescent="0.25">
      <c r="A97" s="1" t="s">
        <v>4817</v>
      </c>
      <c r="B97" s="1" t="s">
        <v>4707</v>
      </c>
      <c r="C97" s="1" t="s">
        <v>4716</v>
      </c>
      <c r="D97" s="1">
        <v>7</v>
      </c>
      <c r="E97" s="1" t="s">
        <v>4725</v>
      </c>
      <c r="F97" s="1">
        <v>15</v>
      </c>
      <c r="G97" s="1">
        <v>20</v>
      </c>
      <c r="H97" s="1">
        <v>30</v>
      </c>
      <c r="I97" s="1">
        <v>65</v>
      </c>
      <c r="J97" s="1" t="s">
        <v>5102</v>
      </c>
      <c r="K97" s="1">
        <v>12.244897959183673</v>
      </c>
      <c r="L97" s="1" t="s">
        <v>4720</v>
      </c>
      <c r="M97" s="1" t="s">
        <v>4711</v>
      </c>
      <c r="N97" s="1" t="s">
        <v>4712</v>
      </c>
      <c r="O97" s="1" t="s">
        <v>5102</v>
      </c>
      <c r="Q97" s="1">
        <v>1</v>
      </c>
      <c r="R97" s="1">
        <v>1</v>
      </c>
      <c r="S97" s="1">
        <v>2</v>
      </c>
      <c r="T97" s="1" t="s">
        <v>4721</v>
      </c>
      <c r="U97" s="1">
        <v>1</v>
      </c>
      <c r="V97" s="1" t="s">
        <v>4718</v>
      </c>
      <c r="W97" s="1">
        <v>1</v>
      </c>
      <c r="X97" s="1">
        <v>1</v>
      </c>
      <c r="Y97" s="13">
        <v>8</v>
      </c>
    </row>
    <row r="98" spans="1:25" x14ac:dyDescent="0.25">
      <c r="A98" s="1" t="s">
        <v>4818</v>
      </c>
      <c r="B98" s="1" t="s">
        <v>4707</v>
      </c>
      <c r="C98" s="1" t="s">
        <v>4708</v>
      </c>
      <c r="D98" s="1">
        <v>21</v>
      </c>
      <c r="E98" s="1" t="s">
        <v>4725</v>
      </c>
      <c r="F98" s="1">
        <v>25</v>
      </c>
      <c r="G98" s="1">
        <v>30</v>
      </c>
      <c r="H98" s="1">
        <v>35</v>
      </c>
      <c r="I98" s="1">
        <v>90</v>
      </c>
      <c r="J98" s="1" t="s">
        <v>5102</v>
      </c>
      <c r="K98" s="1">
        <v>2.0408163265306123</v>
      </c>
      <c r="L98" s="1" t="s">
        <v>4720</v>
      </c>
      <c r="M98" s="1" t="s">
        <v>4711</v>
      </c>
      <c r="N98" s="1" t="s">
        <v>4712</v>
      </c>
      <c r="O98" s="1" t="s">
        <v>5102</v>
      </c>
      <c r="Q98" s="1">
        <v>0</v>
      </c>
      <c r="R98" s="1">
        <v>1</v>
      </c>
      <c r="S98" s="1">
        <v>2</v>
      </c>
      <c r="T98" s="1" t="s">
        <v>4721</v>
      </c>
      <c r="U98" s="1">
        <v>0</v>
      </c>
      <c r="V98" s="1" t="s">
        <v>4714</v>
      </c>
      <c r="W98" s="1">
        <v>0</v>
      </c>
      <c r="X98" s="1">
        <v>0</v>
      </c>
      <c r="Y98" s="13">
        <v>5</v>
      </c>
    </row>
    <row r="99" spans="1:25" x14ac:dyDescent="0.25">
      <c r="A99" s="1" t="s">
        <v>4819</v>
      </c>
      <c r="B99" s="1" t="s">
        <v>4707</v>
      </c>
      <c r="C99" s="1" t="s">
        <v>4716</v>
      </c>
      <c r="D99" s="1">
        <v>4</v>
      </c>
      <c r="E99" s="1" t="s">
        <v>4725</v>
      </c>
      <c r="F99" s="1">
        <v>3</v>
      </c>
      <c r="G99" s="1">
        <v>30</v>
      </c>
      <c r="H99" s="1">
        <v>3</v>
      </c>
      <c r="I99" s="1">
        <v>36</v>
      </c>
      <c r="J99" s="1" t="s">
        <v>5101</v>
      </c>
      <c r="K99" s="1">
        <v>30</v>
      </c>
      <c r="L99" s="1" t="s">
        <v>4710</v>
      </c>
      <c r="M99" s="1" t="s">
        <v>4711</v>
      </c>
      <c r="N99" s="1" t="s">
        <v>4712</v>
      </c>
      <c r="O99" s="1" t="s">
        <v>5102</v>
      </c>
      <c r="P99" s="1" t="s">
        <v>4742</v>
      </c>
      <c r="Q99" s="1">
        <v>1</v>
      </c>
      <c r="R99" s="1">
        <v>1</v>
      </c>
      <c r="S99" s="1">
        <v>3</v>
      </c>
      <c r="T99" s="1" t="s">
        <v>4713</v>
      </c>
      <c r="U99" s="1">
        <v>0</v>
      </c>
      <c r="V99" s="1" t="s">
        <v>4722</v>
      </c>
      <c r="W99" s="1">
        <v>0</v>
      </c>
      <c r="X99" s="1">
        <v>0</v>
      </c>
      <c r="Y99" s="13">
        <v>4</v>
      </c>
    </row>
    <row r="100" spans="1:25" x14ac:dyDescent="0.25">
      <c r="A100" s="1" t="s">
        <v>4820</v>
      </c>
      <c r="B100" s="1" t="s">
        <v>4707</v>
      </c>
      <c r="C100" s="1" t="s">
        <v>4716</v>
      </c>
      <c r="D100" s="1">
        <v>11</v>
      </c>
      <c r="E100" s="1" t="s">
        <v>4725</v>
      </c>
      <c r="F100" s="1">
        <v>2</v>
      </c>
      <c r="G100" s="1">
        <v>1</v>
      </c>
      <c r="H100" s="1">
        <v>5</v>
      </c>
      <c r="I100" s="1">
        <v>8</v>
      </c>
      <c r="J100" s="1" t="s">
        <v>5102</v>
      </c>
      <c r="K100" s="1">
        <v>7.2727272727272725</v>
      </c>
      <c r="L100" s="1" t="s">
        <v>4720</v>
      </c>
      <c r="M100" s="1" t="s">
        <v>4711</v>
      </c>
      <c r="O100" s="1" t="s">
        <v>5102</v>
      </c>
      <c r="Q100" s="1">
        <v>2</v>
      </c>
      <c r="R100" s="1">
        <v>2</v>
      </c>
      <c r="S100" s="1">
        <v>4</v>
      </c>
      <c r="T100" s="1" t="s">
        <v>4713</v>
      </c>
      <c r="U100" s="1">
        <v>0</v>
      </c>
      <c r="V100" s="1" t="s">
        <v>4722</v>
      </c>
      <c r="W100" s="1">
        <v>0</v>
      </c>
      <c r="X100" s="1">
        <v>0</v>
      </c>
      <c r="Y100" s="13">
        <v>3</v>
      </c>
    </row>
    <row r="101" spans="1:25" x14ac:dyDescent="0.25">
      <c r="A101" s="1" t="s">
        <v>4821</v>
      </c>
      <c r="B101" s="1" t="s">
        <v>4707</v>
      </c>
      <c r="C101" s="1" t="s">
        <v>4716</v>
      </c>
      <c r="D101" s="1">
        <v>8</v>
      </c>
      <c r="E101" s="1" t="s">
        <v>4725</v>
      </c>
      <c r="F101" s="1">
        <v>2</v>
      </c>
      <c r="G101" s="1">
        <v>120</v>
      </c>
      <c r="H101" s="1">
        <v>3</v>
      </c>
      <c r="I101" s="1">
        <v>125</v>
      </c>
      <c r="J101" s="1" t="s">
        <v>5102</v>
      </c>
      <c r="K101" s="1">
        <v>14.285714285714286</v>
      </c>
      <c r="L101" s="1" t="s">
        <v>4710</v>
      </c>
      <c r="M101" s="1" t="s">
        <v>4711</v>
      </c>
      <c r="N101" s="1" t="s">
        <v>4717</v>
      </c>
      <c r="O101" s="1" t="s">
        <v>5102</v>
      </c>
      <c r="Q101" s="1">
        <v>1</v>
      </c>
      <c r="R101" s="1">
        <v>1</v>
      </c>
      <c r="S101" s="1">
        <v>2</v>
      </c>
      <c r="T101" s="1" t="s">
        <v>4721</v>
      </c>
      <c r="U101" s="1">
        <v>0</v>
      </c>
      <c r="V101" s="1" t="s">
        <v>4714</v>
      </c>
      <c r="W101" s="1">
        <v>0</v>
      </c>
      <c r="X101" s="1">
        <v>0</v>
      </c>
      <c r="Y101" s="13">
        <v>5</v>
      </c>
    </row>
    <row r="102" spans="1:25" x14ac:dyDescent="0.25">
      <c r="A102" s="1" t="s">
        <v>4822</v>
      </c>
      <c r="B102" s="1" t="s">
        <v>4707</v>
      </c>
      <c r="C102" s="1" t="s">
        <v>4716</v>
      </c>
      <c r="D102" s="1">
        <v>3</v>
      </c>
      <c r="E102" s="1" t="s">
        <v>4725</v>
      </c>
      <c r="F102" s="1">
        <v>3</v>
      </c>
      <c r="G102" s="1">
        <v>1</v>
      </c>
      <c r="H102" s="1">
        <v>3</v>
      </c>
      <c r="I102" s="1">
        <v>7</v>
      </c>
      <c r="J102" s="1" t="s">
        <v>5100</v>
      </c>
      <c r="K102" s="1">
        <v>20</v>
      </c>
      <c r="L102" s="1" t="s">
        <v>4710</v>
      </c>
      <c r="M102" s="1" t="s">
        <v>4711</v>
      </c>
      <c r="N102" s="1" t="s">
        <v>4717</v>
      </c>
      <c r="O102" s="1" t="s">
        <v>5102</v>
      </c>
      <c r="Q102" s="1">
        <v>2</v>
      </c>
      <c r="R102" s="1">
        <v>2</v>
      </c>
      <c r="S102" s="1">
        <v>4</v>
      </c>
      <c r="T102" s="1" t="s">
        <v>4713</v>
      </c>
      <c r="U102" s="1">
        <v>0</v>
      </c>
      <c r="V102" s="1" t="s">
        <v>4718</v>
      </c>
      <c r="W102" s="1">
        <v>0</v>
      </c>
      <c r="X102" s="1">
        <v>0</v>
      </c>
      <c r="Y102" s="13">
        <v>7</v>
      </c>
    </row>
    <row r="103" spans="1:25" x14ac:dyDescent="0.25">
      <c r="A103" s="1" t="s">
        <v>4752</v>
      </c>
      <c r="B103" s="1" t="s">
        <v>4707</v>
      </c>
      <c r="C103" s="1" t="s">
        <v>4716</v>
      </c>
      <c r="D103" s="1">
        <v>6</v>
      </c>
      <c r="E103" s="1" t="s">
        <v>4725</v>
      </c>
      <c r="F103" s="1">
        <v>2</v>
      </c>
      <c r="G103" s="1">
        <v>2</v>
      </c>
      <c r="H103" s="1">
        <v>2</v>
      </c>
      <c r="I103" s="1">
        <v>6</v>
      </c>
      <c r="J103" s="1" t="s">
        <v>5100</v>
      </c>
      <c r="K103" s="1">
        <v>20</v>
      </c>
      <c r="L103" s="1" t="s">
        <v>4710</v>
      </c>
      <c r="M103" s="1" t="s">
        <v>4711</v>
      </c>
      <c r="N103" s="1" t="s">
        <v>4712</v>
      </c>
      <c r="O103" s="1" t="s">
        <v>5102</v>
      </c>
      <c r="Q103" s="1">
        <v>1</v>
      </c>
      <c r="R103" s="1">
        <v>1</v>
      </c>
      <c r="S103" s="1">
        <v>2</v>
      </c>
      <c r="T103" s="1" t="s">
        <v>4721</v>
      </c>
      <c r="U103" s="1">
        <v>0</v>
      </c>
      <c r="V103" s="1" t="s">
        <v>4718</v>
      </c>
      <c r="W103" s="1">
        <v>0</v>
      </c>
      <c r="X103" s="1">
        <v>0</v>
      </c>
      <c r="Y103" s="13">
        <v>6</v>
      </c>
    </row>
    <row r="104" spans="1:25" x14ac:dyDescent="0.25">
      <c r="A104" s="1" t="s">
        <v>4823</v>
      </c>
      <c r="B104" s="1" t="s">
        <v>4707</v>
      </c>
      <c r="C104" s="1" t="s">
        <v>4716</v>
      </c>
      <c r="D104" s="1">
        <v>7</v>
      </c>
      <c r="E104" s="1" t="s">
        <v>4725</v>
      </c>
      <c r="F104" s="1">
        <v>2</v>
      </c>
      <c r="G104" s="1">
        <v>8</v>
      </c>
      <c r="H104" s="1">
        <v>2</v>
      </c>
      <c r="I104" s="1">
        <v>12</v>
      </c>
      <c r="J104" s="1" t="s">
        <v>5100</v>
      </c>
      <c r="K104" s="1">
        <v>6.5306122448979593</v>
      </c>
      <c r="L104" s="1" t="s">
        <v>4710</v>
      </c>
      <c r="M104" s="1" t="s">
        <v>4711</v>
      </c>
      <c r="N104" s="1" t="s">
        <v>4712</v>
      </c>
      <c r="O104" s="1" t="s">
        <v>5102</v>
      </c>
      <c r="Q104" s="1">
        <v>1</v>
      </c>
      <c r="R104" s="1">
        <v>1</v>
      </c>
      <c r="S104" s="1">
        <v>2</v>
      </c>
      <c r="T104" s="1" t="s">
        <v>4721</v>
      </c>
      <c r="U104" s="1">
        <v>0</v>
      </c>
      <c r="V104" s="1" t="s">
        <v>4718</v>
      </c>
      <c r="W104" s="1">
        <v>0</v>
      </c>
      <c r="X104" s="1">
        <v>0</v>
      </c>
      <c r="Y104" s="13">
        <v>6</v>
      </c>
    </row>
    <row r="105" spans="1:25" x14ac:dyDescent="0.25">
      <c r="A105" s="1" t="s">
        <v>4824</v>
      </c>
      <c r="B105" s="1" t="s">
        <v>4751</v>
      </c>
      <c r="C105" s="1" t="s">
        <v>4708</v>
      </c>
      <c r="D105" s="1">
        <v>6</v>
      </c>
      <c r="E105" s="1" t="s">
        <v>4725</v>
      </c>
      <c r="F105" s="1">
        <v>5</v>
      </c>
      <c r="G105" s="1">
        <v>40</v>
      </c>
      <c r="H105" s="1">
        <v>10</v>
      </c>
      <c r="I105" s="1">
        <v>55</v>
      </c>
      <c r="J105" s="1" t="s">
        <v>5102</v>
      </c>
      <c r="K105" s="1">
        <v>20</v>
      </c>
      <c r="L105" s="1" t="s">
        <v>4720</v>
      </c>
      <c r="M105" s="1" t="s">
        <v>4711</v>
      </c>
      <c r="N105" s="1" t="s">
        <v>4712</v>
      </c>
      <c r="O105" s="1" t="s">
        <v>5102</v>
      </c>
      <c r="Q105" s="1">
        <v>1</v>
      </c>
      <c r="R105" s="1">
        <v>1</v>
      </c>
      <c r="S105" s="1">
        <v>3</v>
      </c>
      <c r="T105" s="1" t="s">
        <v>4713</v>
      </c>
      <c r="U105" s="1">
        <v>1</v>
      </c>
      <c r="V105" s="1" t="s">
        <v>4714</v>
      </c>
      <c r="W105" s="1">
        <v>1</v>
      </c>
      <c r="X105" s="1">
        <v>1</v>
      </c>
      <c r="Y105" s="13">
        <v>5</v>
      </c>
    </row>
    <row r="106" spans="1:25" x14ac:dyDescent="0.25">
      <c r="A106" s="1" t="s">
        <v>4825</v>
      </c>
      <c r="B106" s="1" t="s">
        <v>4751</v>
      </c>
      <c r="C106" s="1" t="s">
        <v>4716</v>
      </c>
      <c r="D106" s="1">
        <v>5</v>
      </c>
      <c r="E106" s="1" t="s">
        <v>4725</v>
      </c>
      <c r="F106" s="1">
        <v>7</v>
      </c>
      <c r="G106" s="1">
        <v>10</v>
      </c>
      <c r="H106" s="1">
        <v>15</v>
      </c>
      <c r="I106" s="1">
        <v>32</v>
      </c>
      <c r="J106" s="1" t="s">
        <v>5101</v>
      </c>
      <c r="K106" s="1">
        <v>17.142857142857142</v>
      </c>
      <c r="L106" s="1" t="s">
        <v>4720</v>
      </c>
      <c r="M106" s="1" t="s">
        <v>4711</v>
      </c>
      <c r="N106" s="1" t="s">
        <v>4712</v>
      </c>
      <c r="O106" s="1" t="s">
        <v>5102</v>
      </c>
      <c r="Q106" s="1">
        <v>1</v>
      </c>
      <c r="R106" s="1">
        <v>1</v>
      </c>
      <c r="S106" s="1">
        <v>2</v>
      </c>
      <c r="T106" s="1" t="s">
        <v>4721</v>
      </c>
      <c r="U106" s="1">
        <v>0</v>
      </c>
      <c r="V106" s="1" t="s">
        <v>4714</v>
      </c>
      <c r="W106" s="1">
        <v>0</v>
      </c>
      <c r="X106" s="1">
        <v>0</v>
      </c>
      <c r="Y106" s="13">
        <v>5</v>
      </c>
    </row>
    <row r="107" spans="1:25" x14ac:dyDescent="0.25">
      <c r="A107" s="1" t="s">
        <v>4826</v>
      </c>
      <c r="B107" s="1" t="s">
        <v>4707</v>
      </c>
      <c r="C107" s="1" t="s">
        <v>4708</v>
      </c>
      <c r="D107" s="1">
        <v>9</v>
      </c>
      <c r="E107" s="1" t="s">
        <v>4725</v>
      </c>
      <c r="F107" s="1">
        <v>15</v>
      </c>
      <c r="G107" s="1">
        <v>10</v>
      </c>
      <c r="H107" s="1">
        <v>25</v>
      </c>
      <c r="I107" s="1">
        <v>50</v>
      </c>
      <c r="J107" s="1" t="s">
        <v>5101</v>
      </c>
      <c r="K107" s="1">
        <v>17.777777777777779</v>
      </c>
      <c r="L107" s="1" t="s">
        <v>4720</v>
      </c>
      <c r="M107" s="1" t="s">
        <v>4711</v>
      </c>
      <c r="N107" s="1" t="s">
        <v>4712</v>
      </c>
      <c r="O107" s="1" t="s">
        <v>5102</v>
      </c>
      <c r="P107" s="1" t="s">
        <v>4742</v>
      </c>
      <c r="Q107" s="1">
        <v>1</v>
      </c>
      <c r="R107" s="1">
        <v>1</v>
      </c>
      <c r="S107" s="1">
        <v>2</v>
      </c>
      <c r="T107" s="1" t="s">
        <v>4721</v>
      </c>
      <c r="U107" s="1">
        <v>0</v>
      </c>
      <c r="V107" s="1" t="s">
        <v>4718</v>
      </c>
      <c r="W107" s="1">
        <v>0</v>
      </c>
      <c r="X107" s="1">
        <v>0</v>
      </c>
      <c r="Y107" s="13">
        <v>7</v>
      </c>
    </row>
    <row r="108" spans="1:25" x14ac:dyDescent="0.25">
      <c r="A108" s="1" t="s">
        <v>4827</v>
      </c>
      <c r="B108" s="1" t="s">
        <v>4707</v>
      </c>
      <c r="C108" s="1" t="s">
        <v>4716</v>
      </c>
      <c r="D108" s="1">
        <v>3</v>
      </c>
      <c r="E108" s="1" t="s">
        <v>4725</v>
      </c>
      <c r="F108" s="1">
        <v>35</v>
      </c>
      <c r="G108" s="1">
        <v>2</v>
      </c>
      <c r="H108" s="1">
        <v>35</v>
      </c>
      <c r="I108" s="1">
        <v>72</v>
      </c>
      <c r="J108" s="1" t="s">
        <v>5101</v>
      </c>
      <c r="K108" s="1">
        <v>34.285714285714285</v>
      </c>
      <c r="L108" s="1" t="s">
        <v>4710</v>
      </c>
      <c r="M108" s="1" t="s">
        <v>4711</v>
      </c>
      <c r="N108" s="1" t="s">
        <v>4712</v>
      </c>
      <c r="O108" s="1" t="s">
        <v>5102</v>
      </c>
      <c r="Q108" s="1">
        <v>1</v>
      </c>
      <c r="R108" s="1">
        <v>2</v>
      </c>
      <c r="S108" s="1">
        <v>3</v>
      </c>
      <c r="T108" s="1" t="s">
        <v>4713</v>
      </c>
      <c r="U108" s="1">
        <v>1</v>
      </c>
      <c r="V108" s="1" t="s">
        <v>4714</v>
      </c>
      <c r="W108" s="1">
        <v>1</v>
      </c>
      <c r="X108" s="1">
        <v>1</v>
      </c>
      <c r="Y108" s="13">
        <v>5</v>
      </c>
    </row>
    <row r="109" spans="1:25" x14ac:dyDescent="0.25">
      <c r="A109" s="1" t="s">
        <v>4828</v>
      </c>
      <c r="B109" s="1" t="s">
        <v>4707</v>
      </c>
      <c r="C109" s="1" t="s">
        <v>4708</v>
      </c>
      <c r="D109" s="1">
        <v>6</v>
      </c>
      <c r="E109" s="1" t="s">
        <v>4725</v>
      </c>
      <c r="F109" s="1">
        <v>5</v>
      </c>
      <c r="G109" s="1">
        <v>5</v>
      </c>
      <c r="H109" s="1">
        <v>2</v>
      </c>
      <c r="I109" s="1">
        <v>12</v>
      </c>
      <c r="J109" s="1" t="s">
        <v>5100</v>
      </c>
      <c r="K109" s="1">
        <v>6.666666666666667</v>
      </c>
      <c r="L109" s="1" t="s">
        <v>4710</v>
      </c>
      <c r="M109" s="1" t="s">
        <v>4711</v>
      </c>
      <c r="N109" s="1" t="s">
        <v>4712</v>
      </c>
      <c r="O109" s="1" t="s">
        <v>5102</v>
      </c>
      <c r="Q109" s="1">
        <v>1</v>
      </c>
      <c r="R109" s="1">
        <v>1</v>
      </c>
      <c r="S109" s="1">
        <v>2</v>
      </c>
      <c r="T109" s="1" t="s">
        <v>4721</v>
      </c>
      <c r="U109" s="1">
        <v>0</v>
      </c>
      <c r="V109" s="1" t="s">
        <v>4718</v>
      </c>
      <c r="W109" s="1">
        <v>0</v>
      </c>
      <c r="X109" s="1">
        <v>0</v>
      </c>
      <c r="Y109" s="13">
        <v>6</v>
      </c>
    </row>
    <row r="110" spans="1:25" x14ac:dyDescent="0.25">
      <c r="A110" s="1" t="s">
        <v>4829</v>
      </c>
      <c r="B110" s="1" t="s">
        <v>4707</v>
      </c>
      <c r="C110" s="1" t="s">
        <v>4716</v>
      </c>
      <c r="D110" s="1">
        <v>9</v>
      </c>
      <c r="E110" s="1" t="s">
        <v>4725</v>
      </c>
      <c r="F110" s="1">
        <v>10</v>
      </c>
      <c r="G110" s="1">
        <v>20</v>
      </c>
      <c r="H110" s="1">
        <v>10</v>
      </c>
      <c r="I110" s="1">
        <v>40</v>
      </c>
      <c r="J110" s="1" t="s">
        <v>5101</v>
      </c>
      <c r="K110" s="1">
        <v>6.666666666666667</v>
      </c>
      <c r="L110" s="1" t="s">
        <v>4720</v>
      </c>
      <c r="M110" s="1" t="s">
        <v>4711</v>
      </c>
      <c r="N110" s="1" t="s">
        <v>4717</v>
      </c>
      <c r="O110" s="1" t="s">
        <v>5102</v>
      </c>
      <c r="Q110" s="1">
        <v>1</v>
      </c>
      <c r="R110" s="1">
        <v>1</v>
      </c>
      <c r="S110" s="1">
        <v>2</v>
      </c>
      <c r="T110" s="1" t="s">
        <v>4721</v>
      </c>
      <c r="U110" s="1">
        <v>0</v>
      </c>
      <c r="V110" s="1" t="s">
        <v>4718</v>
      </c>
      <c r="W110" s="1">
        <v>0</v>
      </c>
      <c r="X110" s="1">
        <v>0</v>
      </c>
      <c r="Y110" s="13">
        <v>7</v>
      </c>
    </row>
    <row r="111" spans="1:25" x14ac:dyDescent="0.25">
      <c r="A111" s="1" t="s">
        <v>4830</v>
      </c>
      <c r="B111" s="1" t="s">
        <v>4707</v>
      </c>
      <c r="C111" s="1" t="s">
        <v>4708</v>
      </c>
      <c r="D111" s="1">
        <v>2</v>
      </c>
      <c r="E111" s="1" t="s">
        <v>4725</v>
      </c>
      <c r="F111" s="1">
        <v>12</v>
      </c>
      <c r="G111" s="1">
        <v>5</v>
      </c>
      <c r="H111" s="1">
        <v>15</v>
      </c>
      <c r="I111" s="1">
        <v>32</v>
      </c>
      <c r="J111" s="1" t="s">
        <v>5101</v>
      </c>
      <c r="K111" s="1">
        <v>11.428571428571429</v>
      </c>
      <c r="L111" s="1" t="s">
        <v>4720</v>
      </c>
      <c r="M111" s="1" t="s">
        <v>4711</v>
      </c>
      <c r="N111" s="1" t="s">
        <v>4712</v>
      </c>
      <c r="O111" s="1" t="s">
        <v>5102</v>
      </c>
      <c r="Q111" s="1">
        <v>1</v>
      </c>
      <c r="R111" s="1">
        <v>1</v>
      </c>
      <c r="S111" s="1">
        <v>2</v>
      </c>
      <c r="T111" s="1" t="s">
        <v>4721</v>
      </c>
      <c r="U111" s="1">
        <v>0</v>
      </c>
      <c r="V111" s="1" t="s">
        <v>4718</v>
      </c>
      <c r="W111" s="1">
        <v>0</v>
      </c>
      <c r="X111" s="1">
        <v>0</v>
      </c>
      <c r="Y111" s="13">
        <v>6</v>
      </c>
    </row>
    <row r="112" spans="1:25" x14ac:dyDescent="0.25">
      <c r="A112" s="1" t="s">
        <v>4831</v>
      </c>
      <c r="B112" s="1" t="s">
        <v>4707</v>
      </c>
      <c r="C112" s="1" t="s">
        <v>4708</v>
      </c>
      <c r="D112" s="1">
        <v>11</v>
      </c>
      <c r="E112" s="1" t="s">
        <v>4725</v>
      </c>
      <c r="F112" s="1">
        <v>20</v>
      </c>
      <c r="G112" s="1">
        <v>20</v>
      </c>
      <c r="H112" s="1">
        <v>20</v>
      </c>
      <c r="I112" s="1">
        <v>60</v>
      </c>
      <c r="J112" s="1" t="s">
        <v>5102</v>
      </c>
      <c r="K112" s="1">
        <v>3.8961038961038956</v>
      </c>
      <c r="L112" s="1" t="s">
        <v>4720</v>
      </c>
      <c r="M112" s="1" t="s">
        <v>4711</v>
      </c>
      <c r="N112" s="1" t="s">
        <v>4712</v>
      </c>
      <c r="O112" s="1" t="s">
        <v>5102</v>
      </c>
      <c r="P112" s="1" t="s">
        <v>4742</v>
      </c>
      <c r="Q112" s="1">
        <v>1</v>
      </c>
      <c r="R112" s="1">
        <v>1</v>
      </c>
      <c r="S112" s="1">
        <v>3</v>
      </c>
      <c r="T112" s="1" t="s">
        <v>4713</v>
      </c>
      <c r="U112" s="1">
        <v>0</v>
      </c>
      <c r="V112" s="1" t="s">
        <v>4718</v>
      </c>
      <c r="W112" s="1">
        <v>0</v>
      </c>
      <c r="X112" s="1">
        <v>0</v>
      </c>
      <c r="Y112" s="13">
        <v>8</v>
      </c>
    </row>
    <row r="113" spans="1:25" x14ac:dyDescent="0.25">
      <c r="A113" s="1" t="s">
        <v>4832</v>
      </c>
      <c r="B113" s="1" t="s">
        <v>4707</v>
      </c>
      <c r="C113" s="1" t="s">
        <v>4716</v>
      </c>
      <c r="D113" s="1">
        <v>6</v>
      </c>
      <c r="E113" s="1" t="s">
        <v>4725</v>
      </c>
      <c r="F113" s="1">
        <v>2</v>
      </c>
      <c r="G113" s="1">
        <v>3</v>
      </c>
      <c r="H113" s="1">
        <v>3</v>
      </c>
      <c r="I113" s="1">
        <v>8</v>
      </c>
      <c r="J113" s="1" t="s">
        <v>5102</v>
      </c>
      <c r="K113" s="1">
        <v>5.7142857142857144</v>
      </c>
      <c r="L113" s="1" t="s">
        <v>4720</v>
      </c>
      <c r="M113" s="1" t="s">
        <v>4711</v>
      </c>
      <c r="N113" s="1" t="s">
        <v>4712</v>
      </c>
      <c r="O113" s="1" t="s">
        <v>5102</v>
      </c>
      <c r="Q113" s="1">
        <v>1</v>
      </c>
      <c r="R113" s="1">
        <v>1</v>
      </c>
      <c r="S113" s="1">
        <v>3</v>
      </c>
      <c r="T113" s="1" t="s">
        <v>4713</v>
      </c>
      <c r="U113" s="1">
        <v>0</v>
      </c>
      <c r="V113" s="1" t="s">
        <v>4718</v>
      </c>
      <c r="W113" s="1">
        <v>0</v>
      </c>
      <c r="X113" s="1">
        <v>0</v>
      </c>
      <c r="Y113" s="13">
        <v>8</v>
      </c>
    </row>
    <row r="114" spans="1:25" x14ac:dyDescent="0.25">
      <c r="A114" s="1" t="s">
        <v>4833</v>
      </c>
      <c r="B114" s="1" t="s">
        <v>4707</v>
      </c>
      <c r="C114" s="1" t="s">
        <v>4708</v>
      </c>
      <c r="D114" s="1">
        <v>16</v>
      </c>
      <c r="E114" s="1" t="s">
        <v>4709</v>
      </c>
      <c r="F114" s="1">
        <v>5</v>
      </c>
      <c r="G114" s="1">
        <v>1</v>
      </c>
      <c r="H114" s="1">
        <v>10</v>
      </c>
      <c r="I114" s="1">
        <v>16</v>
      </c>
      <c r="J114" s="1" t="s">
        <v>5102</v>
      </c>
      <c r="K114" s="1">
        <v>1.4285714285714286</v>
      </c>
      <c r="L114" s="1" t="s">
        <v>4710</v>
      </c>
      <c r="M114" s="1" t="s">
        <v>4711</v>
      </c>
      <c r="N114" s="1" t="s">
        <v>4712</v>
      </c>
      <c r="O114" s="1" t="s">
        <v>5102</v>
      </c>
      <c r="Q114" s="1">
        <v>2</v>
      </c>
      <c r="R114" s="1">
        <v>3</v>
      </c>
      <c r="S114" s="1">
        <v>6</v>
      </c>
      <c r="T114" s="1" t="s">
        <v>4748</v>
      </c>
      <c r="U114" s="1">
        <v>0</v>
      </c>
      <c r="V114" s="1" t="s">
        <v>4718</v>
      </c>
      <c r="W114" s="1">
        <v>0</v>
      </c>
      <c r="X114" s="1">
        <v>0</v>
      </c>
      <c r="Y114" s="13">
        <v>7</v>
      </c>
    </row>
    <row r="115" spans="1:25" x14ac:dyDescent="0.25">
      <c r="A115" s="1" t="s">
        <v>4834</v>
      </c>
      <c r="B115" s="1" t="s">
        <v>4707</v>
      </c>
      <c r="C115" s="1" t="s">
        <v>4716</v>
      </c>
      <c r="D115" s="1">
        <v>7</v>
      </c>
      <c r="E115" s="1" t="s">
        <v>4709</v>
      </c>
      <c r="F115" s="1">
        <v>2</v>
      </c>
      <c r="G115" s="1">
        <v>10</v>
      </c>
      <c r="H115" s="1">
        <v>2</v>
      </c>
      <c r="I115" s="1">
        <v>14</v>
      </c>
      <c r="J115" s="1" t="s">
        <v>5102</v>
      </c>
      <c r="K115" s="1">
        <v>11.428571428571429</v>
      </c>
      <c r="L115" s="1" t="s">
        <v>4710</v>
      </c>
      <c r="M115" s="1" t="s">
        <v>4711</v>
      </c>
      <c r="N115" s="1" t="s">
        <v>4712</v>
      </c>
      <c r="O115" s="1" t="s">
        <v>5102</v>
      </c>
      <c r="Q115" s="1">
        <v>1</v>
      </c>
      <c r="R115" s="1">
        <v>1</v>
      </c>
      <c r="S115" s="1">
        <v>2</v>
      </c>
      <c r="T115" s="1" t="s">
        <v>4721</v>
      </c>
      <c r="U115" s="1">
        <v>0</v>
      </c>
      <c r="V115" s="1" t="s">
        <v>4718</v>
      </c>
      <c r="W115" s="1">
        <v>0</v>
      </c>
      <c r="X115" s="1">
        <v>0</v>
      </c>
      <c r="Y115" s="13">
        <v>7</v>
      </c>
    </row>
    <row r="116" spans="1:25" x14ac:dyDescent="0.25">
      <c r="A116" s="1" t="s">
        <v>4835</v>
      </c>
      <c r="B116" s="1" t="s">
        <v>4707</v>
      </c>
      <c r="C116" s="1" t="s">
        <v>4708</v>
      </c>
      <c r="D116" s="1">
        <v>17</v>
      </c>
      <c r="E116" s="1" t="s">
        <v>4725</v>
      </c>
      <c r="F116" s="1">
        <v>1</v>
      </c>
      <c r="G116" s="1">
        <v>1</v>
      </c>
      <c r="H116" s="1">
        <v>1</v>
      </c>
      <c r="I116" s="1">
        <v>3</v>
      </c>
      <c r="J116" s="1" t="s">
        <v>5100</v>
      </c>
      <c r="K116" s="1">
        <v>11.764705882352942</v>
      </c>
      <c r="L116" s="1" t="s">
        <v>4710</v>
      </c>
      <c r="M116" s="1" t="s">
        <v>4711</v>
      </c>
      <c r="N116" s="1" t="s">
        <v>4712</v>
      </c>
      <c r="O116" s="1" t="s">
        <v>5102</v>
      </c>
      <c r="Q116" s="1">
        <v>1</v>
      </c>
      <c r="R116" s="1">
        <v>2</v>
      </c>
      <c r="S116" s="1">
        <v>4</v>
      </c>
      <c r="T116" s="1" t="s">
        <v>4713</v>
      </c>
      <c r="U116" s="1">
        <v>1</v>
      </c>
      <c r="V116" s="1" t="s">
        <v>4718</v>
      </c>
      <c r="W116" s="1">
        <v>1</v>
      </c>
      <c r="X116" s="1">
        <v>1</v>
      </c>
      <c r="Y116" s="13">
        <v>7</v>
      </c>
    </row>
    <row r="117" spans="1:25" x14ac:dyDescent="0.25">
      <c r="A117" s="1" t="s">
        <v>4836</v>
      </c>
      <c r="B117" s="1" t="s">
        <v>4707</v>
      </c>
      <c r="C117" s="1" t="s">
        <v>4708</v>
      </c>
      <c r="D117" s="1">
        <v>6</v>
      </c>
      <c r="E117" s="1" t="s">
        <v>4725</v>
      </c>
      <c r="F117" s="1">
        <v>10</v>
      </c>
      <c r="G117" s="1">
        <v>2</v>
      </c>
      <c r="H117" s="1">
        <v>12</v>
      </c>
      <c r="I117" s="1">
        <v>24</v>
      </c>
      <c r="J117" s="1" t="s">
        <v>5100</v>
      </c>
      <c r="K117" s="1">
        <v>20</v>
      </c>
      <c r="L117" s="1" t="s">
        <v>4710</v>
      </c>
      <c r="M117" s="1" t="s">
        <v>4734</v>
      </c>
      <c r="N117" s="1" t="s">
        <v>4712</v>
      </c>
      <c r="O117" s="1" t="s">
        <v>5100</v>
      </c>
      <c r="Q117" s="1">
        <v>3</v>
      </c>
      <c r="R117" s="1">
        <v>3</v>
      </c>
      <c r="S117" s="1">
        <v>6</v>
      </c>
      <c r="T117" s="1" t="s">
        <v>4748</v>
      </c>
      <c r="U117" s="1">
        <v>0</v>
      </c>
      <c r="V117" s="1" t="s">
        <v>4722</v>
      </c>
      <c r="W117" s="1">
        <v>0</v>
      </c>
      <c r="X117" s="1">
        <v>0</v>
      </c>
      <c r="Y117" s="13">
        <v>1</v>
      </c>
    </row>
    <row r="118" spans="1:25" x14ac:dyDescent="0.25">
      <c r="A118" s="1" t="s">
        <v>4837</v>
      </c>
      <c r="B118" s="1" t="s">
        <v>4707</v>
      </c>
      <c r="C118" s="1" t="s">
        <v>4716</v>
      </c>
      <c r="D118" s="1">
        <v>5</v>
      </c>
      <c r="E118" s="1" t="s">
        <v>4725</v>
      </c>
      <c r="F118" s="1">
        <v>20</v>
      </c>
      <c r="G118" s="1">
        <v>40</v>
      </c>
      <c r="H118" s="1">
        <v>30</v>
      </c>
      <c r="I118" s="1">
        <v>90</v>
      </c>
      <c r="J118" s="1" t="s">
        <v>5101</v>
      </c>
      <c r="K118" s="1">
        <v>6.8571428571428568</v>
      </c>
      <c r="L118" s="1" t="s">
        <v>4720</v>
      </c>
      <c r="M118" s="1" t="s">
        <v>4711</v>
      </c>
      <c r="N118" s="1" t="s">
        <v>4712</v>
      </c>
      <c r="O118" s="1" t="s">
        <v>5102</v>
      </c>
      <c r="Q118" s="1">
        <v>1</v>
      </c>
      <c r="R118" s="1">
        <v>1</v>
      </c>
      <c r="S118" s="1">
        <v>3</v>
      </c>
      <c r="T118" s="1" t="s">
        <v>4713</v>
      </c>
      <c r="U118" s="1">
        <v>2</v>
      </c>
      <c r="V118" s="1" t="s">
        <v>4718</v>
      </c>
      <c r="W118" s="1">
        <v>1</v>
      </c>
      <c r="X118" s="1">
        <v>2</v>
      </c>
      <c r="Y118" s="13">
        <v>6</v>
      </c>
    </row>
    <row r="119" spans="1:25" x14ac:dyDescent="0.25">
      <c r="A119" s="1" t="s">
        <v>4838</v>
      </c>
      <c r="B119" s="1" t="s">
        <v>4707</v>
      </c>
      <c r="C119" s="1" t="s">
        <v>4708</v>
      </c>
      <c r="D119" s="1">
        <v>4</v>
      </c>
      <c r="E119" s="1" t="s">
        <v>4725</v>
      </c>
      <c r="F119" s="1">
        <v>35</v>
      </c>
      <c r="G119" s="1">
        <v>40</v>
      </c>
      <c r="H119" s="1">
        <v>45</v>
      </c>
      <c r="I119" s="1">
        <v>120</v>
      </c>
      <c r="J119" s="1" t="s">
        <v>5101</v>
      </c>
      <c r="K119" s="1">
        <v>71.428571428571431</v>
      </c>
      <c r="L119" s="1" t="s">
        <v>4710</v>
      </c>
      <c r="M119" s="1" t="s">
        <v>4711</v>
      </c>
      <c r="N119" s="1" t="s">
        <v>4712</v>
      </c>
      <c r="O119" s="1" t="s">
        <v>5102</v>
      </c>
      <c r="Q119" s="1">
        <v>1</v>
      </c>
      <c r="R119" s="1">
        <v>1</v>
      </c>
      <c r="S119" s="1">
        <v>3</v>
      </c>
      <c r="T119" s="1" t="s">
        <v>4713</v>
      </c>
      <c r="U119" s="1">
        <v>0</v>
      </c>
      <c r="V119" s="1" t="s">
        <v>4718</v>
      </c>
      <c r="W119" s="1">
        <v>0</v>
      </c>
      <c r="X119" s="1">
        <v>0</v>
      </c>
      <c r="Y119" s="13">
        <v>7</v>
      </c>
    </row>
    <row r="120" spans="1:25" x14ac:dyDescent="0.25">
      <c r="A120" s="1" t="s">
        <v>4839</v>
      </c>
      <c r="B120" s="1" t="s">
        <v>4707</v>
      </c>
      <c r="C120" s="1" t="s">
        <v>4716</v>
      </c>
      <c r="D120" s="1">
        <v>3</v>
      </c>
      <c r="E120" s="1" t="s">
        <v>4709</v>
      </c>
      <c r="F120" s="1">
        <v>5</v>
      </c>
      <c r="G120" s="1">
        <v>25</v>
      </c>
      <c r="H120" s="1">
        <v>5</v>
      </c>
      <c r="I120" s="1">
        <v>35</v>
      </c>
      <c r="J120" s="1" t="s">
        <v>5102</v>
      </c>
      <c r="K120" s="1">
        <v>20</v>
      </c>
      <c r="L120" s="1" t="s">
        <v>4710</v>
      </c>
      <c r="M120" s="1" t="s">
        <v>4711</v>
      </c>
      <c r="N120" s="1" t="s">
        <v>4712</v>
      </c>
      <c r="O120" s="1" t="s">
        <v>5102</v>
      </c>
      <c r="Q120" s="1">
        <v>1</v>
      </c>
      <c r="R120" s="1">
        <v>1</v>
      </c>
      <c r="S120" s="1">
        <v>2</v>
      </c>
      <c r="T120" s="1" t="s">
        <v>4721</v>
      </c>
      <c r="U120" s="1">
        <v>2</v>
      </c>
      <c r="V120" s="1" t="s">
        <v>4722</v>
      </c>
      <c r="W120" s="1">
        <v>1</v>
      </c>
      <c r="X120" s="1">
        <v>2</v>
      </c>
      <c r="Y120" s="13">
        <v>4</v>
      </c>
    </row>
    <row r="121" spans="1:25" x14ac:dyDescent="0.25">
      <c r="A121" s="1" t="s">
        <v>4737</v>
      </c>
      <c r="B121" s="1" t="s">
        <v>4707</v>
      </c>
      <c r="C121" s="1" t="s">
        <v>4716</v>
      </c>
      <c r="D121" s="1">
        <v>4</v>
      </c>
      <c r="E121" s="1" t="s">
        <v>4725</v>
      </c>
      <c r="F121" s="1">
        <v>30</v>
      </c>
      <c r="G121" s="1">
        <v>35</v>
      </c>
      <c r="H121" s="1">
        <v>60</v>
      </c>
      <c r="I121" s="1">
        <v>125</v>
      </c>
      <c r="J121" s="1" t="s">
        <v>5102</v>
      </c>
      <c r="K121" s="1">
        <v>8.5714285714285712</v>
      </c>
      <c r="L121" s="1" t="s">
        <v>4720</v>
      </c>
      <c r="M121" s="1" t="s">
        <v>4711</v>
      </c>
      <c r="O121" s="1" t="s">
        <v>5102</v>
      </c>
      <c r="Q121" s="1">
        <v>1</v>
      </c>
      <c r="R121" s="1">
        <v>1</v>
      </c>
      <c r="S121" s="1">
        <v>2</v>
      </c>
      <c r="T121" s="1" t="s">
        <v>4721</v>
      </c>
      <c r="U121" s="1">
        <v>0</v>
      </c>
      <c r="V121" s="1" t="s">
        <v>4718</v>
      </c>
      <c r="W121" s="1">
        <v>0</v>
      </c>
      <c r="X121" s="1">
        <v>0</v>
      </c>
      <c r="Y121" s="13">
        <v>8</v>
      </c>
    </row>
    <row r="122" spans="1:25" x14ac:dyDescent="0.25">
      <c r="A122" s="1" t="s">
        <v>4840</v>
      </c>
      <c r="B122" s="1" t="s">
        <v>4707</v>
      </c>
      <c r="C122" s="1" t="s">
        <v>4716</v>
      </c>
      <c r="D122" s="1">
        <v>8</v>
      </c>
      <c r="E122" s="1" t="s">
        <v>4709</v>
      </c>
      <c r="F122" s="1">
        <v>60</v>
      </c>
      <c r="G122" s="1">
        <v>30</v>
      </c>
      <c r="H122" s="1">
        <v>60</v>
      </c>
      <c r="I122" s="1">
        <v>150</v>
      </c>
      <c r="J122" s="1" t="s">
        <v>5102</v>
      </c>
      <c r="K122" s="1">
        <v>7.5</v>
      </c>
      <c r="L122" s="1" t="s">
        <v>4720</v>
      </c>
      <c r="M122" s="1" t="s">
        <v>4711</v>
      </c>
      <c r="N122" s="1" t="s">
        <v>4712</v>
      </c>
      <c r="O122" s="1" t="s">
        <v>5102</v>
      </c>
      <c r="Q122" s="1">
        <v>2</v>
      </c>
      <c r="R122" s="1">
        <v>3</v>
      </c>
      <c r="S122" s="1">
        <v>5</v>
      </c>
      <c r="T122" s="1" t="s">
        <v>4748</v>
      </c>
      <c r="U122" s="1">
        <v>0</v>
      </c>
      <c r="V122" s="1" t="s">
        <v>4722</v>
      </c>
      <c r="W122" s="1">
        <v>0</v>
      </c>
      <c r="X122" s="1">
        <v>0</v>
      </c>
      <c r="Y122" s="13">
        <v>3</v>
      </c>
    </row>
    <row r="123" spans="1:25" x14ac:dyDescent="0.25">
      <c r="A123" s="1" t="s">
        <v>4841</v>
      </c>
      <c r="B123" s="1" t="s">
        <v>4707</v>
      </c>
      <c r="C123" s="1" t="s">
        <v>4716</v>
      </c>
      <c r="D123" s="1">
        <v>11</v>
      </c>
      <c r="E123" s="1" t="s">
        <v>4725</v>
      </c>
      <c r="F123" s="1">
        <v>1</v>
      </c>
      <c r="G123" s="1">
        <v>1</v>
      </c>
      <c r="H123" s="1">
        <v>1</v>
      </c>
      <c r="I123" s="1">
        <v>3</v>
      </c>
      <c r="J123" s="1" t="s">
        <v>5100</v>
      </c>
      <c r="K123" s="1">
        <v>10.909090909090908</v>
      </c>
      <c r="L123" s="1" t="s">
        <v>4710</v>
      </c>
      <c r="M123" s="1" t="s">
        <v>4711</v>
      </c>
      <c r="N123" s="1" t="s">
        <v>4712</v>
      </c>
      <c r="O123" s="1" t="s">
        <v>5102</v>
      </c>
      <c r="Q123" s="1">
        <v>2</v>
      </c>
      <c r="R123" s="1">
        <v>2</v>
      </c>
      <c r="S123" s="1">
        <v>4</v>
      </c>
      <c r="T123" s="1" t="s">
        <v>4713</v>
      </c>
      <c r="U123" s="1">
        <v>0</v>
      </c>
      <c r="V123" s="1" t="s">
        <v>4718</v>
      </c>
      <c r="W123" s="1">
        <v>0</v>
      </c>
      <c r="X123" s="1">
        <v>0</v>
      </c>
      <c r="Y123" s="13">
        <v>7</v>
      </c>
    </row>
    <row r="124" spans="1:25" x14ac:dyDescent="0.25">
      <c r="A124" s="1" t="s">
        <v>4842</v>
      </c>
      <c r="B124" s="1" t="s">
        <v>4707</v>
      </c>
      <c r="C124" s="1" t="s">
        <v>4716</v>
      </c>
      <c r="D124" s="1">
        <v>2</v>
      </c>
      <c r="E124" s="1" t="s">
        <v>4725</v>
      </c>
      <c r="F124" s="1">
        <v>10</v>
      </c>
      <c r="G124" s="1">
        <v>10</v>
      </c>
      <c r="H124" s="1">
        <v>12</v>
      </c>
      <c r="I124" s="1">
        <v>32</v>
      </c>
      <c r="J124" s="1" t="s">
        <v>5101</v>
      </c>
      <c r="K124" s="1">
        <v>14.285714285714286</v>
      </c>
      <c r="L124" s="1" t="s">
        <v>4710</v>
      </c>
      <c r="M124" s="1" t="s">
        <v>4711</v>
      </c>
      <c r="N124" s="1" t="s">
        <v>4712</v>
      </c>
      <c r="O124" s="1" t="s">
        <v>5102</v>
      </c>
      <c r="Q124" s="1">
        <v>1</v>
      </c>
      <c r="R124" s="1">
        <v>1</v>
      </c>
      <c r="S124" s="1">
        <v>2</v>
      </c>
      <c r="T124" s="1" t="s">
        <v>4721</v>
      </c>
      <c r="U124" s="1">
        <v>0</v>
      </c>
      <c r="V124" s="1" t="s">
        <v>4722</v>
      </c>
      <c r="W124" s="1">
        <v>0</v>
      </c>
      <c r="X124" s="1">
        <v>0</v>
      </c>
      <c r="Y124" s="13">
        <v>4</v>
      </c>
    </row>
    <row r="125" spans="1:25" x14ac:dyDescent="0.25">
      <c r="A125" s="1" t="s">
        <v>4752</v>
      </c>
      <c r="B125" s="1" t="s">
        <v>4751</v>
      </c>
      <c r="C125" s="1" t="s">
        <v>4716</v>
      </c>
      <c r="D125" s="1">
        <v>5</v>
      </c>
      <c r="E125" s="1" t="s">
        <v>4725</v>
      </c>
      <c r="F125" s="1">
        <v>15</v>
      </c>
      <c r="G125" s="1">
        <v>17</v>
      </c>
      <c r="H125" s="1">
        <v>20</v>
      </c>
      <c r="I125" s="1">
        <v>52</v>
      </c>
      <c r="J125" s="1" t="s">
        <v>5101</v>
      </c>
      <c r="K125" s="1">
        <v>17.142857142857142</v>
      </c>
      <c r="L125" s="1" t="s">
        <v>4710</v>
      </c>
      <c r="M125" s="1" t="s">
        <v>4711</v>
      </c>
      <c r="N125" s="1" t="s">
        <v>4712</v>
      </c>
      <c r="O125" s="1" t="s">
        <v>5102</v>
      </c>
      <c r="Q125" s="1">
        <v>1</v>
      </c>
      <c r="R125" s="1">
        <v>1</v>
      </c>
      <c r="S125" s="1">
        <v>3</v>
      </c>
      <c r="T125" s="1" t="s">
        <v>4713</v>
      </c>
      <c r="U125" s="1">
        <v>0</v>
      </c>
      <c r="V125" s="1" t="s">
        <v>4718</v>
      </c>
      <c r="W125" s="1">
        <v>0</v>
      </c>
      <c r="X125" s="1">
        <v>0</v>
      </c>
      <c r="Y125" s="13">
        <v>6</v>
      </c>
    </row>
    <row r="126" spans="1:25" x14ac:dyDescent="0.25">
      <c r="A126" s="1" t="s">
        <v>4752</v>
      </c>
      <c r="B126" s="1" t="s">
        <v>4707</v>
      </c>
      <c r="C126" s="1" t="s">
        <v>4716</v>
      </c>
      <c r="D126" s="1">
        <v>2</v>
      </c>
      <c r="E126" s="1" t="s">
        <v>4725</v>
      </c>
      <c r="F126" s="1">
        <v>12</v>
      </c>
      <c r="G126" s="1">
        <v>15</v>
      </c>
      <c r="H126" s="1">
        <v>17</v>
      </c>
      <c r="I126" s="1">
        <v>44</v>
      </c>
      <c r="J126" s="1" t="s">
        <v>5101</v>
      </c>
      <c r="K126" s="1">
        <v>34.285714285714285</v>
      </c>
      <c r="L126" s="1" t="s">
        <v>4710</v>
      </c>
      <c r="M126" s="1" t="s">
        <v>4711</v>
      </c>
      <c r="N126" s="1" t="s">
        <v>4712</v>
      </c>
      <c r="O126" s="1" t="s">
        <v>5102</v>
      </c>
      <c r="Q126" s="1">
        <v>0</v>
      </c>
      <c r="R126" s="1">
        <v>1</v>
      </c>
      <c r="S126" s="1">
        <v>1</v>
      </c>
      <c r="T126" s="1" t="s">
        <v>4721</v>
      </c>
      <c r="U126" s="1">
        <v>0</v>
      </c>
      <c r="V126" s="1" t="s">
        <v>4722</v>
      </c>
      <c r="W126" s="1">
        <v>0</v>
      </c>
      <c r="X126" s="1">
        <v>0</v>
      </c>
      <c r="Y126" s="13">
        <v>4</v>
      </c>
    </row>
    <row r="127" spans="1:25" x14ac:dyDescent="0.25">
      <c r="A127" s="1" t="s">
        <v>4843</v>
      </c>
      <c r="B127" s="1" t="s">
        <v>4707</v>
      </c>
      <c r="C127" s="1" t="s">
        <v>4716</v>
      </c>
      <c r="D127" s="1">
        <v>4</v>
      </c>
      <c r="E127" s="1" t="s">
        <v>4725</v>
      </c>
      <c r="F127" s="1">
        <v>30</v>
      </c>
      <c r="G127" s="1">
        <v>35</v>
      </c>
      <c r="H127" s="1">
        <v>30</v>
      </c>
      <c r="I127" s="1">
        <v>95</v>
      </c>
      <c r="J127" s="1" t="s">
        <v>5101</v>
      </c>
      <c r="K127" s="1">
        <v>25.714285714285715</v>
      </c>
      <c r="L127" s="1" t="s">
        <v>4710</v>
      </c>
      <c r="M127" s="1" t="s">
        <v>4711</v>
      </c>
      <c r="N127" s="1" t="s">
        <v>4712</v>
      </c>
      <c r="O127" s="1" t="s">
        <v>5102</v>
      </c>
      <c r="Q127" s="1">
        <v>1</v>
      </c>
      <c r="R127" s="1">
        <v>1</v>
      </c>
      <c r="S127" s="1">
        <v>2</v>
      </c>
      <c r="T127" s="1" t="s">
        <v>4721</v>
      </c>
      <c r="U127" s="1">
        <v>0</v>
      </c>
      <c r="V127" s="1" t="s">
        <v>4718</v>
      </c>
      <c r="W127" s="1">
        <v>0</v>
      </c>
      <c r="X127" s="1">
        <v>0</v>
      </c>
      <c r="Y127" s="13">
        <v>6</v>
      </c>
    </row>
    <row r="128" spans="1:25" x14ac:dyDescent="0.25">
      <c r="A128" s="1" t="s">
        <v>4844</v>
      </c>
      <c r="B128" s="1" t="s">
        <v>4707</v>
      </c>
      <c r="C128" s="1" t="s">
        <v>4716</v>
      </c>
      <c r="D128" s="1">
        <v>4</v>
      </c>
      <c r="E128" s="1" t="s">
        <v>4725</v>
      </c>
      <c r="F128" s="1">
        <v>10</v>
      </c>
      <c r="G128" s="1">
        <v>15</v>
      </c>
      <c r="H128" s="1">
        <v>12</v>
      </c>
      <c r="I128" s="1">
        <v>37</v>
      </c>
      <c r="J128" s="1" t="s">
        <v>5101</v>
      </c>
      <c r="K128" s="1">
        <v>10.714285714285714</v>
      </c>
      <c r="L128" s="1" t="s">
        <v>4710</v>
      </c>
      <c r="M128" s="1" t="s">
        <v>4711</v>
      </c>
      <c r="N128" s="1" t="s">
        <v>4712</v>
      </c>
      <c r="O128" s="1" t="s">
        <v>5102</v>
      </c>
      <c r="Q128" s="1">
        <v>1</v>
      </c>
      <c r="R128" s="1">
        <v>1</v>
      </c>
      <c r="S128" s="1">
        <v>2</v>
      </c>
      <c r="T128" s="1" t="s">
        <v>4721</v>
      </c>
      <c r="U128" s="1">
        <v>0</v>
      </c>
      <c r="V128" s="1" t="s">
        <v>4722</v>
      </c>
      <c r="W128" s="1">
        <v>0</v>
      </c>
      <c r="X128" s="1">
        <v>0</v>
      </c>
      <c r="Y128" s="13">
        <v>4</v>
      </c>
    </row>
    <row r="129" spans="1:25" x14ac:dyDescent="0.25">
      <c r="A129" s="1" t="s">
        <v>4845</v>
      </c>
      <c r="B129" s="1" t="s">
        <v>4751</v>
      </c>
      <c r="C129" s="1" t="s">
        <v>4708</v>
      </c>
      <c r="D129" s="1">
        <v>4</v>
      </c>
      <c r="E129" s="1" t="s">
        <v>4725</v>
      </c>
      <c r="F129" s="1">
        <v>12</v>
      </c>
      <c r="G129" s="1">
        <v>8</v>
      </c>
      <c r="H129" s="1">
        <v>15</v>
      </c>
      <c r="I129" s="1">
        <v>35</v>
      </c>
      <c r="J129" s="1" t="s">
        <v>5101</v>
      </c>
      <c r="K129" s="1">
        <v>10.714285714285714</v>
      </c>
      <c r="L129" s="1" t="s">
        <v>4710</v>
      </c>
      <c r="M129" s="1" t="s">
        <v>4711</v>
      </c>
      <c r="N129" s="1" t="s">
        <v>4712</v>
      </c>
      <c r="O129" s="1" t="s">
        <v>5102</v>
      </c>
      <c r="Q129" s="1">
        <v>1</v>
      </c>
      <c r="R129" s="1">
        <v>1</v>
      </c>
      <c r="S129" s="1">
        <v>2</v>
      </c>
      <c r="T129" s="1" t="s">
        <v>4721</v>
      </c>
      <c r="U129" s="1">
        <v>0</v>
      </c>
      <c r="V129" s="1" t="s">
        <v>4722</v>
      </c>
      <c r="W129" s="1">
        <v>0</v>
      </c>
      <c r="X129" s="1">
        <v>0</v>
      </c>
      <c r="Y129" s="13">
        <v>4</v>
      </c>
    </row>
    <row r="130" spans="1:25" x14ac:dyDescent="0.25">
      <c r="A130" s="1" t="s">
        <v>4846</v>
      </c>
      <c r="B130" s="1" t="s">
        <v>4707</v>
      </c>
      <c r="C130" s="1" t="s">
        <v>4716</v>
      </c>
      <c r="D130" s="1">
        <v>6</v>
      </c>
      <c r="E130" s="1" t="s">
        <v>4725</v>
      </c>
      <c r="F130" s="1">
        <v>12</v>
      </c>
      <c r="G130" s="1">
        <v>10</v>
      </c>
      <c r="H130" s="1">
        <v>15</v>
      </c>
      <c r="I130" s="1">
        <v>37</v>
      </c>
      <c r="J130" s="1" t="s">
        <v>5101</v>
      </c>
      <c r="K130" s="1">
        <v>14.285714285714285</v>
      </c>
      <c r="L130" s="1" t="s">
        <v>4710</v>
      </c>
      <c r="M130" s="1" t="s">
        <v>4711</v>
      </c>
      <c r="N130" s="1" t="s">
        <v>4712</v>
      </c>
      <c r="O130" s="1" t="s">
        <v>5102</v>
      </c>
      <c r="Q130" s="1">
        <v>3</v>
      </c>
      <c r="R130" s="1">
        <v>2</v>
      </c>
      <c r="S130" s="1">
        <v>6</v>
      </c>
      <c r="T130" s="1" t="s">
        <v>4748</v>
      </c>
      <c r="U130" s="1">
        <v>0</v>
      </c>
      <c r="V130" s="1" t="s">
        <v>4718</v>
      </c>
      <c r="W130" s="1">
        <v>0</v>
      </c>
      <c r="X130" s="1">
        <v>0</v>
      </c>
      <c r="Y130" s="13">
        <v>8</v>
      </c>
    </row>
    <row r="131" spans="1:25" x14ac:dyDescent="0.25">
      <c r="A131" s="1" t="s">
        <v>4847</v>
      </c>
      <c r="B131" s="1" t="s">
        <v>4707</v>
      </c>
      <c r="C131" s="1" t="s">
        <v>4716</v>
      </c>
      <c r="D131" s="1">
        <v>6</v>
      </c>
      <c r="E131" s="1" t="s">
        <v>4725</v>
      </c>
      <c r="F131" s="1">
        <v>60</v>
      </c>
      <c r="G131" s="1">
        <v>30</v>
      </c>
      <c r="H131" s="1">
        <v>60</v>
      </c>
      <c r="I131" s="1">
        <v>150</v>
      </c>
      <c r="J131" s="1" t="s">
        <v>5102</v>
      </c>
      <c r="K131" s="1">
        <v>6.666666666666667</v>
      </c>
      <c r="L131" s="1" t="s">
        <v>4720</v>
      </c>
      <c r="M131" s="1" t="s">
        <v>4711</v>
      </c>
      <c r="N131" s="1" t="s">
        <v>4712</v>
      </c>
      <c r="O131" s="1" t="s">
        <v>5102</v>
      </c>
      <c r="Q131" s="1">
        <v>2</v>
      </c>
      <c r="R131" s="1">
        <v>2</v>
      </c>
      <c r="S131" s="1">
        <v>4</v>
      </c>
      <c r="T131" s="1" t="s">
        <v>4713</v>
      </c>
      <c r="U131" s="1">
        <v>0</v>
      </c>
      <c r="V131" s="1" t="s">
        <v>4718</v>
      </c>
      <c r="W131" s="1">
        <v>0</v>
      </c>
      <c r="X131" s="1">
        <v>0</v>
      </c>
      <c r="Y131" s="13">
        <v>8</v>
      </c>
    </row>
    <row r="132" spans="1:25" x14ac:dyDescent="0.25">
      <c r="A132" s="1" t="s">
        <v>4848</v>
      </c>
      <c r="B132" s="1" t="s">
        <v>4707</v>
      </c>
      <c r="C132" s="1" t="s">
        <v>4708</v>
      </c>
      <c r="D132" s="1">
        <v>10</v>
      </c>
      <c r="E132" s="1" t="s">
        <v>4709</v>
      </c>
      <c r="F132" s="1">
        <v>35</v>
      </c>
      <c r="G132" s="1">
        <v>25</v>
      </c>
      <c r="H132" s="1">
        <v>40</v>
      </c>
      <c r="I132" s="1">
        <v>100</v>
      </c>
      <c r="J132" s="1" t="s">
        <v>5102</v>
      </c>
      <c r="K132" s="1">
        <v>4.5714285714285712</v>
      </c>
      <c r="L132" s="1" t="s">
        <v>4720</v>
      </c>
      <c r="M132" s="1" t="s">
        <v>4711</v>
      </c>
      <c r="N132" s="1" t="s">
        <v>4712</v>
      </c>
      <c r="O132" s="1" t="s">
        <v>5102</v>
      </c>
      <c r="Q132" s="1">
        <v>1</v>
      </c>
      <c r="R132" s="1">
        <v>1</v>
      </c>
      <c r="S132" s="1">
        <v>2</v>
      </c>
      <c r="T132" s="1" t="s">
        <v>4721</v>
      </c>
      <c r="U132" s="1">
        <v>0</v>
      </c>
      <c r="V132" s="1" t="s">
        <v>4718</v>
      </c>
      <c r="W132" s="1">
        <v>0</v>
      </c>
      <c r="X132" s="1">
        <v>0</v>
      </c>
      <c r="Y132" s="13">
        <v>6</v>
      </c>
    </row>
    <row r="133" spans="1:25" x14ac:dyDescent="0.25">
      <c r="A133" s="1" t="s">
        <v>4849</v>
      </c>
      <c r="B133" s="1" t="s">
        <v>4707</v>
      </c>
      <c r="C133" s="1" t="s">
        <v>4716</v>
      </c>
      <c r="D133" s="1">
        <v>9</v>
      </c>
      <c r="E133" s="1" t="s">
        <v>4709</v>
      </c>
      <c r="F133" s="1">
        <v>40</v>
      </c>
      <c r="G133" s="1">
        <v>3</v>
      </c>
      <c r="H133" s="1">
        <v>45</v>
      </c>
      <c r="I133" s="1">
        <v>88</v>
      </c>
      <c r="J133" s="1" t="s">
        <v>5102</v>
      </c>
      <c r="K133" s="1">
        <v>11.111111111111111</v>
      </c>
      <c r="L133" s="1" t="s">
        <v>4720</v>
      </c>
      <c r="M133" s="1" t="s">
        <v>4711</v>
      </c>
      <c r="N133" s="1" t="s">
        <v>4717</v>
      </c>
      <c r="O133" s="1" t="s">
        <v>5102</v>
      </c>
      <c r="Q133" s="1">
        <v>1</v>
      </c>
      <c r="R133" s="1">
        <v>1</v>
      </c>
      <c r="S133" s="1">
        <v>2</v>
      </c>
      <c r="T133" s="1" t="s">
        <v>4721</v>
      </c>
      <c r="U133" s="1">
        <v>0</v>
      </c>
      <c r="V133" s="1" t="s">
        <v>4718</v>
      </c>
      <c r="W133" s="1">
        <v>0</v>
      </c>
      <c r="X133" s="1">
        <v>0</v>
      </c>
      <c r="Y133" s="13">
        <v>6</v>
      </c>
    </row>
    <row r="134" spans="1:25" x14ac:dyDescent="0.25">
      <c r="A134" s="1" t="s">
        <v>4850</v>
      </c>
      <c r="B134" s="1" t="s">
        <v>4707</v>
      </c>
      <c r="C134" s="1" t="s">
        <v>4716</v>
      </c>
      <c r="D134" s="1">
        <v>13</v>
      </c>
      <c r="E134" s="1" t="s">
        <v>4709</v>
      </c>
      <c r="F134" s="1">
        <v>5</v>
      </c>
      <c r="G134" s="1">
        <v>10</v>
      </c>
      <c r="H134" s="1">
        <v>5</v>
      </c>
      <c r="I134" s="1">
        <v>20</v>
      </c>
      <c r="J134" s="1" t="s">
        <v>5102</v>
      </c>
      <c r="K134" s="1">
        <v>4.615384615384615</v>
      </c>
      <c r="L134" s="1" t="s">
        <v>4710</v>
      </c>
      <c r="M134" s="1" t="s">
        <v>4711</v>
      </c>
      <c r="N134" s="1" t="s">
        <v>4712</v>
      </c>
      <c r="O134" s="1" t="s">
        <v>5102</v>
      </c>
      <c r="Q134" s="1">
        <v>1</v>
      </c>
      <c r="R134" s="1">
        <v>1</v>
      </c>
      <c r="S134" s="1">
        <v>3</v>
      </c>
      <c r="T134" s="1" t="s">
        <v>4713</v>
      </c>
      <c r="U134" s="1">
        <v>1</v>
      </c>
      <c r="V134" s="1" t="s">
        <v>4718</v>
      </c>
      <c r="W134" s="1">
        <v>1</v>
      </c>
      <c r="X134" s="1">
        <v>1</v>
      </c>
      <c r="Y134" s="13">
        <v>8</v>
      </c>
    </row>
    <row r="135" spans="1:25" x14ac:dyDescent="0.25">
      <c r="A135" s="1" t="s">
        <v>4851</v>
      </c>
      <c r="B135" s="1" t="s">
        <v>4707</v>
      </c>
      <c r="C135" s="1" t="s">
        <v>4716</v>
      </c>
      <c r="D135" s="1">
        <v>12</v>
      </c>
      <c r="E135" s="1" t="s">
        <v>4725</v>
      </c>
      <c r="F135" s="1">
        <v>2</v>
      </c>
      <c r="G135" s="1">
        <v>1</v>
      </c>
      <c r="H135" s="1">
        <v>5</v>
      </c>
      <c r="I135" s="1">
        <v>8</v>
      </c>
      <c r="J135" s="1" t="s">
        <v>5100</v>
      </c>
      <c r="K135" s="1">
        <v>8.3333333333333339</v>
      </c>
      <c r="L135" s="1" t="s">
        <v>4720</v>
      </c>
      <c r="M135" s="1" t="s">
        <v>4711</v>
      </c>
      <c r="O135" s="1" t="s">
        <v>5102</v>
      </c>
      <c r="Q135" s="1">
        <v>2</v>
      </c>
      <c r="R135" s="1">
        <v>2</v>
      </c>
      <c r="S135" s="1">
        <v>4</v>
      </c>
      <c r="T135" s="1" t="s">
        <v>4713</v>
      </c>
      <c r="U135" s="1">
        <v>1</v>
      </c>
      <c r="V135" s="1" t="s">
        <v>4722</v>
      </c>
      <c r="W135" s="1">
        <v>1</v>
      </c>
      <c r="X135" s="1">
        <v>1</v>
      </c>
      <c r="Y135" s="13">
        <v>4</v>
      </c>
    </row>
    <row r="136" spans="1:25" x14ac:dyDescent="0.25">
      <c r="A136" s="1" t="s">
        <v>4852</v>
      </c>
      <c r="B136" s="1" t="s">
        <v>4707</v>
      </c>
      <c r="C136" s="1" t="s">
        <v>4708</v>
      </c>
      <c r="D136" s="1">
        <v>11</v>
      </c>
      <c r="E136" s="1" t="s">
        <v>4725</v>
      </c>
      <c r="F136" s="1">
        <v>5</v>
      </c>
      <c r="G136" s="1">
        <v>1</v>
      </c>
      <c r="H136" s="1">
        <v>5</v>
      </c>
      <c r="I136" s="1">
        <v>11</v>
      </c>
      <c r="J136" s="1" t="s">
        <v>5100</v>
      </c>
      <c r="K136" s="1">
        <v>9.0909090909090917</v>
      </c>
      <c r="L136" s="1" t="s">
        <v>4710</v>
      </c>
      <c r="M136" s="1" t="s">
        <v>4711</v>
      </c>
      <c r="N136" s="1" t="s">
        <v>4712</v>
      </c>
      <c r="O136" s="1" t="s">
        <v>5102</v>
      </c>
      <c r="Q136" s="1">
        <v>2</v>
      </c>
      <c r="R136" s="1">
        <v>2</v>
      </c>
      <c r="S136" s="1">
        <v>4</v>
      </c>
      <c r="T136" s="1" t="s">
        <v>4713</v>
      </c>
      <c r="U136" s="1">
        <v>0</v>
      </c>
      <c r="V136" s="1" t="s">
        <v>4718</v>
      </c>
      <c r="W136" s="1">
        <v>0</v>
      </c>
      <c r="X136" s="1">
        <v>0</v>
      </c>
      <c r="Y136" s="13">
        <v>7</v>
      </c>
    </row>
    <row r="137" spans="1:25" x14ac:dyDescent="0.25">
      <c r="A137" s="1" t="s">
        <v>4853</v>
      </c>
      <c r="B137" s="1" t="s">
        <v>4707</v>
      </c>
      <c r="C137" s="1" t="s">
        <v>4716</v>
      </c>
      <c r="D137" s="1">
        <v>7</v>
      </c>
      <c r="E137" s="1" t="s">
        <v>4725</v>
      </c>
      <c r="F137" s="1">
        <v>13</v>
      </c>
      <c r="G137" s="1">
        <v>2</v>
      </c>
      <c r="H137" s="1">
        <v>13</v>
      </c>
      <c r="I137" s="1">
        <v>28</v>
      </c>
      <c r="J137" s="1" t="s">
        <v>5100</v>
      </c>
      <c r="K137" s="1">
        <v>8.5714285714285712</v>
      </c>
      <c r="L137" s="1" t="s">
        <v>4710</v>
      </c>
      <c r="M137" s="1" t="s">
        <v>4711</v>
      </c>
      <c r="N137" s="1" t="s">
        <v>4712</v>
      </c>
      <c r="O137" s="1" t="s">
        <v>5102</v>
      </c>
      <c r="Q137" s="1">
        <v>2</v>
      </c>
      <c r="R137" s="1">
        <v>2</v>
      </c>
      <c r="S137" s="1">
        <v>4</v>
      </c>
      <c r="T137" s="1" t="s">
        <v>4713</v>
      </c>
      <c r="U137" s="1">
        <v>0</v>
      </c>
      <c r="V137" s="1" t="s">
        <v>4718</v>
      </c>
      <c r="W137" s="1">
        <v>0</v>
      </c>
      <c r="X137" s="1">
        <v>0</v>
      </c>
      <c r="Y137" s="13">
        <v>8</v>
      </c>
    </row>
    <row r="138" spans="1:25" x14ac:dyDescent="0.25">
      <c r="A138" s="1" t="s">
        <v>4854</v>
      </c>
      <c r="B138" s="1" t="s">
        <v>4707</v>
      </c>
      <c r="C138" s="1" t="s">
        <v>4716</v>
      </c>
      <c r="D138" s="1">
        <v>11</v>
      </c>
      <c r="E138" s="1" t="s">
        <v>4725</v>
      </c>
      <c r="F138" s="1">
        <v>3</v>
      </c>
      <c r="G138" s="1">
        <v>1</v>
      </c>
      <c r="H138" s="1">
        <v>3</v>
      </c>
      <c r="I138" s="1">
        <v>7</v>
      </c>
      <c r="J138" s="1" t="s">
        <v>5100</v>
      </c>
      <c r="K138" s="1">
        <v>18.181818181818183</v>
      </c>
      <c r="L138" s="1" t="s">
        <v>4710</v>
      </c>
      <c r="M138" s="1" t="s">
        <v>4711</v>
      </c>
      <c r="N138" s="1" t="s">
        <v>4712</v>
      </c>
      <c r="O138" s="1" t="s">
        <v>5102</v>
      </c>
      <c r="Q138" s="1">
        <v>2</v>
      </c>
      <c r="R138" s="1">
        <v>2</v>
      </c>
      <c r="S138" s="1">
        <v>4</v>
      </c>
      <c r="T138" s="1" t="s">
        <v>4713</v>
      </c>
      <c r="U138" s="1">
        <v>0</v>
      </c>
      <c r="V138" s="1" t="s">
        <v>4718</v>
      </c>
      <c r="W138" s="1">
        <v>0</v>
      </c>
      <c r="X138" s="1">
        <v>0</v>
      </c>
      <c r="Y138" s="13">
        <v>8</v>
      </c>
    </row>
    <row r="139" spans="1:25" x14ac:dyDescent="0.25">
      <c r="A139" s="1" t="s">
        <v>4855</v>
      </c>
      <c r="B139" s="1" t="s">
        <v>4707</v>
      </c>
      <c r="C139" s="1" t="s">
        <v>4716</v>
      </c>
      <c r="D139" s="1">
        <v>8</v>
      </c>
      <c r="E139" s="1" t="s">
        <v>4725</v>
      </c>
      <c r="F139" s="1">
        <v>1</v>
      </c>
      <c r="G139" s="1">
        <v>1</v>
      </c>
      <c r="H139" s="1">
        <v>1</v>
      </c>
      <c r="I139" s="1">
        <v>3</v>
      </c>
      <c r="J139" s="1" t="s">
        <v>5100</v>
      </c>
      <c r="K139" s="1">
        <v>5</v>
      </c>
      <c r="L139" s="1" t="s">
        <v>4710</v>
      </c>
      <c r="M139" s="1" t="s">
        <v>4711</v>
      </c>
      <c r="N139" s="1" t="s">
        <v>4712</v>
      </c>
      <c r="O139" s="1" t="s">
        <v>5102</v>
      </c>
      <c r="Q139" s="1">
        <v>1</v>
      </c>
      <c r="R139" s="1">
        <v>1</v>
      </c>
      <c r="S139" s="1">
        <v>2</v>
      </c>
      <c r="T139" s="1" t="s">
        <v>4721</v>
      </c>
      <c r="U139" s="1">
        <v>0</v>
      </c>
      <c r="V139" s="1" t="s">
        <v>4718</v>
      </c>
      <c r="W139" s="1">
        <v>0</v>
      </c>
      <c r="X139" s="1">
        <v>0</v>
      </c>
      <c r="Y139" s="13">
        <v>8</v>
      </c>
    </row>
    <row r="140" spans="1:25" x14ac:dyDescent="0.25">
      <c r="A140" s="1" t="s">
        <v>4830</v>
      </c>
      <c r="B140" s="1" t="s">
        <v>4707</v>
      </c>
      <c r="C140" s="1" t="s">
        <v>4716</v>
      </c>
      <c r="D140" s="1">
        <v>5</v>
      </c>
      <c r="E140" s="1" t="s">
        <v>4725</v>
      </c>
      <c r="F140" s="1">
        <v>12</v>
      </c>
      <c r="G140" s="1">
        <v>10</v>
      </c>
      <c r="H140" s="1">
        <v>15</v>
      </c>
      <c r="I140" s="1">
        <v>37</v>
      </c>
      <c r="J140" s="1" t="s">
        <v>5102</v>
      </c>
      <c r="K140" s="1">
        <v>11.428571428571429</v>
      </c>
      <c r="L140" s="1" t="s">
        <v>4720</v>
      </c>
      <c r="M140" s="1" t="s">
        <v>4711</v>
      </c>
      <c r="N140" s="1" t="s">
        <v>4712</v>
      </c>
      <c r="O140" s="1" t="s">
        <v>5102</v>
      </c>
      <c r="Q140" s="1">
        <v>1</v>
      </c>
      <c r="R140" s="1">
        <v>2</v>
      </c>
      <c r="S140" s="1">
        <v>3</v>
      </c>
      <c r="T140" s="1" t="s">
        <v>4713</v>
      </c>
      <c r="U140" s="1">
        <v>1</v>
      </c>
      <c r="V140" s="1" t="s">
        <v>4722</v>
      </c>
      <c r="W140" s="1">
        <v>2</v>
      </c>
      <c r="X140" s="1">
        <v>2</v>
      </c>
      <c r="Y140" s="13">
        <v>4</v>
      </c>
    </row>
    <row r="141" spans="1:25" x14ac:dyDescent="0.25">
      <c r="A141" s="1" t="s">
        <v>4856</v>
      </c>
      <c r="B141" s="1" t="s">
        <v>4707</v>
      </c>
      <c r="C141" s="1" t="s">
        <v>4716</v>
      </c>
      <c r="D141" s="1">
        <v>9</v>
      </c>
      <c r="E141" s="1" t="s">
        <v>4725</v>
      </c>
      <c r="F141" s="1">
        <v>15</v>
      </c>
      <c r="G141" s="1">
        <v>20</v>
      </c>
      <c r="H141" s="1">
        <v>20</v>
      </c>
      <c r="I141" s="1">
        <v>55</v>
      </c>
      <c r="J141" s="1" t="s">
        <v>5101</v>
      </c>
      <c r="K141" s="1">
        <v>7.9365079365079367</v>
      </c>
      <c r="L141" s="1" t="s">
        <v>4710</v>
      </c>
      <c r="M141" s="1" t="s">
        <v>4711</v>
      </c>
      <c r="N141" s="1" t="s">
        <v>4712</v>
      </c>
      <c r="O141" s="1" t="s">
        <v>5102</v>
      </c>
      <c r="Q141" s="1">
        <v>2</v>
      </c>
      <c r="R141" s="1">
        <v>3</v>
      </c>
      <c r="S141" s="1">
        <v>6</v>
      </c>
      <c r="T141" s="1" t="s">
        <v>4748</v>
      </c>
      <c r="U141" s="1">
        <v>0</v>
      </c>
      <c r="V141" s="1" t="s">
        <v>4718</v>
      </c>
      <c r="W141" s="1">
        <v>0</v>
      </c>
      <c r="X141" s="1">
        <v>0</v>
      </c>
      <c r="Y141" s="13">
        <v>6</v>
      </c>
    </row>
    <row r="142" spans="1:25" x14ac:dyDescent="0.25">
      <c r="A142" s="1" t="s">
        <v>4857</v>
      </c>
      <c r="B142" s="1" t="s">
        <v>4707</v>
      </c>
      <c r="C142" s="1" t="s">
        <v>4716</v>
      </c>
      <c r="D142" s="1">
        <v>5</v>
      </c>
      <c r="E142" s="1" t="s">
        <v>4725</v>
      </c>
      <c r="F142" s="1">
        <v>5</v>
      </c>
      <c r="G142" s="1">
        <v>15</v>
      </c>
      <c r="H142" s="1">
        <v>8</v>
      </c>
      <c r="I142" s="1">
        <v>28</v>
      </c>
      <c r="J142" s="1" t="s">
        <v>5102</v>
      </c>
      <c r="K142" s="1">
        <v>16</v>
      </c>
      <c r="L142" s="1" t="s">
        <v>4720</v>
      </c>
      <c r="M142" s="1" t="s">
        <v>4711</v>
      </c>
      <c r="N142" s="1" t="s">
        <v>4712</v>
      </c>
      <c r="O142" s="1" t="s">
        <v>5102</v>
      </c>
      <c r="Q142" s="1">
        <v>1</v>
      </c>
      <c r="R142" s="1">
        <v>1</v>
      </c>
      <c r="S142" s="1">
        <v>2</v>
      </c>
      <c r="T142" s="1" t="s">
        <v>4721</v>
      </c>
      <c r="U142" s="1">
        <v>0</v>
      </c>
      <c r="V142" s="1" t="s">
        <v>4722</v>
      </c>
      <c r="W142" s="1">
        <v>0</v>
      </c>
      <c r="X142" s="1">
        <v>0</v>
      </c>
      <c r="Y142" s="13">
        <v>4</v>
      </c>
    </row>
    <row r="143" spans="1:25" x14ac:dyDescent="0.25">
      <c r="A143" s="1" t="s">
        <v>4858</v>
      </c>
      <c r="B143" s="1" t="s">
        <v>4707</v>
      </c>
      <c r="C143" s="1" t="s">
        <v>4716</v>
      </c>
      <c r="D143" s="1">
        <v>12</v>
      </c>
      <c r="E143" s="1" t="s">
        <v>4725</v>
      </c>
      <c r="F143" s="1">
        <v>3</v>
      </c>
      <c r="G143" s="1">
        <v>7</v>
      </c>
      <c r="H143" s="1">
        <v>8</v>
      </c>
      <c r="I143" s="1">
        <v>18</v>
      </c>
      <c r="J143" s="1" t="s">
        <v>5100</v>
      </c>
      <c r="K143" s="1">
        <v>5.9523809523809526</v>
      </c>
      <c r="L143" s="1" t="s">
        <v>4710</v>
      </c>
      <c r="M143" s="1" t="s">
        <v>4711</v>
      </c>
      <c r="N143" s="1" t="s">
        <v>4712</v>
      </c>
      <c r="O143" s="1" t="s">
        <v>5102</v>
      </c>
      <c r="Q143" s="1">
        <v>3</v>
      </c>
      <c r="R143" s="1">
        <v>3</v>
      </c>
      <c r="S143" s="1">
        <v>6</v>
      </c>
      <c r="T143" s="1" t="s">
        <v>4748</v>
      </c>
      <c r="U143" s="1">
        <v>0</v>
      </c>
      <c r="V143" s="1" t="s">
        <v>4718</v>
      </c>
      <c r="W143" s="1">
        <v>0</v>
      </c>
      <c r="X143" s="1">
        <v>0</v>
      </c>
      <c r="Y143" s="13">
        <v>7</v>
      </c>
    </row>
    <row r="144" spans="1:25" x14ac:dyDescent="0.25">
      <c r="A144" s="1" t="s">
        <v>4859</v>
      </c>
      <c r="B144" s="1" t="s">
        <v>4707</v>
      </c>
      <c r="C144" s="1" t="s">
        <v>4708</v>
      </c>
      <c r="D144" s="1">
        <v>9</v>
      </c>
      <c r="E144" s="1" t="s">
        <v>4709</v>
      </c>
      <c r="F144" s="1">
        <v>10</v>
      </c>
      <c r="G144" s="1">
        <v>8</v>
      </c>
      <c r="H144" s="1">
        <v>10</v>
      </c>
      <c r="I144" s="1">
        <v>28</v>
      </c>
      <c r="J144" s="1" t="s">
        <v>5102</v>
      </c>
      <c r="K144" s="1">
        <v>4.7619047619047619</v>
      </c>
      <c r="L144" s="1" t="s">
        <v>4710</v>
      </c>
      <c r="M144" s="1" t="s">
        <v>4711</v>
      </c>
      <c r="N144" s="1" t="s">
        <v>4712</v>
      </c>
      <c r="O144" s="1" t="s">
        <v>5102</v>
      </c>
      <c r="Q144" s="1">
        <v>1</v>
      </c>
      <c r="R144" s="1">
        <v>1</v>
      </c>
      <c r="S144" s="1">
        <v>2</v>
      </c>
      <c r="T144" s="1" t="s">
        <v>4721</v>
      </c>
      <c r="U144" s="1">
        <v>0</v>
      </c>
      <c r="V144" s="1" t="s">
        <v>4722</v>
      </c>
      <c r="W144" s="1">
        <v>0</v>
      </c>
      <c r="X144" s="1">
        <v>0</v>
      </c>
      <c r="Y144" s="13">
        <v>1</v>
      </c>
    </row>
    <row r="145" spans="1:25" x14ac:dyDescent="0.25">
      <c r="A145" s="1" t="s">
        <v>4860</v>
      </c>
      <c r="B145" s="1" t="s">
        <v>4707</v>
      </c>
      <c r="C145" s="1" t="s">
        <v>4716</v>
      </c>
      <c r="D145" s="1">
        <v>5</v>
      </c>
      <c r="E145" s="1" t="s">
        <v>4725</v>
      </c>
      <c r="F145" s="1">
        <v>6</v>
      </c>
      <c r="G145" s="1">
        <v>15</v>
      </c>
      <c r="H145" s="1">
        <v>10</v>
      </c>
      <c r="I145" s="1">
        <v>31</v>
      </c>
      <c r="J145" s="1" t="s">
        <v>5101</v>
      </c>
      <c r="K145" s="1">
        <v>8.5714285714285712</v>
      </c>
      <c r="L145" s="1" t="s">
        <v>4710</v>
      </c>
      <c r="M145" s="1" t="s">
        <v>4711</v>
      </c>
      <c r="N145" s="1" t="s">
        <v>4712</v>
      </c>
      <c r="O145" s="1" t="s">
        <v>5102</v>
      </c>
      <c r="Q145" s="1">
        <v>2</v>
      </c>
      <c r="R145" s="1">
        <v>2</v>
      </c>
      <c r="S145" s="1">
        <v>4</v>
      </c>
      <c r="T145" s="1" t="s">
        <v>4713</v>
      </c>
      <c r="U145" s="1">
        <v>0</v>
      </c>
      <c r="V145" s="1" t="s">
        <v>4718</v>
      </c>
      <c r="W145" s="1">
        <v>0</v>
      </c>
      <c r="X145" s="1">
        <v>0</v>
      </c>
      <c r="Y145" s="13">
        <v>8</v>
      </c>
    </row>
    <row r="146" spans="1:25" x14ac:dyDescent="0.25">
      <c r="A146" s="1" t="s">
        <v>4861</v>
      </c>
      <c r="B146" s="1" t="s">
        <v>4707</v>
      </c>
      <c r="C146" s="1" t="s">
        <v>4708</v>
      </c>
      <c r="D146" s="1">
        <v>2</v>
      </c>
      <c r="E146" s="1" t="s">
        <v>4725</v>
      </c>
      <c r="F146" s="1">
        <v>15</v>
      </c>
      <c r="G146" s="1">
        <v>20</v>
      </c>
      <c r="H146" s="1">
        <v>25</v>
      </c>
      <c r="I146" s="1">
        <v>60</v>
      </c>
      <c r="J146" s="1" t="s">
        <v>5101</v>
      </c>
      <c r="K146" s="1">
        <v>50</v>
      </c>
      <c r="L146" s="1" t="s">
        <v>4710</v>
      </c>
      <c r="M146" s="1" t="s">
        <v>4711</v>
      </c>
      <c r="N146" s="1" t="s">
        <v>4712</v>
      </c>
      <c r="O146" s="1" t="s">
        <v>5102</v>
      </c>
      <c r="Q146" s="1">
        <v>1</v>
      </c>
      <c r="R146" s="1">
        <v>1</v>
      </c>
      <c r="S146" s="1">
        <v>3</v>
      </c>
      <c r="T146" s="1" t="s">
        <v>4713</v>
      </c>
      <c r="U146" s="1">
        <v>0</v>
      </c>
      <c r="V146" s="1" t="s">
        <v>4714</v>
      </c>
      <c r="W146" s="1">
        <v>0</v>
      </c>
      <c r="X146" s="1">
        <v>0</v>
      </c>
      <c r="Y146" s="13">
        <v>5</v>
      </c>
    </row>
    <row r="147" spans="1:25" x14ac:dyDescent="0.25">
      <c r="A147" s="1" t="s">
        <v>4861</v>
      </c>
      <c r="B147" s="1" t="s">
        <v>4751</v>
      </c>
      <c r="C147" s="1" t="s">
        <v>4708</v>
      </c>
      <c r="D147" s="1">
        <v>3</v>
      </c>
      <c r="E147" s="1" t="s">
        <v>4725</v>
      </c>
      <c r="F147" s="1">
        <v>7</v>
      </c>
      <c r="G147" s="1">
        <v>9</v>
      </c>
      <c r="H147" s="1">
        <v>12</v>
      </c>
      <c r="I147" s="1">
        <v>28</v>
      </c>
      <c r="J147" s="1" t="s">
        <v>5100</v>
      </c>
      <c r="K147" s="1">
        <v>22.857142857142858</v>
      </c>
      <c r="L147" s="1" t="s">
        <v>4710</v>
      </c>
      <c r="M147" s="1" t="s">
        <v>4711</v>
      </c>
      <c r="N147" s="1" t="s">
        <v>4712</v>
      </c>
      <c r="O147" s="1" t="s">
        <v>5102</v>
      </c>
      <c r="Q147" s="1">
        <v>0</v>
      </c>
      <c r="R147" s="1">
        <v>0</v>
      </c>
      <c r="S147" s="1">
        <v>0</v>
      </c>
      <c r="T147" s="1" t="s">
        <v>4721</v>
      </c>
      <c r="U147" s="1">
        <v>0</v>
      </c>
      <c r="V147" s="1" t="s">
        <v>4714</v>
      </c>
      <c r="W147" s="1">
        <v>0</v>
      </c>
      <c r="X147" s="1">
        <v>0</v>
      </c>
      <c r="Y147" s="13">
        <v>5</v>
      </c>
    </row>
    <row r="148" spans="1:25" x14ac:dyDescent="0.25">
      <c r="A148" s="1" t="s">
        <v>4862</v>
      </c>
      <c r="B148" s="1" t="s">
        <v>4707</v>
      </c>
      <c r="C148" s="1" t="s">
        <v>4716</v>
      </c>
      <c r="D148" s="1">
        <v>2</v>
      </c>
      <c r="E148" s="1" t="s">
        <v>4725</v>
      </c>
      <c r="F148" s="1">
        <v>5</v>
      </c>
      <c r="G148" s="1">
        <v>1</v>
      </c>
      <c r="H148" s="1">
        <v>5</v>
      </c>
      <c r="I148" s="1">
        <v>11</v>
      </c>
      <c r="J148" s="1" t="s">
        <v>5100</v>
      </c>
      <c r="K148" s="1">
        <v>30</v>
      </c>
      <c r="L148" s="1" t="s">
        <v>4710</v>
      </c>
      <c r="M148" s="1" t="s">
        <v>4711</v>
      </c>
      <c r="N148" s="1" t="s">
        <v>4712</v>
      </c>
      <c r="O148" s="1" t="s">
        <v>5102</v>
      </c>
      <c r="Q148" s="1">
        <v>1</v>
      </c>
      <c r="R148" s="1">
        <v>1</v>
      </c>
      <c r="S148" s="1">
        <v>2</v>
      </c>
      <c r="T148" s="1" t="s">
        <v>4721</v>
      </c>
      <c r="U148" s="1">
        <v>0</v>
      </c>
      <c r="V148" s="1" t="s">
        <v>4718</v>
      </c>
      <c r="W148" s="1">
        <v>0</v>
      </c>
      <c r="X148" s="1">
        <v>0</v>
      </c>
      <c r="Y148" s="13">
        <v>8</v>
      </c>
    </row>
    <row r="149" spans="1:25" x14ac:dyDescent="0.25">
      <c r="A149" s="1" t="s">
        <v>4863</v>
      </c>
      <c r="B149" s="1" t="s">
        <v>4707</v>
      </c>
      <c r="C149" s="1" t="s">
        <v>4716</v>
      </c>
      <c r="D149" s="1">
        <v>4</v>
      </c>
      <c r="E149" s="1" t="s">
        <v>4725</v>
      </c>
      <c r="F149" s="1">
        <v>5</v>
      </c>
      <c r="G149" s="1">
        <v>10</v>
      </c>
      <c r="H149" s="1">
        <v>6</v>
      </c>
      <c r="I149" s="1">
        <v>21</v>
      </c>
      <c r="J149" s="1" t="s">
        <v>5100</v>
      </c>
      <c r="K149" s="1">
        <v>14.285714285714286</v>
      </c>
      <c r="L149" s="1" t="s">
        <v>4710</v>
      </c>
      <c r="M149" s="1" t="s">
        <v>4711</v>
      </c>
      <c r="N149" s="1" t="s">
        <v>4712</v>
      </c>
      <c r="O149" s="1" t="s">
        <v>5102</v>
      </c>
      <c r="Q149" s="1">
        <v>1</v>
      </c>
      <c r="R149" s="1">
        <v>1</v>
      </c>
      <c r="S149" s="1">
        <v>2</v>
      </c>
      <c r="T149" s="1" t="s">
        <v>4721</v>
      </c>
      <c r="U149" s="1">
        <v>0</v>
      </c>
      <c r="V149" s="1" t="s">
        <v>4722</v>
      </c>
      <c r="W149" s="1">
        <v>0</v>
      </c>
      <c r="X149" s="1">
        <v>0</v>
      </c>
      <c r="Y149" s="13">
        <v>4</v>
      </c>
    </row>
    <row r="150" spans="1:25" x14ac:dyDescent="0.25">
      <c r="A150" s="1" t="s">
        <v>4864</v>
      </c>
      <c r="B150" s="1" t="s">
        <v>4707</v>
      </c>
      <c r="C150" s="1" t="s">
        <v>4716</v>
      </c>
      <c r="D150" s="1">
        <v>5</v>
      </c>
      <c r="E150" s="1" t="s">
        <v>4709</v>
      </c>
      <c r="F150" s="1">
        <v>7</v>
      </c>
      <c r="G150" s="1">
        <v>10</v>
      </c>
      <c r="H150" s="1">
        <v>7</v>
      </c>
      <c r="I150" s="1">
        <v>24</v>
      </c>
      <c r="J150" s="1" t="s">
        <v>5102</v>
      </c>
      <c r="K150" s="1">
        <v>12</v>
      </c>
      <c r="L150" s="1" t="s">
        <v>4710</v>
      </c>
      <c r="M150" s="1" t="s">
        <v>4711</v>
      </c>
      <c r="N150" s="1" t="s">
        <v>4712</v>
      </c>
      <c r="O150" s="1" t="s">
        <v>5102</v>
      </c>
      <c r="Q150" s="1">
        <v>1</v>
      </c>
      <c r="R150" s="1">
        <v>1</v>
      </c>
      <c r="S150" s="1">
        <v>2</v>
      </c>
      <c r="T150" s="1" t="s">
        <v>4721</v>
      </c>
      <c r="U150" s="1">
        <v>1</v>
      </c>
      <c r="V150" s="1" t="s">
        <v>4714</v>
      </c>
      <c r="W150" s="1">
        <v>1</v>
      </c>
      <c r="X150" s="1">
        <v>1</v>
      </c>
      <c r="Y150" s="13">
        <v>5</v>
      </c>
    </row>
    <row r="151" spans="1:25" x14ac:dyDescent="0.25">
      <c r="A151" s="1" t="s">
        <v>4865</v>
      </c>
      <c r="B151" s="1" t="s">
        <v>4707</v>
      </c>
      <c r="C151" s="1" t="s">
        <v>4716</v>
      </c>
      <c r="D151" s="1">
        <v>5</v>
      </c>
      <c r="E151" s="1" t="s">
        <v>4725</v>
      </c>
      <c r="F151" s="1">
        <v>1</v>
      </c>
      <c r="G151" s="1">
        <v>1</v>
      </c>
      <c r="H151" s="1">
        <v>1</v>
      </c>
      <c r="I151" s="1">
        <v>3</v>
      </c>
      <c r="J151" s="1" t="s">
        <v>5100</v>
      </c>
      <c r="K151" s="1">
        <v>32</v>
      </c>
      <c r="L151" s="1" t="s">
        <v>4710</v>
      </c>
      <c r="M151" s="1" t="s">
        <v>4711</v>
      </c>
      <c r="N151" s="1" t="s">
        <v>4717</v>
      </c>
      <c r="O151" s="1" t="s">
        <v>5102</v>
      </c>
      <c r="Q151" s="1">
        <v>2</v>
      </c>
      <c r="R151" s="1">
        <v>2</v>
      </c>
      <c r="S151" s="1">
        <v>4</v>
      </c>
      <c r="T151" s="1" t="s">
        <v>4713</v>
      </c>
      <c r="U151" s="1">
        <v>0</v>
      </c>
      <c r="V151" s="1" t="s">
        <v>4722</v>
      </c>
      <c r="W151" s="1">
        <v>0</v>
      </c>
      <c r="X151" s="1">
        <v>0</v>
      </c>
      <c r="Y151" s="13">
        <v>4</v>
      </c>
    </row>
    <row r="152" spans="1:25" x14ac:dyDescent="0.25">
      <c r="A152" s="1" t="s">
        <v>4866</v>
      </c>
      <c r="B152" s="1" t="s">
        <v>4707</v>
      </c>
      <c r="C152" s="1" t="s">
        <v>4708</v>
      </c>
      <c r="D152" s="1">
        <v>4</v>
      </c>
      <c r="E152" s="1" t="s">
        <v>4725</v>
      </c>
      <c r="F152" s="1">
        <v>20</v>
      </c>
      <c r="G152" s="1">
        <v>5</v>
      </c>
      <c r="H152" s="1">
        <v>25</v>
      </c>
      <c r="I152" s="1">
        <v>50</v>
      </c>
      <c r="J152" s="1" t="s">
        <v>5101</v>
      </c>
      <c r="K152" s="1">
        <v>2.1428571428571428</v>
      </c>
      <c r="L152" s="1" t="s">
        <v>4710</v>
      </c>
      <c r="M152" s="1" t="s">
        <v>4711</v>
      </c>
      <c r="N152" s="1" t="s">
        <v>4712</v>
      </c>
      <c r="O152" s="1" t="s">
        <v>5102</v>
      </c>
      <c r="Q152" s="1">
        <v>1</v>
      </c>
      <c r="R152" s="1">
        <v>1</v>
      </c>
      <c r="S152" s="1">
        <v>2</v>
      </c>
      <c r="T152" s="1" t="s">
        <v>4721</v>
      </c>
      <c r="U152" s="1">
        <v>0</v>
      </c>
      <c r="V152" s="1" t="s">
        <v>4718</v>
      </c>
      <c r="W152" s="1">
        <v>0</v>
      </c>
      <c r="X152" s="1">
        <v>0</v>
      </c>
      <c r="Y152" s="13">
        <v>6</v>
      </c>
    </row>
    <row r="153" spans="1:25" x14ac:dyDescent="0.25">
      <c r="A153" s="1" t="s">
        <v>4867</v>
      </c>
      <c r="B153" s="1" t="s">
        <v>4707</v>
      </c>
      <c r="C153" s="1" t="s">
        <v>4708</v>
      </c>
      <c r="D153" s="1">
        <v>5</v>
      </c>
      <c r="E153" s="1" t="s">
        <v>4725</v>
      </c>
      <c r="F153" s="1">
        <v>20</v>
      </c>
      <c r="G153" s="1">
        <v>25</v>
      </c>
      <c r="H153" s="1">
        <v>30</v>
      </c>
      <c r="I153" s="1">
        <v>75</v>
      </c>
      <c r="J153" s="1" t="s">
        <v>5101</v>
      </c>
      <c r="K153" s="1">
        <v>6.8571428571428568</v>
      </c>
      <c r="L153" s="1" t="s">
        <v>4710</v>
      </c>
      <c r="M153" s="1" t="s">
        <v>4711</v>
      </c>
      <c r="N153" s="1" t="s">
        <v>4712</v>
      </c>
      <c r="O153" s="1" t="s">
        <v>5102</v>
      </c>
      <c r="Q153" s="1">
        <v>1</v>
      </c>
      <c r="R153" s="1">
        <v>1</v>
      </c>
      <c r="S153" s="1">
        <v>3</v>
      </c>
      <c r="T153" s="1" t="s">
        <v>4713</v>
      </c>
      <c r="U153" s="1">
        <v>0</v>
      </c>
      <c r="V153" s="1" t="s">
        <v>4722</v>
      </c>
      <c r="W153" s="1">
        <v>1</v>
      </c>
      <c r="X153" s="1">
        <v>1</v>
      </c>
      <c r="Y153" s="13">
        <v>3</v>
      </c>
    </row>
    <row r="154" spans="1:25" x14ac:dyDescent="0.25">
      <c r="A154" s="1" t="s">
        <v>4868</v>
      </c>
      <c r="B154" s="1" t="s">
        <v>4707</v>
      </c>
      <c r="C154" s="1" t="s">
        <v>4716</v>
      </c>
      <c r="D154" s="1">
        <v>10</v>
      </c>
      <c r="E154" s="1" t="s">
        <v>4725</v>
      </c>
      <c r="F154" s="1">
        <v>18</v>
      </c>
      <c r="G154" s="1">
        <v>20</v>
      </c>
      <c r="H154" s="1">
        <v>20</v>
      </c>
      <c r="I154" s="1">
        <v>58</v>
      </c>
      <c r="J154" s="1" t="s">
        <v>5101</v>
      </c>
      <c r="K154" s="1">
        <v>6</v>
      </c>
      <c r="L154" s="1" t="s">
        <v>4710</v>
      </c>
      <c r="M154" s="1" t="s">
        <v>4711</v>
      </c>
      <c r="N154" s="1" t="s">
        <v>4712</v>
      </c>
      <c r="O154" s="1" t="s">
        <v>5102</v>
      </c>
      <c r="P154" s="1" t="s">
        <v>4736</v>
      </c>
      <c r="Q154" s="1">
        <v>1</v>
      </c>
      <c r="R154" s="1">
        <v>1</v>
      </c>
      <c r="S154" s="1">
        <v>2</v>
      </c>
      <c r="T154" s="1" t="s">
        <v>4721</v>
      </c>
      <c r="U154" s="1">
        <v>1</v>
      </c>
      <c r="V154" s="1" t="s">
        <v>4718</v>
      </c>
      <c r="W154" s="1">
        <v>0</v>
      </c>
      <c r="X154" s="1">
        <v>1</v>
      </c>
      <c r="Y154" s="13">
        <v>6</v>
      </c>
    </row>
    <row r="155" spans="1:25" x14ac:dyDescent="0.25">
      <c r="A155" s="1" t="s">
        <v>4869</v>
      </c>
      <c r="B155" s="1" t="s">
        <v>4707</v>
      </c>
      <c r="C155" s="1" t="s">
        <v>4716</v>
      </c>
      <c r="D155" s="1">
        <v>12</v>
      </c>
      <c r="E155" s="1" t="s">
        <v>4725</v>
      </c>
      <c r="F155" s="1">
        <v>5</v>
      </c>
      <c r="G155" s="1">
        <v>2</v>
      </c>
      <c r="H155" s="1">
        <v>5</v>
      </c>
      <c r="I155" s="1">
        <v>12</v>
      </c>
      <c r="J155" s="1" t="s">
        <v>5100</v>
      </c>
      <c r="K155" s="1">
        <v>10</v>
      </c>
      <c r="L155" s="1" t="s">
        <v>4710</v>
      </c>
      <c r="M155" s="1" t="s">
        <v>4711</v>
      </c>
      <c r="N155" s="1" t="s">
        <v>4712</v>
      </c>
      <c r="O155" s="1" t="s">
        <v>5102</v>
      </c>
      <c r="Q155" s="1">
        <v>2</v>
      </c>
      <c r="R155" s="1">
        <v>2</v>
      </c>
      <c r="S155" s="1">
        <v>4</v>
      </c>
      <c r="T155" s="1" t="s">
        <v>4713</v>
      </c>
      <c r="U155" s="1">
        <v>0</v>
      </c>
      <c r="V155" s="1" t="s">
        <v>4718</v>
      </c>
      <c r="W155" s="1">
        <v>0</v>
      </c>
      <c r="X155" s="1">
        <v>0</v>
      </c>
      <c r="Y155" s="13">
        <v>8</v>
      </c>
    </row>
    <row r="156" spans="1:25" x14ac:dyDescent="0.25">
      <c r="A156" s="1" t="s">
        <v>4870</v>
      </c>
      <c r="B156" s="1" t="s">
        <v>4707</v>
      </c>
      <c r="C156" s="1" t="s">
        <v>4708</v>
      </c>
      <c r="D156" s="1">
        <v>9</v>
      </c>
      <c r="E156" s="1" t="s">
        <v>4709</v>
      </c>
      <c r="F156" s="1">
        <v>8</v>
      </c>
      <c r="G156" s="1">
        <v>3</v>
      </c>
      <c r="H156" s="1">
        <v>10</v>
      </c>
      <c r="I156" s="1">
        <v>21</v>
      </c>
      <c r="J156" s="1" t="s">
        <v>5102</v>
      </c>
      <c r="K156" s="1">
        <v>11.111111111111111</v>
      </c>
      <c r="L156" s="1" t="s">
        <v>4720</v>
      </c>
      <c r="M156" s="1" t="s">
        <v>4711</v>
      </c>
      <c r="N156" s="1" t="s">
        <v>4712</v>
      </c>
      <c r="O156" s="1" t="s">
        <v>5102</v>
      </c>
      <c r="Q156" s="1">
        <v>2</v>
      </c>
      <c r="R156" s="1">
        <v>3</v>
      </c>
      <c r="S156" s="1">
        <v>5</v>
      </c>
      <c r="T156" s="1" t="s">
        <v>4748</v>
      </c>
      <c r="U156" s="1">
        <v>0</v>
      </c>
      <c r="V156" s="1" t="s">
        <v>4722</v>
      </c>
      <c r="W156" s="1">
        <v>0</v>
      </c>
      <c r="X156" s="1">
        <v>0</v>
      </c>
      <c r="Y156" s="13">
        <v>4</v>
      </c>
    </row>
    <row r="157" spans="1:25" x14ac:dyDescent="0.25">
      <c r="A157" s="1" t="s">
        <v>4871</v>
      </c>
      <c r="B157" s="1" t="s">
        <v>4751</v>
      </c>
      <c r="C157" s="1" t="s">
        <v>4716</v>
      </c>
      <c r="D157" s="1">
        <v>13</v>
      </c>
      <c r="E157" s="1" t="s">
        <v>4709</v>
      </c>
      <c r="F157" s="1">
        <v>5</v>
      </c>
      <c r="G157" s="1">
        <v>3</v>
      </c>
      <c r="H157" s="1">
        <v>3</v>
      </c>
      <c r="I157" s="1">
        <v>11</v>
      </c>
      <c r="J157" s="1" t="s">
        <v>5102</v>
      </c>
      <c r="K157" s="1">
        <v>10.76923076923077</v>
      </c>
      <c r="L157" s="1" t="s">
        <v>4710</v>
      </c>
      <c r="M157" s="1" t="s">
        <v>4711</v>
      </c>
      <c r="N157" s="1" t="s">
        <v>4712</v>
      </c>
      <c r="O157" s="1" t="s">
        <v>5102</v>
      </c>
      <c r="Q157" s="1">
        <v>0</v>
      </c>
      <c r="R157" s="1">
        <v>0</v>
      </c>
      <c r="S157" s="1">
        <v>0</v>
      </c>
      <c r="T157" s="1" t="s">
        <v>4721</v>
      </c>
      <c r="U157" s="1">
        <v>1</v>
      </c>
      <c r="V157" s="1" t="s">
        <v>4714</v>
      </c>
      <c r="W157" s="1">
        <v>1</v>
      </c>
      <c r="X157" s="1">
        <v>1</v>
      </c>
      <c r="Y157" s="13">
        <v>5</v>
      </c>
    </row>
    <row r="158" spans="1:25" x14ac:dyDescent="0.25">
      <c r="A158" s="1" t="s">
        <v>4872</v>
      </c>
      <c r="B158" s="1" t="s">
        <v>4751</v>
      </c>
      <c r="C158" s="1" t="s">
        <v>4708</v>
      </c>
      <c r="D158" s="1">
        <v>12</v>
      </c>
      <c r="E158" s="1" t="s">
        <v>4725</v>
      </c>
      <c r="F158" s="1">
        <v>20</v>
      </c>
      <c r="G158" s="1">
        <v>30</v>
      </c>
      <c r="H158" s="1">
        <v>25</v>
      </c>
      <c r="I158" s="1">
        <v>75</v>
      </c>
      <c r="J158" s="1" t="s">
        <v>5102</v>
      </c>
      <c r="K158" s="1">
        <v>2.3809523809523809</v>
      </c>
      <c r="L158" s="1" t="s">
        <v>4720</v>
      </c>
      <c r="M158" s="1" t="s">
        <v>4711</v>
      </c>
      <c r="N158" s="1" t="s">
        <v>4712</v>
      </c>
      <c r="O158" s="1" t="s">
        <v>5102</v>
      </c>
      <c r="Q158" s="1">
        <v>1</v>
      </c>
      <c r="R158" s="1">
        <v>1</v>
      </c>
      <c r="S158" s="1">
        <v>3</v>
      </c>
      <c r="T158" s="1" t="s">
        <v>4713</v>
      </c>
      <c r="U158" s="1">
        <v>1</v>
      </c>
      <c r="V158" s="1" t="s">
        <v>4718</v>
      </c>
      <c r="W158" s="1">
        <v>1</v>
      </c>
      <c r="X158" s="1">
        <v>1</v>
      </c>
      <c r="Y158" s="13">
        <v>7</v>
      </c>
    </row>
    <row r="159" spans="1:25" x14ac:dyDescent="0.25">
      <c r="A159" s="1" t="s">
        <v>4873</v>
      </c>
      <c r="B159" s="1" t="s">
        <v>4707</v>
      </c>
      <c r="C159" s="1" t="s">
        <v>4716</v>
      </c>
      <c r="D159" s="1">
        <v>7</v>
      </c>
      <c r="E159" s="1" t="s">
        <v>4725</v>
      </c>
      <c r="F159" s="1">
        <v>25</v>
      </c>
      <c r="G159" s="1">
        <v>20</v>
      </c>
      <c r="H159" s="1">
        <v>30</v>
      </c>
      <c r="I159" s="1">
        <v>75</v>
      </c>
      <c r="J159" s="1" t="s">
        <v>5101</v>
      </c>
      <c r="K159" s="1">
        <v>4.8979591836734695</v>
      </c>
      <c r="L159" s="1" t="s">
        <v>4710</v>
      </c>
      <c r="M159" s="1" t="s">
        <v>4711</v>
      </c>
      <c r="N159" s="1" t="s">
        <v>4712</v>
      </c>
      <c r="O159" s="1" t="s">
        <v>5102</v>
      </c>
      <c r="Q159" s="1">
        <v>3</v>
      </c>
      <c r="R159" s="1">
        <v>3</v>
      </c>
      <c r="S159" s="1">
        <v>7</v>
      </c>
      <c r="T159" s="1" t="s">
        <v>4748</v>
      </c>
      <c r="U159" s="1">
        <v>0</v>
      </c>
      <c r="V159" s="1" t="s">
        <v>4718</v>
      </c>
      <c r="W159" s="1">
        <v>0</v>
      </c>
      <c r="X159" s="1">
        <v>0</v>
      </c>
      <c r="Y159" s="13">
        <v>7</v>
      </c>
    </row>
    <row r="160" spans="1:25" x14ac:dyDescent="0.25">
      <c r="A160" s="1" t="s">
        <v>4874</v>
      </c>
      <c r="B160" s="1" t="s">
        <v>4707</v>
      </c>
      <c r="C160" s="1" t="s">
        <v>4716</v>
      </c>
      <c r="D160" s="1">
        <v>3</v>
      </c>
      <c r="E160" s="1" t="s">
        <v>4725</v>
      </c>
      <c r="F160" s="1">
        <v>2</v>
      </c>
      <c r="G160" s="1">
        <v>3</v>
      </c>
      <c r="H160" s="1">
        <v>3</v>
      </c>
      <c r="I160" s="1">
        <v>8</v>
      </c>
      <c r="J160" s="1" t="s">
        <v>5102</v>
      </c>
      <c r="K160" s="1">
        <v>26.666666666666668</v>
      </c>
      <c r="L160" s="1" t="s">
        <v>4720</v>
      </c>
      <c r="M160" s="1" t="s">
        <v>4711</v>
      </c>
      <c r="N160" s="1" t="s">
        <v>4712</v>
      </c>
      <c r="O160" s="1" t="s">
        <v>5102</v>
      </c>
      <c r="Q160" s="1">
        <v>1</v>
      </c>
      <c r="R160" s="1">
        <v>2</v>
      </c>
      <c r="S160" s="1">
        <v>3</v>
      </c>
      <c r="T160" s="1" t="s">
        <v>4713</v>
      </c>
      <c r="U160" s="1">
        <v>0</v>
      </c>
      <c r="V160" s="1" t="s">
        <v>4714</v>
      </c>
      <c r="W160" s="1">
        <v>0</v>
      </c>
      <c r="X160" s="1">
        <v>0</v>
      </c>
      <c r="Y160" s="13">
        <v>5</v>
      </c>
    </row>
    <row r="161" spans="1:25" x14ac:dyDescent="0.25">
      <c r="A161" s="1" t="s">
        <v>4875</v>
      </c>
      <c r="B161" s="1" t="s">
        <v>4707</v>
      </c>
      <c r="C161" s="1" t="s">
        <v>4716</v>
      </c>
      <c r="D161" s="1">
        <v>3</v>
      </c>
      <c r="E161" s="1" t="s">
        <v>4725</v>
      </c>
      <c r="F161" s="1">
        <v>5</v>
      </c>
      <c r="G161" s="1">
        <v>20</v>
      </c>
      <c r="H161" s="1">
        <v>7</v>
      </c>
      <c r="I161" s="1">
        <v>32</v>
      </c>
      <c r="J161" s="1" t="s">
        <v>5102</v>
      </c>
      <c r="K161" s="1">
        <v>13.333333333333334</v>
      </c>
      <c r="L161" s="1" t="s">
        <v>4720</v>
      </c>
      <c r="M161" s="1" t="s">
        <v>4711</v>
      </c>
      <c r="N161" s="1" t="s">
        <v>4712</v>
      </c>
      <c r="O161" s="1" t="s">
        <v>5102</v>
      </c>
      <c r="Q161" s="1">
        <v>1</v>
      </c>
      <c r="R161" s="1">
        <v>1</v>
      </c>
      <c r="S161" s="1">
        <v>2</v>
      </c>
      <c r="T161" s="1" t="s">
        <v>4721</v>
      </c>
      <c r="U161" s="1">
        <v>0</v>
      </c>
      <c r="V161" s="1" t="s">
        <v>4722</v>
      </c>
      <c r="W161" s="1">
        <v>0</v>
      </c>
      <c r="X161" s="1">
        <v>0</v>
      </c>
      <c r="Y161" s="13">
        <v>4</v>
      </c>
    </row>
    <row r="162" spans="1:25" x14ac:dyDescent="0.25">
      <c r="A162" s="1" t="s">
        <v>4876</v>
      </c>
      <c r="B162" s="1" t="s">
        <v>4707</v>
      </c>
      <c r="C162" s="1" t="s">
        <v>4716</v>
      </c>
      <c r="D162" s="1">
        <v>2</v>
      </c>
      <c r="E162" s="1" t="s">
        <v>4725</v>
      </c>
      <c r="F162" s="1">
        <v>5</v>
      </c>
      <c r="G162" s="1">
        <v>15</v>
      </c>
      <c r="H162" s="1">
        <v>7</v>
      </c>
      <c r="I162" s="1">
        <v>27</v>
      </c>
      <c r="J162" s="1" t="s">
        <v>5102</v>
      </c>
      <c r="K162" s="1">
        <v>21.428571428571427</v>
      </c>
      <c r="L162" s="1" t="s">
        <v>4720</v>
      </c>
      <c r="M162" s="1" t="s">
        <v>4711</v>
      </c>
      <c r="N162" s="1" t="s">
        <v>4717</v>
      </c>
      <c r="O162" s="1" t="s">
        <v>5102</v>
      </c>
      <c r="Q162" s="1">
        <v>1</v>
      </c>
      <c r="R162" s="1">
        <v>1</v>
      </c>
      <c r="S162" s="1">
        <v>2</v>
      </c>
      <c r="T162" s="1" t="s">
        <v>4721</v>
      </c>
      <c r="U162" s="1">
        <v>0</v>
      </c>
      <c r="V162" s="1" t="s">
        <v>4722</v>
      </c>
      <c r="W162" s="1">
        <v>0</v>
      </c>
      <c r="X162" s="1">
        <v>0</v>
      </c>
      <c r="Y162" s="13">
        <v>4</v>
      </c>
    </row>
    <row r="163" spans="1:25" x14ac:dyDescent="0.25">
      <c r="A163" s="1" t="s">
        <v>4877</v>
      </c>
      <c r="B163" s="1" t="s">
        <v>4707</v>
      </c>
      <c r="C163" s="1" t="s">
        <v>4716</v>
      </c>
      <c r="D163" s="1">
        <v>6</v>
      </c>
      <c r="E163" s="1" t="s">
        <v>4725</v>
      </c>
      <c r="F163" s="1">
        <v>35</v>
      </c>
      <c r="G163" s="1">
        <v>40</v>
      </c>
      <c r="H163" s="1">
        <v>45</v>
      </c>
      <c r="I163" s="1">
        <v>120</v>
      </c>
      <c r="J163" s="1" t="s">
        <v>5101</v>
      </c>
      <c r="K163" s="1">
        <v>10</v>
      </c>
      <c r="L163" s="1" t="s">
        <v>4710</v>
      </c>
      <c r="M163" s="1" t="s">
        <v>4711</v>
      </c>
      <c r="N163" s="1" t="s">
        <v>4712</v>
      </c>
      <c r="O163" s="1" t="s">
        <v>5102</v>
      </c>
      <c r="Q163" s="1">
        <v>0</v>
      </c>
      <c r="R163" s="1">
        <v>1</v>
      </c>
      <c r="S163" s="1">
        <v>2</v>
      </c>
      <c r="T163" s="1" t="s">
        <v>4721</v>
      </c>
      <c r="U163" s="1">
        <v>0</v>
      </c>
      <c r="V163" s="1" t="s">
        <v>4714</v>
      </c>
      <c r="W163" s="1">
        <v>0</v>
      </c>
      <c r="X163" s="1">
        <v>0</v>
      </c>
      <c r="Y163" s="13">
        <v>5</v>
      </c>
    </row>
    <row r="164" spans="1:25" x14ac:dyDescent="0.25">
      <c r="A164" s="1" t="s">
        <v>4878</v>
      </c>
      <c r="B164" s="1" t="s">
        <v>4707</v>
      </c>
      <c r="C164" s="1" t="s">
        <v>4708</v>
      </c>
      <c r="D164" s="1">
        <v>15</v>
      </c>
      <c r="E164" s="1" t="s">
        <v>4725</v>
      </c>
      <c r="F164" s="1">
        <v>1</v>
      </c>
      <c r="G164" s="1">
        <v>1</v>
      </c>
      <c r="H164" s="1">
        <v>1</v>
      </c>
      <c r="I164" s="1">
        <v>3</v>
      </c>
      <c r="J164" s="1" t="s">
        <v>5100</v>
      </c>
      <c r="K164" s="1">
        <v>13.333333333333334</v>
      </c>
      <c r="L164" s="1" t="s">
        <v>4710</v>
      </c>
      <c r="M164" s="1" t="s">
        <v>4734</v>
      </c>
      <c r="N164" s="1" t="s">
        <v>4712</v>
      </c>
      <c r="O164" s="1" t="s">
        <v>5100</v>
      </c>
      <c r="P164" s="1" t="s">
        <v>4742</v>
      </c>
      <c r="Q164" s="1">
        <v>2</v>
      </c>
      <c r="R164" s="1">
        <v>3</v>
      </c>
      <c r="S164" s="1">
        <v>5</v>
      </c>
      <c r="T164" s="1" t="s">
        <v>4748</v>
      </c>
      <c r="U164" s="1">
        <v>0</v>
      </c>
      <c r="V164" s="1" t="s">
        <v>4718</v>
      </c>
      <c r="W164" s="1">
        <v>0</v>
      </c>
      <c r="X164" s="1">
        <v>0</v>
      </c>
      <c r="Y164" s="13">
        <v>7</v>
      </c>
    </row>
    <row r="165" spans="1:25" x14ac:dyDescent="0.25">
      <c r="A165" s="1" t="s">
        <v>4879</v>
      </c>
      <c r="B165" s="1" t="s">
        <v>4707</v>
      </c>
      <c r="C165" s="1" t="s">
        <v>4716</v>
      </c>
      <c r="D165" s="1">
        <v>8</v>
      </c>
      <c r="E165" s="1" t="s">
        <v>4725</v>
      </c>
      <c r="F165" s="1">
        <v>30</v>
      </c>
      <c r="G165" s="1">
        <v>30</v>
      </c>
      <c r="H165" s="1">
        <v>40</v>
      </c>
      <c r="I165" s="1">
        <v>100</v>
      </c>
      <c r="J165" s="1" t="s">
        <v>5102</v>
      </c>
      <c r="K165" s="1">
        <v>1.4285714285714286</v>
      </c>
      <c r="L165" s="1" t="s">
        <v>4720</v>
      </c>
      <c r="M165" s="1" t="s">
        <v>4711</v>
      </c>
      <c r="N165" s="1" t="s">
        <v>4712</v>
      </c>
      <c r="O165" s="1" t="s">
        <v>5102</v>
      </c>
      <c r="Q165" s="1">
        <v>0</v>
      </c>
      <c r="R165" s="1">
        <v>1</v>
      </c>
      <c r="S165" s="1">
        <v>2</v>
      </c>
      <c r="T165" s="1" t="s">
        <v>4721</v>
      </c>
      <c r="U165" s="1">
        <v>0</v>
      </c>
      <c r="V165" s="1" t="s">
        <v>4718</v>
      </c>
      <c r="W165" s="1">
        <v>0</v>
      </c>
      <c r="X165" s="1">
        <v>0</v>
      </c>
      <c r="Y165" s="13">
        <v>6</v>
      </c>
    </row>
    <row r="166" spans="1:25" x14ac:dyDescent="0.25">
      <c r="A166" s="1" t="s">
        <v>4880</v>
      </c>
      <c r="B166" s="1" t="s">
        <v>4707</v>
      </c>
      <c r="C166" s="1" t="s">
        <v>4716</v>
      </c>
      <c r="D166" s="1">
        <v>2</v>
      </c>
      <c r="E166" s="1" t="s">
        <v>4725</v>
      </c>
      <c r="F166" s="1">
        <v>20</v>
      </c>
      <c r="G166" s="1">
        <v>30</v>
      </c>
      <c r="H166" s="1">
        <v>35</v>
      </c>
      <c r="I166" s="1">
        <v>85</v>
      </c>
      <c r="J166" s="1" t="s">
        <v>5101</v>
      </c>
      <c r="K166" s="1">
        <v>21.428571428571427</v>
      </c>
      <c r="L166" s="1" t="s">
        <v>4710</v>
      </c>
      <c r="M166" s="1" t="s">
        <v>4734</v>
      </c>
      <c r="N166" s="1" t="s">
        <v>4712</v>
      </c>
      <c r="O166" s="1" t="s">
        <v>5100</v>
      </c>
      <c r="Q166" s="1">
        <v>0</v>
      </c>
      <c r="R166" s="1">
        <v>1</v>
      </c>
      <c r="S166" s="1">
        <v>2</v>
      </c>
      <c r="T166" s="1" t="s">
        <v>4721</v>
      </c>
      <c r="U166" s="1">
        <v>1</v>
      </c>
      <c r="V166" s="1" t="s">
        <v>4718</v>
      </c>
      <c r="W166" s="1">
        <v>1</v>
      </c>
      <c r="X166" s="1">
        <v>1</v>
      </c>
      <c r="Y166" s="13">
        <v>6</v>
      </c>
    </row>
    <row r="167" spans="1:25" x14ac:dyDescent="0.25">
      <c r="A167" s="1" t="s">
        <v>4881</v>
      </c>
      <c r="B167" s="1" t="s">
        <v>4707</v>
      </c>
      <c r="C167" s="1" t="s">
        <v>4708</v>
      </c>
      <c r="D167" s="1">
        <v>12</v>
      </c>
      <c r="E167" s="1" t="s">
        <v>4725</v>
      </c>
      <c r="F167" s="1">
        <v>10</v>
      </c>
      <c r="G167" s="1">
        <v>15</v>
      </c>
      <c r="H167" s="1">
        <v>10</v>
      </c>
      <c r="I167" s="1">
        <v>35</v>
      </c>
      <c r="J167" s="1" t="s">
        <v>5101</v>
      </c>
      <c r="K167" s="1">
        <v>3.8095238095238098</v>
      </c>
      <c r="L167" s="1" t="s">
        <v>4710</v>
      </c>
      <c r="M167" s="1" t="s">
        <v>4734</v>
      </c>
      <c r="N167" s="1" t="s">
        <v>4712</v>
      </c>
      <c r="O167" s="1" t="s">
        <v>5100</v>
      </c>
      <c r="Q167" s="1">
        <v>1</v>
      </c>
      <c r="R167" s="1">
        <v>1</v>
      </c>
      <c r="S167" s="1">
        <v>3</v>
      </c>
      <c r="T167" s="1" t="s">
        <v>4713</v>
      </c>
      <c r="U167" s="1">
        <v>1</v>
      </c>
      <c r="V167" s="1" t="s">
        <v>4718</v>
      </c>
      <c r="W167" s="1">
        <v>1</v>
      </c>
      <c r="X167" s="1">
        <v>1</v>
      </c>
      <c r="Y167" s="13">
        <v>6</v>
      </c>
    </row>
    <row r="168" spans="1:25" x14ac:dyDescent="0.25">
      <c r="A168" s="1" t="s">
        <v>4771</v>
      </c>
      <c r="B168" s="1" t="s">
        <v>4707</v>
      </c>
      <c r="C168" s="1" t="s">
        <v>4708</v>
      </c>
      <c r="D168" s="1">
        <v>9</v>
      </c>
      <c r="E168" s="1" t="s">
        <v>4709</v>
      </c>
      <c r="F168" s="1">
        <v>40</v>
      </c>
      <c r="G168" s="1">
        <v>50</v>
      </c>
      <c r="H168" s="1">
        <v>60</v>
      </c>
      <c r="I168" s="1">
        <v>150</v>
      </c>
      <c r="J168" s="1" t="s">
        <v>5102</v>
      </c>
      <c r="K168" s="1">
        <v>4.4444444444444446</v>
      </c>
      <c r="L168" s="1" t="s">
        <v>4720</v>
      </c>
      <c r="M168" s="1" t="s">
        <v>4711</v>
      </c>
      <c r="N168" s="1" t="s">
        <v>4717</v>
      </c>
      <c r="O168" s="1" t="s">
        <v>5102</v>
      </c>
      <c r="Q168" s="1">
        <v>1</v>
      </c>
      <c r="R168" s="1">
        <v>1</v>
      </c>
      <c r="S168" s="1">
        <v>2</v>
      </c>
      <c r="T168" s="1" t="s">
        <v>4721</v>
      </c>
      <c r="U168" s="1">
        <v>1</v>
      </c>
      <c r="V168" s="1" t="s">
        <v>4722</v>
      </c>
      <c r="W168" s="1">
        <v>1</v>
      </c>
      <c r="X168" s="1">
        <v>1</v>
      </c>
      <c r="Y168" s="13">
        <v>4</v>
      </c>
    </row>
    <row r="169" spans="1:25" x14ac:dyDescent="0.25">
      <c r="A169" s="1" t="s">
        <v>4882</v>
      </c>
      <c r="B169" s="1" t="s">
        <v>4707</v>
      </c>
      <c r="C169" s="1" t="s">
        <v>4716</v>
      </c>
      <c r="D169" s="1">
        <v>8</v>
      </c>
      <c r="E169" s="1" t="s">
        <v>4725</v>
      </c>
      <c r="F169" s="1">
        <v>2</v>
      </c>
      <c r="G169" s="1">
        <v>3</v>
      </c>
      <c r="H169" s="1">
        <v>3</v>
      </c>
      <c r="I169" s="1">
        <v>8</v>
      </c>
      <c r="J169" s="1" t="s">
        <v>5100</v>
      </c>
      <c r="K169" s="1">
        <v>12.5</v>
      </c>
      <c r="L169" s="1" t="s">
        <v>4710</v>
      </c>
      <c r="M169" s="1" t="s">
        <v>4711</v>
      </c>
      <c r="N169" s="1" t="s">
        <v>4712</v>
      </c>
      <c r="O169" s="1" t="s">
        <v>5102</v>
      </c>
      <c r="Q169" s="1">
        <v>1</v>
      </c>
      <c r="R169" s="1">
        <v>1</v>
      </c>
      <c r="S169" s="1">
        <v>2</v>
      </c>
      <c r="T169" s="1" t="s">
        <v>4721</v>
      </c>
      <c r="U169" s="1">
        <v>1</v>
      </c>
      <c r="V169" s="1" t="s">
        <v>4714</v>
      </c>
      <c r="W169" s="1">
        <v>1</v>
      </c>
      <c r="X169" s="1">
        <v>1</v>
      </c>
      <c r="Y169" s="13">
        <v>5</v>
      </c>
    </row>
    <row r="170" spans="1:25" x14ac:dyDescent="0.25">
      <c r="A170" s="1" t="s">
        <v>4883</v>
      </c>
      <c r="B170" s="1" t="s">
        <v>4707</v>
      </c>
      <c r="C170" s="1" t="s">
        <v>4716</v>
      </c>
      <c r="D170" s="1">
        <v>5</v>
      </c>
      <c r="E170" s="1" t="s">
        <v>4725</v>
      </c>
      <c r="F170" s="1">
        <v>10</v>
      </c>
      <c r="G170" s="1">
        <v>8</v>
      </c>
      <c r="H170" s="1">
        <v>15</v>
      </c>
      <c r="I170" s="1">
        <v>33</v>
      </c>
      <c r="J170" s="1" t="s">
        <v>5101</v>
      </c>
      <c r="K170" s="1">
        <v>10.285714285714286</v>
      </c>
      <c r="L170" s="1" t="s">
        <v>4710</v>
      </c>
      <c r="M170" s="1" t="s">
        <v>4711</v>
      </c>
      <c r="N170" s="1" t="s">
        <v>4717</v>
      </c>
      <c r="O170" s="1" t="s">
        <v>5102</v>
      </c>
      <c r="Q170" s="1">
        <v>2</v>
      </c>
      <c r="R170" s="1">
        <v>2</v>
      </c>
      <c r="S170" s="1">
        <v>5</v>
      </c>
      <c r="T170" s="1" t="s">
        <v>4748</v>
      </c>
      <c r="U170" s="1">
        <v>1</v>
      </c>
      <c r="V170" s="1" t="s">
        <v>4718</v>
      </c>
      <c r="W170" s="1">
        <v>1</v>
      </c>
      <c r="X170" s="1">
        <v>1</v>
      </c>
      <c r="Y170" s="13">
        <v>8</v>
      </c>
    </row>
    <row r="171" spans="1:25" x14ac:dyDescent="0.25">
      <c r="A171" s="1" t="s">
        <v>4884</v>
      </c>
      <c r="B171" s="1" t="s">
        <v>4707</v>
      </c>
      <c r="C171" s="1" t="s">
        <v>4716</v>
      </c>
      <c r="D171" s="1">
        <v>8</v>
      </c>
      <c r="E171" s="1" t="s">
        <v>4725</v>
      </c>
      <c r="F171" s="1">
        <v>1</v>
      </c>
      <c r="G171" s="1">
        <v>1</v>
      </c>
      <c r="H171" s="1">
        <v>1</v>
      </c>
      <c r="I171" s="1">
        <v>3</v>
      </c>
      <c r="J171" s="1" t="s">
        <v>5100</v>
      </c>
      <c r="K171" s="1">
        <v>17.5</v>
      </c>
      <c r="L171" s="1" t="s">
        <v>4710</v>
      </c>
      <c r="M171" s="1" t="s">
        <v>4711</v>
      </c>
      <c r="N171" s="1" t="s">
        <v>4712</v>
      </c>
      <c r="O171" s="1" t="s">
        <v>5102</v>
      </c>
      <c r="Q171" s="1">
        <v>2</v>
      </c>
      <c r="R171" s="1">
        <v>2</v>
      </c>
      <c r="S171" s="1">
        <v>4</v>
      </c>
      <c r="T171" s="1" t="s">
        <v>4713</v>
      </c>
      <c r="U171" s="1">
        <v>0</v>
      </c>
      <c r="V171" s="1" t="s">
        <v>4718</v>
      </c>
      <c r="W171" s="1">
        <v>0</v>
      </c>
      <c r="X171" s="1">
        <v>0</v>
      </c>
      <c r="Y171" s="13">
        <v>8</v>
      </c>
    </row>
    <row r="172" spans="1:25" x14ac:dyDescent="0.25">
      <c r="A172" s="1" t="s">
        <v>4885</v>
      </c>
      <c r="B172" s="1" t="s">
        <v>4707</v>
      </c>
      <c r="C172" s="1" t="s">
        <v>4716</v>
      </c>
      <c r="D172" s="1">
        <v>6</v>
      </c>
      <c r="E172" s="1" t="s">
        <v>4725</v>
      </c>
      <c r="F172" s="1">
        <v>1</v>
      </c>
      <c r="G172" s="1">
        <v>1</v>
      </c>
      <c r="H172" s="1">
        <v>1</v>
      </c>
      <c r="I172" s="1">
        <v>3</v>
      </c>
      <c r="J172" s="1" t="s">
        <v>5100</v>
      </c>
      <c r="K172" s="1">
        <v>16.666666666666668</v>
      </c>
      <c r="L172" s="1" t="s">
        <v>4710</v>
      </c>
      <c r="M172" s="1" t="s">
        <v>4711</v>
      </c>
      <c r="N172" s="1" t="s">
        <v>4712</v>
      </c>
      <c r="O172" s="1" t="s">
        <v>5102</v>
      </c>
      <c r="Q172" s="1">
        <v>2</v>
      </c>
      <c r="R172" s="1">
        <v>2</v>
      </c>
      <c r="S172" s="1">
        <v>4</v>
      </c>
      <c r="T172" s="1" t="s">
        <v>4713</v>
      </c>
      <c r="U172" s="1">
        <v>0</v>
      </c>
      <c r="V172" s="1" t="s">
        <v>4718</v>
      </c>
      <c r="W172" s="1">
        <v>0</v>
      </c>
      <c r="X172" s="1">
        <v>0</v>
      </c>
      <c r="Y172" s="13">
        <v>7</v>
      </c>
    </row>
    <row r="173" spans="1:25" x14ac:dyDescent="0.25">
      <c r="A173" s="1" t="s">
        <v>4886</v>
      </c>
      <c r="B173" s="1" t="s">
        <v>4707</v>
      </c>
      <c r="C173" s="1" t="s">
        <v>4716</v>
      </c>
      <c r="D173" s="1">
        <v>7</v>
      </c>
      <c r="E173" s="1" t="s">
        <v>4725</v>
      </c>
      <c r="F173" s="1">
        <v>7</v>
      </c>
      <c r="G173" s="1">
        <v>3</v>
      </c>
      <c r="H173" s="1">
        <v>7</v>
      </c>
      <c r="I173" s="1">
        <v>17</v>
      </c>
      <c r="J173" s="1" t="s">
        <v>5100</v>
      </c>
      <c r="K173" s="1">
        <v>11.428571428571429</v>
      </c>
      <c r="L173" s="1" t="s">
        <v>4710</v>
      </c>
      <c r="M173" s="1" t="s">
        <v>4711</v>
      </c>
      <c r="N173" s="1" t="s">
        <v>4712</v>
      </c>
      <c r="O173" s="1" t="s">
        <v>5102</v>
      </c>
      <c r="Q173" s="1">
        <v>2</v>
      </c>
      <c r="R173" s="1">
        <v>2</v>
      </c>
      <c r="S173" s="1">
        <v>4</v>
      </c>
      <c r="T173" s="1" t="s">
        <v>4713</v>
      </c>
      <c r="U173" s="1">
        <v>0</v>
      </c>
      <c r="V173" s="1" t="s">
        <v>4718</v>
      </c>
      <c r="W173" s="1">
        <v>0</v>
      </c>
      <c r="X173" s="1">
        <v>0</v>
      </c>
      <c r="Y173" s="13">
        <v>9</v>
      </c>
    </row>
    <row r="174" spans="1:25" x14ac:dyDescent="0.25">
      <c r="A174" s="1" t="s">
        <v>4887</v>
      </c>
      <c r="B174" s="1" t="s">
        <v>4707</v>
      </c>
      <c r="C174" s="1" t="s">
        <v>4716</v>
      </c>
      <c r="D174" s="1">
        <v>10</v>
      </c>
      <c r="E174" s="1" t="s">
        <v>4725</v>
      </c>
      <c r="F174" s="1">
        <v>1</v>
      </c>
      <c r="G174" s="1">
        <v>1</v>
      </c>
      <c r="H174" s="1">
        <v>1</v>
      </c>
      <c r="I174" s="1">
        <v>3</v>
      </c>
      <c r="J174" s="1" t="s">
        <v>5100</v>
      </c>
      <c r="K174" s="1">
        <v>16</v>
      </c>
      <c r="L174" s="1" t="s">
        <v>4710</v>
      </c>
      <c r="M174" s="1" t="s">
        <v>4734</v>
      </c>
      <c r="N174" s="1" t="s">
        <v>4717</v>
      </c>
      <c r="O174" s="1" t="s">
        <v>5101</v>
      </c>
      <c r="P174" s="1" t="s">
        <v>4742</v>
      </c>
      <c r="Q174" s="1">
        <v>2</v>
      </c>
      <c r="R174" s="1">
        <v>2</v>
      </c>
      <c r="S174" s="1">
        <v>4</v>
      </c>
      <c r="T174" s="1" t="s">
        <v>4713</v>
      </c>
      <c r="U174" s="1">
        <v>0</v>
      </c>
      <c r="V174" s="1" t="s">
        <v>4714</v>
      </c>
      <c r="W174" s="1">
        <v>0</v>
      </c>
      <c r="X174" s="1">
        <v>0</v>
      </c>
      <c r="Y174" s="13">
        <v>5</v>
      </c>
    </row>
    <row r="175" spans="1:25" x14ac:dyDescent="0.25">
      <c r="A175" s="1" t="s">
        <v>4888</v>
      </c>
      <c r="B175" s="1" t="s">
        <v>4707</v>
      </c>
      <c r="C175" s="1" t="s">
        <v>4716</v>
      </c>
      <c r="D175" s="1">
        <v>7</v>
      </c>
      <c r="E175" s="1" t="s">
        <v>4709</v>
      </c>
      <c r="F175" s="1">
        <v>60</v>
      </c>
      <c r="G175" s="1">
        <v>2</v>
      </c>
      <c r="H175" s="1">
        <v>60</v>
      </c>
      <c r="I175" s="1">
        <v>122</v>
      </c>
      <c r="J175" s="1" t="s">
        <v>5102</v>
      </c>
      <c r="K175" s="1">
        <v>5.7142857142857144</v>
      </c>
      <c r="L175" s="1" t="s">
        <v>4710</v>
      </c>
      <c r="M175" s="1" t="s">
        <v>4711</v>
      </c>
      <c r="N175" s="1" t="s">
        <v>4712</v>
      </c>
      <c r="O175" s="1" t="s">
        <v>5102</v>
      </c>
      <c r="Q175" s="1">
        <v>1</v>
      </c>
      <c r="R175" s="1">
        <v>1</v>
      </c>
      <c r="S175" s="1">
        <v>2</v>
      </c>
      <c r="T175" s="1" t="s">
        <v>4721</v>
      </c>
      <c r="U175" s="1">
        <v>0</v>
      </c>
      <c r="V175" s="1" t="s">
        <v>4722</v>
      </c>
      <c r="W175" s="1">
        <v>0</v>
      </c>
      <c r="X175" s="1">
        <v>0</v>
      </c>
      <c r="Y175" s="13">
        <v>3</v>
      </c>
    </row>
    <row r="176" spans="1:25" x14ac:dyDescent="0.25">
      <c r="A176" s="1" t="s">
        <v>4889</v>
      </c>
      <c r="B176" s="1" t="s">
        <v>4707</v>
      </c>
      <c r="C176" s="1" t="s">
        <v>4716</v>
      </c>
      <c r="D176" s="1">
        <v>2</v>
      </c>
      <c r="E176" s="1" t="s">
        <v>4725</v>
      </c>
      <c r="F176" s="1">
        <v>1</v>
      </c>
      <c r="G176" s="1">
        <v>1</v>
      </c>
      <c r="H176" s="1">
        <v>1</v>
      </c>
      <c r="I176" s="1">
        <v>3</v>
      </c>
      <c r="J176" s="1" t="s">
        <v>5100</v>
      </c>
      <c r="K176" s="1">
        <v>40</v>
      </c>
      <c r="L176" s="1" t="s">
        <v>4710</v>
      </c>
      <c r="M176" s="1" t="s">
        <v>4711</v>
      </c>
      <c r="N176" s="1" t="s">
        <v>4712</v>
      </c>
      <c r="O176" s="1" t="s">
        <v>5102</v>
      </c>
      <c r="Q176" s="1">
        <v>2</v>
      </c>
      <c r="R176" s="1">
        <v>2</v>
      </c>
      <c r="S176" s="1">
        <v>5</v>
      </c>
      <c r="T176" s="1" t="s">
        <v>4748</v>
      </c>
      <c r="U176" s="1">
        <v>0</v>
      </c>
      <c r="V176" s="1" t="s">
        <v>4722</v>
      </c>
      <c r="W176" s="1">
        <v>0</v>
      </c>
      <c r="X176" s="1">
        <v>0</v>
      </c>
      <c r="Y176" s="13">
        <v>4</v>
      </c>
    </row>
    <row r="177" spans="1:25" x14ac:dyDescent="0.25">
      <c r="A177" s="1" t="s">
        <v>4890</v>
      </c>
      <c r="B177" s="1" t="s">
        <v>4751</v>
      </c>
      <c r="C177" s="1" t="s">
        <v>4716</v>
      </c>
      <c r="D177" s="1">
        <v>9</v>
      </c>
      <c r="E177" s="1" t="s">
        <v>4709</v>
      </c>
      <c r="F177" s="1">
        <v>2</v>
      </c>
      <c r="G177" s="1">
        <v>5</v>
      </c>
      <c r="H177" s="1">
        <v>2</v>
      </c>
      <c r="I177" s="1">
        <v>9</v>
      </c>
      <c r="J177" s="1" t="s">
        <v>5102</v>
      </c>
      <c r="K177" s="1">
        <v>11.111111111111111</v>
      </c>
      <c r="L177" s="1" t="s">
        <v>4710</v>
      </c>
      <c r="M177" s="1" t="s">
        <v>4711</v>
      </c>
      <c r="N177" s="1" t="s">
        <v>4712</v>
      </c>
      <c r="O177" s="1" t="s">
        <v>5102</v>
      </c>
      <c r="Q177" s="1">
        <v>1</v>
      </c>
      <c r="R177" s="1">
        <v>0</v>
      </c>
      <c r="S177" s="1">
        <v>1</v>
      </c>
      <c r="T177" s="1" t="s">
        <v>4721</v>
      </c>
      <c r="U177" s="1">
        <v>0</v>
      </c>
      <c r="V177" s="1" t="s">
        <v>4718</v>
      </c>
      <c r="W177" s="1">
        <v>0</v>
      </c>
      <c r="X177" s="1">
        <v>0</v>
      </c>
      <c r="Y177" s="13">
        <v>6</v>
      </c>
    </row>
    <row r="178" spans="1:25" x14ac:dyDescent="0.25">
      <c r="A178" s="1" t="s">
        <v>4891</v>
      </c>
      <c r="B178" s="1" t="s">
        <v>4707</v>
      </c>
      <c r="C178" s="1" t="s">
        <v>4708</v>
      </c>
      <c r="D178" s="1">
        <v>4</v>
      </c>
      <c r="E178" s="1" t="s">
        <v>4725</v>
      </c>
      <c r="F178" s="1">
        <v>10</v>
      </c>
      <c r="G178" s="1">
        <v>15</v>
      </c>
      <c r="H178" s="1">
        <v>20</v>
      </c>
      <c r="I178" s="1">
        <v>45</v>
      </c>
      <c r="J178" s="1" t="s">
        <v>5101</v>
      </c>
      <c r="K178" s="1">
        <v>17.142857142857142</v>
      </c>
      <c r="L178" s="1" t="s">
        <v>4710</v>
      </c>
      <c r="M178" s="1" t="s">
        <v>4711</v>
      </c>
      <c r="N178" s="1" t="s">
        <v>4712</v>
      </c>
      <c r="O178" s="1" t="s">
        <v>5102</v>
      </c>
      <c r="Q178" s="1">
        <v>1</v>
      </c>
      <c r="R178" s="1">
        <v>1</v>
      </c>
      <c r="S178" s="1">
        <v>3</v>
      </c>
      <c r="T178" s="1" t="s">
        <v>4713</v>
      </c>
      <c r="U178" s="1">
        <v>1</v>
      </c>
      <c r="V178" s="1" t="s">
        <v>4714</v>
      </c>
      <c r="W178" s="1">
        <v>1</v>
      </c>
      <c r="X178" s="1">
        <v>1</v>
      </c>
      <c r="Y178" s="13">
        <v>5</v>
      </c>
    </row>
    <row r="179" spans="1:25" x14ac:dyDescent="0.25">
      <c r="A179" s="1" t="s">
        <v>4892</v>
      </c>
      <c r="B179" s="1" t="s">
        <v>4707</v>
      </c>
      <c r="C179" s="1" t="s">
        <v>4716</v>
      </c>
      <c r="D179" s="1">
        <v>6</v>
      </c>
      <c r="E179" s="1" t="s">
        <v>4725</v>
      </c>
      <c r="F179" s="1">
        <v>7</v>
      </c>
      <c r="G179" s="1">
        <v>9</v>
      </c>
      <c r="H179" s="1">
        <v>12</v>
      </c>
      <c r="I179" s="1">
        <v>28</v>
      </c>
      <c r="J179" s="1" t="s">
        <v>5100</v>
      </c>
      <c r="K179" s="1">
        <v>14.285714285714285</v>
      </c>
      <c r="L179" s="1" t="s">
        <v>4710</v>
      </c>
      <c r="M179" s="1" t="s">
        <v>4711</v>
      </c>
      <c r="N179" s="1" t="s">
        <v>4712</v>
      </c>
      <c r="O179" s="1" t="s">
        <v>5102</v>
      </c>
      <c r="Q179" s="1">
        <v>0</v>
      </c>
      <c r="R179" s="1">
        <v>0</v>
      </c>
      <c r="S179" s="1">
        <v>0</v>
      </c>
      <c r="T179" s="1" t="s">
        <v>4721</v>
      </c>
      <c r="U179" s="1">
        <v>0</v>
      </c>
      <c r="V179" s="1" t="s">
        <v>4722</v>
      </c>
      <c r="W179" s="1">
        <v>0</v>
      </c>
      <c r="X179" s="1">
        <v>0</v>
      </c>
      <c r="Y179" s="13">
        <v>1</v>
      </c>
    </row>
    <row r="180" spans="1:25" x14ac:dyDescent="0.25">
      <c r="A180" s="1" t="s">
        <v>4893</v>
      </c>
      <c r="B180" s="1" t="s">
        <v>4707</v>
      </c>
      <c r="C180" s="1" t="s">
        <v>4708</v>
      </c>
      <c r="D180" s="1">
        <v>14</v>
      </c>
      <c r="E180" s="1" t="s">
        <v>4725</v>
      </c>
      <c r="F180" s="1">
        <v>4</v>
      </c>
      <c r="G180" s="1">
        <v>10</v>
      </c>
      <c r="H180" s="1">
        <v>4</v>
      </c>
      <c r="I180" s="1">
        <v>18</v>
      </c>
      <c r="J180" s="1" t="s">
        <v>5100</v>
      </c>
      <c r="K180" s="1">
        <v>10</v>
      </c>
      <c r="L180" s="1" t="s">
        <v>4710</v>
      </c>
      <c r="M180" s="1" t="s">
        <v>4711</v>
      </c>
      <c r="N180" s="1" t="s">
        <v>4712</v>
      </c>
      <c r="O180" s="1" t="s">
        <v>5102</v>
      </c>
      <c r="Q180" s="1">
        <v>2</v>
      </c>
      <c r="R180" s="1">
        <v>3</v>
      </c>
      <c r="S180" s="1">
        <v>6</v>
      </c>
      <c r="T180" s="1" t="s">
        <v>4748</v>
      </c>
      <c r="U180" s="1">
        <v>1</v>
      </c>
      <c r="V180" s="1" t="s">
        <v>4718</v>
      </c>
      <c r="W180" s="1">
        <v>1</v>
      </c>
      <c r="X180" s="1">
        <v>1</v>
      </c>
      <c r="Y180" s="13">
        <v>8</v>
      </c>
    </row>
    <row r="181" spans="1:25" x14ac:dyDescent="0.25">
      <c r="A181" s="1" t="s">
        <v>4894</v>
      </c>
      <c r="B181" s="1" t="s">
        <v>4751</v>
      </c>
      <c r="C181" s="1" t="s">
        <v>4716</v>
      </c>
      <c r="D181" s="1">
        <v>4</v>
      </c>
      <c r="E181" s="1" t="s">
        <v>4709</v>
      </c>
      <c r="F181" s="1">
        <v>1</v>
      </c>
      <c r="G181" s="1">
        <v>1</v>
      </c>
      <c r="H181" s="1">
        <v>1</v>
      </c>
      <c r="I181" s="1">
        <v>3</v>
      </c>
      <c r="J181" s="1" t="s">
        <v>5102</v>
      </c>
      <c r="K181" s="1">
        <v>15</v>
      </c>
      <c r="L181" s="1" t="s">
        <v>4710</v>
      </c>
      <c r="M181" s="1" t="s">
        <v>4711</v>
      </c>
      <c r="N181" s="1" t="s">
        <v>4712</v>
      </c>
      <c r="O181" s="1" t="s">
        <v>5102</v>
      </c>
      <c r="P181" s="1" t="s">
        <v>4895</v>
      </c>
      <c r="Q181" s="1">
        <v>1</v>
      </c>
      <c r="R181" s="1">
        <v>0</v>
      </c>
      <c r="S181" s="1">
        <v>1</v>
      </c>
      <c r="T181" s="1" t="s">
        <v>4721</v>
      </c>
      <c r="U181" s="1">
        <v>0</v>
      </c>
      <c r="V181" s="1" t="s">
        <v>4718</v>
      </c>
      <c r="W181" s="1">
        <v>0</v>
      </c>
      <c r="X181" s="1">
        <v>0</v>
      </c>
      <c r="Y181" s="13">
        <v>6</v>
      </c>
    </row>
    <row r="182" spans="1:25" x14ac:dyDescent="0.25">
      <c r="A182" s="1" t="s">
        <v>4896</v>
      </c>
      <c r="B182" s="1" t="s">
        <v>4707</v>
      </c>
      <c r="C182" s="1" t="s">
        <v>4716</v>
      </c>
      <c r="D182" s="1">
        <v>8</v>
      </c>
      <c r="E182" s="1" t="s">
        <v>4725</v>
      </c>
      <c r="F182" s="1">
        <v>4</v>
      </c>
      <c r="G182" s="1">
        <v>1</v>
      </c>
      <c r="H182" s="1">
        <v>6</v>
      </c>
      <c r="I182" s="1">
        <v>11</v>
      </c>
      <c r="J182" s="1" t="s">
        <v>5100</v>
      </c>
      <c r="K182" s="1">
        <v>7.5</v>
      </c>
      <c r="L182" s="1" t="s">
        <v>4710</v>
      </c>
      <c r="M182" s="1" t="s">
        <v>4711</v>
      </c>
      <c r="N182" s="1" t="s">
        <v>4712</v>
      </c>
      <c r="O182" s="1" t="s">
        <v>5102</v>
      </c>
      <c r="Q182" s="1">
        <v>3</v>
      </c>
      <c r="R182" s="1">
        <v>3</v>
      </c>
      <c r="S182" s="1">
        <v>6</v>
      </c>
      <c r="T182" s="1" t="s">
        <v>4748</v>
      </c>
      <c r="U182" s="1">
        <v>0</v>
      </c>
      <c r="V182" s="1" t="s">
        <v>4722</v>
      </c>
      <c r="W182" s="1">
        <v>0</v>
      </c>
      <c r="X182" s="1">
        <v>0</v>
      </c>
      <c r="Y182" s="13">
        <v>2</v>
      </c>
    </row>
    <row r="183" spans="1:25" x14ac:dyDescent="0.25">
      <c r="A183" s="1" t="s">
        <v>4897</v>
      </c>
      <c r="B183" s="1" t="s">
        <v>4707</v>
      </c>
      <c r="C183" s="1" t="s">
        <v>4716</v>
      </c>
      <c r="D183" s="1">
        <v>4</v>
      </c>
      <c r="E183" s="1" t="s">
        <v>4725</v>
      </c>
      <c r="F183" s="1">
        <v>15</v>
      </c>
      <c r="G183" s="1">
        <v>3</v>
      </c>
      <c r="H183" s="1">
        <v>15</v>
      </c>
      <c r="I183" s="1">
        <v>33</v>
      </c>
      <c r="J183" s="1" t="s">
        <v>5102</v>
      </c>
      <c r="K183" s="1">
        <v>15</v>
      </c>
      <c r="L183" s="1" t="s">
        <v>4720</v>
      </c>
      <c r="M183" s="1" t="s">
        <v>4711</v>
      </c>
      <c r="N183" s="1" t="s">
        <v>4712</v>
      </c>
      <c r="O183" s="1" t="s">
        <v>5102</v>
      </c>
      <c r="Q183" s="1">
        <v>2</v>
      </c>
      <c r="R183" s="1">
        <v>2</v>
      </c>
      <c r="S183" s="1">
        <v>4</v>
      </c>
      <c r="T183" s="1" t="s">
        <v>4713</v>
      </c>
      <c r="U183" s="1">
        <v>0</v>
      </c>
      <c r="V183" s="1" t="s">
        <v>4718</v>
      </c>
      <c r="W183" s="1">
        <v>0</v>
      </c>
      <c r="X183" s="1">
        <v>0</v>
      </c>
      <c r="Y183" s="13">
        <v>8</v>
      </c>
    </row>
    <row r="184" spans="1:25" x14ac:dyDescent="0.25">
      <c r="A184" s="1" t="s">
        <v>4898</v>
      </c>
      <c r="B184" s="1" t="s">
        <v>4707</v>
      </c>
      <c r="C184" s="1" t="s">
        <v>4716</v>
      </c>
      <c r="D184" s="1">
        <v>5</v>
      </c>
      <c r="E184" s="1" t="s">
        <v>4725</v>
      </c>
      <c r="F184" s="1">
        <v>10</v>
      </c>
      <c r="G184" s="1">
        <v>1</v>
      </c>
      <c r="H184" s="1">
        <v>10</v>
      </c>
      <c r="I184" s="1">
        <v>21</v>
      </c>
      <c r="J184" s="1" t="s">
        <v>5100</v>
      </c>
      <c r="K184" s="1">
        <v>16</v>
      </c>
      <c r="L184" s="1" t="s">
        <v>4710</v>
      </c>
      <c r="M184" s="1" t="s">
        <v>4711</v>
      </c>
      <c r="N184" s="1" t="s">
        <v>4717</v>
      </c>
      <c r="O184" s="1" t="s">
        <v>5102</v>
      </c>
      <c r="Q184" s="1">
        <v>3</v>
      </c>
      <c r="R184" s="1">
        <v>2</v>
      </c>
      <c r="S184" s="1">
        <v>5</v>
      </c>
      <c r="T184" s="1" t="s">
        <v>4748</v>
      </c>
      <c r="U184" s="1">
        <v>0</v>
      </c>
      <c r="V184" s="1" t="s">
        <v>4718</v>
      </c>
      <c r="W184" s="1">
        <v>0</v>
      </c>
      <c r="X184" s="1">
        <v>0</v>
      </c>
      <c r="Y184" s="13">
        <v>6</v>
      </c>
    </row>
    <row r="185" spans="1:25" x14ac:dyDescent="0.25">
      <c r="A185" s="1" t="s">
        <v>4899</v>
      </c>
      <c r="B185" s="1" t="s">
        <v>4707</v>
      </c>
      <c r="C185" s="1" t="s">
        <v>4716</v>
      </c>
      <c r="D185" s="1">
        <v>7</v>
      </c>
      <c r="E185" s="1" t="s">
        <v>4725</v>
      </c>
      <c r="F185" s="1">
        <v>1</v>
      </c>
      <c r="G185" s="1">
        <v>1</v>
      </c>
      <c r="H185" s="1">
        <v>1</v>
      </c>
      <c r="I185" s="1">
        <v>3</v>
      </c>
      <c r="J185" s="1" t="s">
        <v>5100</v>
      </c>
      <c r="K185" s="1">
        <v>28.571428571428573</v>
      </c>
      <c r="L185" s="1" t="s">
        <v>4710</v>
      </c>
      <c r="M185" s="1" t="s">
        <v>4711</v>
      </c>
      <c r="N185" s="1" t="s">
        <v>4712</v>
      </c>
      <c r="O185" s="1" t="s">
        <v>5102</v>
      </c>
      <c r="Q185" s="1">
        <v>2</v>
      </c>
      <c r="R185" s="1">
        <v>2</v>
      </c>
      <c r="S185" s="1">
        <v>4</v>
      </c>
      <c r="T185" s="1" t="s">
        <v>4713</v>
      </c>
      <c r="U185" s="1">
        <v>0</v>
      </c>
      <c r="V185" s="1" t="s">
        <v>4714</v>
      </c>
      <c r="W185" s="1">
        <v>0</v>
      </c>
      <c r="X185" s="1">
        <v>0</v>
      </c>
      <c r="Y185" s="13">
        <v>5</v>
      </c>
    </row>
    <row r="186" spans="1:25" x14ac:dyDescent="0.25">
      <c r="A186" s="1" t="s">
        <v>4900</v>
      </c>
      <c r="B186" s="1" t="s">
        <v>4707</v>
      </c>
      <c r="C186" s="1" t="s">
        <v>4716</v>
      </c>
      <c r="D186" s="1">
        <v>5</v>
      </c>
      <c r="E186" s="1" t="s">
        <v>4709</v>
      </c>
      <c r="F186" s="1">
        <v>5</v>
      </c>
      <c r="G186" s="1">
        <v>10</v>
      </c>
      <c r="H186" s="1">
        <v>5</v>
      </c>
      <c r="I186" s="1">
        <v>20</v>
      </c>
      <c r="J186" s="1" t="s">
        <v>5102</v>
      </c>
      <c r="K186" s="1">
        <v>16</v>
      </c>
      <c r="L186" s="1" t="s">
        <v>4710</v>
      </c>
      <c r="M186" s="1" t="s">
        <v>4711</v>
      </c>
      <c r="N186" s="1" t="s">
        <v>4712</v>
      </c>
      <c r="O186" s="1" t="s">
        <v>5102</v>
      </c>
      <c r="Q186" s="1">
        <v>1</v>
      </c>
      <c r="R186" s="1">
        <v>1</v>
      </c>
      <c r="S186" s="1">
        <v>2</v>
      </c>
      <c r="T186" s="1" t="s">
        <v>4721</v>
      </c>
      <c r="U186" s="1">
        <v>0</v>
      </c>
      <c r="V186" s="1" t="s">
        <v>4718</v>
      </c>
      <c r="W186" s="1">
        <v>0</v>
      </c>
      <c r="X186" s="1">
        <v>0</v>
      </c>
      <c r="Y186" s="13">
        <v>7</v>
      </c>
    </row>
    <row r="187" spans="1:25" x14ac:dyDescent="0.25">
      <c r="A187" s="1" t="s">
        <v>4901</v>
      </c>
      <c r="B187" s="1" t="s">
        <v>4707</v>
      </c>
      <c r="C187" s="1" t="s">
        <v>4716</v>
      </c>
      <c r="D187" s="1">
        <v>9</v>
      </c>
      <c r="E187" s="1" t="s">
        <v>4725</v>
      </c>
      <c r="F187" s="1">
        <v>13</v>
      </c>
      <c r="G187" s="1">
        <v>18</v>
      </c>
      <c r="H187" s="1">
        <v>20</v>
      </c>
      <c r="I187" s="1">
        <v>51</v>
      </c>
      <c r="J187" s="1" t="s">
        <v>5102</v>
      </c>
      <c r="K187" s="1">
        <v>6.666666666666667</v>
      </c>
      <c r="L187" s="1" t="s">
        <v>4720</v>
      </c>
      <c r="M187" s="1" t="s">
        <v>4711</v>
      </c>
      <c r="N187" s="1" t="s">
        <v>4712</v>
      </c>
      <c r="O187" s="1" t="s">
        <v>5102</v>
      </c>
      <c r="Q187" s="1">
        <v>0</v>
      </c>
      <c r="R187" s="1">
        <v>0</v>
      </c>
      <c r="S187" s="1">
        <v>0</v>
      </c>
      <c r="T187" s="1" t="s">
        <v>4721</v>
      </c>
      <c r="U187" s="1">
        <v>0</v>
      </c>
      <c r="V187" s="1" t="s">
        <v>4722</v>
      </c>
      <c r="W187" s="1">
        <v>0</v>
      </c>
      <c r="X187" s="1">
        <v>0</v>
      </c>
      <c r="Y187" s="13">
        <v>4</v>
      </c>
    </row>
    <row r="188" spans="1:25" x14ac:dyDescent="0.25">
      <c r="A188" s="1" t="s">
        <v>4902</v>
      </c>
      <c r="B188" s="1" t="s">
        <v>4707</v>
      </c>
      <c r="C188" s="1" t="s">
        <v>4716</v>
      </c>
      <c r="D188" s="1">
        <v>9</v>
      </c>
      <c r="E188" s="1" t="s">
        <v>4725</v>
      </c>
      <c r="F188" s="1">
        <v>5</v>
      </c>
      <c r="G188" s="1">
        <v>7</v>
      </c>
      <c r="H188" s="1">
        <v>10</v>
      </c>
      <c r="I188" s="1">
        <v>22</v>
      </c>
      <c r="J188" s="1" t="s">
        <v>5100</v>
      </c>
      <c r="K188" s="1">
        <v>7.6190476190476186</v>
      </c>
      <c r="L188" s="1" t="s">
        <v>4710</v>
      </c>
      <c r="M188" s="1" t="s">
        <v>4711</v>
      </c>
      <c r="N188" s="1" t="s">
        <v>4712</v>
      </c>
      <c r="O188" s="1" t="s">
        <v>5102</v>
      </c>
      <c r="Q188" s="1">
        <v>0</v>
      </c>
      <c r="R188" s="1">
        <v>1</v>
      </c>
      <c r="S188" s="1">
        <v>1</v>
      </c>
      <c r="T188" s="1" t="s">
        <v>4721</v>
      </c>
      <c r="U188" s="1">
        <v>0</v>
      </c>
      <c r="V188" s="1" t="s">
        <v>4718</v>
      </c>
      <c r="W188" s="1">
        <v>0</v>
      </c>
      <c r="X188" s="1">
        <v>0</v>
      </c>
      <c r="Y188" s="13">
        <v>6</v>
      </c>
    </row>
    <row r="189" spans="1:25" x14ac:dyDescent="0.25">
      <c r="A189" s="1" t="s">
        <v>4903</v>
      </c>
      <c r="B189" s="1" t="s">
        <v>4707</v>
      </c>
      <c r="C189" s="1" t="s">
        <v>4716</v>
      </c>
      <c r="D189" s="1">
        <v>19</v>
      </c>
      <c r="E189" s="1" t="s">
        <v>4725</v>
      </c>
      <c r="F189" s="1">
        <v>5</v>
      </c>
      <c r="G189" s="1">
        <v>7</v>
      </c>
      <c r="H189" s="1">
        <v>10</v>
      </c>
      <c r="I189" s="1">
        <v>22</v>
      </c>
      <c r="J189" s="1" t="s">
        <v>5100</v>
      </c>
      <c r="K189" s="1">
        <v>1.8045112781954886</v>
      </c>
      <c r="L189" s="1" t="s">
        <v>4710</v>
      </c>
      <c r="M189" s="1" t="s">
        <v>4711</v>
      </c>
      <c r="N189" s="1" t="s">
        <v>4712</v>
      </c>
      <c r="O189" s="1" t="s">
        <v>5102</v>
      </c>
      <c r="Q189" s="1">
        <v>1</v>
      </c>
      <c r="R189" s="1">
        <v>1</v>
      </c>
      <c r="S189" s="1">
        <v>3</v>
      </c>
      <c r="T189" s="1" t="s">
        <v>4713</v>
      </c>
      <c r="U189" s="1">
        <v>0</v>
      </c>
      <c r="V189" s="1" t="s">
        <v>4718</v>
      </c>
      <c r="W189" s="1">
        <v>0</v>
      </c>
      <c r="X189" s="1">
        <v>0</v>
      </c>
      <c r="Y189" s="13">
        <v>6</v>
      </c>
    </row>
    <row r="190" spans="1:25" x14ac:dyDescent="0.25">
      <c r="A190" s="1" t="s">
        <v>4904</v>
      </c>
      <c r="B190" s="1" t="s">
        <v>4707</v>
      </c>
      <c r="C190" s="1" t="s">
        <v>4708</v>
      </c>
      <c r="D190" s="1">
        <v>11</v>
      </c>
      <c r="E190" s="1" t="s">
        <v>4725</v>
      </c>
      <c r="F190" s="1">
        <v>10</v>
      </c>
      <c r="G190" s="1">
        <v>12</v>
      </c>
      <c r="H190" s="1">
        <v>15</v>
      </c>
      <c r="I190" s="1">
        <v>37</v>
      </c>
      <c r="J190" s="1" t="s">
        <v>5101</v>
      </c>
      <c r="K190" s="1">
        <v>6.2337662337662332</v>
      </c>
      <c r="L190" s="1" t="s">
        <v>4710</v>
      </c>
      <c r="M190" s="1" t="s">
        <v>4711</v>
      </c>
      <c r="N190" s="1" t="s">
        <v>4712</v>
      </c>
      <c r="O190" s="1" t="s">
        <v>5102</v>
      </c>
      <c r="Q190" s="1">
        <v>1</v>
      </c>
      <c r="R190" s="1">
        <v>0</v>
      </c>
      <c r="S190" s="1">
        <v>1</v>
      </c>
      <c r="T190" s="1" t="s">
        <v>4721</v>
      </c>
      <c r="U190" s="1">
        <v>0</v>
      </c>
      <c r="V190" s="1" t="s">
        <v>4714</v>
      </c>
      <c r="W190" s="1">
        <v>0</v>
      </c>
      <c r="X190" s="1">
        <v>0</v>
      </c>
      <c r="Y190" s="13">
        <v>5</v>
      </c>
    </row>
    <row r="191" spans="1:25" x14ac:dyDescent="0.25">
      <c r="A191" s="1" t="s">
        <v>4752</v>
      </c>
      <c r="B191" s="1" t="s">
        <v>4707</v>
      </c>
      <c r="C191" s="1" t="s">
        <v>4708</v>
      </c>
      <c r="D191" s="1">
        <v>6</v>
      </c>
      <c r="E191" s="1" t="s">
        <v>4725</v>
      </c>
      <c r="F191" s="1">
        <v>32</v>
      </c>
      <c r="G191" s="1">
        <v>35</v>
      </c>
      <c r="H191" s="1">
        <v>40</v>
      </c>
      <c r="I191" s="1">
        <v>107</v>
      </c>
      <c r="J191" s="1" t="s">
        <v>5101</v>
      </c>
      <c r="K191" s="1">
        <v>7.1428571428571423</v>
      </c>
      <c r="L191" s="1" t="s">
        <v>4710</v>
      </c>
      <c r="M191" s="1" t="s">
        <v>4711</v>
      </c>
      <c r="N191" s="1" t="s">
        <v>4712</v>
      </c>
      <c r="O191" s="1" t="s">
        <v>5102</v>
      </c>
      <c r="Q191" s="1">
        <v>1</v>
      </c>
      <c r="R191" s="1">
        <v>1</v>
      </c>
      <c r="S191" s="1">
        <v>3</v>
      </c>
      <c r="T191" s="1" t="s">
        <v>4713</v>
      </c>
      <c r="U191" s="1">
        <v>1</v>
      </c>
      <c r="V191" s="1" t="s">
        <v>4714</v>
      </c>
      <c r="W191" s="1">
        <v>1</v>
      </c>
      <c r="X191" s="1">
        <v>1</v>
      </c>
      <c r="Y191" s="13">
        <v>5</v>
      </c>
    </row>
    <row r="192" spans="1:25" x14ac:dyDescent="0.25">
      <c r="A192" s="1" t="s">
        <v>4905</v>
      </c>
      <c r="B192" s="1" t="s">
        <v>4751</v>
      </c>
      <c r="C192" s="1" t="s">
        <v>4716</v>
      </c>
      <c r="D192" s="1">
        <v>10</v>
      </c>
      <c r="E192" s="1" t="s">
        <v>4725</v>
      </c>
      <c r="F192" s="1">
        <v>5</v>
      </c>
      <c r="G192" s="1">
        <v>5</v>
      </c>
      <c r="H192" s="1">
        <v>8</v>
      </c>
      <c r="I192" s="1">
        <v>18</v>
      </c>
      <c r="J192" s="1" t="s">
        <v>5100</v>
      </c>
      <c r="K192" s="1">
        <v>4.5714285714285712</v>
      </c>
      <c r="L192" s="1" t="s">
        <v>4710</v>
      </c>
      <c r="M192" s="1" t="s">
        <v>4711</v>
      </c>
      <c r="N192" s="1" t="s">
        <v>4712</v>
      </c>
      <c r="O192" s="1" t="s">
        <v>5102</v>
      </c>
      <c r="Q192" s="1">
        <v>2</v>
      </c>
      <c r="R192" s="1">
        <v>2</v>
      </c>
      <c r="S192" s="1">
        <v>4</v>
      </c>
      <c r="T192" s="1" t="s">
        <v>4713</v>
      </c>
      <c r="U192" s="1">
        <v>0</v>
      </c>
      <c r="V192" s="1" t="s">
        <v>4718</v>
      </c>
      <c r="W192" s="1">
        <v>0</v>
      </c>
      <c r="X192" s="1">
        <v>0</v>
      </c>
      <c r="Y192" s="13">
        <v>8</v>
      </c>
    </row>
    <row r="193" spans="1:25" x14ac:dyDescent="0.25">
      <c r="A193" s="1" t="s">
        <v>4906</v>
      </c>
      <c r="B193" s="1" t="s">
        <v>4707</v>
      </c>
      <c r="C193" s="1" t="s">
        <v>4716</v>
      </c>
      <c r="D193" s="1">
        <v>11</v>
      </c>
      <c r="E193" s="1" t="s">
        <v>4725</v>
      </c>
      <c r="F193" s="1">
        <v>5</v>
      </c>
      <c r="G193" s="1">
        <v>5</v>
      </c>
      <c r="H193" s="1">
        <v>10</v>
      </c>
      <c r="I193" s="1">
        <v>20</v>
      </c>
      <c r="J193" s="1" t="s">
        <v>5100</v>
      </c>
      <c r="K193" s="1">
        <v>6.4935064935064934</v>
      </c>
      <c r="L193" s="1" t="s">
        <v>4710</v>
      </c>
      <c r="M193" s="1" t="s">
        <v>4711</v>
      </c>
      <c r="N193" s="1" t="s">
        <v>4712</v>
      </c>
      <c r="O193" s="1" t="s">
        <v>5102</v>
      </c>
      <c r="Q193" s="1">
        <v>3</v>
      </c>
      <c r="R193" s="1">
        <v>2</v>
      </c>
      <c r="S193" s="1">
        <v>6</v>
      </c>
      <c r="T193" s="1" t="s">
        <v>4748</v>
      </c>
      <c r="U193" s="1">
        <v>0</v>
      </c>
      <c r="V193" s="1" t="s">
        <v>4718</v>
      </c>
      <c r="W193" s="1">
        <v>0</v>
      </c>
      <c r="X193" s="1">
        <v>0</v>
      </c>
      <c r="Y193" s="13">
        <v>8</v>
      </c>
    </row>
    <row r="194" spans="1:25" x14ac:dyDescent="0.25">
      <c r="A194" s="1" t="s">
        <v>4907</v>
      </c>
      <c r="B194" s="1" t="s">
        <v>4707</v>
      </c>
      <c r="C194" s="1" t="s">
        <v>4716</v>
      </c>
      <c r="D194" s="1">
        <v>3</v>
      </c>
      <c r="E194" s="1" t="s">
        <v>4725</v>
      </c>
      <c r="F194" s="1">
        <v>5</v>
      </c>
      <c r="G194" s="1">
        <v>8</v>
      </c>
      <c r="H194" s="1">
        <v>6</v>
      </c>
      <c r="I194" s="1">
        <v>19</v>
      </c>
      <c r="J194" s="1" t="s">
        <v>5102</v>
      </c>
      <c r="K194" s="1">
        <v>14.285714285714285</v>
      </c>
      <c r="L194" s="1" t="s">
        <v>4720</v>
      </c>
      <c r="M194" s="1" t="s">
        <v>4711</v>
      </c>
      <c r="N194" s="1" t="s">
        <v>4717</v>
      </c>
      <c r="O194" s="1" t="s">
        <v>5102</v>
      </c>
      <c r="Q194" s="1">
        <v>1</v>
      </c>
      <c r="R194" s="1">
        <v>1</v>
      </c>
      <c r="S194" s="1">
        <v>2</v>
      </c>
      <c r="T194" s="1" t="s">
        <v>4721</v>
      </c>
      <c r="U194" s="1">
        <v>0</v>
      </c>
      <c r="V194" s="1" t="s">
        <v>4722</v>
      </c>
      <c r="W194" s="1">
        <v>0</v>
      </c>
      <c r="X194" s="1">
        <v>0</v>
      </c>
      <c r="Y194" s="13">
        <v>4</v>
      </c>
    </row>
    <row r="195" spans="1:25" x14ac:dyDescent="0.25">
      <c r="A195" s="1" t="s">
        <v>4908</v>
      </c>
      <c r="B195" s="1" t="s">
        <v>4707</v>
      </c>
      <c r="C195" s="1" t="s">
        <v>4708</v>
      </c>
      <c r="D195" s="1">
        <v>3</v>
      </c>
      <c r="E195" s="1" t="s">
        <v>4725</v>
      </c>
      <c r="F195" s="1">
        <v>5</v>
      </c>
      <c r="G195" s="1">
        <v>15</v>
      </c>
      <c r="H195" s="1">
        <v>17</v>
      </c>
      <c r="I195" s="1">
        <v>37</v>
      </c>
      <c r="J195" s="1" t="s">
        <v>5101</v>
      </c>
      <c r="K195" s="1">
        <v>14.285714285714285</v>
      </c>
      <c r="L195" s="1" t="s">
        <v>4710</v>
      </c>
      <c r="M195" s="1" t="s">
        <v>4711</v>
      </c>
      <c r="N195" s="1" t="s">
        <v>4712</v>
      </c>
      <c r="O195" s="1" t="s">
        <v>5102</v>
      </c>
      <c r="Q195" s="1">
        <v>1</v>
      </c>
      <c r="R195" s="1">
        <v>1</v>
      </c>
      <c r="S195" s="1">
        <v>2</v>
      </c>
      <c r="T195" s="1" t="s">
        <v>4721</v>
      </c>
      <c r="U195" s="1">
        <v>0</v>
      </c>
      <c r="V195" s="1" t="s">
        <v>4722</v>
      </c>
      <c r="W195" s="1">
        <v>0</v>
      </c>
      <c r="X195" s="1">
        <v>0</v>
      </c>
      <c r="Y195" s="13">
        <v>4</v>
      </c>
    </row>
    <row r="196" spans="1:25" x14ac:dyDescent="0.25">
      <c r="A196" s="1" t="s">
        <v>4909</v>
      </c>
      <c r="B196" s="1" t="s">
        <v>4707</v>
      </c>
      <c r="C196" s="1" t="s">
        <v>4716</v>
      </c>
      <c r="D196" s="1">
        <v>3</v>
      </c>
      <c r="E196" s="1" t="s">
        <v>4725</v>
      </c>
      <c r="F196" s="1">
        <v>7</v>
      </c>
      <c r="G196" s="1">
        <v>10</v>
      </c>
      <c r="H196" s="1">
        <v>15</v>
      </c>
      <c r="I196" s="1">
        <v>32</v>
      </c>
      <c r="J196" s="1" t="s">
        <v>5101</v>
      </c>
      <c r="K196" s="1">
        <v>20</v>
      </c>
      <c r="L196" s="1" t="s">
        <v>4710</v>
      </c>
      <c r="M196" s="1" t="s">
        <v>4711</v>
      </c>
      <c r="N196" s="1" t="s">
        <v>4717</v>
      </c>
      <c r="O196" s="1" t="s">
        <v>5102</v>
      </c>
      <c r="Q196" s="1">
        <v>1</v>
      </c>
      <c r="R196" s="1">
        <v>1</v>
      </c>
      <c r="S196" s="1">
        <v>3</v>
      </c>
      <c r="T196" s="1" t="s">
        <v>4713</v>
      </c>
      <c r="U196" s="1">
        <v>0</v>
      </c>
      <c r="V196" s="1" t="s">
        <v>4718</v>
      </c>
      <c r="W196" s="1">
        <v>0</v>
      </c>
      <c r="X196" s="1">
        <v>0</v>
      </c>
      <c r="Y196" s="13">
        <v>6</v>
      </c>
    </row>
    <row r="197" spans="1:25" x14ac:dyDescent="0.25">
      <c r="A197" s="1" t="s">
        <v>4845</v>
      </c>
      <c r="B197" s="1" t="s">
        <v>4707</v>
      </c>
      <c r="C197" s="1" t="s">
        <v>4708</v>
      </c>
      <c r="D197" s="1">
        <v>4</v>
      </c>
      <c r="E197" s="1" t="s">
        <v>4725</v>
      </c>
      <c r="F197" s="1">
        <v>7</v>
      </c>
      <c r="G197" s="1">
        <v>10</v>
      </c>
      <c r="H197" s="1">
        <v>15</v>
      </c>
      <c r="I197" s="1">
        <v>32</v>
      </c>
      <c r="J197" s="1" t="s">
        <v>5101</v>
      </c>
      <c r="K197" s="1">
        <v>14.285714285714286</v>
      </c>
      <c r="L197" s="1" t="s">
        <v>4710</v>
      </c>
      <c r="M197" s="1" t="s">
        <v>4711</v>
      </c>
      <c r="N197" s="1" t="s">
        <v>4717</v>
      </c>
      <c r="O197" s="1" t="s">
        <v>5102</v>
      </c>
      <c r="Q197" s="1">
        <v>1</v>
      </c>
      <c r="R197" s="1">
        <v>1</v>
      </c>
      <c r="S197" s="1">
        <v>3</v>
      </c>
      <c r="T197" s="1" t="s">
        <v>4713</v>
      </c>
      <c r="U197" s="1">
        <v>1</v>
      </c>
      <c r="V197" s="1" t="s">
        <v>4718</v>
      </c>
      <c r="W197" s="1">
        <v>1</v>
      </c>
      <c r="X197" s="1">
        <v>1</v>
      </c>
      <c r="Y197" s="13">
        <v>7</v>
      </c>
    </row>
    <row r="198" spans="1:25" x14ac:dyDescent="0.25">
      <c r="A198" s="1" t="s">
        <v>4910</v>
      </c>
      <c r="B198" s="1" t="s">
        <v>4707</v>
      </c>
      <c r="C198" s="1" t="s">
        <v>4716</v>
      </c>
      <c r="D198" s="1">
        <v>7</v>
      </c>
      <c r="E198" s="1" t="s">
        <v>4725</v>
      </c>
      <c r="F198" s="1">
        <v>2</v>
      </c>
      <c r="G198" s="1">
        <v>1</v>
      </c>
      <c r="H198" s="1">
        <v>2</v>
      </c>
      <c r="I198" s="1">
        <v>5</v>
      </c>
      <c r="J198" s="1" t="s">
        <v>5100</v>
      </c>
      <c r="K198" s="1">
        <v>3.2653061224489797</v>
      </c>
      <c r="L198" s="1" t="s">
        <v>4710</v>
      </c>
      <c r="M198" s="1" t="s">
        <v>4711</v>
      </c>
      <c r="N198" s="1" t="s">
        <v>4712</v>
      </c>
      <c r="O198" s="1" t="s">
        <v>5102</v>
      </c>
      <c r="Q198" s="1">
        <v>3</v>
      </c>
      <c r="R198" s="1">
        <v>3</v>
      </c>
      <c r="S198" s="1">
        <v>7</v>
      </c>
      <c r="T198" s="1" t="s">
        <v>4748</v>
      </c>
      <c r="U198" s="1">
        <v>0</v>
      </c>
      <c r="V198" s="1" t="s">
        <v>4722</v>
      </c>
      <c r="W198" s="1">
        <v>0</v>
      </c>
      <c r="X198" s="1">
        <v>0</v>
      </c>
      <c r="Y198" s="13">
        <v>4</v>
      </c>
    </row>
    <row r="199" spans="1:25" x14ac:dyDescent="0.25">
      <c r="A199" s="1" t="s">
        <v>4911</v>
      </c>
      <c r="B199" s="1" t="s">
        <v>4707</v>
      </c>
      <c r="C199" s="1" t="s">
        <v>4716</v>
      </c>
      <c r="D199" s="1">
        <v>17</v>
      </c>
      <c r="E199" s="1" t="s">
        <v>4725</v>
      </c>
      <c r="F199" s="1">
        <v>3</v>
      </c>
      <c r="G199" s="1">
        <v>1</v>
      </c>
      <c r="H199" s="1">
        <v>2</v>
      </c>
      <c r="I199" s="1">
        <v>6</v>
      </c>
      <c r="J199" s="1" t="s">
        <v>5100</v>
      </c>
      <c r="K199" s="1">
        <v>7.0588235294117645</v>
      </c>
      <c r="L199" s="1" t="s">
        <v>4710</v>
      </c>
      <c r="M199" s="1" t="s">
        <v>4734</v>
      </c>
      <c r="N199" s="1" t="s">
        <v>4712</v>
      </c>
      <c r="O199" s="1" t="s">
        <v>5100</v>
      </c>
      <c r="P199" s="1" t="s">
        <v>4736</v>
      </c>
      <c r="Q199" s="1">
        <v>3</v>
      </c>
      <c r="R199" s="1">
        <v>3</v>
      </c>
      <c r="S199" s="1">
        <v>6</v>
      </c>
      <c r="T199" s="1" t="s">
        <v>4748</v>
      </c>
      <c r="U199" s="1">
        <v>0</v>
      </c>
      <c r="V199" s="1" t="s">
        <v>4718</v>
      </c>
      <c r="W199" s="1">
        <v>0</v>
      </c>
      <c r="X199" s="1">
        <v>0</v>
      </c>
      <c r="Y199" s="13">
        <v>6</v>
      </c>
    </row>
    <row r="200" spans="1:25" x14ac:dyDescent="0.25">
      <c r="A200" s="1" t="s">
        <v>4817</v>
      </c>
      <c r="B200" s="1" t="s">
        <v>4707</v>
      </c>
      <c r="C200" s="1" t="s">
        <v>4708</v>
      </c>
      <c r="D200" s="1">
        <v>14</v>
      </c>
      <c r="E200" s="1" t="s">
        <v>4709</v>
      </c>
      <c r="F200" s="1">
        <v>30</v>
      </c>
      <c r="G200" s="1">
        <v>45</v>
      </c>
      <c r="H200" s="1">
        <v>45</v>
      </c>
      <c r="I200" s="1">
        <v>120</v>
      </c>
      <c r="J200" s="1" t="s">
        <v>5102</v>
      </c>
      <c r="K200" s="1">
        <v>4.2857142857142856</v>
      </c>
      <c r="L200" s="1" t="s">
        <v>4720</v>
      </c>
      <c r="M200" s="1" t="s">
        <v>4711</v>
      </c>
      <c r="N200" s="1" t="s">
        <v>4712</v>
      </c>
      <c r="O200" s="1" t="s">
        <v>5102</v>
      </c>
      <c r="Q200" s="1">
        <v>1</v>
      </c>
      <c r="R200" s="1">
        <v>0</v>
      </c>
      <c r="S200" s="1">
        <v>1</v>
      </c>
      <c r="T200" s="1" t="s">
        <v>4721</v>
      </c>
      <c r="U200" s="1">
        <v>0</v>
      </c>
      <c r="V200" s="1" t="s">
        <v>4722</v>
      </c>
      <c r="W200" s="1">
        <v>0</v>
      </c>
      <c r="X200" s="1">
        <v>0</v>
      </c>
      <c r="Y200" s="13">
        <v>3</v>
      </c>
    </row>
    <row r="201" spans="1:25" x14ac:dyDescent="0.25">
      <c r="A201" s="1" t="s">
        <v>4911</v>
      </c>
      <c r="B201" s="1" t="s">
        <v>4751</v>
      </c>
      <c r="C201" s="1" t="s">
        <v>4716</v>
      </c>
      <c r="D201" s="1">
        <v>9</v>
      </c>
      <c r="E201" s="1" t="s">
        <v>4725</v>
      </c>
      <c r="F201" s="1">
        <v>4</v>
      </c>
      <c r="G201" s="1">
        <v>5</v>
      </c>
      <c r="H201" s="1">
        <v>8</v>
      </c>
      <c r="I201" s="1">
        <v>17</v>
      </c>
      <c r="J201" s="1" t="s">
        <v>5100</v>
      </c>
      <c r="K201" s="1">
        <v>12.698412698412699</v>
      </c>
      <c r="L201" s="1" t="s">
        <v>4710</v>
      </c>
      <c r="M201" s="1" t="s">
        <v>4711</v>
      </c>
      <c r="N201" s="1" t="s">
        <v>4712</v>
      </c>
      <c r="O201" s="1" t="s">
        <v>5102</v>
      </c>
      <c r="Q201" s="1">
        <v>3</v>
      </c>
      <c r="R201" s="1">
        <v>2</v>
      </c>
      <c r="S201" s="1">
        <v>5</v>
      </c>
      <c r="T201" s="1" t="s">
        <v>4748</v>
      </c>
      <c r="U201" s="1">
        <v>0</v>
      </c>
      <c r="V201" s="1" t="s">
        <v>4718</v>
      </c>
      <c r="W201" s="1">
        <v>0</v>
      </c>
      <c r="X201" s="1">
        <v>0</v>
      </c>
      <c r="Y201" s="13">
        <v>6</v>
      </c>
    </row>
    <row r="202" spans="1:25" x14ac:dyDescent="0.25">
      <c r="A202" s="1" t="s">
        <v>4912</v>
      </c>
      <c r="B202" s="1" t="s">
        <v>4707</v>
      </c>
      <c r="C202" s="1" t="s">
        <v>4708</v>
      </c>
      <c r="D202" s="1">
        <v>8</v>
      </c>
      <c r="E202" s="1" t="s">
        <v>4725</v>
      </c>
      <c r="F202" s="1">
        <v>5</v>
      </c>
      <c r="G202" s="1">
        <v>7</v>
      </c>
      <c r="H202" s="1">
        <v>10</v>
      </c>
      <c r="I202" s="1">
        <v>22</v>
      </c>
      <c r="J202" s="1" t="s">
        <v>5100</v>
      </c>
      <c r="K202" s="1">
        <v>7.5</v>
      </c>
      <c r="L202" s="1" t="s">
        <v>4710</v>
      </c>
      <c r="M202" s="1" t="s">
        <v>4711</v>
      </c>
      <c r="N202" s="1" t="s">
        <v>4712</v>
      </c>
      <c r="O202" s="1" t="s">
        <v>5102</v>
      </c>
      <c r="Q202" s="1">
        <v>1</v>
      </c>
      <c r="R202" s="1">
        <v>1</v>
      </c>
      <c r="S202" s="1">
        <v>2</v>
      </c>
      <c r="T202" s="1" t="s">
        <v>4721</v>
      </c>
      <c r="U202" s="1">
        <v>0</v>
      </c>
      <c r="V202" s="1" t="s">
        <v>4722</v>
      </c>
      <c r="W202" s="1">
        <v>0</v>
      </c>
      <c r="X202" s="1">
        <v>0</v>
      </c>
      <c r="Y202" s="13">
        <v>4</v>
      </c>
    </row>
    <row r="203" spans="1:25" x14ac:dyDescent="0.25">
      <c r="A203" s="1" t="s">
        <v>4913</v>
      </c>
      <c r="B203" s="1" t="s">
        <v>4707</v>
      </c>
      <c r="C203" s="1" t="s">
        <v>4716</v>
      </c>
      <c r="D203" s="1">
        <v>8</v>
      </c>
      <c r="E203" s="1" t="s">
        <v>4709</v>
      </c>
      <c r="F203" s="1">
        <v>10</v>
      </c>
      <c r="G203" s="1">
        <v>6</v>
      </c>
      <c r="H203" s="1">
        <v>10</v>
      </c>
      <c r="I203" s="1">
        <v>26</v>
      </c>
      <c r="J203" s="1" t="s">
        <v>5102</v>
      </c>
      <c r="K203" s="1">
        <v>12.5</v>
      </c>
      <c r="L203" s="1" t="s">
        <v>4710</v>
      </c>
      <c r="M203" s="1" t="s">
        <v>4711</v>
      </c>
      <c r="N203" s="1" t="s">
        <v>4712</v>
      </c>
      <c r="O203" s="1" t="s">
        <v>5102</v>
      </c>
      <c r="Q203" s="1">
        <v>1</v>
      </c>
      <c r="R203" s="1">
        <v>1</v>
      </c>
      <c r="S203" s="1">
        <v>2</v>
      </c>
      <c r="T203" s="1" t="s">
        <v>4721</v>
      </c>
      <c r="U203" s="1">
        <v>0</v>
      </c>
      <c r="V203" s="1" t="s">
        <v>4714</v>
      </c>
      <c r="W203" s="1">
        <v>0</v>
      </c>
      <c r="X203" s="1">
        <v>0</v>
      </c>
      <c r="Y203" s="13">
        <v>5</v>
      </c>
    </row>
    <row r="204" spans="1:25" x14ac:dyDescent="0.25">
      <c r="A204" s="1" t="s">
        <v>4914</v>
      </c>
      <c r="B204" s="1" t="s">
        <v>4751</v>
      </c>
      <c r="C204" s="1" t="s">
        <v>4716</v>
      </c>
      <c r="D204" s="1">
        <v>3</v>
      </c>
      <c r="E204" s="1" t="s">
        <v>4709</v>
      </c>
      <c r="F204" s="1">
        <v>9</v>
      </c>
      <c r="G204" s="1">
        <v>20</v>
      </c>
      <c r="H204" s="1">
        <v>18</v>
      </c>
      <c r="I204" s="1">
        <v>47</v>
      </c>
      <c r="J204" s="1" t="s">
        <v>5102</v>
      </c>
      <c r="K204" s="1">
        <v>9.5238095238095237</v>
      </c>
      <c r="L204" s="1" t="s">
        <v>4720</v>
      </c>
      <c r="M204" s="1" t="s">
        <v>4711</v>
      </c>
      <c r="N204" s="1" t="s">
        <v>4712</v>
      </c>
      <c r="O204" s="1" t="s">
        <v>5102</v>
      </c>
      <c r="Q204" s="1">
        <v>0</v>
      </c>
      <c r="R204" s="1">
        <v>0</v>
      </c>
      <c r="S204" s="1">
        <v>0</v>
      </c>
      <c r="T204" s="1" t="s">
        <v>4721</v>
      </c>
      <c r="U204" s="1">
        <v>0</v>
      </c>
      <c r="V204" s="1" t="s">
        <v>4722</v>
      </c>
      <c r="W204" s="1">
        <v>0</v>
      </c>
      <c r="X204" s="1">
        <v>0</v>
      </c>
      <c r="Y204" s="13">
        <v>4</v>
      </c>
    </row>
    <row r="205" spans="1:25" x14ac:dyDescent="0.25">
      <c r="A205" s="1" t="s">
        <v>4915</v>
      </c>
      <c r="B205" s="1" t="s">
        <v>4707</v>
      </c>
      <c r="C205" s="1" t="s">
        <v>4716</v>
      </c>
      <c r="D205" s="1">
        <v>11</v>
      </c>
      <c r="E205" s="1" t="s">
        <v>4725</v>
      </c>
      <c r="F205" s="1">
        <v>10</v>
      </c>
      <c r="G205" s="1">
        <v>15</v>
      </c>
      <c r="H205" s="1">
        <v>18</v>
      </c>
      <c r="I205" s="1">
        <v>43</v>
      </c>
      <c r="J205" s="1" t="s">
        <v>5102</v>
      </c>
      <c r="K205" s="1">
        <v>12.467532467532466</v>
      </c>
      <c r="L205" s="1" t="s">
        <v>4710</v>
      </c>
      <c r="M205" s="1" t="s">
        <v>4711</v>
      </c>
      <c r="N205" s="1" t="s">
        <v>4712</v>
      </c>
      <c r="O205" s="1" t="s">
        <v>5102</v>
      </c>
      <c r="P205" s="1" t="s">
        <v>4742</v>
      </c>
      <c r="Q205" s="1">
        <v>1</v>
      </c>
      <c r="R205" s="1">
        <v>1</v>
      </c>
      <c r="S205" s="1">
        <v>3</v>
      </c>
      <c r="T205" s="1" t="s">
        <v>4713</v>
      </c>
      <c r="U205" s="1">
        <v>1</v>
      </c>
      <c r="V205" s="1" t="s">
        <v>4714</v>
      </c>
      <c r="W205" s="1">
        <v>1</v>
      </c>
      <c r="X205" s="1">
        <v>1</v>
      </c>
      <c r="Y205" s="13">
        <v>5</v>
      </c>
    </row>
    <row r="206" spans="1:25" x14ac:dyDescent="0.25">
      <c r="A206" s="1" t="s">
        <v>4916</v>
      </c>
      <c r="B206" s="1" t="s">
        <v>4707</v>
      </c>
      <c r="C206" s="1" t="s">
        <v>4716</v>
      </c>
      <c r="D206" s="1">
        <v>14</v>
      </c>
      <c r="E206" s="1" t="s">
        <v>4725</v>
      </c>
      <c r="F206" s="1">
        <v>5</v>
      </c>
      <c r="G206" s="1">
        <v>5</v>
      </c>
      <c r="H206" s="1">
        <v>8</v>
      </c>
      <c r="I206" s="1">
        <v>18</v>
      </c>
      <c r="J206" s="1" t="s">
        <v>5100</v>
      </c>
      <c r="K206" s="1">
        <v>2.4489795918367347</v>
      </c>
      <c r="L206" s="1" t="s">
        <v>4710</v>
      </c>
      <c r="M206" s="1" t="s">
        <v>4711</v>
      </c>
      <c r="N206" s="1" t="s">
        <v>4712</v>
      </c>
      <c r="O206" s="1" t="s">
        <v>5102</v>
      </c>
      <c r="Q206" s="1">
        <v>3</v>
      </c>
      <c r="R206" s="1">
        <v>3</v>
      </c>
      <c r="S206" s="1">
        <v>7</v>
      </c>
      <c r="T206" s="1" t="s">
        <v>4748</v>
      </c>
      <c r="U206" s="1">
        <v>0</v>
      </c>
      <c r="V206" s="1" t="s">
        <v>4718</v>
      </c>
      <c r="W206" s="1">
        <v>0</v>
      </c>
      <c r="X206" s="1">
        <v>0</v>
      </c>
      <c r="Y206" s="13">
        <v>8</v>
      </c>
    </row>
    <row r="207" spans="1:25" x14ac:dyDescent="0.25">
      <c r="A207" s="1" t="s">
        <v>4917</v>
      </c>
      <c r="B207" s="1" t="s">
        <v>4707</v>
      </c>
      <c r="C207" s="1" t="s">
        <v>4716</v>
      </c>
      <c r="D207" s="1">
        <v>8</v>
      </c>
      <c r="E207" s="1" t="s">
        <v>4725</v>
      </c>
      <c r="F207" s="1">
        <v>4</v>
      </c>
      <c r="G207" s="1">
        <v>40</v>
      </c>
      <c r="H207" s="1">
        <v>50</v>
      </c>
      <c r="I207" s="1">
        <v>94</v>
      </c>
      <c r="J207" s="1" t="s">
        <v>5101</v>
      </c>
      <c r="K207" s="1">
        <v>5.7142857142857144</v>
      </c>
      <c r="L207" s="1" t="s">
        <v>4710</v>
      </c>
      <c r="M207" s="1" t="s">
        <v>4711</v>
      </c>
      <c r="N207" s="1" t="s">
        <v>4712</v>
      </c>
      <c r="O207" s="1" t="s">
        <v>5102</v>
      </c>
      <c r="Q207" s="1">
        <v>1</v>
      </c>
      <c r="R207" s="1">
        <v>1</v>
      </c>
      <c r="S207" s="1">
        <v>3</v>
      </c>
      <c r="T207" s="1" t="s">
        <v>4713</v>
      </c>
      <c r="U207" s="1">
        <v>0</v>
      </c>
      <c r="V207" s="1" t="s">
        <v>4718</v>
      </c>
      <c r="W207" s="1">
        <v>0</v>
      </c>
      <c r="X207" s="1">
        <v>0</v>
      </c>
      <c r="Y207" s="13">
        <v>6</v>
      </c>
    </row>
    <row r="208" spans="1:25" x14ac:dyDescent="0.25">
      <c r="A208" s="1" t="s">
        <v>4918</v>
      </c>
      <c r="B208" s="1" t="s">
        <v>4707</v>
      </c>
      <c r="C208" s="1" t="s">
        <v>4716</v>
      </c>
      <c r="E208" s="1" t="s">
        <v>4725</v>
      </c>
      <c r="F208" s="1">
        <v>15</v>
      </c>
      <c r="G208" s="1">
        <v>40</v>
      </c>
      <c r="H208" s="1">
        <v>20</v>
      </c>
      <c r="I208" s="1">
        <v>75</v>
      </c>
      <c r="J208" s="1" t="s">
        <v>5101</v>
      </c>
      <c r="L208" s="1" t="s">
        <v>4710</v>
      </c>
      <c r="M208" s="1" t="s">
        <v>4711</v>
      </c>
      <c r="N208" s="1" t="s">
        <v>4712</v>
      </c>
      <c r="O208" s="1" t="s">
        <v>5102</v>
      </c>
      <c r="Q208" s="1">
        <v>0</v>
      </c>
      <c r="R208" s="1">
        <v>1</v>
      </c>
      <c r="S208" s="1">
        <v>2</v>
      </c>
      <c r="T208" s="1" t="s">
        <v>4721</v>
      </c>
      <c r="U208" s="1">
        <v>0</v>
      </c>
      <c r="V208" s="1" t="s">
        <v>4718</v>
      </c>
      <c r="W208" s="1">
        <v>0</v>
      </c>
      <c r="X208" s="1">
        <v>0</v>
      </c>
      <c r="Y208" s="13">
        <v>7</v>
      </c>
    </row>
    <row r="209" spans="1:25" x14ac:dyDescent="0.25">
      <c r="A209" s="1" t="s">
        <v>4919</v>
      </c>
      <c r="B209" s="1" t="s">
        <v>4707</v>
      </c>
      <c r="C209" s="1" t="s">
        <v>4708</v>
      </c>
      <c r="D209" s="1">
        <v>10</v>
      </c>
      <c r="E209" s="1" t="s">
        <v>4725</v>
      </c>
      <c r="F209" s="1">
        <v>20</v>
      </c>
      <c r="G209" s="1">
        <v>15</v>
      </c>
      <c r="H209" s="1">
        <v>20</v>
      </c>
      <c r="I209" s="1">
        <v>55</v>
      </c>
      <c r="J209" s="1" t="s">
        <v>5101</v>
      </c>
      <c r="K209" s="1">
        <v>6.8571428571428568</v>
      </c>
      <c r="L209" s="1" t="s">
        <v>4710</v>
      </c>
      <c r="M209" s="1" t="s">
        <v>4711</v>
      </c>
      <c r="N209" s="1" t="s">
        <v>4712</v>
      </c>
      <c r="O209" s="1" t="s">
        <v>5102</v>
      </c>
      <c r="Q209" s="1">
        <v>1</v>
      </c>
      <c r="R209" s="1">
        <v>1</v>
      </c>
      <c r="S209" s="1">
        <v>3</v>
      </c>
      <c r="T209" s="1" t="s">
        <v>4713</v>
      </c>
      <c r="U209" s="1">
        <v>1</v>
      </c>
      <c r="V209" s="1" t="s">
        <v>4714</v>
      </c>
      <c r="W209" s="1">
        <v>1</v>
      </c>
      <c r="X209" s="1">
        <v>1</v>
      </c>
      <c r="Y209" s="13">
        <v>5</v>
      </c>
    </row>
    <row r="210" spans="1:25" x14ac:dyDescent="0.25">
      <c r="A210" s="1" t="s">
        <v>4902</v>
      </c>
      <c r="B210" s="1" t="s">
        <v>4707</v>
      </c>
      <c r="C210" s="1" t="s">
        <v>4708</v>
      </c>
      <c r="D210" s="1">
        <v>9</v>
      </c>
      <c r="E210" s="1" t="s">
        <v>4725</v>
      </c>
      <c r="F210" s="1">
        <v>5</v>
      </c>
      <c r="G210" s="1">
        <v>2</v>
      </c>
      <c r="H210" s="1">
        <v>5</v>
      </c>
      <c r="I210" s="1">
        <v>12</v>
      </c>
      <c r="J210" s="1" t="s">
        <v>5100</v>
      </c>
      <c r="K210" s="1">
        <v>22.222222222222221</v>
      </c>
      <c r="L210" s="1" t="s">
        <v>4710</v>
      </c>
      <c r="M210" s="1" t="s">
        <v>4711</v>
      </c>
      <c r="N210" s="1" t="s">
        <v>4712</v>
      </c>
      <c r="O210" s="1" t="s">
        <v>5102</v>
      </c>
      <c r="Q210" s="1">
        <v>2</v>
      </c>
      <c r="R210" s="1">
        <v>2</v>
      </c>
      <c r="S210" s="1">
        <v>4</v>
      </c>
      <c r="T210" s="1" t="s">
        <v>4713</v>
      </c>
      <c r="U210" s="1">
        <v>0</v>
      </c>
      <c r="V210" s="1" t="s">
        <v>4718</v>
      </c>
      <c r="W210" s="1">
        <v>0</v>
      </c>
      <c r="X210" s="1">
        <v>0</v>
      </c>
      <c r="Y210" s="13">
        <v>8</v>
      </c>
    </row>
    <row r="211" spans="1:25" x14ac:dyDescent="0.25">
      <c r="A211" s="1" t="s">
        <v>4920</v>
      </c>
      <c r="B211" s="1" t="s">
        <v>4707</v>
      </c>
      <c r="C211" s="1" t="s">
        <v>4716</v>
      </c>
      <c r="D211" s="1">
        <v>3</v>
      </c>
      <c r="E211" s="1" t="s">
        <v>4725</v>
      </c>
      <c r="F211" s="1">
        <v>2</v>
      </c>
      <c r="G211" s="1">
        <v>1</v>
      </c>
      <c r="H211" s="1">
        <v>2</v>
      </c>
      <c r="I211" s="1">
        <v>5</v>
      </c>
      <c r="J211" s="1" t="s">
        <v>5100</v>
      </c>
      <c r="K211" s="1">
        <v>13.333333333333334</v>
      </c>
      <c r="L211" s="1" t="s">
        <v>4710</v>
      </c>
      <c r="M211" s="1" t="s">
        <v>4711</v>
      </c>
      <c r="N211" s="1" t="s">
        <v>4712</v>
      </c>
      <c r="O211" s="1" t="s">
        <v>5102</v>
      </c>
      <c r="Q211" s="1">
        <v>1</v>
      </c>
      <c r="R211" s="1">
        <v>1</v>
      </c>
      <c r="S211" s="1">
        <v>2</v>
      </c>
      <c r="T211" s="1" t="s">
        <v>4721</v>
      </c>
      <c r="U211" s="1">
        <v>1</v>
      </c>
      <c r="V211" s="1" t="s">
        <v>4718</v>
      </c>
      <c r="W211" s="1">
        <v>1</v>
      </c>
      <c r="X211" s="1">
        <v>1</v>
      </c>
      <c r="Y211" s="13">
        <v>8</v>
      </c>
    </row>
    <row r="212" spans="1:25" x14ac:dyDescent="0.25">
      <c r="A212" s="1" t="s">
        <v>4921</v>
      </c>
      <c r="B212" s="1" t="s">
        <v>4707</v>
      </c>
      <c r="C212" s="1" t="s">
        <v>4716</v>
      </c>
      <c r="D212" s="1">
        <v>7</v>
      </c>
      <c r="E212" s="1" t="s">
        <v>4725</v>
      </c>
      <c r="F212" s="1">
        <v>15</v>
      </c>
      <c r="G212" s="1">
        <v>17</v>
      </c>
      <c r="H212" s="1">
        <v>20</v>
      </c>
      <c r="I212" s="1">
        <v>52</v>
      </c>
      <c r="J212" s="1" t="s">
        <v>5101</v>
      </c>
      <c r="K212" s="1">
        <v>14.693877551020408</v>
      </c>
      <c r="L212" s="1" t="s">
        <v>4710</v>
      </c>
      <c r="M212" s="1" t="s">
        <v>4711</v>
      </c>
      <c r="N212" s="1" t="s">
        <v>4712</v>
      </c>
      <c r="O212" s="1" t="s">
        <v>5102</v>
      </c>
      <c r="Q212" s="1">
        <v>0</v>
      </c>
      <c r="R212" s="1">
        <v>1</v>
      </c>
      <c r="S212" s="1">
        <v>1</v>
      </c>
      <c r="T212" s="1" t="s">
        <v>4721</v>
      </c>
      <c r="U212" s="1">
        <v>0</v>
      </c>
      <c r="V212" s="1" t="s">
        <v>4714</v>
      </c>
      <c r="W212" s="1">
        <v>0</v>
      </c>
      <c r="X212" s="1">
        <v>0</v>
      </c>
      <c r="Y212" s="13">
        <v>5</v>
      </c>
    </row>
    <row r="213" spans="1:25" x14ac:dyDescent="0.25">
      <c r="A213" s="1" t="s">
        <v>4922</v>
      </c>
      <c r="B213" s="1" t="s">
        <v>4707</v>
      </c>
      <c r="C213" s="1" t="s">
        <v>4716</v>
      </c>
      <c r="D213" s="1">
        <v>2</v>
      </c>
      <c r="E213" s="1" t="s">
        <v>4725</v>
      </c>
      <c r="F213" s="1">
        <v>3</v>
      </c>
      <c r="G213" s="1">
        <v>10</v>
      </c>
      <c r="H213" s="1">
        <v>4</v>
      </c>
      <c r="I213" s="1">
        <v>17</v>
      </c>
      <c r="J213" s="1" t="s">
        <v>5100</v>
      </c>
      <c r="K213" s="1">
        <v>25.714285714285715</v>
      </c>
      <c r="L213" s="1" t="s">
        <v>4710</v>
      </c>
      <c r="M213" s="1" t="s">
        <v>4711</v>
      </c>
      <c r="N213" s="1" t="s">
        <v>4712</v>
      </c>
      <c r="O213" s="1" t="s">
        <v>5102</v>
      </c>
      <c r="Q213" s="1">
        <v>1</v>
      </c>
      <c r="R213" s="1">
        <v>0</v>
      </c>
      <c r="S213" s="1">
        <v>1</v>
      </c>
      <c r="T213" s="1" t="s">
        <v>4721</v>
      </c>
      <c r="U213" s="1">
        <v>0</v>
      </c>
      <c r="V213" s="1" t="s">
        <v>4722</v>
      </c>
      <c r="W213" s="1">
        <v>0</v>
      </c>
      <c r="X213" s="1">
        <v>0</v>
      </c>
      <c r="Y213" s="13">
        <v>4</v>
      </c>
    </row>
    <row r="214" spans="1:25" x14ac:dyDescent="0.25">
      <c r="A214" s="1" t="s">
        <v>4923</v>
      </c>
      <c r="B214" s="1" t="s">
        <v>4707</v>
      </c>
      <c r="C214" s="1" t="s">
        <v>4716</v>
      </c>
      <c r="D214" s="1">
        <v>2</v>
      </c>
      <c r="E214" s="1" t="s">
        <v>4725</v>
      </c>
      <c r="F214" s="1">
        <v>12</v>
      </c>
      <c r="G214" s="1">
        <v>10</v>
      </c>
      <c r="H214" s="1">
        <v>15</v>
      </c>
      <c r="I214" s="1">
        <v>37</v>
      </c>
      <c r="J214" s="1" t="s">
        <v>5101</v>
      </c>
      <c r="K214" s="1">
        <v>21.428571428571427</v>
      </c>
      <c r="L214" s="1" t="s">
        <v>4710</v>
      </c>
      <c r="M214" s="1" t="s">
        <v>4711</v>
      </c>
      <c r="N214" s="1" t="s">
        <v>4717</v>
      </c>
      <c r="O214" s="1" t="s">
        <v>5102</v>
      </c>
      <c r="Q214" s="1">
        <v>1</v>
      </c>
      <c r="R214" s="1">
        <v>1</v>
      </c>
      <c r="S214" s="1">
        <v>2</v>
      </c>
      <c r="T214" s="1" t="s">
        <v>4721</v>
      </c>
      <c r="U214" s="1">
        <v>0</v>
      </c>
      <c r="V214" s="1" t="s">
        <v>4722</v>
      </c>
      <c r="W214" s="1">
        <v>0</v>
      </c>
      <c r="X214" s="1">
        <v>0</v>
      </c>
      <c r="Y214" s="13">
        <v>4</v>
      </c>
    </row>
    <row r="215" spans="1:25" x14ac:dyDescent="0.25">
      <c r="A215" s="1" t="s">
        <v>4924</v>
      </c>
      <c r="B215" s="1" t="s">
        <v>4751</v>
      </c>
      <c r="C215" s="1" t="s">
        <v>4716</v>
      </c>
      <c r="D215" s="1">
        <v>2</v>
      </c>
      <c r="E215" s="1" t="s">
        <v>4725</v>
      </c>
      <c r="F215" s="1">
        <v>3</v>
      </c>
      <c r="G215" s="1">
        <v>10</v>
      </c>
      <c r="H215" s="1">
        <v>4</v>
      </c>
      <c r="I215" s="1">
        <v>17</v>
      </c>
      <c r="J215" s="1" t="s">
        <v>5100</v>
      </c>
      <c r="K215" s="1">
        <v>21.428571428571427</v>
      </c>
      <c r="L215" s="1" t="s">
        <v>4710</v>
      </c>
      <c r="M215" s="1" t="s">
        <v>4711</v>
      </c>
      <c r="O215" s="1" t="s">
        <v>5102</v>
      </c>
      <c r="Q215" s="1">
        <v>1</v>
      </c>
      <c r="R215" s="1">
        <v>1</v>
      </c>
      <c r="S215" s="1">
        <v>2</v>
      </c>
      <c r="T215" s="1" t="s">
        <v>4721</v>
      </c>
      <c r="U215" s="1">
        <v>0</v>
      </c>
      <c r="V215" s="1" t="s">
        <v>4722</v>
      </c>
      <c r="W215" s="1">
        <v>0</v>
      </c>
      <c r="X215" s="1">
        <v>0</v>
      </c>
      <c r="Y215" s="13">
        <v>4</v>
      </c>
    </row>
    <row r="216" spans="1:25" x14ac:dyDescent="0.25">
      <c r="A216" s="1" t="s">
        <v>4925</v>
      </c>
      <c r="B216" s="1" t="s">
        <v>4707</v>
      </c>
      <c r="C216" s="1" t="s">
        <v>4716</v>
      </c>
      <c r="D216" s="1">
        <v>6</v>
      </c>
      <c r="E216" s="1" t="s">
        <v>4725</v>
      </c>
      <c r="F216" s="1">
        <v>14</v>
      </c>
      <c r="G216" s="1">
        <v>20</v>
      </c>
      <c r="H216" s="1">
        <v>28</v>
      </c>
      <c r="I216" s="1">
        <v>62</v>
      </c>
      <c r="J216" s="1" t="s">
        <v>5101</v>
      </c>
      <c r="K216" s="1">
        <v>4.2857142857142856</v>
      </c>
      <c r="L216" s="1" t="s">
        <v>4710</v>
      </c>
      <c r="M216" s="1" t="s">
        <v>4734</v>
      </c>
      <c r="N216" s="1" t="s">
        <v>4712</v>
      </c>
      <c r="O216" s="1" t="s">
        <v>5100</v>
      </c>
      <c r="Q216" s="1">
        <v>2</v>
      </c>
      <c r="R216" s="1">
        <v>3</v>
      </c>
      <c r="S216" s="1">
        <v>6</v>
      </c>
      <c r="T216" s="1" t="s">
        <v>4748</v>
      </c>
      <c r="U216" s="1">
        <v>0</v>
      </c>
      <c r="V216" s="1" t="s">
        <v>4722</v>
      </c>
      <c r="W216" s="1">
        <v>0</v>
      </c>
      <c r="X216" s="1">
        <v>0</v>
      </c>
      <c r="Y216" s="13">
        <v>2</v>
      </c>
    </row>
    <row r="217" spans="1:25" x14ac:dyDescent="0.25">
      <c r="A217" s="1" t="s">
        <v>4926</v>
      </c>
      <c r="B217" s="1" t="s">
        <v>4707</v>
      </c>
      <c r="C217" s="1" t="s">
        <v>4716</v>
      </c>
      <c r="D217" s="1">
        <v>9</v>
      </c>
      <c r="E217" s="1" t="s">
        <v>4725</v>
      </c>
      <c r="F217" s="1">
        <v>25</v>
      </c>
      <c r="G217" s="1">
        <v>1</v>
      </c>
      <c r="H217" s="1">
        <v>30</v>
      </c>
      <c r="I217" s="1">
        <v>56</v>
      </c>
      <c r="J217" s="1" t="s">
        <v>5101</v>
      </c>
      <c r="K217" s="1">
        <v>11.111111111111111</v>
      </c>
      <c r="L217" s="1" t="s">
        <v>4710</v>
      </c>
      <c r="M217" s="1" t="s">
        <v>4711</v>
      </c>
      <c r="O217" s="1" t="s">
        <v>5102</v>
      </c>
      <c r="Q217" s="1">
        <v>1</v>
      </c>
      <c r="R217" s="1">
        <v>2</v>
      </c>
      <c r="S217" s="1">
        <v>3</v>
      </c>
      <c r="T217" s="1" t="s">
        <v>4713</v>
      </c>
      <c r="U217" s="1">
        <v>1</v>
      </c>
      <c r="V217" s="1" t="s">
        <v>4718</v>
      </c>
      <c r="W217" s="1">
        <v>1</v>
      </c>
      <c r="X217" s="1">
        <v>1</v>
      </c>
      <c r="Y217" s="13">
        <v>6</v>
      </c>
    </row>
    <row r="218" spans="1:25" x14ac:dyDescent="0.25">
      <c r="A218" s="1" t="s">
        <v>4927</v>
      </c>
      <c r="B218" s="1" t="s">
        <v>4707</v>
      </c>
      <c r="C218" s="1" t="s">
        <v>4716</v>
      </c>
      <c r="D218" s="1">
        <v>2</v>
      </c>
      <c r="E218" s="1" t="s">
        <v>4725</v>
      </c>
      <c r="F218" s="1">
        <v>5</v>
      </c>
      <c r="G218" s="1">
        <v>7</v>
      </c>
      <c r="H218" s="1">
        <v>9</v>
      </c>
      <c r="I218" s="1">
        <v>21</v>
      </c>
      <c r="J218" s="1" t="s">
        <v>5100</v>
      </c>
      <c r="K218" s="1">
        <v>257.14285714285717</v>
      </c>
      <c r="L218" s="1" t="s">
        <v>4710</v>
      </c>
      <c r="M218" s="1" t="s">
        <v>4711</v>
      </c>
      <c r="N218" s="1" t="s">
        <v>4712</v>
      </c>
      <c r="O218" s="1" t="s">
        <v>5102</v>
      </c>
      <c r="Q218" s="1">
        <v>0</v>
      </c>
      <c r="R218" s="1">
        <v>0</v>
      </c>
      <c r="S218" s="1">
        <v>0</v>
      </c>
      <c r="T218" s="1" t="s">
        <v>4721</v>
      </c>
      <c r="U218" s="1">
        <v>0</v>
      </c>
      <c r="V218" s="1" t="s">
        <v>4714</v>
      </c>
      <c r="W218" s="1">
        <v>0</v>
      </c>
      <c r="X218" s="1">
        <v>0</v>
      </c>
      <c r="Y218" s="13">
        <v>5</v>
      </c>
    </row>
    <row r="219" spans="1:25" x14ac:dyDescent="0.25">
      <c r="A219" s="1" t="s">
        <v>4928</v>
      </c>
      <c r="B219" s="1" t="s">
        <v>4707</v>
      </c>
      <c r="C219" s="1" t="s">
        <v>4716</v>
      </c>
      <c r="D219" s="1">
        <v>16</v>
      </c>
      <c r="E219" s="1" t="s">
        <v>4725</v>
      </c>
      <c r="F219" s="1">
        <v>7</v>
      </c>
      <c r="G219" s="1">
        <v>8</v>
      </c>
      <c r="H219" s="1">
        <v>10</v>
      </c>
      <c r="I219" s="1">
        <v>25</v>
      </c>
      <c r="J219" s="1" t="s">
        <v>5100</v>
      </c>
      <c r="K219" s="1">
        <v>3.5714285714285716</v>
      </c>
      <c r="L219" s="1" t="s">
        <v>4710</v>
      </c>
      <c r="M219" s="1" t="s">
        <v>4711</v>
      </c>
      <c r="N219" s="1" t="s">
        <v>4712</v>
      </c>
      <c r="O219" s="1" t="s">
        <v>5102</v>
      </c>
      <c r="Q219" s="1">
        <v>1</v>
      </c>
      <c r="R219" s="1">
        <v>1</v>
      </c>
      <c r="S219" s="1">
        <v>2</v>
      </c>
      <c r="T219" s="1" t="s">
        <v>4721</v>
      </c>
      <c r="U219" s="1">
        <v>0</v>
      </c>
      <c r="V219" s="1" t="s">
        <v>4714</v>
      </c>
      <c r="W219" s="1">
        <v>0</v>
      </c>
      <c r="X219" s="1">
        <v>0</v>
      </c>
      <c r="Y219" s="13">
        <v>5</v>
      </c>
    </row>
    <row r="220" spans="1:25" x14ac:dyDescent="0.25">
      <c r="A220" s="1" t="s">
        <v>4898</v>
      </c>
      <c r="B220" s="1" t="s">
        <v>4707</v>
      </c>
      <c r="C220" s="1" t="s">
        <v>4716</v>
      </c>
      <c r="D220" s="1">
        <v>8</v>
      </c>
      <c r="E220" s="1" t="s">
        <v>4725</v>
      </c>
      <c r="F220" s="1">
        <v>35</v>
      </c>
      <c r="G220" s="1">
        <v>40</v>
      </c>
      <c r="H220" s="1">
        <v>45</v>
      </c>
      <c r="I220" s="1">
        <v>120</v>
      </c>
      <c r="J220" s="1" t="s">
        <v>5101</v>
      </c>
      <c r="K220" s="1">
        <v>7.5</v>
      </c>
      <c r="L220" s="1" t="s">
        <v>4710</v>
      </c>
      <c r="M220" s="1" t="s">
        <v>4711</v>
      </c>
      <c r="N220" s="1" t="s">
        <v>4717</v>
      </c>
      <c r="O220" s="1" t="s">
        <v>5102</v>
      </c>
      <c r="Q220" s="1">
        <v>1</v>
      </c>
      <c r="R220" s="1">
        <v>1</v>
      </c>
      <c r="S220" s="1">
        <v>2</v>
      </c>
      <c r="T220" s="1" t="s">
        <v>4721</v>
      </c>
      <c r="U220" s="1">
        <v>0</v>
      </c>
      <c r="V220" s="1" t="s">
        <v>4722</v>
      </c>
      <c r="W220" s="1">
        <v>0</v>
      </c>
      <c r="X220" s="1">
        <v>0</v>
      </c>
      <c r="Y220" s="13">
        <v>3</v>
      </c>
    </row>
    <row r="221" spans="1:25" x14ac:dyDescent="0.25">
      <c r="A221" s="1" t="s">
        <v>4929</v>
      </c>
      <c r="B221" s="1" t="s">
        <v>4707</v>
      </c>
      <c r="C221" s="1" t="s">
        <v>4708</v>
      </c>
      <c r="D221" s="1">
        <v>9</v>
      </c>
      <c r="E221" s="1" t="s">
        <v>4725</v>
      </c>
      <c r="F221" s="1">
        <v>15</v>
      </c>
      <c r="G221" s="1">
        <v>20</v>
      </c>
      <c r="H221" s="1">
        <v>25</v>
      </c>
      <c r="I221" s="1">
        <v>60</v>
      </c>
      <c r="J221" s="1" t="s">
        <v>5101</v>
      </c>
      <c r="K221" s="1">
        <v>8.8888888888888893</v>
      </c>
      <c r="L221" s="1" t="s">
        <v>4710</v>
      </c>
      <c r="M221" s="1" t="s">
        <v>4711</v>
      </c>
      <c r="N221" s="1" t="s">
        <v>4712</v>
      </c>
      <c r="O221" s="1" t="s">
        <v>5102</v>
      </c>
      <c r="Q221" s="1">
        <v>1</v>
      </c>
      <c r="R221" s="1">
        <v>1</v>
      </c>
      <c r="S221" s="1">
        <v>3</v>
      </c>
      <c r="T221" s="1" t="s">
        <v>4713</v>
      </c>
      <c r="U221" s="1">
        <v>0</v>
      </c>
      <c r="V221" s="1" t="s">
        <v>4714</v>
      </c>
      <c r="W221" s="1">
        <v>0</v>
      </c>
      <c r="X221" s="1">
        <v>0</v>
      </c>
      <c r="Y221" s="13">
        <v>5</v>
      </c>
    </row>
    <row r="222" spans="1:25" x14ac:dyDescent="0.25">
      <c r="A222" s="1" t="s">
        <v>4930</v>
      </c>
      <c r="B222" s="1" t="s">
        <v>4707</v>
      </c>
      <c r="C222" s="1" t="s">
        <v>4716</v>
      </c>
      <c r="D222" s="1">
        <v>6</v>
      </c>
      <c r="E222" s="1" t="s">
        <v>4725</v>
      </c>
      <c r="F222" s="1">
        <v>35</v>
      </c>
      <c r="G222" s="1">
        <v>40</v>
      </c>
      <c r="H222" s="1">
        <v>40</v>
      </c>
      <c r="I222" s="1">
        <v>115</v>
      </c>
      <c r="J222" s="1" t="s">
        <v>5101</v>
      </c>
      <c r="K222" s="1">
        <v>10</v>
      </c>
      <c r="L222" s="1" t="s">
        <v>4710</v>
      </c>
      <c r="M222" s="1" t="s">
        <v>4734</v>
      </c>
      <c r="N222" s="1" t="s">
        <v>4712</v>
      </c>
      <c r="O222" s="1" t="s">
        <v>5100</v>
      </c>
      <c r="Q222" s="1">
        <v>2</v>
      </c>
      <c r="R222" s="1">
        <v>2</v>
      </c>
      <c r="S222" s="1">
        <v>4</v>
      </c>
      <c r="T222" s="1" t="s">
        <v>4713</v>
      </c>
      <c r="U222" s="1">
        <v>0</v>
      </c>
      <c r="V222" s="1" t="s">
        <v>4722</v>
      </c>
      <c r="W222" s="1">
        <v>0</v>
      </c>
      <c r="X222" s="1">
        <v>0</v>
      </c>
      <c r="Y222" s="13">
        <v>3</v>
      </c>
    </row>
    <row r="223" spans="1:25" x14ac:dyDescent="0.25">
      <c r="A223" s="1" t="s">
        <v>4931</v>
      </c>
      <c r="B223" s="1" t="s">
        <v>4751</v>
      </c>
      <c r="C223" s="1" t="s">
        <v>4716</v>
      </c>
      <c r="D223" s="1">
        <v>6</v>
      </c>
      <c r="E223" s="1" t="s">
        <v>4725</v>
      </c>
      <c r="F223" s="1">
        <v>30</v>
      </c>
      <c r="G223" s="1">
        <v>20</v>
      </c>
      <c r="H223" s="1">
        <v>30</v>
      </c>
      <c r="I223" s="1">
        <v>80</v>
      </c>
      <c r="J223" s="1" t="s">
        <v>5102</v>
      </c>
      <c r="K223" s="1">
        <v>4.7619047619047619</v>
      </c>
      <c r="L223" s="1" t="s">
        <v>4720</v>
      </c>
      <c r="M223" s="1" t="s">
        <v>4734</v>
      </c>
      <c r="N223" s="1" t="s">
        <v>4712</v>
      </c>
      <c r="O223" s="1" t="s">
        <v>5100</v>
      </c>
      <c r="Q223" s="1">
        <v>1</v>
      </c>
      <c r="R223" s="1">
        <v>1</v>
      </c>
      <c r="S223" s="1">
        <v>3</v>
      </c>
      <c r="T223" s="1" t="s">
        <v>4713</v>
      </c>
      <c r="U223" s="1">
        <v>0</v>
      </c>
      <c r="V223" s="1" t="s">
        <v>4718</v>
      </c>
      <c r="W223" s="1">
        <v>0</v>
      </c>
      <c r="X223" s="1">
        <v>0</v>
      </c>
      <c r="Y223" s="13">
        <v>7</v>
      </c>
    </row>
    <row r="224" spans="1:25" x14ac:dyDescent="0.25">
      <c r="A224" s="1" t="s">
        <v>4932</v>
      </c>
      <c r="B224" s="1" t="s">
        <v>4707</v>
      </c>
      <c r="C224" s="1" t="s">
        <v>4716</v>
      </c>
      <c r="D224" s="1">
        <v>6</v>
      </c>
      <c r="E224" s="1" t="s">
        <v>4725</v>
      </c>
      <c r="F224" s="1">
        <v>7</v>
      </c>
      <c r="G224" s="1">
        <v>9</v>
      </c>
      <c r="H224" s="1">
        <v>12</v>
      </c>
      <c r="I224" s="1">
        <v>28</v>
      </c>
      <c r="J224" s="1" t="s">
        <v>5100</v>
      </c>
      <c r="K224" s="1">
        <v>8.5714285714285712</v>
      </c>
      <c r="L224" s="1" t="s">
        <v>4710</v>
      </c>
      <c r="M224" s="1" t="s">
        <v>4711</v>
      </c>
      <c r="N224" s="1" t="s">
        <v>4712</v>
      </c>
      <c r="O224" s="1" t="s">
        <v>5102</v>
      </c>
      <c r="Q224" s="1">
        <v>0</v>
      </c>
      <c r="R224" s="1">
        <v>0</v>
      </c>
      <c r="S224" s="1">
        <v>0</v>
      </c>
      <c r="T224" s="1" t="s">
        <v>4721</v>
      </c>
      <c r="U224" s="1">
        <v>0</v>
      </c>
      <c r="V224" s="1" t="s">
        <v>4722</v>
      </c>
      <c r="W224" s="1">
        <v>0</v>
      </c>
      <c r="X224" s="1">
        <v>0</v>
      </c>
      <c r="Y224" s="13">
        <v>2</v>
      </c>
    </row>
    <row r="225" spans="1:25" x14ac:dyDescent="0.25">
      <c r="A225" s="1" t="s">
        <v>4933</v>
      </c>
      <c r="B225" s="1" t="s">
        <v>4707</v>
      </c>
      <c r="C225" s="1" t="s">
        <v>4708</v>
      </c>
      <c r="D225" s="1">
        <v>9</v>
      </c>
      <c r="E225" s="1" t="s">
        <v>4725</v>
      </c>
      <c r="F225" s="1">
        <v>60</v>
      </c>
      <c r="G225" s="1">
        <v>180</v>
      </c>
      <c r="H225" s="1">
        <v>60</v>
      </c>
      <c r="I225" s="1">
        <v>300</v>
      </c>
      <c r="J225" s="1" t="s">
        <v>5102</v>
      </c>
      <c r="K225" s="1">
        <v>6.3492063492063497</v>
      </c>
      <c r="L225" s="1" t="s">
        <v>4710</v>
      </c>
      <c r="M225" s="1" t="s">
        <v>4711</v>
      </c>
      <c r="N225" s="1" t="s">
        <v>4712</v>
      </c>
      <c r="O225" s="1" t="s">
        <v>5102</v>
      </c>
      <c r="Q225" s="1">
        <v>2</v>
      </c>
      <c r="R225" s="1">
        <v>2</v>
      </c>
      <c r="S225" s="1">
        <v>5</v>
      </c>
      <c r="T225" s="1" t="s">
        <v>4748</v>
      </c>
      <c r="U225" s="1">
        <v>0</v>
      </c>
      <c r="V225" s="1" t="s">
        <v>4718</v>
      </c>
      <c r="W225" s="1">
        <v>0</v>
      </c>
      <c r="X225" s="1">
        <v>0</v>
      </c>
      <c r="Y225" s="13">
        <v>10</v>
      </c>
    </row>
    <row r="226" spans="1:25" x14ac:dyDescent="0.25">
      <c r="A226" s="1" t="s">
        <v>4934</v>
      </c>
      <c r="B226" s="1" t="s">
        <v>4707</v>
      </c>
      <c r="C226" s="1" t="s">
        <v>4708</v>
      </c>
      <c r="D226" s="1">
        <v>6</v>
      </c>
      <c r="E226" s="1" t="s">
        <v>4725</v>
      </c>
      <c r="F226" s="1">
        <v>40</v>
      </c>
      <c r="G226" s="1">
        <v>30</v>
      </c>
      <c r="H226" s="1">
        <v>50</v>
      </c>
      <c r="I226" s="1">
        <v>120</v>
      </c>
      <c r="J226" s="1" t="s">
        <v>5101</v>
      </c>
      <c r="K226" s="1">
        <v>17.142857142857142</v>
      </c>
      <c r="L226" s="1" t="s">
        <v>4710</v>
      </c>
      <c r="M226" s="1" t="s">
        <v>4711</v>
      </c>
      <c r="N226" s="1" t="s">
        <v>4712</v>
      </c>
      <c r="O226" s="1" t="s">
        <v>5102</v>
      </c>
      <c r="Q226" s="1">
        <v>1</v>
      </c>
      <c r="R226" s="1">
        <v>1</v>
      </c>
      <c r="S226" s="1">
        <v>2</v>
      </c>
      <c r="T226" s="1" t="s">
        <v>4721</v>
      </c>
      <c r="U226" s="1">
        <v>1</v>
      </c>
      <c r="V226" s="1" t="s">
        <v>4718</v>
      </c>
      <c r="W226" s="1">
        <v>1</v>
      </c>
      <c r="X226" s="1">
        <v>1</v>
      </c>
      <c r="Y226" s="13">
        <v>7</v>
      </c>
    </row>
    <row r="227" spans="1:25" x14ac:dyDescent="0.25">
      <c r="A227" s="1" t="s">
        <v>4917</v>
      </c>
      <c r="B227" s="1" t="s">
        <v>4707</v>
      </c>
      <c r="C227" s="1" t="s">
        <v>4708</v>
      </c>
      <c r="E227" s="1" t="s">
        <v>4725</v>
      </c>
      <c r="F227" s="1">
        <v>40</v>
      </c>
      <c r="G227" s="1">
        <v>30</v>
      </c>
      <c r="H227" s="1">
        <v>45</v>
      </c>
      <c r="I227" s="1">
        <v>115</v>
      </c>
      <c r="J227" s="1" t="s">
        <v>5101</v>
      </c>
      <c r="L227" s="1" t="s">
        <v>4710</v>
      </c>
      <c r="M227" s="1" t="s">
        <v>4711</v>
      </c>
      <c r="N227" s="1" t="s">
        <v>4717</v>
      </c>
      <c r="O227" s="1" t="s">
        <v>5102</v>
      </c>
      <c r="Q227" s="1">
        <v>1</v>
      </c>
      <c r="R227" s="1">
        <v>1</v>
      </c>
      <c r="S227" s="1">
        <v>3</v>
      </c>
      <c r="T227" s="1" t="s">
        <v>4713</v>
      </c>
      <c r="U227" s="1">
        <v>1</v>
      </c>
      <c r="V227" s="1" t="s">
        <v>4718</v>
      </c>
      <c r="W227" s="1">
        <v>1</v>
      </c>
      <c r="X227" s="1">
        <v>1</v>
      </c>
      <c r="Y227" s="13">
        <v>7</v>
      </c>
    </row>
    <row r="228" spans="1:25" x14ac:dyDescent="0.25">
      <c r="A228" s="1" t="s">
        <v>4935</v>
      </c>
      <c r="B228" s="1" t="s">
        <v>4707</v>
      </c>
      <c r="C228" s="1" t="s">
        <v>4716</v>
      </c>
      <c r="D228" s="1">
        <v>4</v>
      </c>
      <c r="E228" s="1" t="s">
        <v>4725</v>
      </c>
      <c r="F228" s="1">
        <v>60</v>
      </c>
      <c r="G228" s="1">
        <v>30</v>
      </c>
      <c r="H228" s="1">
        <v>75</v>
      </c>
      <c r="I228" s="1">
        <v>165</v>
      </c>
      <c r="J228" s="1" t="s">
        <v>5102</v>
      </c>
      <c r="K228" s="1">
        <v>4.2857142857142856</v>
      </c>
      <c r="L228" s="1" t="s">
        <v>4720</v>
      </c>
      <c r="M228" s="1" t="s">
        <v>4711</v>
      </c>
      <c r="N228" s="1" t="s">
        <v>4717</v>
      </c>
      <c r="O228" s="1" t="s">
        <v>5102</v>
      </c>
      <c r="Q228" s="1">
        <v>0</v>
      </c>
      <c r="R228" s="1">
        <v>1</v>
      </c>
      <c r="S228" s="1">
        <v>1</v>
      </c>
      <c r="T228" s="1" t="s">
        <v>4721</v>
      </c>
      <c r="U228" s="1">
        <v>0</v>
      </c>
      <c r="V228" s="1" t="s">
        <v>4714</v>
      </c>
      <c r="W228" s="1">
        <v>0</v>
      </c>
      <c r="X228" s="1">
        <v>0</v>
      </c>
      <c r="Y228" s="13">
        <v>5</v>
      </c>
    </row>
    <row r="229" spans="1:25" x14ac:dyDescent="0.25">
      <c r="A229" s="1" t="s">
        <v>4936</v>
      </c>
      <c r="B229" s="1" t="s">
        <v>4707</v>
      </c>
      <c r="C229" s="1" t="s">
        <v>4708</v>
      </c>
      <c r="D229" s="1">
        <v>10</v>
      </c>
      <c r="E229" s="1" t="s">
        <v>4725</v>
      </c>
      <c r="F229" s="1">
        <v>1</v>
      </c>
      <c r="G229" s="1">
        <v>1</v>
      </c>
      <c r="H229" s="1">
        <v>1</v>
      </c>
      <c r="I229" s="1">
        <v>3</v>
      </c>
      <c r="J229" s="1" t="s">
        <v>5100</v>
      </c>
      <c r="K229" s="1">
        <v>10</v>
      </c>
      <c r="L229" s="1" t="s">
        <v>4710</v>
      </c>
      <c r="M229" s="1" t="s">
        <v>4711</v>
      </c>
      <c r="N229" s="1" t="s">
        <v>4712</v>
      </c>
      <c r="O229" s="1" t="s">
        <v>5102</v>
      </c>
      <c r="Q229" s="1">
        <v>1</v>
      </c>
      <c r="R229" s="1">
        <v>2</v>
      </c>
      <c r="S229" s="1">
        <v>3</v>
      </c>
      <c r="T229" s="1" t="s">
        <v>4713</v>
      </c>
      <c r="U229" s="1">
        <v>0</v>
      </c>
      <c r="V229" s="1" t="s">
        <v>4718</v>
      </c>
      <c r="W229" s="1">
        <v>0</v>
      </c>
      <c r="X229" s="1">
        <v>0</v>
      </c>
      <c r="Y229" s="13">
        <v>7</v>
      </c>
    </row>
    <row r="230" spans="1:25" x14ac:dyDescent="0.25">
      <c r="A230" s="1" t="s">
        <v>4819</v>
      </c>
      <c r="B230" s="1" t="s">
        <v>4707</v>
      </c>
      <c r="C230" s="1" t="s">
        <v>4716</v>
      </c>
      <c r="D230" s="1">
        <v>9</v>
      </c>
      <c r="E230" s="1" t="s">
        <v>4725</v>
      </c>
      <c r="F230" s="1">
        <v>1</v>
      </c>
      <c r="G230" s="1">
        <v>1</v>
      </c>
      <c r="H230" s="1">
        <v>1</v>
      </c>
      <c r="I230" s="1">
        <v>3</v>
      </c>
      <c r="J230" s="1" t="s">
        <v>5100</v>
      </c>
      <c r="K230" s="1">
        <v>15.555555555555555</v>
      </c>
      <c r="L230" s="1" t="s">
        <v>4710</v>
      </c>
      <c r="M230" s="1" t="s">
        <v>4711</v>
      </c>
      <c r="N230" s="1" t="s">
        <v>4712</v>
      </c>
      <c r="O230" s="1" t="s">
        <v>5102</v>
      </c>
      <c r="P230" s="1" t="s">
        <v>4736</v>
      </c>
      <c r="Q230" s="1">
        <v>1</v>
      </c>
      <c r="R230" s="1">
        <v>2</v>
      </c>
      <c r="S230" s="1">
        <v>4</v>
      </c>
      <c r="T230" s="1" t="s">
        <v>4713</v>
      </c>
      <c r="U230" s="1">
        <v>1</v>
      </c>
      <c r="V230" s="1" t="s">
        <v>4718</v>
      </c>
      <c r="W230" s="1">
        <v>1</v>
      </c>
      <c r="X230" s="1">
        <v>1</v>
      </c>
      <c r="Y230" s="13">
        <v>6</v>
      </c>
    </row>
    <row r="231" spans="1:25" x14ac:dyDescent="0.25">
      <c r="A231" s="1" t="s">
        <v>4937</v>
      </c>
      <c r="B231" s="1" t="s">
        <v>4751</v>
      </c>
      <c r="C231" s="1" t="s">
        <v>4716</v>
      </c>
      <c r="D231" s="1">
        <v>3</v>
      </c>
      <c r="E231" s="1" t="s">
        <v>4709</v>
      </c>
      <c r="F231" s="1">
        <v>10</v>
      </c>
      <c r="G231" s="1">
        <v>5</v>
      </c>
      <c r="H231" s="1">
        <v>12</v>
      </c>
      <c r="I231" s="1">
        <v>27</v>
      </c>
      <c r="J231" s="1" t="s">
        <v>5102</v>
      </c>
      <c r="K231" s="1">
        <v>6.666666666666667</v>
      </c>
      <c r="L231" s="1" t="s">
        <v>4720</v>
      </c>
      <c r="M231" s="1" t="s">
        <v>4711</v>
      </c>
      <c r="N231" s="1" t="s">
        <v>4712</v>
      </c>
      <c r="O231" s="1" t="s">
        <v>5102</v>
      </c>
      <c r="Q231" s="1">
        <v>0</v>
      </c>
      <c r="R231" s="1">
        <v>0</v>
      </c>
      <c r="S231" s="1">
        <v>0</v>
      </c>
      <c r="T231" s="1" t="s">
        <v>4721</v>
      </c>
      <c r="U231" s="1">
        <v>0</v>
      </c>
      <c r="V231" s="1" t="s">
        <v>4714</v>
      </c>
      <c r="W231" s="1">
        <v>0</v>
      </c>
      <c r="X231" s="1">
        <v>0</v>
      </c>
      <c r="Y231" s="13">
        <v>5</v>
      </c>
    </row>
    <row r="232" spans="1:25" x14ac:dyDescent="0.25">
      <c r="A232" s="1" t="s">
        <v>4938</v>
      </c>
      <c r="B232" s="1" t="s">
        <v>4707</v>
      </c>
      <c r="C232" s="1" t="s">
        <v>4716</v>
      </c>
      <c r="D232" s="1">
        <v>21</v>
      </c>
      <c r="E232" s="1" t="s">
        <v>4725</v>
      </c>
      <c r="F232" s="1">
        <v>5</v>
      </c>
      <c r="G232" s="1">
        <v>8</v>
      </c>
      <c r="H232" s="1">
        <v>10</v>
      </c>
      <c r="I232" s="1">
        <v>23</v>
      </c>
      <c r="J232" s="1" t="s">
        <v>5100</v>
      </c>
      <c r="K232" s="1">
        <v>2.0408163265306123</v>
      </c>
      <c r="L232" s="1" t="s">
        <v>4710</v>
      </c>
      <c r="M232" s="1" t="s">
        <v>4711</v>
      </c>
      <c r="N232" s="1" t="s">
        <v>4712</v>
      </c>
      <c r="O232" s="1" t="s">
        <v>5102</v>
      </c>
      <c r="Q232" s="1">
        <v>1</v>
      </c>
      <c r="R232" s="1">
        <v>1</v>
      </c>
      <c r="S232" s="1">
        <v>2</v>
      </c>
      <c r="T232" s="1" t="s">
        <v>4721</v>
      </c>
      <c r="U232" s="1">
        <v>0</v>
      </c>
      <c r="V232" s="1" t="s">
        <v>4714</v>
      </c>
      <c r="W232" s="1">
        <v>0</v>
      </c>
      <c r="X232" s="1">
        <v>0</v>
      </c>
      <c r="Y232" s="13">
        <v>5</v>
      </c>
    </row>
    <row r="233" spans="1:25" x14ac:dyDescent="0.25">
      <c r="A233" s="1" t="s">
        <v>4939</v>
      </c>
      <c r="B233" s="1" t="s">
        <v>4707</v>
      </c>
      <c r="C233" s="1" t="s">
        <v>4716</v>
      </c>
      <c r="D233" s="1">
        <v>5</v>
      </c>
      <c r="E233" s="1" t="s">
        <v>4725</v>
      </c>
      <c r="F233" s="1">
        <v>10</v>
      </c>
      <c r="G233" s="1">
        <v>3</v>
      </c>
      <c r="H233" s="1">
        <v>10</v>
      </c>
      <c r="I233" s="1">
        <v>23</v>
      </c>
      <c r="J233" s="1" t="s">
        <v>5100</v>
      </c>
      <c r="K233" s="1">
        <v>24</v>
      </c>
      <c r="L233" s="1" t="s">
        <v>4710</v>
      </c>
      <c r="M233" s="1" t="s">
        <v>4711</v>
      </c>
      <c r="N233" s="1" t="s">
        <v>4712</v>
      </c>
      <c r="O233" s="1" t="s">
        <v>5102</v>
      </c>
      <c r="Q233" s="1">
        <v>2</v>
      </c>
      <c r="R233" s="1">
        <v>2</v>
      </c>
      <c r="S233" s="1">
        <v>4</v>
      </c>
      <c r="T233" s="1" t="s">
        <v>4713</v>
      </c>
      <c r="U233" s="1">
        <v>0</v>
      </c>
      <c r="V233" s="1" t="s">
        <v>4714</v>
      </c>
      <c r="W233" s="1">
        <v>0</v>
      </c>
      <c r="X233" s="1">
        <v>0</v>
      </c>
      <c r="Y233" s="13">
        <v>5</v>
      </c>
    </row>
    <row r="234" spans="1:25" x14ac:dyDescent="0.25">
      <c r="A234" s="1" t="s">
        <v>4940</v>
      </c>
      <c r="B234" s="1" t="s">
        <v>4707</v>
      </c>
      <c r="C234" s="1" t="s">
        <v>4716</v>
      </c>
      <c r="D234" s="1">
        <v>4</v>
      </c>
      <c r="E234" s="1" t="s">
        <v>4709</v>
      </c>
      <c r="F234" s="1">
        <v>45</v>
      </c>
      <c r="G234" s="1">
        <v>1</v>
      </c>
      <c r="H234" s="1">
        <v>45</v>
      </c>
      <c r="I234" s="1">
        <v>91</v>
      </c>
      <c r="J234" s="1" t="s">
        <v>5102</v>
      </c>
      <c r="K234" s="1">
        <v>10</v>
      </c>
      <c r="L234" s="1" t="s">
        <v>4710</v>
      </c>
      <c r="M234" s="1" t="s">
        <v>4711</v>
      </c>
      <c r="N234" s="1" t="s">
        <v>4712</v>
      </c>
      <c r="O234" s="1" t="s">
        <v>5102</v>
      </c>
      <c r="Q234" s="1">
        <v>2</v>
      </c>
      <c r="R234" s="1">
        <v>2</v>
      </c>
      <c r="S234" s="1">
        <v>4</v>
      </c>
      <c r="T234" s="1" t="s">
        <v>4713</v>
      </c>
      <c r="U234" s="1">
        <v>0</v>
      </c>
      <c r="V234" s="1" t="s">
        <v>4718</v>
      </c>
      <c r="W234" s="1">
        <v>0</v>
      </c>
      <c r="X234" s="1">
        <v>0</v>
      </c>
      <c r="Y234" s="13">
        <v>8</v>
      </c>
    </row>
    <row r="235" spans="1:25" x14ac:dyDescent="0.25">
      <c r="A235" s="1" t="s">
        <v>4941</v>
      </c>
      <c r="B235" s="1" t="s">
        <v>4707</v>
      </c>
      <c r="C235" s="1" t="s">
        <v>4716</v>
      </c>
      <c r="D235" s="1">
        <v>9</v>
      </c>
      <c r="E235" s="1" t="s">
        <v>4725</v>
      </c>
      <c r="F235" s="1">
        <v>20</v>
      </c>
      <c r="G235" s="1">
        <v>22</v>
      </c>
      <c r="H235" s="1">
        <v>25</v>
      </c>
      <c r="I235" s="1">
        <v>67</v>
      </c>
      <c r="J235" s="1" t="s">
        <v>5101</v>
      </c>
      <c r="K235" s="1">
        <v>6.3492063492063497</v>
      </c>
      <c r="L235" s="1" t="s">
        <v>4710</v>
      </c>
      <c r="M235" s="1" t="s">
        <v>4711</v>
      </c>
      <c r="N235" s="1" t="s">
        <v>4712</v>
      </c>
      <c r="O235" s="1" t="s">
        <v>5102</v>
      </c>
      <c r="Q235" s="1">
        <v>1</v>
      </c>
      <c r="R235" s="1">
        <v>1</v>
      </c>
      <c r="S235" s="1">
        <v>2</v>
      </c>
      <c r="T235" s="1" t="s">
        <v>4721</v>
      </c>
      <c r="U235" s="1">
        <v>0</v>
      </c>
      <c r="V235" s="1" t="s">
        <v>4714</v>
      </c>
      <c r="W235" s="1">
        <v>0</v>
      </c>
      <c r="X235" s="1">
        <v>0</v>
      </c>
      <c r="Y235" s="13">
        <v>5</v>
      </c>
    </row>
    <row r="236" spans="1:25" x14ac:dyDescent="0.25">
      <c r="A236" s="1" t="s">
        <v>4942</v>
      </c>
      <c r="B236" s="1" t="s">
        <v>4751</v>
      </c>
      <c r="C236" s="1" t="s">
        <v>4708</v>
      </c>
      <c r="D236" s="1">
        <v>13</v>
      </c>
      <c r="E236" s="1" t="s">
        <v>4725</v>
      </c>
      <c r="F236" s="1">
        <v>12</v>
      </c>
      <c r="G236" s="1">
        <v>10</v>
      </c>
      <c r="H236" s="1">
        <v>15</v>
      </c>
      <c r="I236" s="1">
        <v>37</v>
      </c>
      <c r="J236" s="1" t="s">
        <v>5102</v>
      </c>
      <c r="K236" s="1">
        <v>4.615384615384615</v>
      </c>
      <c r="L236" s="1" t="s">
        <v>4720</v>
      </c>
      <c r="M236" s="1" t="s">
        <v>4711</v>
      </c>
      <c r="N236" s="1" t="s">
        <v>4712</v>
      </c>
      <c r="O236" s="1" t="s">
        <v>5102</v>
      </c>
      <c r="Q236" s="1">
        <v>2</v>
      </c>
      <c r="R236" s="1">
        <v>1</v>
      </c>
      <c r="S236" s="1">
        <v>4</v>
      </c>
      <c r="T236" s="1" t="s">
        <v>4713</v>
      </c>
      <c r="U236" s="1">
        <v>0</v>
      </c>
      <c r="V236" s="1" t="s">
        <v>4722</v>
      </c>
      <c r="W236" s="1">
        <v>0</v>
      </c>
      <c r="X236" s="1">
        <v>0</v>
      </c>
      <c r="Y236" s="13">
        <v>4</v>
      </c>
    </row>
    <row r="237" spans="1:25" x14ac:dyDescent="0.25">
      <c r="A237" s="1" t="s">
        <v>4943</v>
      </c>
      <c r="B237" s="1" t="s">
        <v>4707</v>
      </c>
      <c r="C237" s="1" t="s">
        <v>4716</v>
      </c>
      <c r="D237" s="1">
        <v>6</v>
      </c>
      <c r="E237" s="1" t="s">
        <v>4725</v>
      </c>
      <c r="F237" s="1">
        <v>1</v>
      </c>
      <c r="G237" s="1">
        <v>1</v>
      </c>
      <c r="H237" s="1">
        <v>1</v>
      </c>
      <c r="I237" s="1">
        <v>3</v>
      </c>
      <c r="J237" s="1" t="s">
        <v>5100</v>
      </c>
      <c r="K237" s="1">
        <v>26.666666666666668</v>
      </c>
      <c r="L237" s="1" t="s">
        <v>4710</v>
      </c>
      <c r="M237" s="1" t="s">
        <v>4711</v>
      </c>
      <c r="N237" s="1" t="s">
        <v>4712</v>
      </c>
      <c r="O237" s="1" t="s">
        <v>5102</v>
      </c>
      <c r="Q237" s="1">
        <v>2</v>
      </c>
      <c r="R237" s="1">
        <v>2</v>
      </c>
      <c r="S237" s="1">
        <v>5</v>
      </c>
      <c r="T237" s="1" t="s">
        <v>4748</v>
      </c>
      <c r="U237" s="1">
        <v>0</v>
      </c>
      <c r="V237" s="1" t="s">
        <v>4722</v>
      </c>
      <c r="W237" s="1">
        <v>0</v>
      </c>
      <c r="X237" s="1">
        <v>0</v>
      </c>
      <c r="Y237" s="13">
        <v>4</v>
      </c>
    </row>
    <row r="238" spans="1:25" x14ac:dyDescent="0.25">
      <c r="A238" s="1" t="s">
        <v>4944</v>
      </c>
      <c r="B238" s="1" t="s">
        <v>4707</v>
      </c>
      <c r="C238" s="1" t="s">
        <v>4716</v>
      </c>
      <c r="D238" s="1">
        <v>3</v>
      </c>
      <c r="E238" s="1" t="s">
        <v>4709</v>
      </c>
      <c r="F238" s="1">
        <v>45</v>
      </c>
      <c r="G238" s="1">
        <v>30</v>
      </c>
      <c r="H238" s="1">
        <v>50</v>
      </c>
      <c r="I238" s="1">
        <v>125</v>
      </c>
      <c r="J238" s="1" t="s">
        <v>5102</v>
      </c>
      <c r="K238" s="1">
        <v>20</v>
      </c>
      <c r="L238" s="1" t="s">
        <v>4710</v>
      </c>
      <c r="M238" s="1" t="s">
        <v>4711</v>
      </c>
      <c r="N238" s="1" t="s">
        <v>4712</v>
      </c>
      <c r="O238" s="1" t="s">
        <v>5102</v>
      </c>
      <c r="P238" s="1" t="s">
        <v>4736</v>
      </c>
      <c r="Q238" s="1">
        <v>1</v>
      </c>
      <c r="R238" s="1">
        <v>1</v>
      </c>
      <c r="S238" s="1">
        <v>3</v>
      </c>
      <c r="T238" s="1" t="s">
        <v>4713</v>
      </c>
      <c r="U238" s="1">
        <v>0</v>
      </c>
      <c r="V238" s="1" t="s">
        <v>4722</v>
      </c>
      <c r="W238" s="1">
        <v>1</v>
      </c>
      <c r="X238" s="1">
        <v>1</v>
      </c>
      <c r="Y238" s="13">
        <v>3</v>
      </c>
    </row>
    <row r="239" spans="1:25" x14ac:dyDescent="0.25">
      <c r="A239" s="1" t="s">
        <v>4945</v>
      </c>
      <c r="B239" s="1" t="s">
        <v>4707</v>
      </c>
      <c r="C239" s="1" t="s">
        <v>4716</v>
      </c>
      <c r="D239" s="1">
        <v>7</v>
      </c>
      <c r="E239" s="1" t="s">
        <v>4725</v>
      </c>
      <c r="F239" s="1">
        <v>25</v>
      </c>
      <c r="G239" s="1">
        <v>30</v>
      </c>
      <c r="H239" s="1">
        <v>35</v>
      </c>
      <c r="I239" s="1">
        <v>90</v>
      </c>
      <c r="J239" s="1" t="s">
        <v>5102</v>
      </c>
      <c r="K239" s="1">
        <v>9.795918367346939</v>
      </c>
      <c r="L239" s="1" t="s">
        <v>4720</v>
      </c>
      <c r="M239" s="1" t="s">
        <v>4711</v>
      </c>
      <c r="N239" s="1" t="s">
        <v>4712</v>
      </c>
      <c r="O239" s="1" t="s">
        <v>5102</v>
      </c>
      <c r="P239" s="1" t="s">
        <v>4742</v>
      </c>
      <c r="Q239" s="1">
        <v>1</v>
      </c>
      <c r="R239" s="1">
        <v>1</v>
      </c>
      <c r="S239" s="1">
        <v>3</v>
      </c>
      <c r="T239" s="1" t="s">
        <v>4713</v>
      </c>
      <c r="U239" s="1">
        <v>0</v>
      </c>
      <c r="V239" s="1" t="s">
        <v>4718</v>
      </c>
      <c r="W239" s="1">
        <v>0</v>
      </c>
      <c r="X239" s="1">
        <v>0</v>
      </c>
      <c r="Y239" s="13">
        <v>8</v>
      </c>
    </row>
    <row r="240" spans="1:25" x14ac:dyDescent="0.25">
      <c r="A240" s="1" t="s">
        <v>4921</v>
      </c>
      <c r="B240" s="1" t="s">
        <v>4707</v>
      </c>
      <c r="C240" s="1" t="s">
        <v>4716</v>
      </c>
      <c r="D240" s="1">
        <v>2</v>
      </c>
      <c r="E240" s="1" t="s">
        <v>4725</v>
      </c>
      <c r="F240" s="1">
        <v>7</v>
      </c>
      <c r="G240" s="1">
        <v>8</v>
      </c>
      <c r="H240" s="1">
        <v>10</v>
      </c>
      <c r="I240" s="1">
        <v>25</v>
      </c>
      <c r="J240" s="1" t="s">
        <v>5100</v>
      </c>
      <c r="K240" s="1">
        <v>25.714285714285715</v>
      </c>
      <c r="L240" s="1" t="s">
        <v>4710</v>
      </c>
      <c r="M240" s="1" t="s">
        <v>4711</v>
      </c>
      <c r="N240" s="1" t="s">
        <v>4717</v>
      </c>
      <c r="O240" s="1" t="s">
        <v>5102</v>
      </c>
      <c r="Q240" s="1">
        <v>1</v>
      </c>
      <c r="R240" s="1">
        <v>1</v>
      </c>
      <c r="S240" s="1">
        <v>3</v>
      </c>
      <c r="T240" s="1" t="s">
        <v>4713</v>
      </c>
      <c r="U240" s="1">
        <v>1</v>
      </c>
      <c r="V240" s="1" t="s">
        <v>4714</v>
      </c>
      <c r="W240" s="1">
        <v>1</v>
      </c>
      <c r="X240" s="1">
        <v>1</v>
      </c>
      <c r="Y240" s="13">
        <v>5</v>
      </c>
    </row>
    <row r="241" spans="1:25" x14ac:dyDescent="0.25">
      <c r="A241" s="1" t="s">
        <v>4932</v>
      </c>
      <c r="B241" s="1" t="s">
        <v>4707</v>
      </c>
      <c r="C241" s="1" t="s">
        <v>4716</v>
      </c>
      <c r="D241" s="1">
        <v>4</v>
      </c>
      <c r="E241" s="1" t="s">
        <v>4725</v>
      </c>
      <c r="F241" s="1">
        <v>15</v>
      </c>
      <c r="G241" s="1">
        <v>20</v>
      </c>
      <c r="H241" s="1">
        <v>25</v>
      </c>
      <c r="I241" s="1">
        <v>60</v>
      </c>
      <c r="J241" s="1" t="s">
        <v>5101</v>
      </c>
      <c r="K241" s="1">
        <v>25</v>
      </c>
      <c r="L241" s="1" t="s">
        <v>4710</v>
      </c>
      <c r="M241" s="1" t="s">
        <v>4711</v>
      </c>
      <c r="N241" s="1" t="s">
        <v>4712</v>
      </c>
      <c r="O241" s="1" t="s">
        <v>5102</v>
      </c>
      <c r="Q241" s="1">
        <v>1</v>
      </c>
      <c r="R241" s="1">
        <v>1</v>
      </c>
      <c r="S241" s="1">
        <v>3</v>
      </c>
      <c r="T241" s="1" t="s">
        <v>4713</v>
      </c>
      <c r="U241" s="1">
        <v>1</v>
      </c>
      <c r="V241" s="1" t="s">
        <v>4718</v>
      </c>
      <c r="W241" s="1">
        <v>1</v>
      </c>
      <c r="X241" s="1">
        <v>1</v>
      </c>
      <c r="Y241" s="13">
        <v>6</v>
      </c>
    </row>
    <row r="242" spans="1:25" x14ac:dyDescent="0.25">
      <c r="A242" s="1" t="s">
        <v>4793</v>
      </c>
      <c r="B242" s="1" t="s">
        <v>4707</v>
      </c>
      <c r="C242" s="1" t="s">
        <v>4708</v>
      </c>
      <c r="D242" s="1">
        <v>12</v>
      </c>
      <c r="E242" s="1" t="s">
        <v>4725</v>
      </c>
      <c r="F242" s="1">
        <v>5</v>
      </c>
      <c r="G242" s="1">
        <v>3</v>
      </c>
      <c r="H242" s="1">
        <v>7</v>
      </c>
      <c r="I242" s="1">
        <v>15</v>
      </c>
      <c r="J242" s="1" t="s">
        <v>5100</v>
      </c>
      <c r="K242" s="1">
        <v>4.7619047619047619</v>
      </c>
      <c r="L242" s="1" t="s">
        <v>4710</v>
      </c>
      <c r="M242" s="1" t="s">
        <v>4711</v>
      </c>
      <c r="N242" s="1" t="s">
        <v>4717</v>
      </c>
      <c r="O242" s="1" t="s">
        <v>5102</v>
      </c>
      <c r="Q242" s="1">
        <v>0</v>
      </c>
      <c r="R242" s="1">
        <v>0</v>
      </c>
      <c r="S242" s="1">
        <v>0</v>
      </c>
      <c r="T242" s="1" t="s">
        <v>4721</v>
      </c>
      <c r="U242" s="1">
        <v>0</v>
      </c>
      <c r="V242" s="1" t="s">
        <v>4722</v>
      </c>
      <c r="W242" s="1">
        <v>0</v>
      </c>
      <c r="X242" s="1">
        <v>0</v>
      </c>
      <c r="Y242" s="13">
        <v>3</v>
      </c>
    </row>
    <row r="243" spans="1:25" x14ac:dyDescent="0.25">
      <c r="A243" s="1" t="s">
        <v>4946</v>
      </c>
      <c r="B243" s="1" t="s">
        <v>4707</v>
      </c>
      <c r="C243" s="1" t="s">
        <v>4716</v>
      </c>
      <c r="D243" s="1">
        <v>4</v>
      </c>
      <c r="E243" s="1" t="s">
        <v>4725</v>
      </c>
      <c r="F243" s="1">
        <v>7</v>
      </c>
      <c r="G243" s="1">
        <v>9</v>
      </c>
      <c r="H243" s="1">
        <v>10</v>
      </c>
      <c r="I243" s="1">
        <v>26</v>
      </c>
      <c r="J243" s="1" t="s">
        <v>5100</v>
      </c>
      <c r="K243" s="1">
        <v>20</v>
      </c>
      <c r="L243" s="1" t="s">
        <v>4710</v>
      </c>
      <c r="M243" s="1" t="s">
        <v>4711</v>
      </c>
      <c r="N243" s="1" t="s">
        <v>4712</v>
      </c>
      <c r="O243" s="1" t="s">
        <v>5102</v>
      </c>
      <c r="Q243" s="1">
        <v>0</v>
      </c>
      <c r="R243" s="1">
        <v>0</v>
      </c>
      <c r="S243" s="1">
        <v>0</v>
      </c>
      <c r="T243" s="1" t="s">
        <v>4721</v>
      </c>
      <c r="U243" s="1">
        <v>0</v>
      </c>
      <c r="V243" s="1" t="s">
        <v>4722</v>
      </c>
      <c r="W243" s="1">
        <v>0</v>
      </c>
      <c r="X243" s="1">
        <v>0</v>
      </c>
      <c r="Y243" s="13">
        <v>2</v>
      </c>
    </row>
    <row r="244" spans="1:25" x14ac:dyDescent="0.25">
      <c r="A244" s="1" t="s">
        <v>4947</v>
      </c>
      <c r="B244" s="1" t="s">
        <v>4707</v>
      </c>
      <c r="C244" s="1" t="s">
        <v>4708</v>
      </c>
      <c r="D244" s="1">
        <v>5</v>
      </c>
      <c r="E244" s="1" t="s">
        <v>4709</v>
      </c>
      <c r="F244" s="1">
        <v>4</v>
      </c>
      <c r="G244" s="1">
        <v>1</v>
      </c>
      <c r="H244" s="1">
        <v>1</v>
      </c>
      <c r="I244" s="1">
        <v>6</v>
      </c>
      <c r="J244" s="1" t="s">
        <v>5102</v>
      </c>
      <c r="K244" s="1">
        <v>11.428571428571429</v>
      </c>
      <c r="L244" s="1" t="s">
        <v>4710</v>
      </c>
      <c r="M244" s="1" t="s">
        <v>4711</v>
      </c>
      <c r="N244" s="1" t="s">
        <v>4712</v>
      </c>
      <c r="O244" s="1" t="s">
        <v>5102</v>
      </c>
      <c r="Q244" s="1">
        <v>2</v>
      </c>
      <c r="R244" s="1">
        <v>2</v>
      </c>
      <c r="S244" s="1">
        <v>4</v>
      </c>
      <c r="T244" s="1" t="s">
        <v>4713</v>
      </c>
      <c r="U244" s="1">
        <v>0</v>
      </c>
      <c r="V244" s="1" t="s">
        <v>4722</v>
      </c>
      <c r="W244" s="1">
        <v>0</v>
      </c>
      <c r="X244" s="1">
        <v>0</v>
      </c>
      <c r="Y244" s="13">
        <v>3</v>
      </c>
    </row>
    <row r="245" spans="1:25" x14ac:dyDescent="0.25">
      <c r="A245" s="1" t="s">
        <v>4948</v>
      </c>
      <c r="B245" s="1" t="s">
        <v>4751</v>
      </c>
      <c r="C245" s="1" t="s">
        <v>4708</v>
      </c>
      <c r="D245" s="1">
        <v>3</v>
      </c>
      <c r="E245" s="1" t="s">
        <v>4725</v>
      </c>
      <c r="F245" s="1">
        <v>12</v>
      </c>
      <c r="G245" s="1">
        <v>10</v>
      </c>
      <c r="H245" s="1">
        <v>13</v>
      </c>
      <c r="I245" s="1">
        <v>35</v>
      </c>
      <c r="J245" s="1" t="s">
        <v>5101</v>
      </c>
      <c r="K245" s="1">
        <v>14.285714285714285</v>
      </c>
      <c r="L245" s="1" t="s">
        <v>4710</v>
      </c>
      <c r="M245" s="1" t="s">
        <v>4711</v>
      </c>
      <c r="N245" s="1" t="s">
        <v>4712</v>
      </c>
      <c r="O245" s="1" t="s">
        <v>5102</v>
      </c>
      <c r="Q245" s="1">
        <v>1</v>
      </c>
      <c r="R245" s="1">
        <v>1</v>
      </c>
      <c r="S245" s="1">
        <v>2</v>
      </c>
      <c r="T245" s="1" t="s">
        <v>4721</v>
      </c>
      <c r="U245" s="1">
        <v>0</v>
      </c>
      <c r="V245" s="1" t="s">
        <v>4722</v>
      </c>
      <c r="W245" s="1">
        <v>0</v>
      </c>
      <c r="X245" s="1">
        <v>0</v>
      </c>
      <c r="Y245" s="13">
        <v>4</v>
      </c>
    </row>
    <row r="246" spans="1:25" x14ac:dyDescent="0.25">
      <c r="A246" s="1" t="s">
        <v>4949</v>
      </c>
      <c r="B246" s="1" t="s">
        <v>4707</v>
      </c>
      <c r="C246" s="1" t="s">
        <v>4716</v>
      </c>
      <c r="D246" s="1">
        <v>3</v>
      </c>
      <c r="E246" s="1" t="s">
        <v>4725</v>
      </c>
      <c r="F246" s="1">
        <v>1</v>
      </c>
      <c r="G246" s="1">
        <v>1</v>
      </c>
      <c r="H246" s="1">
        <v>1</v>
      </c>
      <c r="I246" s="1">
        <v>3</v>
      </c>
      <c r="J246" s="1" t="s">
        <v>5102</v>
      </c>
      <c r="K246" s="1">
        <v>26.666666666666668</v>
      </c>
      <c r="L246" s="1" t="s">
        <v>4720</v>
      </c>
      <c r="M246" s="1" t="s">
        <v>4711</v>
      </c>
      <c r="N246" s="1" t="s">
        <v>4712</v>
      </c>
      <c r="O246" s="1" t="s">
        <v>5102</v>
      </c>
      <c r="Q246" s="1">
        <v>1</v>
      </c>
      <c r="R246" s="1">
        <v>2</v>
      </c>
      <c r="S246" s="1">
        <v>3</v>
      </c>
      <c r="T246" s="1" t="s">
        <v>4713</v>
      </c>
      <c r="U246" s="1">
        <v>0</v>
      </c>
      <c r="V246" s="1" t="s">
        <v>4722</v>
      </c>
      <c r="W246" s="1">
        <v>0</v>
      </c>
      <c r="X246" s="1">
        <v>0</v>
      </c>
      <c r="Y246" s="13">
        <v>4</v>
      </c>
    </row>
    <row r="247" spans="1:25" x14ac:dyDescent="0.25">
      <c r="A247" s="1" t="s">
        <v>4950</v>
      </c>
      <c r="B247" s="1" t="s">
        <v>4707</v>
      </c>
      <c r="C247" s="1" t="s">
        <v>4716</v>
      </c>
      <c r="D247" s="1">
        <v>9</v>
      </c>
      <c r="F247" s="1">
        <v>6</v>
      </c>
      <c r="G247" s="1">
        <v>6</v>
      </c>
      <c r="H247" s="1">
        <v>10</v>
      </c>
      <c r="I247" s="1">
        <v>22</v>
      </c>
      <c r="J247" s="1" t="s">
        <v>5102</v>
      </c>
      <c r="K247" s="1">
        <v>6.666666666666667</v>
      </c>
      <c r="L247" s="1" t="s">
        <v>4710</v>
      </c>
      <c r="M247" s="1" t="s">
        <v>4711</v>
      </c>
      <c r="N247" s="1" t="s">
        <v>4712</v>
      </c>
      <c r="O247" s="1" t="s">
        <v>5102</v>
      </c>
      <c r="Q247" s="1">
        <v>1</v>
      </c>
      <c r="R247" s="1">
        <v>1</v>
      </c>
      <c r="S247" s="1">
        <v>3</v>
      </c>
      <c r="T247" s="1" t="s">
        <v>4713</v>
      </c>
      <c r="U247" s="1">
        <v>1</v>
      </c>
      <c r="V247" s="1" t="s">
        <v>4714</v>
      </c>
      <c r="W247" s="1">
        <v>1</v>
      </c>
      <c r="X247" s="1">
        <v>1</v>
      </c>
      <c r="Y247" s="13">
        <v>5</v>
      </c>
    </row>
    <row r="248" spans="1:25" x14ac:dyDescent="0.25">
      <c r="A248" s="1" t="s">
        <v>4951</v>
      </c>
      <c r="B248" s="1" t="s">
        <v>4707</v>
      </c>
      <c r="C248" s="1" t="s">
        <v>4716</v>
      </c>
      <c r="D248" s="1">
        <v>8</v>
      </c>
      <c r="E248" s="1" t="s">
        <v>4725</v>
      </c>
      <c r="F248" s="1">
        <v>4</v>
      </c>
      <c r="G248" s="1">
        <v>4</v>
      </c>
      <c r="H248" s="1">
        <v>4</v>
      </c>
      <c r="I248" s="1">
        <v>12</v>
      </c>
      <c r="J248" s="1" t="s">
        <v>5100</v>
      </c>
      <c r="K248" s="1">
        <v>12.5</v>
      </c>
      <c r="L248" s="1" t="s">
        <v>4710</v>
      </c>
      <c r="M248" s="1" t="s">
        <v>4711</v>
      </c>
      <c r="N248" s="1" t="s">
        <v>4717</v>
      </c>
      <c r="O248" s="1" t="s">
        <v>5102</v>
      </c>
      <c r="Q248" s="1">
        <v>1</v>
      </c>
      <c r="R248" s="1">
        <v>2</v>
      </c>
      <c r="S248" s="1">
        <v>4</v>
      </c>
      <c r="T248" s="1" t="s">
        <v>4713</v>
      </c>
      <c r="U248" s="1">
        <v>0</v>
      </c>
      <c r="V248" s="1" t="s">
        <v>4718</v>
      </c>
      <c r="W248" s="1">
        <v>0</v>
      </c>
      <c r="X248" s="1">
        <v>0</v>
      </c>
      <c r="Y248" s="13">
        <v>9</v>
      </c>
    </row>
    <row r="249" spans="1:25" x14ac:dyDescent="0.25">
      <c r="A249" s="1" t="s">
        <v>4952</v>
      </c>
      <c r="B249" s="1" t="s">
        <v>4707</v>
      </c>
      <c r="C249" s="1" t="s">
        <v>4716</v>
      </c>
      <c r="D249" s="1">
        <v>10</v>
      </c>
      <c r="E249" s="1" t="s">
        <v>4725</v>
      </c>
      <c r="F249" s="1">
        <v>15</v>
      </c>
      <c r="G249" s="1">
        <v>8</v>
      </c>
      <c r="H249" s="1">
        <v>15</v>
      </c>
      <c r="I249" s="1">
        <v>38</v>
      </c>
      <c r="J249" s="1" t="s">
        <v>5101</v>
      </c>
      <c r="K249" s="1">
        <v>16</v>
      </c>
      <c r="L249" s="1" t="s">
        <v>4710</v>
      </c>
      <c r="M249" s="1" t="s">
        <v>4711</v>
      </c>
      <c r="N249" s="1" t="s">
        <v>4712</v>
      </c>
      <c r="O249" s="1" t="s">
        <v>5102</v>
      </c>
      <c r="Q249" s="1">
        <v>1</v>
      </c>
      <c r="R249" s="1">
        <v>1</v>
      </c>
      <c r="S249" s="1">
        <v>2</v>
      </c>
      <c r="T249" s="1" t="s">
        <v>4721</v>
      </c>
      <c r="U249" s="1">
        <v>0</v>
      </c>
      <c r="V249" s="1" t="s">
        <v>4718</v>
      </c>
      <c r="W249" s="1">
        <v>0</v>
      </c>
      <c r="X249" s="1">
        <v>0</v>
      </c>
      <c r="Y249" s="13">
        <v>8</v>
      </c>
    </row>
    <row r="250" spans="1:25" x14ac:dyDescent="0.25">
      <c r="A250" s="1" t="s">
        <v>4953</v>
      </c>
      <c r="B250" s="1" t="s">
        <v>4707</v>
      </c>
      <c r="C250" s="1" t="s">
        <v>4716</v>
      </c>
      <c r="D250" s="1">
        <v>12</v>
      </c>
      <c r="E250" s="1" t="s">
        <v>4725</v>
      </c>
      <c r="F250" s="1">
        <v>5</v>
      </c>
      <c r="G250" s="1">
        <v>5</v>
      </c>
      <c r="H250" s="1">
        <v>5</v>
      </c>
      <c r="I250" s="1">
        <v>15</v>
      </c>
      <c r="J250" s="1" t="s">
        <v>5100</v>
      </c>
      <c r="K250" s="1">
        <v>15</v>
      </c>
      <c r="L250" s="1" t="s">
        <v>4710</v>
      </c>
      <c r="M250" s="1" t="s">
        <v>4711</v>
      </c>
      <c r="N250" s="1" t="s">
        <v>4712</v>
      </c>
      <c r="O250" s="1" t="s">
        <v>5102</v>
      </c>
      <c r="Q250" s="1">
        <v>1</v>
      </c>
      <c r="R250" s="1">
        <v>1</v>
      </c>
      <c r="S250" s="1">
        <v>2</v>
      </c>
      <c r="T250" s="1" t="s">
        <v>4721</v>
      </c>
      <c r="U250" s="1">
        <v>0</v>
      </c>
      <c r="V250" s="1" t="s">
        <v>4718</v>
      </c>
      <c r="W250" s="1">
        <v>0</v>
      </c>
      <c r="X250" s="1">
        <v>0</v>
      </c>
      <c r="Y250" s="13">
        <v>9</v>
      </c>
    </row>
    <row r="251" spans="1:25" x14ac:dyDescent="0.25">
      <c r="A251" s="1" t="s">
        <v>4921</v>
      </c>
      <c r="B251" s="1" t="s">
        <v>4751</v>
      </c>
      <c r="C251" s="1" t="s">
        <v>4716</v>
      </c>
      <c r="D251" s="1">
        <v>13</v>
      </c>
      <c r="E251" s="1" t="s">
        <v>4725</v>
      </c>
      <c r="F251" s="1">
        <v>7</v>
      </c>
      <c r="G251" s="1">
        <v>9</v>
      </c>
      <c r="H251" s="1">
        <v>12</v>
      </c>
      <c r="I251" s="1">
        <v>28</v>
      </c>
      <c r="J251" s="1" t="s">
        <v>5100</v>
      </c>
      <c r="K251" s="1">
        <v>3.9560439560439562</v>
      </c>
      <c r="L251" s="1" t="s">
        <v>4710</v>
      </c>
      <c r="M251" s="1" t="s">
        <v>4734</v>
      </c>
      <c r="N251" s="1" t="s">
        <v>4712</v>
      </c>
      <c r="O251" s="1" t="s">
        <v>5100</v>
      </c>
      <c r="Q251" s="1">
        <v>0</v>
      </c>
      <c r="R251" s="1">
        <v>0</v>
      </c>
      <c r="S251" s="1">
        <v>0</v>
      </c>
      <c r="T251" s="1" t="s">
        <v>4721</v>
      </c>
      <c r="U251" s="1">
        <v>0</v>
      </c>
      <c r="V251" s="1" t="s">
        <v>4722</v>
      </c>
      <c r="W251" s="1">
        <v>0</v>
      </c>
      <c r="X251" s="1">
        <v>0</v>
      </c>
      <c r="Y251" s="13">
        <v>4</v>
      </c>
    </row>
    <row r="252" spans="1:25" x14ac:dyDescent="0.25">
      <c r="A252" s="1" t="s">
        <v>4954</v>
      </c>
      <c r="B252" s="1" t="s">
        <v>4707</v>
      </c>
      <c r="C252" s="1" t="s">
        <v>4716</v>
      </c>
      <c r="D252" s="1">
        <v>4</v>
      </c>
      <c r="E252" s="1" t="s">
        <v>4725</v>
      </c>
      <c r="F252" s="1">
        <v>12</v>
      </c>
      <c r="G252" s="1">
        <v>25</v>
      </c>
      <c r="H252" s="1">
        <v>15</v>
      </c>
      <c r="I252" s="1">
        <v>52</v>
      </c>
      <c r="J252" s="1" t="s">
        <v>5102</v>
      </c>
      <c r="K252" s="1">
        <v>20</v>
      </c>
      <c r="L252" s="1" t="s">
        <v>4720</v>
      </c>
      <c r="M252" s="1" t="s">
        <v>4711</v>
      </c>
      <c r="N252" s="1" t="s">
        <v>4712</v>
      </c>
      <c r="O252" s="1" t="s">
        <v>5102</v>
      </c>
      <c r="Q252" s="1">
        <v>1</v>
      </c>
      <c r="R252" s="1">
        <v>1</v>
      </c>
      <c r="S252" s="1">
        <v>2</v>
      </c>
      <c r="T252" s="1" t="s">
        <v>4721</v>
      </c>
      <c r="U252" s="1">
        <v>0</v>
      </c>
      <c r="V252" s="1" t="s">
        <v>4722</v>
      </c>
      <c r="W252" s="1">
        <v>0</v>
      </c>
      <c r="X252" s="1">
        <v>0</v>
      </c>
      <c r="Y252" s="13">
        <v>4</v>
      </c>
    </row>
    <row r="253" spans="1:25" x14ac:dyDescent="0.25">
      <c r="A253" s="1" t="s">
        <v>4955</v>
      </c>
      <c r="B253" s="1" t="s">
        <v>4707</v>
      </c>
      <c r="C253" s="1" t="s">
        <v>4716</v>
      </c>
      <c r="D253" s="1">
        <v>9</v>
      </c>
      <c r="E253" s="1" t="s">
        <v>4709</v>
      </c>
      <c r="F253" s="1">
        <v>25</v>
      </c>
      <c r="G253" s="1">
        <v>1</v>
      </c>
      <c r="H253" s="1">
        <v>30</v>
      </c>
      <c r="I253" s="1">
        <v>56</v>
      </c>
      <c r="J253" s="1" t="s">
        <v>5102</v>
      </c>
      <c r="K253" s="1">
        <v>15.555555555555555</v>
      </c>
      <c r="L253" s="1" t="s">
        <v>4720</v>
      </c>
      <c r="M253" s="1" t="s">
        <v>4711</v>
      </c>
      <c r="O253" s="1" t="s">
        <v>5102</v>
      </c>
      <c r="Q253" s="1">
        <v>2</v>
      </c>
      <c r="R253" s="1">
        <v>2</v>
      </c>
      <c r="S253" s="1">
        <v>4</v>
      </c>
      <c r="T253" s="1" t="s">
        <v>4713</v>
      </c>
      <c r="U253" s="1">
        <v>0</v>
      </c>
      <c r="V253" s="1" t="s">
        <v>4722</v>
      </c>
      <c r="W253" s="1">
        <v>0</v>
      </c>
      <c r="X253" s="1">
        <v>0</v>
      </c>
      <c r="Y253" s="13">
        <v>4</v>
      </c>
    </row>
    <row r="254" spans="1:25" x14ac:dyDescent="0.25">
      <c r="A254" s="1" t="s">
        <v>4956</v>
      </c>
      <c r="B254" s="1" t="s">
        <v>4707</v>
      </c>
      <c r="C254" s="1" t="s">
        <v>4716</v>
      </c>
      <c r="D254" s="1">
        <v>6</v>
      </c>
      <c r="E254" s="1" t="s">
        <v>4725</v>
      </c>
      <c r="F254" s="1">
        <v>5</v>
      </c>
      <c r="G254" s="1">
        <v>7</v>
      </c>
      <c r="H254" s="1">
        <v>10</v>
      </c>
      <c r="I254" s="1">
        <v>22</v>
      </c>
      <c r="J254" s="1" t="s">
        <v>5100</v>
      </c>
      <c r="K254" s="1">
        <v>13.333333333333334</v>
      </c>
      <c r="L254" s="1" t="s">
        <v>4710</v>
      </c>
      <c r="M254" s="1" t="s">
        <v>4711</v>
      </c>
      <c r="N254" s="1" t="s">
        <v>4712</v>
      </c>
      <c r="O254" s="1" t="s">
        <v>5102</v>
      </c>
      <c r="Q254" s="1">
        <v>1</v>
      </c>
      <c r="R254" s="1">
        <v>1</v>
      </c>
      <c r="S254" s="1">
        <v>3</v>
      </c>
      <c r="T254" s="1" t="s">
        <v>4713</v>
      </c>
      <c r="U254" s="1">
        <v>0</v>
      </c>
      <c r="V254" s="1" t="s">
        <v>4714</v>
      </c>
      <c r="W254" s="1">
        <v>0</v>
      </c>
      <c r="X254" s="1">
        <v>0</v>
      </c>
      <c r="Y254" s="13">
        <v>5</v>
      </c>
    </row>
    <row r="255" spans="1:25" x14ac:dyDescent="0.25">
      <c r="A255" s="1" t="s">
        <v>4957</v>
      </c>
      <c r="B255" s="1" t="s">
        <v>4707</v>
      </c>
      <c r="C255" s="1" t="s">
        <v>4716</v>
      </c>
      <c r="D255" s="1">
        <v>8</v>
      </c>
      <c r="E255" s="1" t="s">
        <v>4725</v>
      </c>
      <c r="F255" s="1">
        <v>8</v>
      </c>
      <c r="G255" s="1">
        <v>10</v>
      </c>
      <c r="H255" s="1">
        <v>12</v>
      </c>
      <c r="I255" s="1">
        <v>30</v>
      </c>
      <c r="J255" s="1" t="s">
        <v>5100</v>
      </c>
      <c r="K255" s="1">
        <v>8.5714285714285712</v>
      </c>
      <c r="L255" s="1" t="s">
        <v>4710</v>
      </c>
      <c r="M255" s="1" t="s">
        <v>4711</v>
      </c>
      <c r="N255" s="1" t="s">
        <v>4712</v>
      </c>
      <c r="O255" s="1" t="s">
        <v>5102</v>
      </c>
      <c r="Q255" s="1">
        <v>1</v>
      </c>
      <c r="R255" s="1">
        <v>2</v>
      </c>
      <c r="S255" s="1">
        <v>4</v>
      </c>
      <c r="T255" s="1" t="s">
        <v>4713</v>
      </c>
      <c r="U255" s="1">
        <v>0</v>
      </c>
      <c r="V255" s="1" t="s">
        <v>4718</v>
      </c>
      <c r="W255" s="1">
        <v>0</v>
      </c>
      <c r="X255" s="1">
        <v>0</v>
      </c>
      <c r="Y255" s="13">
        <v>6</v>
      </c>
    </row>
    <row r="256" spans="1:25" x14ac:dyDescent="0.25">
      <c r="A256" s="1" t="s">
        <v>4958</v>
      </c>
      <c r="B256" s="1" t="s">
        <v>4707</v>
      </c>
      <c r="C256" s="1" t="s">
        <v>4716</v>
      </c>
      <c r="D256" s="1">
        <v>6</v>
      </c>
      <c r="E256" s="1" t="s">
        <v>4725</v>
      </c>
      <c r="F256" s="1">
        <v>30</v>
      </c>
      <c r="G256" s="1">
        <v>40</v>
      </c>
      <c r="H256" s="1">
        <v>45</v>
      </c>
      <c r="I256" s="1">
        <v>115</v>
      </c>
      <c r="J256" s="1" t="s">
        <v>5101</v>
      </c>
      <c r="K256" s="1">
        <v>6.666666666666667</v>
      </c>
      <c r="L256" s="1" t="s">
        <v>4710</v>
      </c>
      <c r="M256" s="1" t="s">
        <v>4711</v>
      </c>
      <c r="N256" s="1" t="s">
        <v>4712</v>
      </c>
      <c r="O256" s="1" t="s">
        <v>5102</v>
      </c>
      <c r="Q256" s="1">
        <v>1</v>
      </c>
      <c r="R256" s="1">
        <v>0</v>
      </c>
      <c r="S256" s="1">
        <v>1</v>
      </c>
      <c r="T256" s="1" t="s">
        <v>4721</v>
      </c>
      <c r="U256" s="1">
        <v>0</v>
      </c>
      <c r="V256" s="1" t="s">
        <v>4722</v>
      </c>
      <c r="W256" s="1">
        <v>0</v>
      </c>
      <c r="X256" s="1">
        <v>0</v>
      </c>
      <c r="Y256" s="13">
        <v>2</v>
      </c>
    </row>
    <row r="257" spans="1:25" x14ac:dyDescent="0.25">
      <c r="A257" s="1" t="s">
        <v>4959</v>
      </c>
      <c r="B257" s="1" t="s">
        <v>4707</v>
      </c>
      <c r="C257" s="1" t="s">
        <v>4708</v>
      </c>
      <c r="D257" s="1">
        <v>8</v>
      </c>
      <c r="E257" s="1" t="s">
        <v>4725</v>
      </c>
      <c r="F257" s="1">
        <v>8</v>
      </c>
      <c r="G257" s="1">
        <v>5</v>
      </c>
      <c r="H257" s="1">
        <v>12</v>
      </c>
      <c r="I257" s="1">
        <v>25</v>
      </c>
      <c r="J257" s="1" t="s">
        <v>5100</v>
      </c>
      <c r="K257" s="1">
        <v>10</v>
      </c>
      <c r="L257" s="1" t="s">
        <v>4720</v>
      </c>
      <c r="M257" s="1" t="s">
        <v>4711</v>
      </c>
      <c r="N257" s="1" t="s">
        <v>4712</v>
      </c>
      <c r="O257" s="1" t="s">
        <v>5102</v>
      </c>
      <c r="P257" s="1" t="s">
        <v>4736</v>
      </c>
      <c r="Q257" s="1">
        <v>1</v>
      </c>
      <c r="R257" s="1">
        <v>1</v>
      </c>
      <c r="S257" s="1">
        <v>2</v>
      </c>
      <c r="T257" s="1" t="s">
        <v>4721</v>
      </c>
      <c r="U257" s="1">
        <v>0</v>
      </c>
      <c r="V257" s="1" t="s">
        <v>4718</v>
      </c>
      <c r="W257" s="1">
        <v>0</v>
      </c>
      <c r="X257" s="1">
        <v>0</v>
      </c>
      <c r="Y257" s="13">
        <v>8</v>
      </c>
    </row>
    <row r="258" spans="1:25" x14ac:dyDescent="0.25">
      <c r="A258" s="1" t="s">
        <v>4960</v>
      </c>
      <c r="B258" s="1" t="s">
        <v>4751</v>
      </c>
      <c r="C258" s="1" t="s">
        <v>4716</v>
      </c>
      <c r="D258" s="1">
        <v>6</v>
      </c>
      <c r="E258" s="1" t="s">
        <v>4725</v>
      </c>
      <c r="F258" s="1">
        <v>30</v>
      </c>
      <c r="G258" s="1">
        <v>35</v>
      </c>
      <c r="H258" s="1">
        <v>40</v>
      </c>
      <c r="I258" s="1">
        <v>105</v>
      </c>
      <c r="J258" s="1" t="s">
        <v>5101</v>
      </c>
      <c r="K258" s="1">
        <v>2.8571428571428572</v>
      </c>
      <c r="L258" s="1" t="s">
        <v>4720</v>
      </c>
      <c r="M258" s="1" t="s">
        <v>4711</v>
      </c>
      <c r="N258" s="1" t="s">
        <v>4717</v>
      </c>
      <c r="O258" s="1" t="s">
        <v>5102</v>
      </c>
      <c r="Q258" s="1">
        <v>1</v>
      </c>
      <c r="R258" s="1">
        <v>1</v>
      </c>
      <c r="S258" s="1">
        <v>2</v>
      </c>
      <c r="T258" s="1" t="s">
        <v>4721</v>
      </c>
      <c r="U258" s="1">
        <v>0</v>
      </c>
      <c r="V258" s="1" t="s">
        <v>4718</v>
      </c>
      <c r="W258" s="1">
        <v>0</v>
      </c>
      <c r="X258" s="1">
        <v>0</v>
      </c>
      <c r="Y258" s="13">
        <v>6</v>
      </c>
    </row>
    <row r="259" spans="1:25" x14ac:dyDescent="0.25">
      <c r="A259" s="1" t="s">
        <v>4961</v>
      </c>
      <c r="B259" s="1" t="s">
        <v>4707</v>
      </c>
      <c r="C259" s="1" t="s">
        <v>4716</v>
      </c>
      <c r="D259" s="1">
        <v>5</v>
      </c>
      <c r="E259" s="1" t="s">
        <v>4709</v>
      </c>
      <c r="F259" s="1">
        <v>70</v>
      </c>
      <c r="G259" s="1">
        <v>75</v>
      </c>
      <c r="H259" s="1">
        <v>50</v>
      </c>
      <c r="I259" s="1">
        <v>195</v>
      </c>
      <c r="J259" s="1" t="s">
        <v>5102</v>
      </c>
      <c r="K259" s="1">
        <v>3.4285714285714284</v>
      </c>
      <c r="L259" s="1" t="s">
        <v>4710</v>
      </c>
      <c r="M259" s="1" t="s">
        <v>4711</v>
      </c>
      <c r="N259" s="1" t="s">
        <v>4717</v>
      </c>
      <c r="O259" s="1" t="s">
        <v>5102</v>
      </c>
      <c r="Q259" s="1">
        <v>1</v>
      </c>
      <c r="R259" s="1">
        <v>1</v>
      </c>
      <c r="S259" s="1">
        <v>3</v>
      </c>
      <c r="T259" s="1" t="s">
        <v>4713</v>
      </c>
      <c r="U259" s="1">
        <v>1</v>
      </c>
      <c r="V259" s="1" t="s">
        <v>4714</v>
      </c>
      <c r="W259" s="1">
        <v>1</v>
      </c>
      <c r="X259" s="1">
        <v>1</v>
      </c>
      <c r="Y259" s="13">
        <v>5</v>
      </c>
    </row>
    <row r="260" spans="1:25" x14ac:dyDescent="0.25">
      <c r="A260" s="1" t="s">
        <v>4962</v>
      </c>
      <c r="B260" s="1" t="s">
        <v>4707</v>
      </c>
      <c r="C260" s="1" t="s">
        <v>4716</v>
      </c>
      <c r="D260" s="1">
        <v>8</v>
      </c>
      <c r="E260" s="1" t="s">
        <v>4725</v>
      </c>
      <c r="F260" s="1">
        <v>30</v>
      </c>
      <c r="G260" s="1">
        <v>45</v>
      </c>
      <c r="H260" s="1">
        <v>3</v>
      </c>
      <c r="I260" s="1">
        <v>78</v>
      </c>
      <c r="J260" s="1" t="s">
        <v>5101</v>
      </c>
      <c r="K260" s="1">
        <v>7.5</v>
      </c>
      <c r="L260" s="1" t="s">
        <v>4710</v>
      </c>
      <c r="M260" s="1" t="s">
        <v>4711</v>
      </c>
      <c r="N260" s="1" t="s">
        <v>4712</v>
      </c>
      <c r="O260" s="1" t="s">
        <v>5102</v>
      </c>
      <c r="Q260" s="1">
        <v>1</v>
      </c>
      <c r="R260" s="1">
        <v>1</v>
      </c>
      <c r="S260" s="1">
        <v>3</v>
      </c>
      <c r="T260" s="1" t="s">
        <v>4713</v>
      </c>
      <c r="U260" s="1">
        <v>0</v>
      </c>
      <c r="V260" s="1" t="s">
        <v>4718</v>
      </c>
      <c r="W260" s="1">
        <v>0</v>
      </c>
      <c r="X260" s="1">
        <v>0</v>
      </c>
      <c r="Y260" s="13">
        <v>6</v>
      </c>
    </row>
    <row r="261" spans="1:25" x14ac:dyDescent="0.25">
      <c r="A261" s="1" t="s">
        <v>4963</v>
      </c>
      <c r="B261" s="1" t="s">
        <v>4707</v>
      </c>
      <c r="C261" s="1" t="s">
        <v>4716</v>
      </c>
      <c r="D261" s="1">
        <v>9</v>
      </c>
      <c r="E261" s="1" t="s">
        <v>4725</v>
      </c>
      <c r="F261" s="1">
        <v>2</v>
      </c>
      <c r="G261" s="1">
        <v>10</v>
      </c>
      <c r="H261" s="1">
        <v>2</v>
      </c>
      <c r="I261" s="1">
        <v>14</v>
      </c>
      <c r="J261" s="1" t="s">
        <v>5100</v>
      </c>
      <c r="K261" s="1">
        <v>4.4444444444444446</v>
      </c>
      <c r="L261" s="1" t="s">
        <v>4710</v>
      </c>
      <c r="M261" s="1" t="s">
        <v>4711</v>
      </c>
      <c r="N261" s="1" t="s">
        <v>4712</v>
      </c>
      <c r="O261" s="1" t="s">
        <v>5102</v>
      </c>
      <c r="Q261" s="1">
        <v>1</v>
      </c>
      <c r="R261" s="1">
        <v>1</v>
      </c>
      <c r="S261" s="1">
        <v>2</v>
      </c>
      <c r="T261" s="1" t="s">
        <v>4721</v>
      </c>
      <c r="U261" s="1">
        <v>0</v>
      </c>
      <c r="V261" s="1" t="s">
        <v>4718</v>
      </c>
      <c r="W261" s="1">
        <v>0</v>
      </c>
      <c r="X261" s="1">
        <v>0</v>
      </c>
      <c r="Y261" s="13">
        <v>7</v>
      </c>
    </row>
    <row r="262" spans="1:25" x14ac:dyDescent="0.25">
      <c r="A262" s="1" t="s">
        <v>4964</v>
      </c>
      <c r="B262" s="1" t="s">
        <v>4751</v>
      </c>
      <c r="C262" s="1" t="s">
        <v>4716</v>
      </c>
      <c r="D262" s="1">
        <v>9</v>
      </c>
      <c r="E262" s="1" t="s">
        <v>4725</v>
      </c>
      <c r="F262" s="1">
        <v>2</v>
      </c>
      <c r="G262" s="1">
        <v>2</v>
      </c>
      <c r="H262" s="1">
        <v>4</v>
      </c>
      <c r="I262" s="1">
        <v>8</v>
      </c>
      <c r="J262" s="1" t="s">
        <v>5100</v>
      </c>
      <c r="K262" s="1">
        <v>6.3492063492063497</v>
      </c>
      <c r="L262" s="1" t="s">
        <v>4720</v>
      </c>
      <c r="M262" s="1" t="s">
        <v>4711</v>
      </c>
      <c r="N262" s="1" t="s">
        <v>4712</v>
      </c>
      <c r="O262" s="1" t="s">
        <v>5102</v>
      </c>
      <c r="P262" s="1" t="s">
        <v>4742</v>
      </c>
      <c r="Q262" s="1">
        <v>2</v>
      </c>
      <c r="R262" s="1">
        <v>2</v>
      </c>
      <c r="S262" s="1">
        <v>4</v>
      </c>
      <c r="T262" s="1" t="s">
        <v>4713</v>
      </c>
      <c r="U262" s="1">
        <v>0</v>
      </c>
      <c r="V262" s="1" t="s">
        <v>4722</v>
      </c>
      <c r="W262" s="1">
        <v>0</v>
      </c>
      <c r="X262" s="1">
        <v>0</v>
      </c>
      <c r="Y262" s="13">
        <v>4</v>
      </c>
    </row>
    <row r="263" spans="1:25" x14ac:dyDescent="0.25">
      <c r="A263" s="1" t="s">
        <v>4965</v>
      </c>
      <c r="B263" s="1" t="s">
        <v>4707</v>
      </c>
      <c r="C263" s="1" t="s">
        <v>4716</v>
      </c>
      <c r="D263" s="1">
        <v>2</v>
      </c>
      <c r="E263" s="1" t="s">
        <v>4725</v>
      </c>
      <c r="F263" s="1">
        <v>3</v>
      </c>
      <c r="G263" s="1">
        <v>2</v>
      </c>
      <c r="H263" s="1">
        <v>5</v>
      </c>
      <c r="I263" s="1">
        <v>10</v>
      </c>
      <c r="J263" s="1" t="s">
        <v>5100</v>
      </c>
      <c r="K263" s="1">
        <v>11.428571428571429</v>
      </c>
      <c r="L263" s="1" t="s">
        <v>4710</v>
      </c>
      <c r="M263" s="1" t="s">
        <v>4711</v>
      </c>
      <c r="N263" s="1" t="s">
        <v>4712</v>
      </c>
      <c r="O263" s="1" t="s">
        <v>5102</v>
      </c>
      <c r="Q263" s="1">
        <v>1</v>
      </c>
      <c r="R263" s="1">
        <v>2</v>
      </c>
      <c r="S263" s="1">
        <v>4</v>
      </c>
      <c r="T263" s="1" t="s">
        <v>4713</v>
      </c>
      <c r="U263" s="1">
        <v>0</v>
      </c>
      <c r="V263" s="1" t="s">
        <v>4718</v>
      </c>
      <c r="W263" s="1">
        <v>0</v>
      </c>
      <c r="X263" s="1">
        <v>0</v>
      </c>
      <c r="Y263" s="13">
        <v>8</v>
      </c>
    </row>
    <row r="264" spans="1:25" x14ac:dyDescent="0.25">
      <c r="A264" s="1" t="s">
        <v>4966</v>
      </c>
      <c r="B264" s="1" t="s">
        <v>4707</v>
      </c>
      <c r="C264" s="1" t="s">
        <v>4716</v>
      </c>
      <c r="D264" s="1">
        <v>6</v>
      </c>
      <c r="E264" s="1" t="s">
        <v>4725</v>
      </c>
      <c r="F264" s="1">
        <v>3</v>
      </c>
      <c r="G264" s="1">
        <v>5</v>
      </c>
      <c r="H264" s="1">
        <v>4</v>
      </c>
      <c r="I264" s="1">
        <v>12</v>
      </c>
      <c r="J264" s="1" t="s">
        <v>5102</v>
      </c>
      <c r="K264" s="1">
        <v>6.666666666666667</v>
      </c>
      <c r="L264" s="1" t="s">
        <v>4710</v>
      </c>
      <c r="M264" s="1" t="s">
        <v>4711</v>
      </c>
      <c r="N264" s="1" t="s">
        <v>4712</v>
      </c>
      <c r="O264" s="1" t="s">
        <v>5102</v>
      </c>
      <c r="P264" s="1" t="s">
        <v>4736</v>
      </c>
      <c r="Q264" s="1">
        <v>1</v>
      </c>
      <c r="R264" s="1">
        <v>0</v>
      </c>
      <c r="S264" s="1">
        <v>1</v>
      </c>
      <c r="T264" s="1" t="s">
        <v>4721</v>
      </c>
      <c r="U264" s="1">
        <v>0</v>
      </c>
      <c r="V264" s="1" t="s">
        <v>4714</v>
      </c>
      <c r="W264" s="1">
        <v>0</v>
      </c>
      <c r="X264" s="1">
        <v>0</v>
      </c>
      <c r="Y264" s="13">
        <v>5</v>
      </c>
    </row>
    <row r="265" spans="1:25" x14ac:dyDescent="0.25">
      <c r="A265" s="1" t="s">
        <v>4796</v>
      </c>
      <c r="B265" s="1" t="s">
        <v>4751</v>
      </c>
      <c r="C265" s="1" t="s">
        <v>4716</v>
      </c>
      <c r="D265" s="1">
        <v>4</v>
      </c>
      <c r="E265" s="1" t="s">
        <v>4725</v>
      </c>
      <c r="F265" s="1">
        <v>1</v>
      </c>
      <c r="G265" s="1">
        <v>10</v>
      </c>
      <c r="H265" s="1">
        <v>1</v>
      </c>
      <c r="I265" s="1">
        <v>12</v>
      </c>
      <c r="J265" s="1" t="s">
        <v>5100</v>
      </c>
      <c r="K265" s="1">
        <v>7.1428571428571432</v>
      </c>
      <c r="L265" s="1" t="s">
        <v>4710</v>
      </c>
      <c r="M265" s="1" t="s">
        <v>4711</v>
      </c>
      <c r="N265" s="1" t="s">
        <v>4712</v>
      </c>
      <c r="O265" s="1" t="s">
        <v>5102</v>
      </c>
      <c r="Q265" s="1">
        <v>1</v>
      </c>
      <c r="R265" s="1">
        <v>1</v>
      </c>
      <c r="S265" s="1">
        <v>2</v>
      </c>
      <c r="T265" s="1" t="s">
        <v>4721</v>
      </c>
      <c r="U265" s="1">
        <v>0</v>
      </c>
      <c r="V265" s="1" t="s">
        <v>4718</v>
      </c>
      <c r="W265" s="1">
        <v>0</v>
      </c>
      <c r="X265" s="1">
        <v>0</v>
      </c>
      <c r="Y265" s="13">
        <v>7</v>
      </c>
    </row>
    <row r="266" spans="1:25" x14ac:dyDescent="0.25">
      <c r="A266" s="1" t="s">
        <v>4967</v>
      </c>
      <c r="B266" s="1" t="s">
        <v>4707</v>
      </c>
      <c r="C266" s="1" t="s">
        <v>4708</v>
      </c>
      <c r="D266" s="1">
        <v>14</v>
      </c>
      <c r="E266" s="1" t="s">
        <v>4725</v>
      </c>
      <c r="F266" s="1">
        <v>0</v>
      </c>
      <c r="G266" s="1">
        <v>0</v>
      </c>
      <c r="H266" s="1">
        <v>0</v>
      </c>
      <c r="I266" s="1">
        <v>0</v>
      </c>
      <c r="J266" s="1" t="s">
        <v>5100</v>
      </c>
      <c r="K266" s="1">
        <v>7.1428571428571432</v>
      </c>
      <c r="L266" s="1" t="s">
        <v>4710</v>
      </c>
      <c r="M266" s="1" t="s">
        <v>4711</v>
      </c>
      <c r="N266" s="1" t="s">
        <v>4712</v>
      </c>
      <c r="O266" s="1" t="s">
        <v>5102</v>
      </c>
      <c r="Q266" s="1">
        <v>1</v>
      </c>
      <c r="R266" s="1">
        <v>0</v>
      </c>
      <c r="S266" s="1">
        <v>2</v>
      </c>
      <c r="T266" s="1" t="s">
        <v>4721</v>
      </c>
      <c r="U266" s="1">
        <v>1</v>
      </c>
      <c r="V266" s="1" t="s">
        <v>4718</v>
      </c>
      <c r="W266" s="1">
        <v>1</v>
      </c>
      <c r="X266" s="1">
        <v>1</v>
      </c>
      <c r="Y266" s="13">
        <v>7</v>
      </c>
    </row>
    <row r="267" spans="1:25" x14ac:dyDescent="0.25">
      <c r="A267" s="1" t="s">
        <v>4824</v>
      </c>
      <c r="B267" s="1" t="s">
        <v>4707</v>
      </c>
      <c r="C267" s="1" t="s">
        <v>4716</v>
      </c>
      <c r="D267" s="1">
        <v>9</v>
      </c>
      <c r="E267" s="1" t="s">
        <v>4709</v>
      </c>
      <c r="F267" s="1">
        <v>60</v>
      </c>
      <c r="G267" s="1">
        <v>120</v>
      </c>
      <c r="H267" s="1">
        <v>90</v>
      </c>
      <c r="I267" s="1">
        <v>270</v>
      </c>
      <c r="J267" s="1" t="s">
        <v>5102</v>
      </c>
      <c r="K267" s="1">
        <v>4.4444444444444446</v>
      </c>
      <c r="L267" s="1" t="s">
        <v>4710</v>
      </c>
      <c r="M267" s="1" t="s">
        <v>4711</v>
      </c>
      <c r="N267" s="1" t="s">
        <v>4712</v>
      </c>
      <c r="O267" s="1" t="s">
        <v>5102</v>
      </c>
      <c r="Q267" s="1">
        <v>1</v>
      </c>
      <c r="R267" s="1">
        <v>2</v>
      </c>
      <c r="S267" s="1">
        <v>3</v>
      </c>
      <c r="T267" s="1" t="s">
        <v>4713</v>
      </c>
      <c r="U267" s="1">
        <v>1</v>
      </c>
      <c r="V267" s="1" t="s">
        <v>4722</v>
      </c>
      <c r="W267" s="1">
        <v>2</v>
      </c>
      <c r="X267" s="1">
        <v>2</v>
      </c>
      <c r="Y267" s="13">
        <v>1</v>
      </c>
    </row>
    <row r="268" spans="1:25" x14ac:dyDescent="0.25">
      <c r="A268" s="1" t="s">
        <v>4752</v>
      </c>
      <c r="B268" s="1" t="s">
        <v>4751</v>
      </c>
      <c r="C268" s="1" t="s">
        <v>4716</v>
      </c>
      <c r="D268" s="1">
        <v>12</v>
      </c>
      <c r="E268" s="1" t="s">
        <v>4709</v>
      </c>
      <c r="F268" s="1">
        <v>40</v>
      </c>
      <c r="G268" s="1">
        <v>120</v>
      </c>
      <c r="H268" s="1">
        <v>40</v>
      </c>
      <c r="I268" s="1">
        <v>200</v>
      </c>
      <c r="J268" s="1" t="s">
        <v>5102</v>
      </c>
      <c r="K268" s="1">
        <v>6.666666666666667</v>
      </c>
      <c r="L268" s="1" t="s">
        <v>4720</v>
      </c>
      <c r="M268" s="1" t="s">
        <v>4711</v>
      </c>
      <c r="N268" s="1" t="s">
        <v>4712</v>
      </c>
      <c r="O268" s="1" t="s">
        <v>5102</v>
      </c>
      <c r="Q268" s="1">
        <v>1</v>
      </c>
      <c r="R268" s="1">
        <v>1</v>
      </c>
      <c r="S268" s="1">
        <v>2</v>
      </c>
      <c r="T268" s="1" t="s">
        <v>4721</v>
      </c>
      <c r="U268" s="1">
        <v>1</v>
      </c>
      <c r="V268" s="1" t="s">
        <v>4722</v>
      </c>
      <c r="W268" s="1">
        <v>1</v>
      </c>
      <c r="X268" s="1">
        <v>1</v>
      </c>
      <c r="Y268" s="13">
        <v>2</v>
      </c>
    </row>
    <row r="269" spans="1:25" x14ac:dyDescent="0.25">
      <c r="A269" s="1" t="s">
        <v>4926</v>
      </c>
      <c r="B269" s="1" t="s">
        <v>4707</v>
      </c>
      <c r="C269" s="1" t="s">
        <v>4716</v>
      </c>
      <c r="D269" s="1">
        <v>4</v>
      </c>
      <c r="E269" s="1" t="s">
        <v>4709</v>
      </c>
      <c r="F269" s="1">
        <v>70</v>
      </c>
      <c r="G269" s="1">
        <v>30</v>
      </c>
      <c r="H269" s="1">
        <v>70</v>
      </c>
      <c r="I269" s="1">
        <v>170</v>
      </c>
      <c r="J269" s="1" t="s">
        <v>5102</v>
      </c>
      <c r="K269" s="1">
        <v>3.5714285714285716</v>
      </c>
      <c r="L269" s="1" t="s">
        <v>4720</v>
      </c>
      <c r="M269" s="1" t="s">
        <v>4711</v>
      </c>
      <c r="O269" s="1" t="s">
        <v>5102</v>
      </c>
      <c r="Q269" s="1">
        <v>2</v>
      </c>
      <c r="R269" s="1">
        <v>2</v>
      </c>
      <c r="S269" s="1">
        <v>4</v>
      </c>
      <c r="T269" s="1" t="s">
        <v>4713</v>
      </c>
      <c r="U269" s="1">
        <v>0</v>
      </c>
      <c r="V269" s="1" t="s">
        <v>4722</v>
      </c>
      <c r="W269" s="1">
        <v>0</v>
      </c>
      <c r="X269" s="1">
        <v>0</v>
      </c>
      <c r="Y269" s="13">
        <v>0</v>
      </c>
    </row>
    <row r="270" spans="1:25" x14ac:dyDescent="0.25">
      <c r="A270" s="1" t="s">
        <v>4901</v>
      </c>
      <c r="B270" s="1" t="s">
        <v>4707</v>
      </c>
      <c r="C270" s="1" t="s">
        <v>4716</v>
      </c>
      <c r="D270" s="1">
        <v>8</v>
      </c>
      <c r="E270" s="1" t="s">
        <v>4709</v>
      </c>
      <c r="F270" s="1">
        <v>10</v>
      </c>
      <c r="G270" s="1">
        <v>45</v>
      </c>
      <c r="H270" s="1">
        <v>10</v>
      </c>
      <c r="I270" s="1">
        <v>65</v>
      </c>
      <c r="J270" s="1" t="s">
        <v>5102</v>
      </c>
      <c r="K270" s="1">
        <v>10</v>
      </c>
      <c r="L270" s="1" t="s">
        <v>4710</v>
      </c>
      <c r="M270" s="1" t="s">
        <v>4711</v>
      </c>
      <c r="N270" s="1" t="s">
        <v>4712</v>
      </c>
      <c r="O270" s="1" t="s">
        <v>5102</v>
      </c>
      <c r="P270" s="1" t="s">
        <v>4736</v>
      </c>
      <c r="Q270" s="1">
        <v>1</v>
      </c>
      <c r="R270" s="1">
        <v>2</v>
      </c>
      <c r="S270" s="1">
        <v>4</v>
      </c>
      <c r="T270" s="1" t="s">
        <v>4713</v>
      </c>
      <c r="U270" s="1">
        <v>1</v>
      </c>
      <c r="V270" s="1" t="s">
        <v>4722</v>
      </c>
      <c r="W270" s="1">
        <v>1</v>
      </c>
      <c r="X270" s="1">
        <v>1</v>
      </c>
      <c r="Y270" s="13">
        <v>3</v>
      </c>
    </row>
    <row r="271" spans="1:25" x14ac:dyDescent="0.25">
      <c r="A271" s="1" t="s">
        <v>4968</v>
      </c>
      <c r="B271" s="1" t="s">
        <v>4707</v>
      </c>
      <c r="C271" s="1" t="s">
        <v>4716</v>
      </c>
      <c r="D271" s="1">
        <v>9</v>
      </c>
      <c r="E271" s="1" t="s">
        <v>4725</v>
      </c>
      <c r="F271" s="1">
        <v>3</v>
      </c>
      <c r="G271" s="1">
        <v>424</v>
      </c>
      <c r="H271" s="1">
        <v>5</v>
      </c>
      <c r="I271" s="1">
        <v>432</v>
      </c>
      <c r="J271" s="1" t="s">
        <v>5102</v>
      </c>
      <c r="K271" s="1">
        <v>126.98412698412699</v>
      </c>
      <c r="L271" s="1" t="s">
        <v>4720</v>
      </c>
      <c r="M271" s="1" t="s">
        <v>4734</v>
      </c>
      <c r="N271" s="1" t="s">
        <v>4712</v>
      </c>
      <c r="O271" s="1" t="s">
        <v>5100</v>
      </c>
      <c r="Q271" s="1">
        <v>1</v>
      </c>
      <c r="R271" s="1">
        <v>1</v>
      </c>
      <c r="S271" s="1">
        <v>2</v>
      </c>
      <c r="T271" s="1" t="s">
        <v>4721</v>
      </c>
      <c r="U271" s="1">
        <v>0</v>
      </c>
      <c r="V271" s="1" t="s">
        <v>4722</v>
      </c>
      <c r="W271" s="1">
        <v>0</v>
      </c>
      <c r="X271" s="1">
        <v>0</v>
      </c>
      <c r="Y271" s="13">
        <v>3</v>
      </c>
    </row>
    <row r="272" spans="1:25" x14ac:dyDescent="0.25">
      <c r="A272" s="1" t="s">
        <v>4969</v>
      </c>
      <c r="B272" s="1" t="s">
        <v>4751</v>
      </c>
      <c r="C272" s="1" t="s">
        <v>4716</v>
      </c>
      <c r="D272" s="1">
        <v>4</v>
      </c>
      <c r="E272" s="1" t="s">
        <v>4725</v>
      </c>
      <c r="F272" s="1">
        <v>45</v>
      </c>
      <c r="G272" s="1">
        <v>45</v>
      </c>
      <c r="H272" s="1">
        <v>45</v>
      </c>
      <c r="I272" s="1">
        <v>135</v>
      </c>
      <c r="J272" s="1" t="s">
        <v>5102</v>
      </c>
      <c r="K272" s="1">
        <v>5</v>
      </c>
      <c r="L272" s="1" t="s">
        <v>4720</v>
      </c>
      <c r="M272" s="1" t="s">
        <v>4711</v>
      </c>
      <c r="N272" s="1" t="s">
        <v>4712</v>
      </c>
      <c r="O272" s="1" t="s">
        <v>5102</v>
      </c>
      <c r="Q272" s="1">
        <v>1</v>
      </c>
      <c r="R272" s="1">
        <v>1</v>
      </c>
      <c r="S272" s="1">
        <v>2</v>
      </c>
      <c r="T272" s="1" t="s">
        <v>4721</v>
      </c>
      <c r="U272" s="1">
        <v>0</v>
      </c>
      <c r="V272" s="1" t="s">
        <v>4722</v>
      </c>
      <c r="W272" s="1">
        <v>0</v>
      </c>
      <c r="X272" s="1">
        <v>0</v>
      </c>
      <c r="Y272" s="13">
        <v>4</v>
      </c>
    </row>
    <row r="273" spans="1:25" x14ac:dyDescent="0.25">
      <c r="A273" s="1" t="s">
        <v>4970</v>
      </c>
      <c r="B273" s="1" t="s">
        <v>4707</v>
      </c>
      <c r="C273" s="1" t="s">
        <v>4716</v>
      </c>
      <c r="D273" s="1">
        <v>9</v>
      </c>
      <c r="E273" s="1" t="s">
        <v>4725</v>
      </c>
      <c r="F273" s="1">
        <v>6</v>
      </c>
      <c r="G273" s="1">
        <v>8</v>
      </c>
      <c r="H273" s="1">
        <v>10</v>
      </c>
      <c r="I273" s="1">
        <v>24</v>
      </c>
      <c r="J273" s="1" t="s">
        <v>5102</v>
      </c>
      <c r="K273" s="1">
        <v>6.666666666666667</v>
      </c>
      <c r="L273" s="1" t="s">
        <v>4720</v>
      </c>
      <c r="M273" s="1" t="s">
        <v>4711</v>
      </c>
      <c r="N273" s="1" t="s">
        <v>4712</v>
      </c>
      <c r="O273" s="1" t="s">
        <v>5102</v>
      </c>
      <c r="P273" s="1" t="s">
        <v>4895</v>
      </c>
      <c r="Q273" s="1">
        <v>1</v>
      </c>
      <c r="R273" s="1">
        <v>1</v>
      </c>
      <c r="S273" s="1">
        <v>2</v>
      </c>
      <c r="T273" s="1" t="s">
        <v>4721</v>
      </c>
      <c r="U273" s="1">
        <v>0</v>
      </c>
      <c r="V273" s="1" t="s">
        <v>4722</v>
      </c>
      <c r="W273" s="1">
        <v>0</v>
      </c>
      <c r="X273" s="1">
        <v>0</v>
      </c>
      <c r="Y273" s="13">
        <v>4</v>
      </c>
    </row>
    <row r="274" spans="1:25" x14ac:dyDescent="0.25">
      <c r="A274" s="1" t="s">
        <v>4971</v>
      </c>
      <c r="B274" s="1" t="s">
        <v>4707</v>
      </c>
      <c r="C274" s="1" t="s">
        <v>4716</v>
      </c>
      <c r="D274" s="1">
        <v>9</v>
      </c>
      <c r="E274" s="1" t="s">
        <v>4725</v>
      </c>
      <c r="F274" s="1">
        <v>45</v>
      </c>
      <c r="G274" s="1">
        <v>50</v>
      </c>
      <c r="H274" s="1">
        <v>25</v>
      </c>
      <c r="I274" s="1">
        <v>120</v>
      </c>
      <c r="J274" s="1" t="s">
        <v>5102</v>
      </c>
      <c r="K274" s="1">
        <v>6.3492063492063497</v>
      </c>
      <c r="L274" s="1" t="s">
        <v>4720</v>
      </c>
      <c r="M274" s="1" t="s">
        <v>4711</v>
      </c>
      <c r="N274" s="1" t="s">
        <v>4712</v>
      </c>
      <c r="O274" s="1" t="s">
        <v>5102</v>
      </c>
      <c r="Q274" s="1">
        <v>0</v>
      </c>
      <c r="R274" s="1">
        <v>2</v>
      </c>
      <c r="S274" s="1">
        <v>2</v>
      </c>
      <c r="T274" s="1" t="s">
        <v>4721</v>
      </c>
      <c r="U274" s="1">
        <v>0</v>
      </c>
      <c r="V274" s="1" t="s">
        <v>4722</v>
      </c>
      <c r="W274" s="1">
        <v>0</v>
      </c>
      <c r="X274" s="1">
        <v>0</v>
      </c>
      <c r="Y274" s="13">
        <v>0</v>
      </c>
    </row>
    <row r="275" spans="1:25" x14ac:dyDescent="0.25">
      <c r="A275" s="1" t="s">
        <v>4972</v>
      </c>
      <c r="B275" s="1" t="s">
        <v>4707</v>
      </c>
      <c r="C275" s="1" t="s">
        <v>4716</v>
      </c>
      <c r="D275" s="1">
        <v>3</v>
      </c>
      <c r="E275" s="1" t="s">
        <v>4725</v>
      </c>
      <c r="F275" s="1">
        <v>75</v>
      </c>
      <c r="G275" s="1">
        <v>20</v>
      </c>
      <c r="H275" s="1">
        <v>75</v>
      </c>
      <c r="I275" s="1">
        <v>170</v>
      </c>
      <c r="J275" s="1" t="s">
        <v>5101</v>
      </c>
      <c r="K275" s="1">
        <v>11.428571428571429</v>
      </c>
      <c r="L275" s="1" t="s">
        <v>4710</v>
      </c>
      <c r="M275" s="1" t="s">
        <v>4711</v>
      </c>
      <c r="N275" s="1" t="s">
        <v>4717</v>
      </c>
      <c r="O275" s="1" t="s">
        <v>5102</v>
      </c>
      <c r="Q275" s="1">
        <v>1</v>
      </c>
      <c r="R275" s="1">
        <v>1</v>
      </c>
      <c r="S275" s="1">
        <v>2</v>
      </c>
      <c r="T275" s="1" t="s">
        <v>4721</v>
      </c>
      <c r="U275" s="1">
        <v>0</v>
      </c>
      <c r="V275" s="1" t="s">
        <v>4722</v>
      </c>
      <c r="W275" s="1">
        <v>0</v>
      </c>
      <c r="X275" s="1">
        <v>0</v>
      </c>
      <c r="Y275" s="13">
        <v>3</v>
      </c>
    </row>
    <row r="276" spans="1:25" x14ac:dyDescent="0.25">
      <c r="A276" s="1" t="s">
        <v>4973</v>
      </c>
      <c r="B276" s="1" t="s">
        <v>4707</v>
      </c>
      <c r="C276" s="1" t="s">
        <v>4716</v>
      </c>
      <c r="D276" s="1">
        <v>5</v>
      </c>
      <c r="E276" s="1" t="s">
        <v>4709</v>
      </c>
      <c r="F276" s="1">
        <v>0</v>
      </c>
      <c r="G276" s="1">
        <v>0</v>
      </c>
      <c r="H276" s="1">
        <v>0</v>
      </c>
      <c r="I276" s="1">
        <v>0</v>
      </c>
      <c r="J276" s="1" t="s">
        <v>5102</v>
      </c>
      <c r="K276" s="1">
        <v>13.714285714285714</v>
      </c>
      <c r="L276" s="1" t="s">
        <v>4720</v>
      </c>
      <c r="M276" s="1" t="s">
        <v>4711</v>
      </c>
      <c r="N276" s="1" t="s">
        <v>4712</v>
      </c>
      <c r="O276" s="1" t="s">
        <v>5102</v>
      </c>
      <c r="Q276" s="1">
        <v>3</v>
      </c>
      <c r="R276" s="1">
        <v>3</v>
      </c>
      <c r="S276" s="1">
        <v>6</v>
      </c>
      <c r="T276" s="1" t="s">
        <v>4748</v>
      </c>
      <c r="U276" s="1">
        <v>1</v>
      </c>
      <c r="V276" s="1" t="s">
        <v>4722</v>
      </c>
      <c r="W276" s="1">
        <v>1</v>
      </c>
      <c r="X276" s="1">
        <v>1</v>
      </c>
      <c r="Y276" s="13">
        <v>2</v>
      </c>
    </row>
    <row r="277" spans="1:25" x14ac:dyDescent="0.25">
      <c r="A277" s="1" t="s">
        <v>4820</v>
      </c>
      <c r="B277" s="1" t="s">
        <v>4707</v>
      </c>
      <c r="C277" s="1" t="s">
        <v>4716</v>
      </c>
      <c r="D277" s="1">
        <v>5</v>
      </c>
      <c r="E277" s="1" t="s">
        <v>4709</v>
      </c>
      <c r="F277" s="1">
        <v>30</v>
      </c>
      <c r="G277" s="1">
        <v>1</v>
      </c>
      <c r="H277" s="1">
        <v>30</v>
      </c>
      <c r="I277" s="1">
        <v>61</v>
      </c>
      <c r="J277" s="1" t="s">
        <v>5102</v>
      </c>
      <c r="K277" s="1">
        <v>20</v>
      </c>
      <c r="L277" s="1" t="s">
        <v>4710</v>
      </c>
      <c r="M277" s="1" t="s">
        <v>4711</v>
      </c>
      <c r="N277" s="1" t="s">
        <v>4712</v>
      </c>
      <c r="O277" s="1" t="s">
        <v>5102</v>
      </c>
      <c r="Q277" s="1">
        <v>1</v>
      </c>
      <c r="R277" s="1">
        <v>0</v>
      </c>
      <c r="S277" s="1">
        <v>1</v>
      </c>
      <c r="T277" s="1" t="s">
        <v>4721</v>
      </c>
      <c r="U277" s="1">
        <v>0</v>
      </c>
      <c r="V277" s="1" t="s">
        <v>4722</v>
      </c>
      <c r="W277" s="1">
        <v>0</v>
      </c>
      <c r="X277" s="1">
        <v>0</v>
      </c>
      <c r="Y277" s="13">
        <v>2</v>
      </c>
    </row>
    <row r="278" spans="1:25" x14ac:dyDescent="0.25">
      <c r="A278" s="1" t="s">
        <v>4974</v>
      </c>
      <c r="B278" s="1" t="s">
        <v>4707</v>
      </c>
      <c r="C278" s="1" t="s">
        <v>4716</v>
      </c>
      <c r="D278" s="1">
        <v>9</v>
      </c>
      <c r="E278" s="1" t="s">
        <v>4709</v>
      </c>
      <c r="F278" s="1">
        <v>50</v>
      </c>
      <c r="G278" s="1">
        <v>1</v>
      </c>
      <c r="H278" s="1">
        <v>60</v>
      </c>
      <c r="I278" s="1">
        <v>111</v>
      </c>
      <c r="J278" s="1" t="s">
        <v>5102</v>
      </c>
      <c r="K278" s="1">
        <v>4.4444444444444446</v>
      </c>
      <c r="L278" s="1" t="s">
        <v>4710</v>
      </c>
      <c r="M278" s="1" t="s">
        <v>4711</v>
      </c>
      <c r="N278" s="1" t="s">
        <v>4712</v>
      </c>
      <c r="O278" s="1" t="s">
        <v>5102</v>
      </c>
      <c r="P278" s="1" t="s">
        <v>4736</v>
      </c>
      <c r="Q278" s="1">
        <v>1</v>
      </c>
      <c r="R278" s="1">
        <v>1</v>
      </c>
      <c r="S278" s="1">
        <v>3</v>
      </c>
      <c r="T278" s="1" t="s">
        <v>4713</v>
      </c>
      <c r="U278" s="1">
        <v>0</v>
      </c>
      <c r="V278" s="1" t="s">
        <v>4722</v>
      </c>
      <c r="W278" s="1">
        <v>0</v>
      </c>
      <c r="X278" s="1">
        <v>0</v>
      </c>
      <c r="Y278" s="13">
        <v>0</v>
      </c>
    </row>
    <row r="279" spans="1:25" x14ac:dyDescent="0.25">
      <c r="A279" s="1" t="s">
        <v>4975</v>
      </c>
      <c r="B279" s="1" t="s">
        <v>4707</v>
      </c>
      <c r="C279" s="1" t="s">
        <v>4716</v>
      </c>
      <c r="D279" s="1">
        <v>10</v>
      </c>
      <c r="E279" s="1" t="s">
        <v>4709</v>
      </c>
      <c r="F279" s="1">
        <v>10</v>
      </c>
      <c r="G279" s="1">
        <v>1</v>
      </c>
      <c r="H279" s="1">
        <v>12</v>
      </c>
      <c r="I279" s="1">
        <v>23</v>
      </c>
      <c r="J279" s="1" t="s">
        <v>5102</v>
      </c>
      <c r="K279" s="1">
        <v>12</v>
      </c>
      <c r="L279" s="1" t="s">
        <v>4710</v>
      </c>
      <c r="M279" s="1" t="s">
        <v>4711</v>
      </c>
      <c r="O279" s="1" t="s">
        <v>5102</v>
      </c>
      <c r="Q279" s="1">
        <v>1</v>
      </c>
      <c r="R279" s="1">
        <v>1</v>
      </c>
      <c r="S279" s="1">
        <v>3</v>
      </c>
      <c r="T279" s="1" t="s">
        <v>4713</v>
      </c>
      <c r="U279" s="1">
        <v>0</v>
      </c>
      <c r="V279" s="1" t="s">
        <v>4722</v>
      </c>
      <c r="W279" s="1">
        <v>0</v>
      </c>
      <c r="X279" s="1">
        <v>0</v>
      </c>
      <c r="Y279" s="13">
        <v>4</v>
      </c>
    </row>
    <row r="280" spans="1:25" x14ac:dyDescent="0.25">
      <c r="A280" s="1" t="s">
        <v>4976</v>
      </c>
      <c r="B280" s="1" t="s">
        <v>4707</v>
      </c>
      <c r="C280" s="1" t="s">
        <v>4716</v>
      </c>
      <c r="D280" s="1">
        <v>9</v>
      </c>
      <c r="E280" s="1" t="s">
        <v>4709</v>
      </c>
      <c r="F280" s="1">
        <v>45</v>
      </c>
      <c r="G280" s="1">
        <v>50</v>
      </c>
      <c r="H280" s="1">
        <v>50</v>
      </c>
      <c r="I280" s="1">
        <v>145</v>
      </c>
      <c r="J280" s="1" t="s">
        <v>5102</v>
      </c>
      <c r="K280" s="1">
        <v>4.4444444444444446</v>
      </c>
      <c r="L280" s="1" t="s">
        <v>4710</v>
      </c>
      <c r="M280" s="1" t="s">
        <v>4711</v>
      </c>
      <c r="N280" s="1" t="s">
        <v>4712</v>
      </c>
      <c r="O280" s="1" t="s">
        <v>5102</v>
      </c>
      <c r="Q280" s="1">
        <v>1</v>
      </c>
      <c r="R280" s="1">
        <v>1</v>
      </c>
      <c r="S280" s="1">
        <v>3</v>
      </c>
      <c r="T280" s="1" t="s">
        <v>4713</v>
      </c>
      <c r="U280" s="1">
        <v>0</v>
      </c>
      <c r="V280" s="1" t="s">
        <v>4722</v>
      </c>
      <c r="W280" s="1">
        <v>0</v>
      </c>
      <c r="X280" s="1">
        <v>0</v>
      </c>
      <c r="Y280" s="13">
        <v>4</v>
      </c>
    </row>
    <row r="281" spans="1:25" x14ac:dyDescent="0.25">
      <c r="A281" s="1" t="s">
        <v>4977</v>
      </c>
      <c r="B281" s="1" t="s">
        <v>4751</v>
      </c>
      <c r="C281" s="1" t="s">
        <v>4716</v>
      </c>
      <c r="D281" s="1">
        <v>5</v>
      </c>
      <c r="E281" s="1" t="s">
        <v>4725</v>
      </c>
      <c r="F281" s="1">
        <v>15</v>
      </c>
      <c r="G281" s="1">
        <v>12</v>
      </c>
      <c r="H281" s="1">
        <v>15</v>
      </c>
      <c r="I281" s="1">
        <v>42</v>
      </c>
      <c r="J281" s="1" t="s">
        <v>5101</v>
      </c>
      <c r="K281" s="1">
        <v>4.5714285714285712</v>
      </c>
      <c r="L281" s="1" t="s">
        <v>4710</v>
      </c>
      <c r="M281" s="1" t="s">
        <v>4711</v>
      </c>
      <c r="N281" s="1" t="s">
        <v>4712</v>
      </c>
      <c r="O281" s="1" t="s">
        <v>5102</v>
      </c>
      <c r="Q281" s="1">
        <v>0</v>
      </c>
      <c r="R281" s="1">
        <v>0</v>
      </c>
      <c r="S281" s="1">
        <v>0</v>
      </c>
      <c r="T281" s="1" t="s">
        <v>4721</v>
      </c>
      <c r="U281" s="1">
        <v>0</v>
      </c>
      <c r="V281" s="1" t="s">
        <v>4722</v>
      </c>
      <c r="W281" s="1">
        <v>0</v>
      </c>
      <c r="X281" s="1">
        <v>0</v>
      </c>
      <c r="Y281" s="13">
        <v>3</v>
      </c>
    </row>
    <row r="282" spans="1:25" x14ac:dyDescent="0.25">
      <c r="A282" s="1" t="s">
        <v>4978</v>
      </c>
      <c r="B282" s="1" t="s">
        <v>4751</v>
      </c>
      <c r="C282" s="1" t="s">
        <v>4716</v>
      </c>
      <c r="D282" s="1">
        <v>13</v>
      </c>
      <c r="E282" s="1" t="s">
        <v>4725</v>
      </c>
      <c r="F282" s="1">
        <v>20</v>
      </c>
      <c r="G282" s="1">
        <v>5</v>
      </c>
      <c r="H282" s="1">
        <v>25</v>
      </c>
      <c r="I282" s="1">
        <v>50</v>
      </c>
      <c r="J282" s="1" t="s">
        <v>5102</v>
      </c>
      <c r="K282" s="1">
        <v>5.2747252747252746</v>
      </c>
      <c r="L282" s="1" t="s">
        <v>4720</v>
      </c>
      <c r="M282" s="1" t="s">
        <v>4711</v>
      </c>
      <c r="N282" s="1" t="s">
        <v>4712</v>
      </c>
      <c r="O282" s="1" t="s">
        <v>5102</v>
      </c>
      <c r="Q282" s="1">
        <v>1</v>
      </c>
      <c r="R282" s="1">
        <v>0</v>
      </c>
      <c r="S282" s="1">
        <v>2</v>
      </c>
      <c r="T282" s="1" t="s">
        <v>4721</v>
      </c>
      <c r="U282" s="1">
        <v>0</v>
      </c>
      <c r="V282" s="1" t="s">
        <v>4718</v>
      </c>
      <c r="W282" s="1">
        <v>0</v>
      </c>
      <c r="X282" s="1">
        <v>0</v>
      </c>
      <c r="Y282" s="13">
        <v>6</v>
      </c>
    </row>
    <row r="283" spans="1:25" x14ac:dyDescent="0.25">
      <c r="A283" s="1" t="s">
        <v>4979</v>
      </c>
      <c r="B283" s="1" t="s">
        <v>4707</v>
      </c>
      <c r="C283" s="1" t="s">
        <v>4716</v>
      </c>
      <c r="D283" s="1">
        <v>6</v>
      </c>
      <c r="E283" s="1" t="s">
        <v>4709</v>
      </c>
      <c r="F283" s="1">
        <v>30</v>
      </c>
      <c r="G283" s="1">
        <v>2</v>
      </c>
      <c r="H283" s="1">
        <v>30</v>
      </c>
      <c r="I283" s="1">
        <v>62</v>
      </c>
      <c r="J283" s="1" t="s">
        <v>5102</v>
      </c>
      <c r="K283" s="1">
        <v>13.333333333333334</v>
      </c>
      <c r="L283" s="1" t="s">
        <v>4710</v>
      </c>
      <c r="M283" s="1" t="s">
        <v>4711</v>
      </c>
      <c r="N283" s="1" t="s">
        <v>4712</v>
      </c>
      <c r="O283" s="1" t="s">
        <v>5102</v>
      </c>
      <c r="Q283" s="1">
        <v>1</v>
      </c>
      <c r="R283" s="1">
        <v>1</v>
      </c>
      <c r="S283" s="1">
        <v>2</v>
      </c>
      <c r="T283" s="1" t="s">
        <v>4721</v>
      </c>
      <c r="U283" s="1">
        <v>0</v>
      </c>
      <c r="V283" s="1" t="s">
        <v>4714</v>
      </c>
      <c r="W283" s="1">
        <v>0</v>
      </c>
      <c r="X283" s="1">
        <v>0</v>
      </c>
      <c r="Y283" s="13">
        <v>5</v>
      </c>
    </row>
    <row r="284" spans="1:25" x14ac:dyDescent="0.25">
      <c r="A284" s="1" t="s">
        <v>4980</v>
      </c>
      <c r="B284" s="1" t="s">
        <v>4707</v>
      </c>
      <c r="C284" s="1" t="s">
        <v>4716</v>
      </c>
      <c r="D284" s="1">
        <v>9</v>
      </c>
      <c r="E284" s="1" t="s">
        <v>4709</v>
      </c>
      <c r="F284" s="1">
        <v>30</v>
      </c>
      <c r="G284" s="1">
        <v>45</v>
      </c>
      <c r="H284" s="1">
        <v>45</v>
      </c>
      <c r="I284" s="1">
        <v>120</v>
      </c>
      <c r="J284" s="1" t="s">
        <v>5102</v>
      </c>
      <c r="K284" s="1">
        <v>26.666666666666668</v>
      </c>
      <c r="L284" s="1" t="s">
        <v>4720</v>
      </c>
      <c r="M284" s="1" t="s">
        <v>4711</v>
      </c>
      <c r="N284" s="1" t="s">
        <v>4712</v>
      </c>
      <c r="O284" s="1" t="s">
        <v>5102</v>
      </c>
      <c r="Q284" s="1">
        <v>1</v>
      </c>
      <c r="R284" s="1">
        <v>0</v>
      </c>
      <c r="S284" s="1">
        <v>2</v>
      </c>
      <c r="T284" s="1" t="s">
        <v>4721</v>
      </c>
      <c r="U284" s="1">
        <v>0</v>
      </c>
      <c r="V284" s="1" t="s">
        <v>4714</v>
      </c>
      <c r="W284" s="1">
        <v>0</v>
      </c>
      <c r="X284" s="1">
        <v>0</v>
      </c>
      <c r="Y284" s="13">
        <v>5</v>
      </c>
    </row>
    <row r="285" spans="1:25" x14ac:dyDescent="0.25">
      <c r="A285" s="1" t="s">
        <v>4981</v>
      </c>
      <c r="B285" s="1" t="s">
        <v>4707</v>
      </c>
      <c r="C285" s="1" t="s">
        <v>4708</v>
      </c>
      <c r="D285" s="1">
        <v>9</v>
      </c>
      <c r="E285" s="1" t="s">
        <v>4709</v>
      </c>
      <c r="F285" s="1">
        <v>10</v>
      </c>
      <c r="G285" s="1">
        <v>30</v>
      </c>
      <c r="H285" s="1">
        <v>25</v>
      </c>
      <c r="I285" s="1">
        <v>65</v>
      </c>
      <c r="J285" s="1" t="s">
        <v>5102</v>
      </c>
      <c r="K285" s="1">
        <v>7.6190476190476186</v>
      </c>
      <c r="L285" s="1" t="s">
        <v>4720</v>
      </c>
      <c r="M285" s="1" t="s">
        <v>4711</v>
      </c>
      <c r="N285" s="1" t="s">
        <v>4712</v>
      </c>
      <c r="O285" s="1" t="s">
        <v>5102</v>
      </c>
      <c r="Q285" s="1">
        <v>1</v>
      </c>
      <c r="R285" s="1">
        <v>0</v>
      </c>
      <c r="S285" s="1">
        <v>1</v>
      </c>
      <c r="T285" s="1" t="s">
        <v>4721</v>
      </c>
      <c r="U285" s="1">
        <v>0</v>
      </c>
      <c r="V285" s="1" t="s">
        <v>4722</v>
      </c>
      <c r="W285" s="1">
        <v>0</v>
      </c>
      <c r="X285" s="1">
        <v>0</v>
      </c>
      <c r="Y285" s="13">
        <v>3</v>
      </c>
    </row>
    <row r="286" spans="1:25" x14ac:dyDescent="0.25">
      <c r="A286" s="1" t="s">
        <v>4982</v>
      </c>
      <c r="B286" s="1" t="s">
        <v>4707</v>
      </c>
      <c r="C286" s="1" t="s">
        <v>4716</v>
      </c>
      <c r="D286" s="1">
        <v>2</v>
      </c>
      <c r="E286" s="1" t="s">
        <v>4725</v>
      </c>
      <c r="F286" s="1">
        <v>12</v>
      </c>
      <c r="G286" s="1">
        <v>25</v>
      </c>
      <c r="H286" s="1">
        <v>28</v>
      </c>
      <c r="I286" s="1">
        <v>65</v>
      </c>
      <c r="J286" s="1" t="s">
        <v>5101</v>
      </c>
      <c r="K286" s="1">
        <v>17.142857142857142</v>
      </c>
      <c r="L286" s="1" t="s">
        <v>4710</v>
      </c>
      <c r="M286" s="1" t="s">
        <v>4711</v>
      </c>
      <c r="N286" s="1" t="s">
        <v>4712</v>
      </c>
      <c r="O286" s="1" t="s">
        <v>5102</v>
      </c>
      <c r="Q286" s="1">
        <v>1</v>
      </c>
      <c r="R286" s="1">
        <v>1</v>
      </c>
      <c r="S286" s="1">
        <v>2</v>
      </c>
      <c r="T286" s="1" t="s">
        <v>4721</v>
      </c>
      <c r="U286" s="1">
        <v>0</v>
      </c>
      <c r="V286" s="1" t="s">
        <v>4722</v>
      </c>
      <c r="W286" s="1">
        <v>0</v>
      </c>
      <c r="X286" s="1">
        <v>0</v>
      </c>
      <c r="Y286" s="13">
        <v>3</v>
      </c>
    </row>
    <row r="287" spans="1:25" x14ac:dyDescent="0.25">
      <c r="A287" s="1" t="s">
        <v>4983</v>
      </c>
      <c r="B287" s="1" t="s">
        <v>4707</v>
      </c>
      <c r="C287" s="1" t="s">
        <v>4716</v>
      </c>
      <c r="D287" s="1">
        <v>2</v>
      </c>
      <c r="E287" s="1" t="s">
        <v>4725</v>
      </c>
      <c r="F287" s="1">
        <v>12</v>
      </c>
      <c r="G287" s="1">
        <v>10</v>
      </c>
      <c r="H287" s="1">
        <v>15</v>
      </c>
      <c r="I287" s="1">
        <v>37</v>
      </c>
      <c r="J287" s="1" t="s">
        <v>5101</v>
      </c>
      <c r="K287" s="1">
        <v>28.571428571428573</v>
      </c>
      <c r="L287" s="1" t="s">
        <v>4710</v>
      </c>
      <c r="M287" s="1" t="s">
        <v>4711</v>
      </c>
      <c r="N287" s="1" t="s">
        <v>4712</v>
      </c>
      <c r="O287" s="1" t="s">
        <v>5102</v>
      </c>
      <c r="Q287" s="1">
        <v>0</v>
      </c>
      <c r="R287" s="1">
        <v>0</v>
      </c>
      <c r="S287" s="1">
        <v>0</v>
      </c>
      <c r="T287" s="1" t="s">
        <v>4721</v>
      </c>
      <c r="U287" s="1">
        <v>0</v>
      </c>
      <c r="V287" s="1" t="s">
        <v>4722</v>
      </c>
      <c r="W287" s="1">
        <v>0</v>
      </c>
      <c r="X287" s="1">
        <v>0</v>
      </c>
      <c r="Y287" s="13">
        <v>3</v>
      </c>
    </row>
    <row r="288" spans="1:25" x14ac:dyDescent="0.25">
      <c r="A288" s="1" t="s">
        <v>4984</v>
      </c>
      <c r="B288" s="1" t="s">
        <v>4751</v>
      </c>
      <c r="C288" s="1" t="s">
        <v>4716</v>
      </c>
      <c r="D288" s="1">
        <v>3</v>
      </c>
      <c r="E288" s="1" t="s">
        <v>4725</v>
      </c>
      <c r="F288" s="1">
        <v>10</v>
      </c>
      <c r="G288" s="1">
        <v>10</v>
      </c>
      <c r="H288" s="1">
        <v>10</v>
      </c>
      <c r="I288" s="1">
        <v>30</v>
      </c>
      <c r="J288" s="1" t="s">
        <v>5100</v>
      </c>
      <c r="K288" s="1">
        <v>14.285714285714285</v>
      </c>
      <c r="L288" s="1" t="s">
        <v>4710</v>
      </c>
      <c r="M288" s="1" t="s">
        <v>4711</v>
      </c>
      <c r="N288" s="1" t="s">
        <v>4712</v>
      </c>
      <c r="O288" s="1" t="s">
        <v>5102</v>
      </c>
      <c r="Q288" s="1">
        <v>0</v>
      </c>
      <c r="R288" s="1">
        <v>0</v>
      </c>
      <c r="S288" s="1">
        <v>0</v>
      </c>
      <c r="T288" s="1" t="s">
        <v>4721</v>
      </c>
      <c r="U288" s="1">
        <v>0</v>
      </c>
      <c r="V288" s="1" t="s">
        <v>4722</v>
      </c>
      <c r="W288" s="1">
        <v>0</v>
      </c>
      <c r="X288" s="1">
        <v>0</v>
      </c>
      <c r="Y288" s="13">
        <v>3</v>
      </c>
    </row>
    <row r="289" spans="1:25" x14ac:dyDescent="0.25">
      <c r="A289" s="1" t="s">
        <v>4985</v>
      </c>
      <c r="B289" s="1" t="s">
        <v>4707</v>
      </c>
      <c r="C289" s="1" t="s">
        <v>4716</v>
      </c>
      <c r="D289" s="1">
        <v>3</v>
      </c>
      <c r="E289" s="1" t="s">
        <v>4725</v>
      </c>
      <c r="F289" s="1">
        <v>5</v>
      </c>
      <c r="G289" s="1">
        <v>5</v>
      </c>
      <c r="H289" s="1">
        <v>5</v>
      </c>
      <c r="I289" s="1">
        <v>15</v>
      </c>
      <c r="J289" s="1" t="s">
        <v>5100</v>
      </c>
      <c r="K289" s="1">
        <v>14.285714285714285</v>
      </c>
      <c r="L289" s="1" t="s">
        <v>4710</v>
      </c>
      <c r="M289" s="1" t="s">
        <v>4711</v>
      </c>
      <c r="N289" s="1" t="s">
        <v>4712</v>
      </c>
      <c r="O289" s="1" t="s">
        <v>5102</v>
      </c>
      <c r="Q289" s="1">
        <v>1</v>
      </c>
      <c r="R289" s="1">
        <v>1</v>
      </c>
      <c r="S289" s="1">
        <v>2</v>
      </c>
      <c r="T289" s="1" t="s">
        <v>4721</v>
      </c>
      <c r="U289" s="1">
        <v>0</v>
      </c>
      <c r="V289" s="1" t="s">
        <v>4722</v>
      </c>
      <c r="W289" s="1">
        <v>0</v>
      </c>
      <c r="X289" s="1">
        <v>0</v>
      </c>
      <c r="Y289" s="13">
        <v>4</v>
      </c>
    </row>
    <row r="290" spans="1:25" x14ac:dyDescent="0.25">
      <c r="A290" s="1" t="s">
        <v>4986</v>
      </c>
      <c r="B290" s="1" t="s">
        <v>4707</v>
      </c>
      <c r="C290" s="1" t="s">
        <v>4716</v>
      </c>
      <c r="D290" s="1">
        <v>4</v>
      </c>
      <c r="E290" s="1" t="s">
        <v>4725</v>
      </c>
      <c r="F290" s="1">
        <v>7</v>
      </c>
      <c r="G290" s="1">
        <v>10</v>
      </c>
      <c r="H290" s="1">
        <v>15</v>
      </c>
      <c r="I290" s="1">
        <v>32</v>
      </c>
      <c r="J290" s="1" t="s">
        <v>5101</v>
      </c>
      <c r="K290" s="1">
        <v>14.285714285714286</v>
      </c>
      <c r="L290" s="1" t="s">
        <v>4710</v>
      </c>
      <c r="M290" s="1" t="s">
        <v>4711</v>
      </c>
      <c r="N290" s="1" t="s">
        <v>4712</v>
      </c>
      <c r="O290" s="1" t="s">
        <v>5102</v>
      </c>
      <c r="Q290" s="1">
        <v>1</v>
      </c>
      <c r="R290" s="1">
        <v>1</v>
      </c>
      <c r="S290" s="1">
        <v>2</v>
      </c>
      <c r="T290" s="1" t="s">
        <v>4721</v>
      </c>
      <c r="U290" s="1">
        <v>0</v>
      </c>
      <c r="V290" s="1" t="s">
        <v>4722</v>
      </c>
      <c r="W290" s="1">
        <v>0</v>
      </c>
      <c r="X290" s="1">
        <v>0</v>
      </c>
      <c r="Y290" s="13">
        <v>4</v>
      </c>
    </row>
    <row r="291" spans="1:25" x14ac:dyDescent="0.25">
      <c r="A291" s="1" t="s">
        <v>4987</v>
      </c>
      <c r="B291" s="1" t="s">
        <v>4751</v>
      </c>
      <c r="C291" s="1" t="s">
        <v>4716</v>
      </c>
      <c r="D291" s="1">
        <v>9</v>
      </c>
      <c r="E291" s="1" t="s">
        <v>4709</v>
      </c>
      <c r="F291" s="1">
        <v>52</v>
      </c>
      <c r="G291" s="1">
        <v>95</v>
      </c>
      <c r="H291" s="1">
        <v>50</v>
      </c>
      <c r="I291" s="1">
        <v>197</v>
      </c>
      <c r="J291" s="1" t="s">
        <v>5102</v>
      </c>
      <c r="K291" s="1">
        <v>0.63492063492063489</v>
      </c>
      <c r="L291" s="1" t="s">
        <v>4720</v>
      </c>
      <c r="M291" s="1" t="s">
        <v>4734</v>
      </c>
      <c r="N291" s="1" t="s">
        <v>4712</v>
      </c>
      <c r="O291" s="1" t="s">
        <v>5100</v>
      </c>
      <c r="Q291" s="1">
        <v>0</v>
      </c>
      <c r="R291" s="1">
        <v>1</v>
      </c>
      <c r="S291" s="1">
        <v>1</v>
      </c>
      <c r="T291" s="1" t="s">
        <v>4721</v>
      </c>
      <c r="U291" s="1">
        <v>0</v>
      </c>
      <c r="V291" s="1" t="s">
        <v>4722</v>
      </c>
      <c r="W291" s="1">
        <v>0</v>
      </c>
      <c r="X291" s="1">
        <v>0</v>
      </c>
      <c r="Y291" s="13">
        <v>4</v>
      </c>
    </row>
    <row r="292" spans="1:25" x14ac:dyDescent="0.25">
      <c r="A292" s="1" t="s">
        <v>4988</v>
      </c>
      <c r="B292" s="1" t="s">
        <v>4751</v>
      </c>
      <c r="C292" s="1" t="s">
        <v>4708</v>
      </c>
      <c r="D292" s="1">
        <v>8</v>
      </c>
      <c r="E292" s="1" t="s">
        <v>4709</v>
      </c>
      <c r="F292" s="1">
        <v>20</v>
      </c>
      <c r="G292" s="1">
        <v>30</v>
      </c>
      <c r="H292" s="1">
        <v>45</v>
      </c>
      <c r="I292" s="1">
        <v>95</v>
      </c>
      <c r="J292" s="1" t="s">
        <v>5102</v>
      </c>
      <c r="K292" s="1">
        <v>10.714285714285714</v>
      </c>
      <c r="L292" s="1" t="s">
        <v>4720</v>
      </c>
      <c r="M292" s="1" t="s">
        <v>4711</v>
      </c>
      <c r="N292" s="1" t="s">
        <v>4712</v>
      </c>
      <c r="O292" s="1" t="s">
        <v>5102</v>
      </c>
      <c r="Q292" s="1">
        <v>1</v>
      </c>
      <c r="R292" s="1">
        <v>1</v>
      </c>
      <c r="S292" s="1">
        <v>3</v>
      </c>
      <c r="T292" s="1" t="s">
        <v>4713</v>
      </c>
      <c r="U292" s="1">
        <v>0</v>
      </c>
      <c r="V292" s="1" t="s">
        <v>4718</v>
      </c>
      <c r="W292" s="1">
        <v>0</v>
      </c>
      <c r="X292" s="1">
        <v>0</v>
      </c>
      <c r="Y292" s="13">
        <v>6</v>
      </c>
    </row>
    <row r="293" spans="1:25" x14ac:dyDescent="0.25">
      <c r="A293" s="1" t="s">
        <v>4989</v>
      </c>
      <c r="B293" s="1" t="s">
        <v>4751</v>
      </c>
      <c r="C293" s="1" t="s">
        <v>4716</v>
      </c>
      <c r="D293" s="1">
        <v>6</v>
      </c>
      <c r="E293" s="1" t="s">
        <v>4725</v>
      </c>
      <c r="F293" s="1">
        <v>10</v>
      </c>
      <c r="G293" s="1">
        <v>5</v>
      </c>
      <c r="H293" s="1">
        <v>15</v>
      </c>
      <c r="I293" s="1">
        <v>30</v>
      </c>
      <c r="J293" s="1" t="s">
        <v>5102</v>
      </c>
      <c r="K293" s="1">
        <v>5.7142857142857144</v>
      </c>
      <c r="L293" s="1" t="s">
        <v>4720</v>
      </c>
      <c r="M293" s="1" t="s">
        <v>4711</v>
      </c>
      <c r="N293" s="1" t="s">
        <v>4712</v>
      </c>
      <c r="O293" s="1" t="s">
        <v>5102</v>
      </c>
      <c r="Q293" s="1">
        <v>1</v>
      </c>
      <c r="R293" s="1">
        <v>0</v>
      </c>
      <c r="S293" s="1">
        <v>1</v>
      </c>
      <c r="T293" s="1" t="s">
        <v>4721</v>
      </c>
      <c r="U293" s="1">
        <v>0</v>
      </c>
      <c r="V293" s="1" t="s">
        <v>4722</v>
      </c>
      <c r="W293" s="1">
        <v>0</v>
      </c>
      <c r="X293" s="1">
        <v>0</v>
      </c>
      <c r="Y293" s="13">
        <v>3</v>
      </c>
    </row>
    <row r="294" spans="1:25" x14ac:dyDescent="0.25">
      <c r="A294" s="1" t="s">
        <v>4990</v>
      </c>
      <c r="B294" s="1" t="s">
        <v>4751</v>
      </c>
      <c r="C294" s="1" t="s">
        <v>4716</v>
      </c>
      <c r="D294" s="1">
        <v>3</v>
      </c>
      <c r="E294" s="1" t="s">
        <v>4725</v>
      </c>
      <c r="F294" s="1">
        <v>50</v>
      </c>
      <c r="G294" s="1">
        <v>45</v>
      </c>
      <c r="H294" s="1">
        <v>50</v>
      </c>
      <c r="I294" s="1">
        <v>145</v>
      </c>
      <c r="J294" s="1" t="s">
        <v>5101</v>
      </c>
      <c r="K294" s="1">
        <v>14.285714285714285</v>
      </c>
      <c r="L294" s="1" t="s">
        <v>4710</v>
      </c>
      <c r="M294" s="1" t="s">
        <v>4711</v>
      </c>
      <c r="N294" s="1" t="s">
        <v>4712</v>
      </c>
      <c r="O294" s="1" t="s">
        <v>5102</v>
      </c>
      <c r="P294" s="1" t="s">
        <v>4742</v>
      </c>
      <c r="Q294" s="1">
        <v>1</v>
      </c>
      <c r="R294" s="1">
        <v>1</v>
      </c>
      <c r="S294" s="1">
        <v>3</v>
      </c>
      <c r="T294" s="1" t="s">
        <v>4713</v>
      </c>
      <c r="U294" s="1">
        <v>0</v>
      </c>
      <c r="V294" s="1" t="s">
        <v>4718</v>
      </c>
      <c r="W294" s="1">
        <v>0</v>
      </c>
      <c r="X294" s="1">
        <v>0</v>
      </c>
      <c r="Y294" s="13">
        <v>6</v>
      </c>
    </row>
    <row r="295" spans="1:25" x14ac:dyDescent="0.25">
      <c r="A295" s="1" t="s">
        <v>4763</v>
      </c>
      <c r="B295" s="1" t="s">
        <v>4707</v>
      </c>
      <c r="C295" s="1" t="s">
        <v>4716</v>
      </c>
      <c r="D295" s="1">
        <v>2</v>
      </c>
      <c r="E295" s="1" t="s">
        <v>4725</v>
      </c>
      <c r="F295" s="1">
        <v>7</v>
      </c>
      <c r="G295" s="1">
        <v>10</v>
      </c>
      <c r="H295" s="1">
        <v>7</v>
      </c>
      <c r="I295" s="1">
        <v>24</v>
      </c>
      <c r="J295" s="1" t="s">
        <v>5100</v>
      </c>
      <c r="K295" s="1">
        <v>14.285714285714286</v>
      </c>
      <c r="L295" s="1" t="s">
        <v>4710</v>
      </c>
      <c r="M295" s="1" t="s">
        <v>4711</v>
      </c>
      <c r="N295" s="1" t="s">
        <v>4712</v>
      </c>
      <c r="O295" s="1" t="s">
        <v>5102</v>
      </c>
      <c r="Q295" s="1">
        <v>0</v>
      </c>
      <c r="R295" s="1">
        <v>0</v>
      </c>
      <c r="S295" s="1">
        <v>0</v>
      </c>
      <c r="T295" s="1" t="s">
        <v>4721</v>
      </c>
      <c r="U295" s="1">
        <v>1</v>
      </c>
      <c r="V295" s="1" t="s">
        <v>4718</v>
      </c>
      <c r="W295" s="1">
        <v>2</v>
      </c>
      <c r="X295" s="1">
        <v>2</v>
      </c>
      <c r="Y295" s="13">
        <v>7</v>
      </c>
    </row>
    <row r="296" spans="1:25" x14ac:dyDescent="0.25">
      <c r="A296" s="1" t="s">
        <v>4991</v>
      </c>
      <c r="B296" s="1" t="s">
        <v>4707</v>
      </c>
      <c r="C296" s="1" t="s">
        <v>4716</v>
      </c>
      <c r="D296" s="1">
        <v>4</v>
      </c>
      <c r="E296" s="1" t="s">
        <v>4725</v>
      </c>
      <c r="F296" s="1">
        <v>12</v>
      </c>
      <c r="G296" s="1">
        <v>15</v>
      </c>
      <c r="H296" s="1">
        <v>15</v>
      </c>
      <c r="I296" s="1">
        <v>42</v>
      </c>
      <c r="J296" s="1" t="s">
        <v>5101</v>
      </c>
      <c r="K296" s="1">
        <v>8.5714285714285712</v>
      </c>
      <c r="L296" s="1" t="s">
        <v>4710</v>
      </c>
      <c r="M296" s="1" t="s">
        <v>4711</v>
      </c>
      <c r="N296" s="1" t="s">
        <v>4712</v>
      </c>
      <c r="O296" s="1" t="s">
        <v>5102</v>
      </c>
      <c r="Q296" s="1">
        <v>1</v>
      </c>
      <c r="R296" s="1">
        <v>0</v>
      </c>
      <c r="S296" s="1">
        <v>1</v>
      </c>
      <c r="T296" s="1" t="s">
        <v>4721</v>
      </c>
      <c r="U296" s="1">
        <v>0</v>
      </c>
      <c r="V296" s="1" t="s">
        <v>4722</v>
      </c>
      <c r="W296" s="1">
        <v>0</v>
      </c>
      <c r="X296" s="1">
        <v>0</v>
      </c>
      <c r="Y296" s="13">
        <v>4</v>
      </c>
    </row>
    <row r="297" spans="1:25" x14ac:dyDescent="0.25">
      <c r="A297" s="1" t="s">
        <v>4992</v>
      </c>
      <c r="B297" s="1" t="s">
        <v>4751</v>
      </c>
      <c r="C297" s="1" t="s">
        <v>4716</v>
      </c>
      <c r="D297" s="1">
        <v>6</v>
      </c>
      <c r="E297" s="1" t="s">
        <v>4709</v>
      </c>
      <c r="F297" s="1">
        <v>45</v>
      </c>
      <c r="G297" s="1">
        <v>50</v>
      </c>
      <c r="H297" s="1">
        <v>50</v>
      </c>
      <c r="I297" s="1">
        <v>145</v>
      </c>
      <c r="J297" s="1" t="s">
        <v>5102</v>
      </c>
      <c r="K297" s="1">
        <v>10</v>
      </c>
      <c r="L297" s="1" t="s">
        <v>4720</v>
      </c>
      <c r="M297" s="1" t="s">
        <v>4711</v>
      </c>
      <c r="N297" s="1" t="s">
        <v>4712</v>
      </c>
      <c r="O297" s="1" t="s">
        <v>5102</v>
      </c>
      <c r="Q297" s="1">
        <v>0</v>
      </c>
      <c r="R297" s="1">
        <v>0</v>
      </c>
      <c r="S297" s="1">
        <v>0</v>
      </c>
      <c r="T297" s="1" t="s">
        <v>4721</v>
      </c>
      <c r="U297" s="1">
        <v>0</v>
      </c>
      <c r="V297" s="1" t="s">
        <v>4714</v>
      </c>
      <c r="W297" s="1">
        <v>0</v>
      </c>
      <c r="X297" s="1">
        <v>0</v>
      </c>
      <c r="Y297" s="13">
        <v>5</v>
      </c>
    </row>
    <row r="298" spans="1:25" x14ac:dyDescent="0.25">
      <c r="A298" s="1" t="s">
        <v>4993</v>
      </c>
      <c r="B298" s="1" t="s">
        <v>4707</v>
      </c>
      <c r="C298" s="1" t="s">
        <v>4716</v>
      </c>
      <c r="D298" s="1">
        <v>3</v>
      </c>
      <c r="E298" s="1" t="s">
        <v>4725</v>
      </c>
      <c r="F298" s="1">
        <v>55</v>
      </c>
      <c r="G298" s="1">
        <v>25</v>
      </c>
      <c r="H298" s="1">
        <v>60</v>
      </c>
      <c r="I298" s="1">
        <v>140</v>
      </c>
      <c r="J298" s="1" t="s">
        <v>5102</v>
      </c>
      <c r="K298" s="1">
        <v>15.238095238095239</v>
      </c>
      <c r="L298" s="1" t="s">
        <v>4720</v>
      </c>
      <c r="M298" s="1" t="s">
        <v>4711</v>
      </c>
      <c r="N298" s="1" t="s">
        <v>4717</v>
      </c>
      <c r="O298" s="1" t="s">
        <v>5102</v>
      </c>
      <c r="Q298" s="1">
        <v>2</v>
      </c>
      <c r="R298" s="1">
        <v>3</v>
      </c>
      <c r="S298" s="1">
        <v>5</v>
      </c>
      <c r="T298" s="1" t="s">
        <v>4748</v>
      </c>
      <c r="U298" s="1">
        <v>0</v>
      </c>
      <c r="V298" s="1" t="s">
        <v>4718</v>
      </c>
      <c r="W298" s="1">
        <v>0</v>
      </c>
      <c r="X298" s="1">
        <v>0</v>
      </c>
      <c r="Y298" s="13">
        <v>7</v>
      </c>
    </row>
    <row r="299" spans="1:25" x14ac:dyDescent="0.25">
      <c r="A299" s="1" t="s">
        <v>4994</v>
      </c>
      <c r="B299" s="1" t="s">
        <v>4707</v>
      </c>
      <c r="C299" s="1" t="s">
        <v>4708</v>
      </c>
      <c r="D299" s="1">
        <v>12</v>
      </c>
      <c r="E299" s="1" t="s">
        <v>4725</v>
      </c>
      <c r="F299" s="1">
        <v>120</v>
      </c>
      <c r="G299" s="1">
        <v>65</v>
      </c>
      <c r="H299" s="1">
        <v>80</v>
      </c>
      <c r="I299" s="1">
        <v>265</v>
      </c>
      <c r="J299" s="1" t="s">
        <v>5102</v>
      </c>
      <c r="K299" s="1">
        <v>2.8571428571428572</v>
      </c>
      <c r="L299" s="1" t="s">
        <v>4720</v>
      </c>
      <c r="M299" s="1" t="s">
        <v>4711</v>
      </c>
      <c r="N299" s="1" t="s">
        <v>4717</v>
      </c>
      <c r="O299" s="1" t="s">
        <v>5102</v>
      </c>
      <c r="Q299" s="1">
        <v>1</v>
      </c>
      <c r="R299" s="1">
        <v>1</v>
      </c>
      <c r="S299" s="1">
        <v>3</v>
      </c>
      <c r="T299" s="1" t="s">
        <v>4713</v>
      </c>
      <c r="U299" s="1">
        <v>1</v>
      </c>
      <c r="V299" s="1" t="s">
        <v>4714</v>
      </c>
      <c r="W299" s="1">
        <v>1</v>
      </c>
      <c r="X299" s="1">
        <v>1</v>
      </c>
      <c r="Y299" s="13">
        <v>5</v>
      </c>
    </row>
    <row r="300" spans="1:25" x14ac:dyDescent="0.25">
      <c r="A300" s="1" t="s">
        <v>4995</v>
      </c>
      <c r="B300" s="1" t="s">
        <v>4707</v>
      </c>
      <c r="C300" s="1" t="s">
        <v>4716</v>
      </c>
      <c r="D300" s="1">
        <v>13</v>
      </c>
      <c r="E300" s="1" t="s">
        <v>4709</v>
      </c>
      <c r="F300" s="1">
        <v>40</v>
      </c>
      <c r="G300" s="1">
        <v>1</v>
      </c>
      <c r="H300" s="1">
        <v>40</v>
      </c>
      <c r="I300" s="1">
        <v>81</v>
      </c>
      <c r="J300" s="1" t="s">
        <v>5102</v>
      </c>
      <c r="K300" s="1">
        <v>5.2747252747252746</v>
      </c>
      <c r="L300" s="1" t="s">
        <v>4710</v>
      </c>
      <c r="M300" s="1" t="s">
        <v>4711</v>
      </c>
      <c r="N300" s="1" t="s">
        <v>4712</v>
      </c>
      <c r="O300" s="1" t="s">
        <v>5102</v>
      </c>
      <c r="Q300" s="1">
        <v>3</v>
      </c>
      <c r="R300" s="1">
        <v>3</v>
      </c>
      <c r="S300" s="1">
        <v>6</v>
      </c>
      <c r="T300" s="1" t="s">
        <v>4748</v>
      </c>
      <c r="U300" s="1">
        <v>0</v>
      </c>
      <c r="V300" s="1" t="s">
        <v>4722</v>
      </c>
      <c r="W300" s="1">
        <v>0</v>
      </c>
      <c r="X300" s="1">
        <v>0</v>
      </c>
      <c r="Y300" s="13">
        <v>3</v>
      </c>
    </row>
    <row r="301" spans="1:25" x14ac:dyDescent="0.25">
      <c r="A301" s="1" t="s">
        <v>4996</v>
      </c>
      <c r="B301" s="1" t="s">
        <v>4707</v>
      </c>
      <c r="C301" s="1" t="s">
        <v>4716</v>
      </c>
      <c r="D301" s="1">
        <v>7</v>
      </c>
      <c r="E301" s="1" t="s">
        <v>4725</v>
      </c>
      <c r="F301" s="1">
        <v>30</v>
      </c>
      <c r="G301" s="1">
        <v>2</v>
      </c>
      <c r="H301" s="1">
        <v>30</v>
      </c>
      <c r="I301" s="1">
        <v>62</v>
      </c>
      <c r="J301" s="1" t="s">
        <v>5101</v>
      </c>
      <c r="K301" s="1">
        <v>3.2653061224489797</v>
      </c>
      <c r="L301" s="1" t="s">
        <v>4720</v>
      </c>
      <c r="M301" s="1" t="s">
        <v>4711</v>
      </c>
      <c r="N301" s="1" t="s">
        <v>4717</v>
      </c>
      <c r="O301" s="1" t="s">
        <v>5102</v>
      </c>
      <c r="Q301" s="1">
        <v>1</v>
      </c>
      <c r="R301" s="1">
        <v>1</v>
      </c>
      <c r="S301" s="1">
        <v>3</v>
      </c>
      <c r="T301" s="1" t="s">
        <v>4713</v>
      </c>
      <c r="U301" s="1">
        <v>0</v>
      </c>
      <c r="V301" s="1" t="s">
        <v>4718</v>
      </c>
      <c r="W301" s="1">
        <v>0</v>
      </c>
      <c r="X301" s="1">
        <v>0</v>
      </c>
      <c r="Y301" s="13">
        <v>7</v>
      </c>
    </row>
    <row r="302" spans="1:25" x14ac:dyDescent="0.25">
      <c r="A302" s="1" t="s">
        <v>4820</v>
      </c>
      <c r="B302" s="1" t="s">
        <v>4707</v>
      </c>
      <c r="C302" s="1" t="s">
        <v>4716</v>
      </c>
      <c r="D302" s="1">
        <v>5</v>
      </c>
      <c r="E302" s="1" t="s">
        <v>4709</v>
      </c>
      <c r="F302" s="1">
        <v>8</v>
      </c>
      <c r="G302" s="1">
        <v>1</v>
      </c>
      <c r="H302" s="1">
        <v>10</v>
      </c>
      <c r="I302" s="1">
        <v>19</v>
      </c>
      <c r="J302" s="1" t="s">
        <v>5102</v>
      </c>
      <c r="K302" s="1">
        <v>8</v>
      </c>
      <c r="L302" s="1" t="s">
        <v>4710</v>
      </c>
      <c r="M302" s="1" t="s">
        <v>4711</v>
      </c>
      <c r="N302" s="1" t="s">
        <v>4712</v>
      </c>
      <c r="O302" s="1" t="s">
        <v>5102</v>
      </c>
      <c r="Q302" s="1">
        <v>2</v>
      </c>
      <c r="R302" s="1">
        <v>3</v>
      </c>
      <c r="S302" s="1">
        <v>5</v>
      </c>
      <c r="T302" s="1" t="s">
        <v>4748</v>
      </c>
      <c r="U302" s="1">
        <v>0</v>
      </c>
      <c r="V302" s="1" t="s">
        <v>4722</v>
      </c>
      <c r="W302" s="1">
        <v>0</v>
      </c>
      <c r="X302" s="1">
        <v>0</v>
      </c>
      <c r="Y302" s="13">
        <v>2</v>
      </c>
    </row>
    <row r="303" spans="1:25" x14ac:dyDescent="0.25">
      <c r="A303" s="1" t="s">
        <v>4997</v>
      </c>
      <c r="B303" s="1" t="s">
        <v>4707</v>
      </c>
      <c r="C303" s="1" t="s">
        <v>4716</v>
      </c>
      <c r="D303" s="1">
        <v>4</v>
      </c>
      <c r="E303" s="1" t="s">
        <v>4725</v>
      </c>
      <c r="F303" s="1">
        <v>20</v>
      </c>
      <c r="G303" s="1">
        <v>3</v>
      </c>
      <c r="H303" s="1">
        <v>20</v>
      </c>
      <c r="I303" s="1">
        <v>43</v>
      </c>
      <c r="J303" s="1" t="s">
        <v>5101</v>
      </c>
      <c r="K303" s="1">
        <v>20</v>
      </c>
      <c r="L303" s="1" t="s">
        <v>4710</v>
      </c>
      <c r="M303" s="1" t="s">
        <v>4711</v>
      </c>
      <c r="N303" s="1" t="s">
        <v>4712</v>
      </c>
      <c r="O303" s="1" t="s">
        <v>5102</v>
      </c>
      <c r="Q303" s="1">
        <v>2</v>
      </c>
      <c r="R303" s="1">
        <v>2</v>
      </c>
      <c r="S303" s="1">
        <v>4</v>
      </c>
      <c r="T303" s="1" t="s">
        <v>4713</v>
      </c>
      <c r="U303" s="1">
        <v>1</v>
      </c>
      <c r="V303" s="1" t="s">
        <v>4722</v>
      </c>
      <c r="W303" s="1">
        <v>1</v>
      </c>
      <c r="X303" s="1">
        <v>1</v>
      </c>
      <c r="Y303" s="13">
        <v>0</v>
      </c>
    </row>
    <row r="304" spans="1:25" x14ac:dyDescent="0.25">
      <c r="A304" s="1" t="s">
        <v>4998</v>
      </c>
      <c r="B304" s="1" t="s">
        <v>4707</v>
      </c>
      <c r="C304" s="1" t="s">
        <v>4716</v>
      </c>
      <c r="D304" s="1">
        <v>2</v>
      </c>
      <c r="E304" s="1" t="s">
        <v>4725</v>
      </c>
      <c r="F304" s="1">
        <v>5</v>
      </c>
      <c r="G304" s="1">
        <v>25</v>
      </c>
      <c r="H304" s="1">
        <v>5</v>
      </c>
      <c r="I304" s="1">
        <v>35</v>
      </c>
      <c r="J304" s="1" t="s">
        <v>5101</v>
      </c>
      <c r="K304" s="1">
        <v>14.285714285714286</v>
      </c>
      <c r="L304" s="1" t="s">
        <v>4710</v>
      </c>
      <c r="M304" s="1" t="s">
        <v>4711</v>
      </c>
      <c r="N304" s="1" t="s">
        <v>4712</v>
      </c>
      <c r="O304" s="1" t="s">
        <v>5102</v>
      </c>
      <c r="Q304" s="1">
        <v>2</v>
      </c>
      <c r="R304" s="1">
        <v>2</v>
      </c>
      <c r="S304" s="1">
        <v>4</v>
      </c>
      <c r="T304" s="1" t="s">
        <v>4713</v>
      </c>
      <c r="U304" s="1">
        <v>0</v>
      </c>
      <c r="V304" s="1" t="s">
        <v>4722</v>
      </c>
      <c r="W304" s="1">
        <v>0</v>
      </c>
      <c r="X304" s="1">
        <v>0</v>
      </c>
      <c r="Y304" s="13">
        <v>4</v>
      </c>
    </row>
    <row r="305" spans="1:25" x14ac:dyDescent="0.25">
      <c r="A305" s="1" t="s">
        <v>4999</v>
      </c>
      <c r="B305" s="1" t="s">
        <v>4707</v>
      </c>
      <c r="C305" s="1" t="s">
        <v>4708</v>
      </c>
      <c r="D305" s="1">
        <v>12</v>
      </c>
      <c r="E305" s="1" t="s">
        <v>4725</v>
      </c>
      <c r="F305" s="1">
        <v>40</v>
      </c>
      <c r="G305" s="1">
        <v>3</v>
      </c>
      <c r="H305" s="1">
        <v>40</v>
      </c>
      <c r="I305" s="1">
        <v>83</v>
      </c>
      <c r="J305" s="1" t="s">
        <v>5101</v>
      </c>
      <c r="K305" s="1">
        <v>6.666666666666667</v>
      </c>
      <c r="L305" s="1" t="s">
        <v>4710</v>
      </c>
      <c r="M305" s="1" t="s">
        <v>4711</v>
      </c>
      <c r="N305" s="1" t="s">
        <v>4712</v>
      </c>
      <c r="O305" s="1" t="s">
        <v>5102</v>
      </c>
      <c r="Q305" s="1">
        <v>2</v>
      </c>
      <c r="R305" s="1">
        <v>2</v>
      </c>
      <c r="S305" s="1">
        <v>4</v>
      </c>
      <c r="T305" s="1" t="s">
        <v>4713</v>
      </c>
      <c r="U305" s="1">
        <v>1</v>
      </c>
      <c r="V305" s="1" t="s">
        <v>4722</v>
      </c>
      <c r="W305" s="1">
        <v>1</v>
      </c>
      <c r="X305" s="1">
        <v>1</v>
      </c>
      <c r="Y305" s="13">
        <v>0</v>
      </c>
    </row>
    <row r="306" spans="1:25" x14ac:dyDescent="0.25">
      <c r="A306" s="1" t="s">
        <v>5000</v>
      </c>
      <c r="B306" s="1" t="s">
        <v>4707</v>
      </c>
      <c r="C306" s="1" t="s">
        <v>4716</v>
      </c>
      <c r="D306" s="1">
        <v>5</v>
      </c>
      <c r="E306" s="1" t="s">
        <v>4725</v>
      </c>
      <c r="F306" s="1">
        <v>1</v>
      </c>
      <c r="G306" s="1">
        <v>2</v>
      </c>
      <c r="H306" s="1">
        <v>1</v>
      </c>
      <c r="I306" s="1">
        <v>4</v>
      </c>
      <c r="J306" s="1" t="s">
        <v>5100</v>
      </c>
      <c r="K306" s="1">
        <v>40</v>
      </c>
      <c r="L306" s="1" t="s">
        <v>4710</v>
      </c>
      <c r="M306" s="1" t="s">
        <v>4734</v>
      </c>
      <c r="N306" s="1" t="s">
        <v>4712</v>
      </c>
      <c r="O306" s="1" t="s">
        <v>5100</v>
      </c>
      <c r="P306" s="1" t="s">
        <v>4736</v>
      </c>
      <c r="Q306" s="1">
        <v>2</v>
      </c>
      <c r="R306" s="1">
        <v>2</v>
      </c>
      <c r="S306" s="1">
        <v>5</v>
      </c>
      <c r="T306" s="1" t="s">
        <v>4748</v>
      </c>
      <c r="U306" s="1">
        <v>1</v>
      </c>
      <c r="V306" s="1" t="s">
        <v>4718</v>
      </c>
      <c r="W306" s="1">
        <v>1</v>
      </c>
      <c r="X306" s="1">
        <v>1</v>
      </c>
      <c r="Y306" s="13">
        <v>7</v>
      </c>
    </row>
    <row r="307" spans="1:25" x14ac:dyDescent="0.25">
      <c r="A307" s="1" t="s">
        <v>5001</v>
      </c>
      <c r="B307" s="1" t="s">
        <v>4751</v>
      </c>
      <c r="C307" s="1" t="s">
        <v>4716</v>
      </c>
      <c r="D307" s="1">
        <v>4</v>
      </c>
      <c r="E307" s="1" t="s">
        <v>4725</v>
      </c>
      <c r="F307" s="1">
        <v>20</v>
      </c>
      <c r="G307" s="1">
        <v>15</v>
      </c>
      <c r="H307" s="1">
        <v>20</v>
      </c>
      <c r="I307" s="1">
        <v>55</v>
      </c>
      <c r="J307" s="1" t="s">
        <v>5102</v>
      </c>
      <c r="K307" s="1">
        <v>5.7142857142857144</v>
      </c>
      <c r="L307" s="1" t="s">
        <v>4720</v>
      </c>
      <c r="M307" s="1" t="s">
        <v>4711</v>
      </c>
      <c r="N307" s="1" t="s">
        <v>4717</v>
      </c>
      <c r="O307" s="1" t="s">
        <v>5102</v>
      </c>
      <c r="Q307" s="1">
        <v>1</v>
      </c>
      <c r="R307" s="1">
        <v>1</v>
      </c>
      <c r="S307" s="1">
        <v>2</v>
      </c>
      <c r="T307" s="1" t="s">
        <v>4721</v>
      </c>
      <c r="U307" s="1">
        <v>1</v>
      </c>
      <c r="V307" s="1" t="s">
        <v>4718</v>
      </c>
      <c r="W307" s="1">
        <v>1</v>
      </c>
      <c r="X307" s="1">
        <v>1</v>
      </c>
      <c r="Y307" s="13">
        <v>7</v>
      </c>
    </row>
    <row r="308" spans="1:25" x14ac:dyDescent="0.25">
      <c r="A308" s="1" t="s">
        <v>5002</v>
      </c>
      <c r="B308" s="1" t="s">
        <v>4751</v>
      </c>
      <c r="C308" s="1" t="s">
        <v>4708</v>
      </c>
      <c r="D308" s="1">
        <v>6</v>
      </c>
      <c r="E308" s="1" t="s">
        <v>4709</v>
      </c>
      <c r="F308" s="1">
        <v>6</v>
      </c>
      <c r="G308" s="1">
        <v>2</v>
      </c>
      <c r="H308" s="1">
        <v>8</v>
      </c>
      <c r="I308" s="1">
        <v>16</v>
      </c>
      <c r="J308" s="1" t="s">
        <v>5102</v>
      </c>
      <c r="K308" s="1">
        <v>2.8571428571428572</v>
      </c>
      <c r="L308" s="1" t="s">
        <v>4720</v>
      </c>
      <c r="M308" s="1" t="s">
        <v>4711</v>
      </c>
      <c r="N308" s="1" t="s">
        <v>4712</v>
      </c>
      <c r="O308" s="1" t="s">
        <v>5102</v>
      </c>
      <c r="Q308" s="1">
        <v>2</v>
      </c>
      <c r="R308" s="1">
        <v>2</v>
      </c>
      <c r="S308" s="1">
        <v>4</v>
      </c>
      <c r="T308" s="1" t="s">
        <v>4713</v>
      </c>
      <c r="U308" s="1">
        <v>0</v>
      </c>
      <c r="V308" s="1" t="s">
        <v>4714</v>
      </c>
      <c r="W308" s="1">
        <v>0</v>
      </c>
      <c r="X308" s="1">
        <v>0</v>
      </c>
      <c r="Y308" s="13">
        <v>5</v>
      </c>
    </row>
    <row r="309" spans="1:25" x14ac:dyDescent="0.25">
      <c r="A309" s="1" t="s">
        <v>5003</v>
      </c>
      <c r="B309" s="1" t="s">
        <v>4707</v>
      </c>
      <c r="C309" s="1" t="s">
        <v>4716</v>
      </c>
      <c r="D309" s="1">
        <v>2</v>
      </c>
      <c r="E309" s="1" t="s">
        <v>4725</v>
      </c>
      <c r="F309" s="1">
        <v>8</v>
      </c>
      <c r="G309" s="1">
        <v>25</v>
      </c>
      <c r="H309" s="1">
        <v>10</v>
      </c>
      <c r="I309" s="1">
        <v>43</v>
      </c>
      <c r="J309" s="1" t="s">
        <v>5101</v>
      </c>
      <c r="K309" s="1">
        <v>21.428571428571427</v>
      </c>
      <c r="L309" s="1" t="s">
        <v>4710</v>
      </c>
      <c r="M309" s="1" t="s">
        <v>4711</v>
      </c>
      <c r="N309" s="1" t="s">
        <v>4712</v>
      </c>
      <c r="O309" s="1" t="s">
        <v>5102</v>
      </c>
      <c r="Q309" s="1">
        <v>1</v>
      </c>
      <c r="R309" s="1">
        <v>1</v>
      </c>
      <c r="S309" s="1">
        <v>2</v>
      </c>
      <c r="T309" s="1" t="s">
        <v>4721</v>
      </c>
      <c r="U309" s="1">
        <v>0</v>
      </c>
      <c r="V309" s="1" t="s">
        <v>4722</v>
      </c>
      <c r="W309" s="1">
        <v>0</v>
      </c>
      <c r="X309" s="1">
        <v>0</v>
      </c>
      <c r="Y309" s="13">
        <v>3</v>
      </c>
    </row>
    <row r="310" spans="1:25" x14ac:dyDescent="0.25">
      <c r="A310" s="1" t="s">
        <v>5004</v>
      </c>
      <c r="B310" s="1" t="s">
        <v>4707</v>
      </c>
      <c r="C310" s="1" t="s">
        <v>4716</v>
      </c>
      <c r="D310" s="1">
        <v>3</v>
      </c>
      <c r="E310" s="1" t="s">
        <v>4725</v>
      </c>
      <c r="F310" s="1">
        <v>5</v>
      </c>
      <c r="G310" s="1">
        <v>15</v>
      </c>
      <c r="H310" s="1">
        <v>10</v>
      </c>
      <c r="I310" s="1">
        <v>30</v>
      </c>
      <c r="J310" s="1" t="s">
        <v>5100</v>
      </c>
      <c r="K310" s="1">
        <v>19.047619047619047</v>
      </c>
      <c r="L310" s="1" t="s">
        <v>4710</v>
      </c>
      <c r="M310" s="1" t="s">
        <v>4711</v>
      </c>
      <c r="N310" s="1" t="s">
        <v>4712</v>
      </c>
      <c r="O310" s="1" t="s">
        <v>5102</v>
      </c>
      <c r="Q310" s="1">
        <v>3</v>
      </c>
      <c r="R310" s="1">
        <v>2</v>
      </c>
      <c r="S310" s="1">
        <v>6</v>
      </c>
      <c r="T310" s="1" t="s">
        <v>4748</v>
      </c>
      <c r="U310" s="1">
        <v>0</v>
      </c>
      <c r="V310" s="1" t="s">
        <v>4714</v>
      </c>
      <c r="W310" s="1">
        <v>0</v>
      </c>
      <c r="X310" s="1">
        <v>0</v>
      </c>
      <c r="Y310" s="13">
        <v>5</v>
      </c>
    </row>
    <row r="311" spans="1:25" x14ac:dyDescent="0.25">
      <c r="A311" s="1" t="s">
        <v>5005</v>
      </c>
      <c r="B311" s="1" t="s">
        <v>4707</v>
      </c>
      <c r="C311" s="1" t="s">
        <v>4716</v>
      </c>
      <c r="D311" s="1">
        <v>2</v>
      </c>
      <c r="E311" s="1" t="s">
        <v>4725</v>
      </c>
      <c r="F311" s="1">
        <v>15</v>
      </c>
      <c r="G311" s="1">
        <v>10</v>
      </c>
      <c r="H311" s="1">
        <v>18</v>
      </c>
      <c r="I311" s="1">
        <v>43</v>
      </c>
      <c r="J311" s="1" t="s">
        <v>5101</v>
      </c>
      <c r="K311" s="1">
        <v>42.857142857142854</v>
      </c>
      <c r="L311" s="1" t="s">
        <v>4710</v>
      </c>
      <c r="M311" s="1" t="s">
        <v>4711</v>
      </c>
      <c r="N311" s="1" t="s">
        <v>4712</v>
      </c>
      <c r="O311" s="1" t="s">
        <v>5102</v>
      </c>
      <c r="Q311" s="1">
        <v>0</v>
      </c>
      <c r="R311" s="1">
        <v>1</v>
      </c>
      <c r="S311" s="1">
        <v>1</v>
      </c>
      <c r="T311" s="1" t="s">
        <v>4721</v>
      </c>
      <c r="U311" s="1">
        <v>0</v>
      </c>
      <c r="V311" s="1" t="s">
        <v>4722</v>
      </c>
      <c r="W311" s="1">
        <v>0</v>
      </c>
      <c r="X311" s="1">
        <v>0</v>
      </c>
      <c r="Y311" s="13">
        <v>4</v>
      </c>
    </row>
    <row r="312" spans="1:25" x14ac:dyDescent="0.25">
      <c r="A312" s="1" t="s">
        <v>5006</v>
      </c>
      <c r="B312" s="1" t="s">
        <v>4707</v>
      </c>
      <c r="C312" s="1" t="s">
        <v>4708</v>
      </c>
      <c r="D312" s="1">
        <v>8</v>
      </c>
      <c r="E312" s="1" t="s">
        <v>4725</v>
      </c>
      <c r="F312" s="1">
        <v>40</v>
      </c>
      <c r="G312" s="1">
        <v>30</v>
      </c>
      <c r="H312" s="1">
        <v>50</v>
      </c>
      <c r="I312" s="1">
        <v>120</v>
      </c>
      <c r="J312" s="1" t="s">
        <v>5101</v>
      </c>
      <c r="K312" s="1">
        <v>20</v>
      </c>
      <c r="L312" s="1" t="s">
        <v>4710</v>
      </c>
      <c r="M312" s="1" t="s">
        <v>4711</v>
      </c>
      <c r="N312" s="1" t="s">
        <v>4712</v>
      </c>
      <c r="O312" s="1" t="s">
        <v>5102</v>
      </c>
      <c r="Q312" s="1">
        <v>1</v>
      </c>
      <c r="R312" s="1">
        <v>2</v>
      </c>
      <c r="S312" s="1">
        <v>4</v>
      </c>
      <c r="T312" s="1" t="s">
        <v>4713</v>
      </c>
      <c r="U312" s="1">
        <v>2</v>
      </c>
      <c r="V312" s="1" t="s">
        <v>4714</v>
      </c>
      <c r="W312" s="1">
        <v>1</v>
      </c>
      <c r="X312" s="1">
        <v>2</v>
      </c>
      <c r="Y312" s="13">
        <v>5</v>
      </c>
    </row>
    <row r="313" spans="1:25" x14ac:dyDescent="0.25">
      <c r="A313" s="1" t="s">
        <v>5007</v>
      </c>
      <c r="B313" s="1" t="s">
        <v>4707</v>
      </c>
      <c r="C313" s="1" t="s">
        <v>4716</v>
      </c>
      <c r="D313" s="1">
        <v>2</v>
      </c>
      <c r="E313" s="1" t="s">
        <v>4725</v>
      </c>
      <c r="F313" s="1">
        <v>35</v>
      </c>
      <c r="G313" s="1">
        <v>30</v>
      </c>
      <c r="H313" s="1">
        <v>30</v>
      </c>
      <c r="I313" s="1">
        <v>95</v>
      </c>
      <c r="J313" s="1" t="s">
        <v>5101</v>
      </c>
      <c r="K313" s="1">
        <v>28.571428571428573</v>
      </c>
      <c r="L313" s="1" t="s">
        <v>4710</v>
      </c>
      <c r="M313" s="1" t="s">
        <v>4711</v>
      </c>
      <c r="N313" s="1" t="s">
        <v>4717</v>
      </c>
      <c r="O313" s="1" t="s">
        <v>5102</v>
      </c>
      <c r="Q313" s="1">
        <v>1</v>
      </c>
      <c r="R313" s="1">
        <v>1</v>
      </c>
      <c r="S313" s="1">
        <v>2</v>
      </c>
      <c r="T313" s="1" t="s">
        <v>4721</v>
      </c>
      <c r="U313" s="1">
        <v>0</v>
      </c>
      <c r="V313" s="1" t="s">
        <v>4722</v>
      </c>
      <c r="W313" s="1">
        <v>0</v>
      </c>
      <c r="X313" s="1">
        <v>0</v>
      </c>
      <c r="Y313" s="13">
        <v>3</v>
      </c>
    </row>
    <row r="314" spans="1:25" x14ac:dyDescent="0.25">
      <c r="A314" s="1" t="s">
        <v>5008</v>
      </c>
      <c r="B314" s="1" t="s">
        <v>4707</v>
      </c>
      <c r="C314" s="1" t="s">
        <v>4708</v>
      </c>
      <c r="D314" s="1">
        <v>6</v>
      </c>
      <c r="E314" s="1" t="s">
        <v>4725</v>
      </c>
      <c r="F314" s="1">
        <v>3</v>
      </c>
      <c r="G314" s="1">
        <v>15</v>
      </c>
      <c r="H314" s="1">
        <v>45</v>
      </c>
      <c r="I314" s="1">
        <v>63</v>
      </c>
      <c r="J314" s="1" t="s">
        <v>5101</v>
      </c>
      <c r="K314" s="1">
        <v>4.7619047619047619</v>
      </c>
      <c r="L314" s="1" t="s">
        <v>4710</v>
      </c>
      <c r="M314" s="1" t="s">
        <v>4711</v>
      </c>
      <c r="N314" s="1" t="s">
        <v>4712</v>
      </c>
      <c r="O314" s="1" t="s">
        <v>5102</v>
      </c>
      <c r="Q314" s="1">
        <v>0</v>
      </c>
      <c r="R314" s="1">
        <v>2</v>
      </c>
      <c r="S314" s="1">
        <v>2</v>
      </c>
      <c r="T314" s="1" t="s">
        <v>4721</v>
      </c>
      <c r="U314" s="1">
        <v>0</v>
      </c>
      <c r="V314" s="1" t="s">
        <v>4722</v>
      </c>
      <c r="W314" s="1">
        <v>0</v>
      </c>
      <c r="X314" s="1">
        <v>0</v>
      </c>
      <c r="Y314" s="13">
        <v>2</v>
      </c>
    </row>
    <row r="315" spans="1:25" x14ac:dyDescent="0.25">
      <c r="A315" s="1" t="s">
        <v>5009</v>
      </c>
      <c r="B315" s="1" t="s">
        <v>4707</v>
      </c>
      <c r="C315" s="1" t="s">
        <v>4716</v>
      </c>
      <c r="D315" s="1">
        <v>5</v>
      </c>
      <c r="E315" s="1" t="s">
        <v>4725</v>
      </c>
      <c r="F315" s="1">
        <v>40</v>
      </c>
      <c r="G315" s="1">
        <v>20</v>
      </c>
      <c r="H315" s="1">
        <v>20</v>
      </c>
      <c r="I315" s="1">
        <v>80</v>
      </c>
      <c r="J315" s="1" t="s">
        <v>5101</v>
      </c>
      <c r="K315" s="1">
        <v>57.142857142857146</v>
      </c>
      <c r="L315" s="1" t="s">
        <v>4710</v>
      </c>
      <c r="M315" s="1" t="s">
        <v>4711</v>
      </c>
      <c r="N315" s="1" t="s">
        <v>4712</v>
      </c>
      <c r="O315" s="1" t="s">
        <v>5102</v>
      </c>
      <c r="Q315" s="1">
        <v>1</v>
      </c>
      <c r="R315" s="1">
        <v>1</v>
      </c>
      <c r="S315" s="1">
        <v>2</v>
      </c>
      <c r="T315" s="1" t="s">
        <v>4721</v>
      </c>
      <c r="U315" s="1">
        <v>0</v>
      </c>
      <c r="V315" s="1" t="s">
        <v>4722</v>
      </c>
      <c r="W315" s="1">
        <v>0</v>
      </c>
      <c r="X315" s="1">
        <v>0</v>
      </c>
      <c r="Y315" s="13">
        <v>2</v>
      </c>
    </row>
    <row r="316" spans="1:25" x14ac:dyDescent="0.25">
      <c r="A316" s="1" t="s">
        <v>5010</v>
      </c>
      <c r="B316" s="1" t="s">
        <v>4707</v>
      </c>
      <c r="C316" s="1" t="s">
        <v>4716</v>
      </c>
      <c r="D316" s="1">
        <v>10</v>
      </c>
      <c r="E316" s="1" t="s">
        <v>4709</v>
      </c>
      <c r="F316" s="1">
        <v>30</v>
      </c>
      <c r="G316" s="1">
        <v>20</v>
      </c>
      <c r="H316" s="1">
        <v>30</v>
      </c>
      <c r="I316" s="1">
        <v>80</v>
      </c>
      <c r="J316" s="1" t="s">
        <v>5102</v>
      </c>
      <c r="K316" s="1">
        <v>4.5714285714285712</v>
      </c>
      <c r="L316" s="1" t="s">
        <v>4710</v>
      </c>
      <c r="M316" s="1" t="s">
        <v>4711</v>
      </c>
      <c r="N316" s="1" t="s">
        <v>4712</v>
      </c>
      <c r="O316" s="1" t="s">
        <v>5102</v>
      </c>
      <c r="Q316" s="1">
        <v>1</v>
      </c>
      <c r="R316" s="1">
        <v>2</v>
      </c>
      <c r="S316" s="1">
        <v>3</v>
      </c>
      <c r="T316" s="1" t="s">
        <v>4713</v>
      </c>
      <c r="U316" s="1">
        <v>0</v>
      </c>
      <c r="V316" s="1" t="s">
        <v>4714</v>
      </c>
      <c r="W316" s="1">
        <v>0</v>
      </c>
      <c r="X316" s="1">
        <v>0</v>
      </c>
      <c r="Y316" s="13">
        <v>5</v>
      </c>
    </row>
    <row r="317" spans="1:25" x14ac:dyDescent="0.25">
      <c r="A317" s="1" t="s">
        <v>4752</v>
      </c>
      <c r="B317" s="1" t="s">
        <v>4707</v>
      </c>
      <c r="C317" s="1" t="s">
        <v>4716</v>
      </c>
      <c r="D317" s="1">
        <v>5</v>
      </c>
      <c r="E317" s="1" t="s">
        <v>4725</v>
      </c>
      <c r="F317" s="1">
        <v>10</v>
      </c>
      <c r="G317" s="1">
        <v>3</v>
      </c>
      <c r="H317" s="1">
        <v>10</v>
      </c>
      <c r="I317" s="1">
        <v>23</v>
      </c>
      <c r="J317" s="1" t="s">
        <v>5102</v>
      </c>
      <c r="K317" s="1">
        <v>9.1428571428571423</v>
      </c>
      <c r="L317" s="1" t="s">
        <v>4710</v>
      </c>
      <c r="M317" s="1" t="s">
        <v>4711</v>
      </c>
      <c r="N317" s="1" t="s">
        <v>4712</v>
      </c>
      <c r="O317" s="1" t="s">
        <v>5102</v>
      </c>
      <c r="Q317" s="1">
        <v>1</v>
      </c>
      <c r="R317" s="1">
        <v>1</v>
      </c>
      <c r="S317" s="1">
        <v>2</v>
      </c>
      <c r="T317" s="1" t="s">
        <v>4721</v>
      </c>
      <c r="U317" s="1">
        <v>0</v>
      </c>
      <c r="V317" s="1" t="s">
        <v>4718</v>
      </c>
      <c r="W317" s="1">
        <v>0</v>
      </c>
      <c r="X317" s="1">
        <v>0</v>
      </c>
      <c r="Y317" s="13">
        <v>6</v>
      </c>
    </row>
    <row r="318" spans="1:25" x14ac:dyDescent="0.25">
      <c r="A318" s="1" t="s">
        <v>5011</v>
      </c>
      <c r="B318" s="1" t="s">
        <v>4707</v>
      </c>
      <c r="C318" s="1" t="s">
        <v>4708</v>
      </c>
      <c r="D318" s="1">
        <v>5</v>
      </c>
      <c r="E318" s="1" t="s">
        <v>4725</v>
      </c>
      <c r="F318" s="1">
        <v>30</v>
      </c>
      <c r="G318" s="1">
        <v>30</v>
      </c>
      <c r="H318" s="1">
        <v>30</v>
      </c>
      <c r="I318" s="1">
        <v>90</v>
      </c>
      <c r="J318" s="1" t="s">
        <v>5102</v>
      </c>
      <c r="K318" s="1">
        <v>20</v>
      </c>
      <c r="L318" s="1" t="s">
        <v>4720</v>
      </c>
      <c r="M318" s="1" t="s">
        <v>4711</v>
      </c>
      <c r="N318" s="1" t="s">
        <v>4712</v>
      </c>
      <c r="O318" s="1" t="s">
        <v>5102</v>
      </c>
      <c r="Q318" s="1">
        <v>1</v>
      </c>
      <c r="R318" s="1">
        <v>2</v>
      </c>
      <c r="S318" s="1">
        <v>3</v>
      </c>
      <c r="T318" s="1" t="s">
        <v>4713</v>
      </c>
      <c r="U318" s="1">
        <v>0</v>
      </c>
      <c r="V318" s="1" t="s">
        <v>4718</v>
      </c>
      <c r="W318" s="1">
        <v>0</v>
      </c>
      <c r="X318" s="1">
        <v>0</v>
      </c>
      <c r="Y318" s="13">
        <v>6</v>
      </c>
    </row>
    <row r="319" spans="1:25" x14ac:dyDescent="0.25">
      <c r="A319" s="1" t="s">
        <v>5012</v>
      </c>
      <c r="B319" s="1" t="s">
        <v>4707</v>
      </c>
      <c r="C319" s="1" t="s">
        <v>4716</v>
      </c>
      <c r="D319" s="1">
        <v>9</v>
      </c>
      <c r="E319" s="1" t="s">
        <v>4725</v>
      </c>
      <c r="F319" s="1">
        <v>10</v>
      </c>
      <c r="G319" s="1">
        <v>10</v>
      </c>
      <c r="H319" s="1">
        <v>15</v>
      </c>
      <c r="I319" s="1">
        <v>35</v>
      </c>
      <c r="J319" s="1" t="s">
        <v>5101</v>
      </c>
      <c r="K319" s="1">
        <v>15.238095238095237</v>
      </c>
      <c r="L319" s="1" t="s">
        <v>4710</v>
      </c>
      <c r="M319" s="1" t="s">
        <v>4711</v>
      </c>
      <c r="N319" s="1" t="s">
        <v>4712</v>
      </c>
      <c r="O319" s="1" t="s">
        <v>5102</v>
      </c>
      <c r="P319" s="1" t="s">
        <v>4736</v>
      </c>
      <c r="Q319" s="1">
        <v>2</v>
      </c>
      <c r="R319" s="1">
        <v>2</v>
      </c>
      <c r="S319" s="1">
        <v>4</v>
      </c>
      <c r="T319" s="1" t="s">
        <v>4713</v>
      </c>
      <c r="U319" s="1">
        <v>0</v>
      </c>
      <c r="V319" s="1" t="s">
        <v>4718</v>
      </c>
      <c r="W319" s="1">
        <v>0</v>
      </c>
      <c r="X319" s="1">
        <v>0</v>
      </c>
      <c r="Y319" s="13">
        <v>8</v>
      </c>
    </row>
    <row r="320" spans="1:25" x14ac:dyDescent="0.25">
      <c r="A320" s="1" t="s">
        <v>5013</v>
      </c>
      <c r="B320" s="1" t="s">
        <v>4707</v>
      </c>
      <c r="C320" s="1" t="s">
        <v>4716</v>
      </c>
      <c r="D320" s="1">
        <v>10</v>
      </c>
      <c r="E320" s="1" t="s">
        <v>4725</v>
      </c>
      <c r="F320" s="1">
        <v>3</v>
      </c>
      <c r="G320" s="1">
        <v>3</v>
      </c>
      <c r="H320" s="1">
        <v>3</v>
      </c>
      <c r="I320" s="1">
        <v>9</v>
      </c>
      <c r="J320" s="1" t="s">
        <v>5100</v>
      </c>
      <c r="K320" s="1">
        <v>4</v>
      </c>
      <c r="L320" s="1" t="s">
        <v>4710</v>
      </c>
      <c r="M320" s="1" t="s">
        <v>4711</v>
      </c>
      <c r="N320" s="1" t="s">
        <v>4712</v>
      </c>
      <c r="O320" s="1" t="s">
        <v>5102</v>
      </c>
      <c r="Q320" s="1">
        <v>0</v>
      </c>
      <c r="R320" s="1">
        <v>1</v>
      </c>
      <c r="S320" s="1">
        <v>1</v>
      </c>
      <c r="T320" s="1" t="s">
        <v>4721</v>
      </c>
      <c r="U320" s="1">
        <v>1</v>
      </c>
      <c r="V320" s="1" t="s">
        <v>4718</v>
      </c>
      <c r="W320" s="1">
        <v>1</v>
      </c>
      <c r="X320" s="1">
        <v>1</v>
      </c>
      <c r="Y320" s="13">
        <v>9</v>
      </c>
    </row>
    <row r="321" spans="1:25" x14ac:dyDescent="0.25">
      <c r="A321" s="1" t="s">
        <v>4975</v>
      </c>
      <c r="B321" s="1" t="s">
        <v>4707</v>
      </c>
      <c r="C321" s="1" t="s">
        <v>4708</v>
      </c>
      <c r="D321" s="1">
        <v>7</v>
      </c>
      <c r="E321" s="1" t="s">
        <v>4725</v>
      </c>
      <c r="F321" s="1">
        <v>15</v>
      </c>
      <c r="G321" s="1">
        <v>20</v>
      </c>
      <c r="H321" s="1">
        <v>20</v>
      </c>
      <c r="I321" s="1">
        <v>55</v>
      </c>
      <c r="J321" s="1" t="s">
        <v>5102</v>
      </c>
      <c r="K321" s="1">
        <v>9.795918367346939</v>
      </c>
      <c r="L321" s="1" t="s">
        <v>4720</v>
      </c>
      <c r="M321" s="1" t="s">
        <v>4711</v>
      </c>
      <c r="N321" s="1" t="s">
        <v>4717</v>
      </c>
      <c r="O321" s="1" t="s">
        <v>5102</v>
      </c>
      <c r="Q321" s="1">
        <v>1</v>
      </c>
      <c r="R321" s="1">
        <v>1</v>
      </c>
      <c r="S321" s="1">
        <v>3</v>
      </c>
      <c r="T321" s="1" t="s">
        <v>4713</v>
      </c>
      <c r="U321" s="1">
        <v>1</v>
      </c>
      <c r="V321" s="1" t="s">
        <v>4718</v>
      </c>
      <c r="W321" s="1">
        <v>1</v>
      </c>
      <c r="X321" s="1">
        <v>1</v>
      </c>
      <c r="Y321" s="13">
        <v>6</v>
      </c>
    </row>
    <row r="322" spans="1:25" x14ac:dyDescent="0.25">
      <c r="A322" s="1" t="s">
        <v>5014</v>
      </c>
      <c r="B322" s="1" t="s">
        <v>4751</v>
      </c>
      <c r="C322" s="1" t="s">
        <v>4708</v>
      </c>
      <c r="D322" s="1">
        <v>9</v>
      </c>
      <c r="E322" s="1" t="s">
        <v>4725</v>
      </c>
      <c r="F322" s="1">
        <v>7</v>
      </c>
      <c r="G322" s="1">
        <v>15</v>
      </c>
      <c r="H322" s="1">
        <v>20</v>
      </c>
      <c r="I322" s="1">
        <v>42</v>
      </c>
      <c r="J322" s="1" t="s">
        <v>5101</v>
      </c>
      <c r="K322" s="1">
        <v>6.666666666666667</v>
      </c>
      <c r="L322" s="1" t="s">
        <v>4710</v>
      </c>
      <c r="M322" s="1" t="s">
        <v>4711</v>
      </c>
      <c r="N322" s="1" t="s">
        <v>4712</v>
      </c>
      <c r="O322" s="1" t="s">
        <v>5102</v>
      </c>
      <c r="Q322" s="1">
        <v>1</v>
      </c>
      <c r="R322" s="1">
        <v>1</v>
      </c>
      <c r="S322" s="1">
        <v>3</v>
      </c>
      <c r="T322" s="1" t="s">
        <v>4713</v>
      </c>
      <c r="U322" s="1">
        <v>0</v>
      </c>
      <c r="V322" s="1" t="s">
        <v>4714</v>
      </c>
      <c r="W322" s="1">
        <v>0</v>
      </c>
      <c r="X322" s="1">
        <v>0</v>
      </c>
      <c r="Y322" s="13">
        <v>5</v>
      </c>
    </row>
    <row r="323" spans="1:25" x14ac:dyDescent="0.25">
      <c r="A323" s="1" t="s">
        <v>5015</v>
      </c>
      <c r="B323" s="1" t="s">
        <v>4707</v>
      </c>
      <c r="C323" s="1" t="s">
        <v>4716</v>
      </c>
      <c r="D323" s="1">
        <v>2</v>
      </c>
      <c r="E323" s="1" t="s">
        <v>4725</v>
      </c>
      <c r="F323" s="1">
        <v>12</v>
      </c>
      <c r="G323" s="1">
        <v>10</v>
      </c>
      <c r="H323" s="1">
        <v>15</v>
      </c>
      <c r="I323" s="1">
        <v>37</v>
      </c>
      <c r="J323" s="1" t="s">
        <v>5101</v>
      </c>
      <c r="K323" s="1">
        <v>21.428571428571427</v>
      </c>
      <c r="L323" s="1" t="s">
        <v>4710</v>
      </c>
      <c r="M323" s="1" t="s">
        <v>4711</v>
      </c>
      <c r="N323" s="1" t="s">
        <v>4712</v>
      </c>
      <c r="O323" s="1" t="s">
        <v>5102</v>
      </c>
      <c r="Q323" s="1">
        <v>0</v>
      </c>
      <c r="R323" s="1">
        <v>0</v>
      </c>
      <c r="S323" s="1">
        <v>0</v>
      </c>
      <c r="T323" s="1" t="s">
        <v>4721</v>
      </c>
      <c r="U323" s="1">
        <v>0</v>
      </c>
      <c r="V323" s="1" t="s">
        <v>4722</v>
      </c>
      <c r="W323" s="1">
        <v>0</v>
      </c>
      <c r="X323" s="1">
        <v>0</v>
      </c>
      <c r="Y323" s="13">
        <v>3</v>
      </c>
    </row>
    <row r="324" spans="1:25" x14ac:dyDescent="0.25">
      <c r="A324" s="1" t="s">
        <v>5016</v>
      </c>
      <c r="B324" s="1" t="s">
        <v>4707</v>
      </c>
      <c r="C324" s="1" t="s">
        <v>4716</v>
      </c>
      <c r="D324" s="1">
        <v>5</v>
      </c>
      <c r="E324" s="1" t="s">
        <v>4709</v>
      </c>
      <c r="F324" s="1">
        <v>15</v>
      </c>
      <c r="G324" s="1">
        <v>5</v>
      </c>
      <c r="H324" s="1">
        <v>15</v>
      </c>
      <c r="I324" s="1">
        <v>35</v>
      </c>
      <c r="J324" s="1" t="s">
        <v>5102</v>
      </c>
      <c r="K324" s="1">
        <v>8</v>
      </c>
      <c r="L324" s="1" t="s">
        <v>4710</v>
      </c>
      <c r="M324" s="1" t="s">
        <v>4711</v>
      </c>
      <c r="N324" s="1" t="s">
        <v>4712</v>
      </c>
      <c r="O324" s="1" t="s">
        <v>5102</v>
      </c>
      <c r="Q324" s="1">
        <v>1</v>
      </c>
      <c r="R324" s="1">
        <v>1</v>
      </c>
      <c r="S324" s="1">
        <v>2</v>
      </c>
      <c r="T324" s="1" t="s">
        <v>4721</v>
      </c>
      <c r="U324" s="1">
        <v>1</v>
      </c>
      <c r="V324" s="1" t="s">
        <v>4718</v>
      </c>
      <c r="W324" s="1">
        <v>1</v>
      </c>
      <c r="X324" s="1">
        <v>1</v>
      </c>
      <c r="Y324" s="13">
        <v>6</v>
      </c>
    </row>
    <row r="325" spans="1:25" x14ac:dyDescent="0.25">
      <c r="A325" s="1" t="s">
        <v>5017</v>
      </c>
      <c r="B325" s="1" t="s">
        <v>4707</v>
      </c>
      <c r="C325" s="1" t="s">
        <v>4708</v>
      </c>
      <c r="D325" s="1">
        <v>14</v>
      </c>
      <c r="E325" s="1" t="s">
        <v>4725</v>
      </c>
      <c r="F325" s="1">
        <v>4</v>
      </c>
      <c r="G325" s="1">
        <v>2</v>
      </c>
      <c r="H325" s="1">
        <v>6</v>
      </c>
      <c r="I325" s="1">
        <v>12</v>
      </c>
      <c r="J325" s="1" t="s">
        <v>5100</v>
      </c>
      <c r="K325" s="1">
        <v>6.1224489795918364</v>
      </c>
      <c r="L325" s="1" t="s">
        <v>4710</v>
      </c>
      <c r="M325" s="1" t="s">
        <v>4711</v>
      </c>
      <c r="N325" s="1" t="s">
        <v>4712</v>
      </c>
      <c r="O325" s="1" t="s">
        <v>5102</v>
      </c>
      <c r="Q325" s="1">
        <v>1</v>
      </c>
      <c r="R325" s="1">
        <v>2</v>
      </c>
      <c r="S325" s="1">
        <v>3</v>
      </c>
      <c r="T325" s="1" t="s">
        <v>4713</v>
      </c>
      <c r="U325" s="1">
        <v>0</v>
      </c>
      <c r="V325" s="1" t="s">
        <v>4718</v>
      </c>
      <c r="W325" s="1">
        <v>0</v>
      </c>
      <c r="X325" s="1">
        <v>0</v>
      </c>
      <c r="Y325" s="13">
        <v>8</v>
      </c>
    </row>
    <row r="326" spans="1:25" x14ac:dyDescent="0.25">
      <c r="A326" s="1" t="s">
        <v>5018</v>
      </c>
      <c r="B326" s="1" t="s">
        <v>4707</v>
      </c>
      <c r="C326" s="1" t="s">
        <v>4716</v>
      </c>
      <c r="D326" s="1">
        <v>2</v>
      </c>
      <c r="E326" s="1" t="s">
        <v>4725</v>
      </c>
      <c r="F326" s="1">
        <v>6</v>
      </c>
      <c r="G326" s="1">
        <v>10</v>
      </c>
      <c r="H326" s="1">
        <v>15</v>
      </c>
      <c r="I326" s="1">
        <v>31</v>
      </c>
      <c r="J326" s="1" t="s">
        <v>5101</v>
      </c>
      <c r="K326" s="1">
        <v>28.571428571428573</v>
      </c>
      <c r="L326" s="1" t="s">
        <v>4710</v>
      </c>
      <c r="M326" s="1" t="s">
        <v>4711</v>
      </c>
      <c r="N326" s="1" t="s">
        <v>4712</v>
      </c>
      <c r="O326" s="1" t="s">
        <v>5102</v>
      </c>
      <c r="Q326" s="1">
        <v>1</v>
      </c>
      <c r="R326" s="1">
        <v>1</v>
      </c>
      <c r="S326" s="1">
        <v>2</v>
      </c>
      <c r="T326" s="1" t="s">
        <v>4721</v>
      </c>
      <c r="U326" s="1">
        <v>0</v>
      </c>
      <c r="V326" s="1" t="s">
        <v>4722</v>
      </c>
      <c r="W326" s="1">
        <v>0</v>
      </c>
      <c r="X326" s="1">
        <v>0</v>
      </c>
      <c r="Y326" s="13">
        <v>4</v>
      </c>
    </row>
    <row r="327" spans="1:25" x14ac:dyDescent="0.25">
      <c r="A327" s="1" t="s">
        <v>5019</v>
      </c>
      <c r="B327" s="1" t="s">
        <v>4707</v>
      </c>
      <c r="C327" s="1" t="s">
        <v>4716</v>
      </c>
      <c r="D327" s="1">
        <v>8</v>
      </c>
      <c r="E327" s="1" t="s">
        <v>4709</v>
      </c>
      <c r="F327" s="1">
        <v>10</v>
      </c>
      <c r="G327" s="1">
        <v>12</v>
      </c>
      <c r="H327" s="1">
        <v>1</v>
      </c>
      <c r="I327" s="1">
        <v>23</v>
      </c>
      <c r="J327" s="1" t="s">
        <v>5102</v>
      </c>
      <c r="K327" s="1">
        <v>7.5</v>
      </c>
      <c r="L327" s="1" t="s">
        <v>4710</v>
      </c>
      <c r="M327" s="1" t="s">
        <v>4734</v>
      </c>
      <c r="N327" s="1" t="s">
        <v>4712</v>
      </c>
      <c r="O327" s="1" t="s">
        <v>5100</v>
      </c>
      <c r="Q327" s="1">
        <v>1</v>
      </c>
      <c r="R327" s="1">
        <v>1</v>
      </c>
      <c r="S327" s="1">
        <v>2</v>
      </c>
      <c r="T327" s="1" t="s">
        <v>4721</v>
      </c>
      <c r="U327" s="1">
        <v>0</v>
      </c>
      <c r="V327" s="1" t="s">
        <v>4722</v>
      </c>
      <c r="W327" s="1">
        <v>0</v>
      </c>
      <c r="X327" s="1">
        <v>0</v>
      </c>
      <c r="Y327" s="13">
        <v>4</v>
      </c>
    </row>
    <row r="328" spans="1:25" x14ac:dyDescent="0.25">
      <c r="A328" s="1" t="s">
        <v>5020</v>
      </c>
      <c r="B328" s="1" t="s">
        <v>4707</v>
      </c>
      <c r="C328" s="1" t="s">
        <v>4708</v>
      </c>
      <c r="D328" s="1">
        <v>5</v>
      </c>
      <c r="E328" s="1" t="s">
        <v>4709</v>
      </c>
      <c r="F328" s="1">
        <v>5</v>
      </c>
      <c r="G328" s="1">
        <v>1</v>
      </c>
      <c r="H328" s="1">
        <v>5</v>
      </c>
      <c r="I328" s="1">
        <v>11</v>
      </c>
      <c r="J328" s="1" t="s">
        <v>5102</v>
      </c>
      <c r="K328" s="1">
        <v>12</v>
      </c>
      <c r="L328" s="1" t="s">
        <v>4710</v>
      </c>
      <c r="M328" s="1" t="s">
        <v>4711</v>
      </c>
      <c r="N328" s="1" t="s">
        <v>4712</v>
      </c>
      <c r="O328" s="1" t="s">
        <v>5102</v>
      </c>
      <c r="Q328" s="1">
        <v>1</v>
      </c>
      <c r="R328" s="1">
        <v>1</v>
      </c>
      <c r="S328" s="1">
        <v>2</v>
      </c>
      <c r="T328" s="1" t="s">
        <v>4721</v>
      </c>
      <c r="U328" s="1">
        <v>0</v>
      </c>
      <c r="V328" s="1" t="s">
        <v>4718</v>
      </c>
      <c r="W328" s="1">
        <v>0</v>
      </c>
      <c r="X328" s="1">
        <v>0</v>
      </c>
      <c r="Y328" s="13">
        <v>8</v>
      </c>
    </row>
    <row r="329" spans="1:25" x14ac:dyDescent="0.25">
      <c r="A329" s="1" t="s">
        <v>4972</v>
      </c>
      <c r="B329" s="1" t="s">
        <v>4707</v>
      </c>
      <c r="C329" s="1" t="s">
        <v>4708</v>
      </c>
      <c r="D329" s="1">
        <v>16</v>
      </c>
      <c r="E329" s="1" t="s">
        <v>4725</v>
      </c>
      <c r="F329" s="1">
        <v>50</v>
      </c>
      <c r="G329" s="1">
        <v>35</v>
      </c>
      <c r="H329" s="1">
        <v>55</v>
      </c>
      <c r="I329" s="1">
        <v>140</v>
      </c>
      <c r="J329" s="1" t="s">
        <v>5101</v>
      </c>
      <c r="K329" s="1">
        <v>2.6785714285714284</v>
      </c>
      <c r="L329" s="1" t="s">
        <v>4710</v>
      </c>
      <c r="M329" s="1" t="s">
        <v>4711</v>
      </c>
      <c r="N329" s="1" t="s">
        <v>4712</v>
      </c>
      <c r="O329" s="1" t="s">
        <v>5102</v>
      </c>
      <c r="P329" s="1" t="s">
        <v>4736</v>
      </c>
      <c r="Q329" s="1">
        <v>1</v>
      </c>
      <c r="R329" s="1">
        <v>1</v>
      </c>
      <c r="S329" s="1">
        <v>3</v>
      </c>
      <c r="T329" s="1" t="s">
        <v>4713</v>
      </c>
      <c r="U329" s="1">
        <v>0</v>
      </c>
      <c r="V329" s="1" t="s">
        <v>4718</v>
      </c>
      <c r="W329" s="1">
        <v>0</v>
      </c>
      <c r="X329" s="1">
        <v>0</v>
      </c>
      <c r="Y329" s="13">
        <v>7</v>
      </c>
    </row>
    <row r="330" spans="1:25" x14ac:dyDescent="0.25">
      <c r="A330" s="1" t="s">
        <v>5021</v>
      </c>
      <c r="B330" s="1" t="s">
        <v>4707</v>
      </c>
      <c r="C330" s="1" t="s">
        <v>4708</v>
      </c>
      <c r="D330" s="1">
        <v>9</v>
      </c>
      <c r="E330" s="1" t="s">
        <v>4709</v>
      </c>
      <c r="F330" s="1">
        <v>3</v>
      </c>
      <c r="G330" s="1">
        <v>1</v>
      </c>
      <c r="H330" s="1">
        <v>5</v>
      </c>
      <c r="I330" s="1">
        <v>9</v>
      </c>
      <c r="J330" s="1" t="s">
        <v>5102</v>
      </c>
      <c r="K330" s="1">
        <v>2.5396825396825395</v>
      </c>
      <c r="L330" s="1" t="s">
        <v>4710</v>
      </c>
      <c r="M330" s="1" t="s">
        <v>4711</v>
      </c>
      <c r="N330" s="1" t="s">
        <v>4712</v>
      </c>
      <c r="O330" s="1" t="s">
        <v>5102</v>
      </c>
      <c r="Q330" s="1">
        <v>2</v>
      </c>
      <c r="R330" s="1">
        <v>2</v>
      </c>
      <c r="S330" s="1">
        <v>4</v>
      </c>
      <c r="T330" s="1" t="s">
        <v>4713</v>
      </c>
      <c r="U330" s="1">
        <v>0</v>
      </c>
      <c r="V330" s="1" t="s">
        <v>4722</v>
      </c>
      <c r="W330" s="1">
        <v>0</v>
      </c>
      <c r="X330" s="1">
        <v>0</v>
      </c>
      <c r="Y330" s="13">
        <v>2</v>
      </c>
    </row>
    <row r="331" spans="1:25" x14ac:dyDescent="0.25">
      <c r="A331" s="1" t="s">
        <v>4752</v>
      </c>
      <c r="B331" s="1" t="s">
        <v>4751</v>
      </c>
      <c r="C331" s="1" t="s">
        <v>4716</v>
      </c>
      <c r="D331" s="1">
        <v>4</v>
      </c>
      <c r="E331" s="1" t="s">
        <v>4709</v>
      </c>
      <c r="F331" s="1">
        <v>90</v>
      </c>
      <c r="G331" s="1">
        <v>30</v>
      </c>
      <c r="H331" s="1">
        <v>90</v>
      </c>
      <c r="I331" s="1">
        <v>210</v>
      </c>
      <c r="J331" s="1" t="s">
        <v>5102</v>
      </c>
      <c r="K331" s="1">
        <v>15</v>
      </c>
      <c r="L331" s="1" t="s">
        <v>4720</v>
      </c>
      <c r="M331" s="1" t="s">
        <v>4711</v>
      </c>
      <c r="N331" s="1" t="s">
        <v>4712</v>
      </c>
      <c r="O331" s="1" t="s">
        <v>5102</v>
      </c>
      <c r="Q331" s="1">
        <v>0</v>
      </c>
      <c r="R331" s="1">
        <v>0</v>
      </c>
      <c r="S331" s="1">
        <v>1</v>
      </c>
      <c r="T331" s="1" t="s">
        <v>4721</v>
      </c>
      <c r="U331" s="1">
        <v>0</v>
      </c>
      <c r="V331" s="1" t="s">
        <v>4722</v>
      </c>
      <c r="W331" s="1">
        <v>0</v>
      </c>
      <c r="X331" s="1">
        <v>0</v>
      </c>
      <c r="Y331" s="13">
        <v>4</v>
      </c>
    </row>
    <row r="332" spans="1:25" x14ac:dyDescent="0.25">
      <c r="A332" s="1" t="s">
        <v>4851</v>
      </c>
      <c r="B332" s="1" t="s">
        <v>4707</v>
      </c>
      <c r="C332" s="1" t="s">
        <v>4716</v>
      </c>
      <c r="D332" s="1">
        <v>13</v>
      </c>
      <c r="E332" s="1" t="s">
        <v>4709</v>
      </c>
      <c r="F332" s="1">
        <v>3</v>
      </c>
      <c r="G332" s="1">
        <v>60</v>
      </c>
      <c r="H332" s="1">
        <v>20</v>
      </c>
      <c r="I332" s="1">
        <v>83</v>
      </c>
      <c r="J332" s="1" t="s">
        <v>5102</v>
      </c>
      <c r="K332" s="1">
        <v>1.7582417582417582</v>
      </c>
      <c r="L332" s="1" t="s">
        <v>4720</v>
      </c>
      <c r="M332" s="1" t="s">
        <v>4711</v>
      </c>
      <c r="N332" s="1" t="s">
        <v>4712</v>
      </c>
      <c r="O332" s="1" t="s">
        <v>5102</v>
      </c>
      <c r="Q332" s="1">
        <v>0</v>
      </c>
      <c r="R332" s="1">
        <v>0</v>
      </c>
      <c r="S332" s="1">
        <v>0</v>
      </c>
      <c r="T332" s="1" t="s">
        <v>4721</v>
      </c>
      <c r="U332" s="1">
        <v>0</v>
      </c>
      <c r="V332" s="1" t="s">
        <v>4722</v>
      </c>
      <c r="W332" s="1">
        <v>0</v>
      </c>
      <c r="X332" s="1">
        <v>0</v>
      </c>
      <c r="Y332" s="13">
        <v>4</v>
      </c>
    </row>
    <row r="333" spans="1:25" x14ac:dyDescent="0.25">
      <c r="A333" s="1" t="s">
        <v>5022</v>
      </c>
      <c r="B333" s="1" t="s">
        <v>4751</v>
      </c>
      <c r="C333" s="1" t="s">
        <v>4716</v>
      </c>
      <c r="D333" s="1">
        <v>6</v>
      </c>
      <c r="E333" s="1" t="s">
        <v>4709</v>
      </c>
      <c r="F333" s="1">
        <v>60</v>
      </c>
      <c r="G333" s="1">
        <v>20</v>
      </c>
      <c r="H333" s="1">
        <v>70</v>
      </c>
      <c r="I333" s="1">
        <v>150</v>
      </c>
      <c r="J333" s="1" t="s">
        <v>5102</v>
      </c>
      <c r="K333" s="1">
        <v>10</v>
      </c>
      <c r="L333" s="1" t="s">
        <v>4720</v>
      </c>
      <c r="M333" s="1" t="s">
        <v>4711</v>
      </c>
      <c r="N333" s="1" t="s">
        <v>4712</v>
      </c>
      <c r="O333" s="1" t="s">
        <v>5102</v>
      </c>
      <c r="Q333" s="1">
        <v>0</v>
      </c>
      <c r="R333" s="1">
        <v>0</v>
      </c>
      <c r="S333" s="1">
        <v>0</v>
      </c>
      <c r="T333" s="1" t="s">
        <v>4721</v>
      </c>
      <c r="U333" s="1">
        <v>0</v>
      </c>
      <c r="V333" s="1" t="s">
        <v>4722</v>
      </c>
      <c r="W333" s="1">
        <v>0</v>
      </c>
      <c r="X333" s="1">
        <v>0</v>
      </c>
      <c r="Y333" s="13">
        <v>2</v>
      </c>
    </row>
    <row r="334" spans="1:25" x14ac:dyDescent="0.25">
      <c r="A334" s="1" t="s">
        <v>5021</v>
      </c>
      <c r="B334" s="1" t="s">
        <v>4707</v>
      </c>
      <c r="C334" s="1" t="s">
        <v>4716</v>
      </c>
      <c r="D334" s="1">
        <v>7</v>
      </c>
      <c r="E334" s="1" t="s">
        <v>4709</v>
      </c>
      <c r="F334" s="1">
        <v>5</v>
      </c>
      <c r="G334" s="1">
        <v>8</v>
      </c>
      <c r="H334" s="1">
        <v>28</v>
      </c>
      <c r="I334" s="1">
        <v>41</v>
      </c>
      <c r="J334" s="1" t="s">
        <v>5102</v>
      </c>
      <c r="K334" s="1">
        <v>8.5714285714285712</v>
      </c>
      <c r="L334" s="1" t="s">
        <v>4720</v>
      </c>
      <c r="M334" s="1" t="s">
        <v>4711</v>
      </c>
      <c r="N334" s="1" t="s">
        <v>4712</v>
      </c>
      <c r="O334" s="1" t="s">
        <v>5102</v>
      </c>
      <c r="Q334" s="1">
        <v>0</v>
      </c>
      <c r="R334" s="1">
        <v>0</v>
      </c>
      <c r="S334" s="1">
        <v>0</v>
      </c>
      <c r="T334" s="1" t="s">
        <v>4721</v>
      </c>
      <c r="U334" s="1">
        <v>0</v>
      </c>
      <c r="V334" s="1" t="s">
        <v>4722</v>
      </c>
      <c r="W334" s="1">
        <v>0</v>
      </c>
      <c r="X334" s="1">
        <v>0</v>
      </c>
      <c r="Y334" s="13">
        <v>4</v>
      </c>
    </row>
    <row r="335" spans="1:25" x14ac:dyDescent="0.25">
      <c r="A335" s="1" t="s">
        <v>5023</v>
      </c>
      <c r="B335" s="1" t="s">
        <v>4707</v>
      </c>
      <c r="C335" s="1" t="s">
        <v>4716</v>
      </c>
      <c r="D335" s="1">
        <v>3</v>
      </c>
      <c r="E335" s="1" t="s">
        <v>4725</v>
      </c>
      <c r="F335" s="1">
        <v>20</v>
      </c>
      <c r="G335" s="1">
        <v>30</v>
      </c>
      <c r="H335" s="1">
        <v>40</v>
      </c>
      <c r="I335" s="1">
        <v>90</v>
      </c>
      <c r="J335" s="1" t="s">
        <v>5101</v>
      </c>
      <c r="K335" s="1">
        <v>14.285714285714285</v>
      </c>
      <c r="L335" s="1" t="s">
        <v>4710</v>
      </c>
      <c r="M335" s="1" t="s">
        <v>4711</v>
      </c>
      <c r="N335" s="1" t="s">
        <v>4712</v>
      </c>
      <c r="O335" s="1" t="s">
        <v>5102</v>
      </c>
      <c r="Q335" s="1">
        <v>1</v>
      </c>
      <c r="R335" s="1">
        <v>1</v>
      </c>
      <c r="S335" s="1">
        <v>2</v>
      </c>
      <c r="T335" s="1" t="s">
        <v>4721</v>
      </c>
      <c r="U335" s="1">
        <v>0</v>
      </c>
      <c r="V335" s="1" t="s">
        <v>4714</v>
      </c>
      <c r="W335" s="1">
        <v>0</v>
      </c>
      <c r="X335" s="1">
        <v>0</v>
      </c>
      <c r="Y335" s="13">
        <v>5</v>
      </c>
    </row>
    <row r="336" spans="1:25" x14ac:dyDescent="0.25">
      <c r="A336" s="1" t="s">
        <v>5024</v>
      </c>
      <c r="B336" s="1" t="s">
        <v>4751</v>
      </c>
      <c r="C336" s="1" t="s">
        <v>4708</v>
      </c>
      <c r="D336" s="1">
        <v>4</v>
      </c>
      <c r="E336" s="1" t="s">
        <v>4725</v>
      </c>
      <c r="F336" s="1">
        <v>5</v>
      </c>
      <c r="G336" s="1">
        <v>45</v>
      </c>
      <c r="H336" s="1">
        <v>10</v>
      </c>
      <c r="I336" s="1">
        <v>60</v>
      </c>
      <c r="J336" s="1" t="s">
        <v>5102</v>
      </c>
      <c r="K336" s="1">
        <v>2.8571428571428572</v>
      </c>
      <c r="L336" s="1" t="s">
        <v>4720</v>
      </c>
      <c r="M336" s="1" t="s">
        <v>4711</v>
      </c>
      <c r="N336" s="1" t="s">
        <v>4712</v>
      </c>
      <c r="O336" s="1" t="s">
        <v>5102</v>
      </c>
      <c r="Q336" s="1">
        <v>1</v>
      </c>
      <c r="R336" s="1">
        <v>1</v>
      </c>
      <c r="S336" s="1">
        <v>3</v>
      </c>
      <c r="T336" s="1" t="s">
        <v>4713</v>
      </c>
      <c r="U336" s="1">
        <v>1</v>
      </c>
      <c r="V336" s="1" t="s">
        <v>4718</v>
      </c>
      <c r="W336" s="1">
        <v>1</v>
      </c>
      <c r="X336" s="1">
        <v>1</v>
      </c>
      <c r="Y336" s="13">
        <v>6</v>
      </c>
    </row>
    <row r="337" spans="1:25" x14ac:dyDescent="0.25">
      <c r="A337" s="1" t="s">
        <v>4979</v>
      </c>
      <c r="B337" s="1" t="s">
        <v>4707</v>
      </c>
      <c r="C337" s="1" t="s">
        <v>4716</v>
      </c>
      <c r="D337" s="1">
        <v>6</v>
      </c>
      <c r="E337" s="1" t="s">
        <v>4725</v>
      </c>
      <c r="F337" s="1">
        <v>5</v>
      </c>
      <c r="G337" s="1">
        <v>5</v>
      </c>
      <c r="H337" s="1">
        <v>5</v>
      </c>
      <c r="I337" s="1">
        <v>15</v>
      </c>
      <c r="J337" s="1" t="s">
        <v>5102</v>
      </c>
      <c r="K337" s="1">
        <v>13.333333333333334</v>
      </c>
      <c r="L337" s="1" t="s">
        <v>4710</v>
      </c>
      <c r="M337" s="1" t="s">
        <v>4711</v>
      </c>
      <c r="N337" s="1" t="s">
        <v>4712</v>
      </c>
      <c r="O337" s="1" t="s">
        <v>5102</v>
      </c>
      <c r="Q337" s="1">
        <v>1</v>
      </c>
      <c r="R337" s="1">
        <v>1</v>
      </c>
      <c r="S337" s="1">
        <v>2</v>
      </c>
      <c r="T337" s="1" t="s">
        <v>4721</v>
      </c>
      <c r="U337" s="1">
        <v>1</v>
      </c>
      <c r="V337" s="1" t="s">
        <v>4714</v>
      </c>
      <c r="W337" s="1">
        <v>1</v>
      </c>
      <c r="X337" s="1">
        <v>1</v>
      </c>
      <c r="Y337" s="13">
        <v>5</v>
      </c>
    </row>
    <row r="338" spans="1:25" x14ac:dyDescent="0.25">
      <c r="A338" s="1" t="s">
        <v>5025</v>
      </c>
      <c r="B338" s="1" t="s">
        <v>4751</v>
      </c>
      <c r="C338" s="1" t="s">
        <v>4716</v>
      </c>
      <c r="D338" s="1">
        <v>3</v>
      </c>
      <c r="E338" s="1" t="s">
        <v>4725</v>
      </c>
      <c r="F338" s="1">
        <v>35</v>
      </c>
      <c r="G338" s="1">
        <v>30</v>
      </c>
      <c r="H338" s="1">
        <v>20</v>
      </c>
      <c r="I338" s="1">
        <v>85</v>
      </c>
      <c r="J338" s="1" t="s">
        <v>5101</v>
      </c>
      <c r="K338" s="1">
        <v>95.238095238095241</v>
      </c>
      <c r="L338" s="1" t="s">
        <v>4710</v>
      </c>
      <c r="M338" s="1" t="s">
        <v>4711</v>
      </c>
      <c r="N338" s="1" t="s">
        <v>4712</v>
      </c>
      <c r="O338" s="1" t="s">
        <v>5102</v>
      </c>
      <c r="Q338" s="1">
        <v>1</v>
      </c>
      <c r="R338" s="1">
        <v>0</v>
      </c>
      <c r="S338" s="1">
        <v>1</v>
      </c>
      <c r="T338" s="1" t="s">
        <v>4721</v>
      </c>
      <c r="U338" s="1">
        <v>0</v>
      </c>
      <c r="V338" s="1" t="s">
        <v>4722</v>
      </c>
      <c r="W338" s="1">
        <v>0</v>
      </c>
      <c r="X338" s="1">
        <v>0</v>
      </c>
      <c r="Y338" s="13">
        <v>3</v>
      </c>
    </row>
    <row r="339" spans="1:25" x14ac:dyDescent="0.25">
      <c r="A339" s="1" t="s">
        <v>5026</v>
      </c>
      <c r="B339" s="1" t="s">
        <v>4751</v>
      </c>
      <c r="C339" s="1" t="s">
        <v>4716</v>
      </c>
      <c r="D339" s="1">
        <v>10</v>
      </c>
      <c r="E339" s="1" t="s">
        <v>4725</v>
      </c>
      <c r="F339" s="1">
        <v>12</v>
      </c>
      <c r="G339" s="1">
        <v>15</v>
      </c>
      <c r="H339" s="1">
        <v>20</v>
      </c>
      <c r="I339" s="1">
        <v>47</v>
      </c>
      <c r="J339" s="1" t="s">
        <v>5102</v>
      </c>
      <c r="K339" s="1">
        <v>5.7142857142857144</v>
      </c>
      <c r="L339" s="1" t="s">
        <v>4720</v>
      </c>
      <c r="M339" s="1" t="s">
        <v>4711</v>
      </c>
      <c r="N339" s="1" t="s">
        <v>4712</v>
      </c>
      <c r="O339" s="1" t="s">
        <v>5102</v>
      </c>
      <c r="Q339" s="1">
        <v>1</v>
      </c>
      <c r="R339" s="1">
        <v>1</v>
      </c>
      <c r="S339" s="1">
        <v>2</v>
      </c>
      <c r="T339" s="1" t="s">
        <v>4721</v>
      </c>
      <c r="U339" s="1">
        <v>0</v>
      </c>
      <c r="V339" s="1" t="s">
        <v>4718</v>
      </c>
      <c r="W339" s="1">
        <v>0</v>
      </c>
      <c r="X339" s="1">
        <v>0</v>
      </c>
      <c r="Y339" s="13">
        <v>8</v>
      </c>
    </row>
    <row r="340" spans="1:25" x14ac:dyDescent="0.25">
      <c r="A340" s="1" t="s">
        <v>5027</v>
      </c>
      <c r="B340" s="1" t="s">
        <v>4707</v>
      </c>
      <c r="C340" s="1" t="s">
        <v>4708</v>
      </c>
      <c r="D340" s="1">
        <v>12</v>
      </c>
      <c r="E340" s="1" t="s">
        <v>4725</v>
      </c>
      <c r="F340" s="1">
        <v>10</v>
      </c>
      <c r="G340" s="1">
        <v>10</v>
      </c>
      <c r="H340" s="1">
        <v>15</v>
      </c>
      <c r="I340" s="1">
        <v>35</v>
      </c>
      <c r="J340" s="1" t="s">
        <v>5101</v>
      </c>
      <c r="K340" s="1">
        <v>2.8571428571428572</v>
      </c>
      <c r="L340" s="1" t="s">
        <v>4710</v>
      </c>
      <c r="M340" s="1" t="s">
        <v>4711</v>
      </c>
      <c r="N340" s="1" t="s">
        <v>4712</v>
      </c>
      <c r="O340" s="1" t="s">
        <v>5102</v>
      </c>
      <c r="Q340" s="1">
        <v>1</v>
      </c>
      <c r="R340" s="1">
        <v>1</v>
      </c>
      <c r="S340" s="1">
        <v>3</v>
      </c>
      <c r="T340" s="1" t="s">
        <v>4713</v>
      </c>
      <c r="U340" s="1">
        <v>1</v>
      </c>
      <c r="V340" s="1" t="s">
        <v>4718</v>
      </c>
      <c r="W340" s="1">
        <v>1</v>
      </c>
      <c r="X340" s="1">
        <v>1</v>
      </c>
      <c r="Y340" s="13">
        <v>6</v>
      </c>
    </row>
    <row r="341" spans="1:25" x14ac:dyDescent="0.25">
      <c r="A341" s="1" t="s">
        <v>5028</v>
      </c>
      <c r="B341" s="1" t="s">
        <v>4751</v>
      </c>
      <c r="C341" s="1" t="s">
        <v>4716</v>
      </c>
      <c r="D341" s="1">
        <v>6</v>
      </c>
      <c r="E341" s="1" t="s">
        <v>4709</v>
      </c>
      <c r="F341" s="1">
        <v>20</v>
      </c>
      <c r="G341" s="1">
        <v>30</v>
      </c>
      <c r="H341" s="1">
        <v>30</v>
      </c>
      <c r="I341" s="1">
        <v>80</v>
      </c>
      <c r="J341" s="1" t="s">
        <v>5102</v>
      </c>
      <c r="K341" s="1">
        <v>13.333333333333334</v>
      </c>
      <c r="L341" s="1" t="s">
        <v>4710</v>
      </c>
      <c r="M341" s="1" t="s">
        <v>4711</v>
      </c>
      <c r="N341" s="1" t="s">
        <v>4712</v>
      </c>
      <c r="O341" s="1" t="s">
        <v>5102</v>
      </c>
      <c r="Q341" s="1">
        <v>1</v>
      </c>
      <c r="R341" s="1">
        <v>0</v>
      </c>
      <c r="S341" s="1">
        <v>2</v>
      </c>
      <c r="T341" s="1" t="s">
        <v>4721</v>
      </c>
      <c r="U341" s="1">
        <v>0</v>
      </c>
      <c r="V341" s="1" t="s">
        <v>4714</v>
      </c>
      <c r="W341" s="1">
        <v>0</v>
      </c>
      <c r="X341" s="1">
        <v>0</v>
      </c>
      <c r="Y341" s="13">
        <v>5</v>
      </c>
    </row>
    <row r="342" spans="1:25" x14ac:dyDescent="0.25">
      <c r="A342" s="1" t="s">
        <v>5029</v>
      </c>
      <c r="B342" s="1" t="s">
        <v>4707</v>
      </c>
      <c r="C342" s="1" t="s">
        <v>4716</v>
      </c>
      <c r="D342" s="1">
        <v>4</v>
      </c>
      <c r="E342" s="1" t="s">
        <v>4725</v>
      </c>
      <c r="F342" s="1">
        <v>25</v>
      </c>
      <c r="G342" s="1">
        <v>10</v>
      </c>
      <c r="H342" s="1">
        <v>25</v>
      </c>
      <c r="I342" s="1">
        <v>60</v>
      </c>
      <c r="J342" s="1" t="s">
        <v>5102</v>
      </c>
      <c r="K342" s="1">
        <v>28.571428571428573</v>
      </c>
      <c r="L342" s="1" t="s">
        <v>4710</v>
      </c>
      <c r="M342" s="1" t="s">
        <v>4711</v>
      </c>
      <c r="N342" s="1" t="s">
        <v>4712</v>
      </c>
      <c r="O342" s="1" t="s">
        <v>5102</v>
      </c>
      <c r="Q342" s="1">
        <v>2</v>
      </c>
      <c r="R342" s="1">
        <v>2</v>
      </c>
      <c r="S342" s="1">
        <v>5</v>
      </c>
      <c r="T342" s="1" t="s">
        <v>4748</v>
      </c>
      <c r="U342" s="1">
        <v>0</v>
      </c>
      <c r="V342" s="1" t="s">
        <v>4722</v>
      </c>
      <c r="W342" s="1">
        <v>0</v>
      </c>
      <c r="X342" s="1">
        <v>0</v>
      </c>
      <c r="Y342" s="13">
        <v>3</v>
      </c>
    </row>
    <row r="343" spans="1:25" x14ac:dyDescent="0.25">
      <c r="A343" s="1" t="s">
        <v>5030</v>
      </c>
      <c r="B343" s="1" t="s">
        <v>4707</v>
      </c>
      <c r="C343" s="1" t="s">
        <v>4708</v>
      </c>
      <c r="D343" s="1">
        <v>4</v>
      </c>
      <c r="E343" s="1" t="s">
        <v>4725</v>
      </c>
      <c r="F343" s="1">
        <v>2</v>
      </c>
      <c r="G343" s="1">
        <v>20</v>
      </c>
      <c r="H343" s="1">
        <v>2</v>
      </c>
      <c r="I343" s="1">
        <v>24</v>
      </c>
      <c r="J343" s="1" t="s">
        <v>5100</v>
      </c>
      <c r="K343" s="1">
        <v>14.285714285714286</v>
      </c>
      <c r="L343" s="1" t="s">
        <v>4710</v>
      </c>
      <c r="M343" s="1" t="s">
        <v>4711</v>
      </c>
      <c r="N343" s="1" t="s">
        <v>4712</v>
      </c>
      <c r="O343" s="1" t="s">
        <v>5102</v>
      </c>
      <c r="Q343" s="1">
        <v>1</v>
      </c>
      <c r="R343" s="1">
        <v>1</v>
      </c>
      <c r="S343" s="1">
        <v>2</v>
      </c>
      <c r="T343" s="1" t="s">
        <v>4721</v>
      </c>
      <c r="U343" s="1">
        <v>0</v>
      </c>
      <c r="V343" s="1" t="s">
        <v>4722</v>
      </c>
      <c r="W343" s="1">
        <v>0</v>
      </c>
      <c r="X343" s="1">
        <v>0</v>
      </c>
      <c r="Y343" s="13">
        <v>3</v>
      </c>
    </row>
    <row r="344" spans="1:25" x14ac:dyDescent="0.25">
      <c r="A344" s="1" t="s">
        <v>5031</v>
      </c>
      <c r="B344" s="1" t="s">
        <v>4707</v>
      </c>
      <c r="C344" s="1" t="s">
        <v>4708</v>
      </c>
      <c r="D344" s="1">
        <v>9</v>
      </c>
      <c r="E344" s="1" t="s">
        <v>4709</v>
      </c>
      <c r="F344" s="1">
        <v>30</v>
      </c>
      <c r="G344" s="1">
        <v>20</v>
      </c>
      <c r="H344" s="1">
        <v>8</v>
      </c>
      <c r="I344" s="1">
        <v>58</v>
      </c>
      <c r="J344" s="1" t="s">
        <v>5102</v>
      </c>
      <c r="K344" s="1">
        <v>4.7619047619047619</v>
      </c>
      <c r="L344" s="1" t="s">
        <v>4720</v>
      </c>
      <c r="M344" s="1" t="s">
        <v>4711</v>
      </c>
      <c r="N344" s="1" t="s">
        <v>4712</v>
      </c>
      <c r="O344" s="1" t="s">
        <v>5102</v>
      </c>
      <c r="Q344" s="1">
        <v>1</v>
      </c>
      <c r="R344" s="1">
        <v>1</v>
      </c>
      <c r="S344" s="1">
        <v>2</v>
      </c>
      <c r="T344" s="1" t="s">
        <v>4721</v>
      </c>
      <c r="U344" s="1">
        <v>0</v>
      </c>
      <c r="V344" s="1" t="s">
        <v>4718</v>
      </c>
      <c r="W344" s="1">
        <v>0</v>
      </c>
      <c r="X344" s="1">
        <v>0</v>
      </c>
      <c r="Y344" s="13">
        <v>7</v>
      </c>
    </row>
    <row r="345" spans="1:25" x14ac:dyDescent="0.25">
      <c r="A345" s="1" t="s">
        <v>4752</v>
      </c>
      <c r="B345" s="1" t="s">
        <v>4751</v>
      </c>
      <c r="C345" s="1" t="s">
        <v>4716</v>
      </c>
      <c r="D345" s="1">
        <v>3</v>
      </c>
      <c r="E345" s="1" t="s">
        <v>4725</v>
      </c>
      <c r="F345" s="1">
        <v>1</v>
      </c>
      <c r="G345" s="1">
        <v>2</v>
      </c>
      <c r="H345" s="1">
        <v>1</v>
      </c>
      <c r="I345" s="1">
        <v>4</v>
      </c>
      <c r="J345" s="1" t="s">
        <v>5100</v>
      </c>
      <c r="K345" s="1">
        <v>13.333333333333334</v>
      </c>
      <c r="L345" s="1" t="s">
        <v>4710</v>
      </c>
      <c r="M345" s="1" t="s">
        <v>4711</v>
      </c>
      <c r="N345" s="1" t="s">
        <v>4712</v>
      </c>
      <c r="O345" s="1" t="s">
        <v>5102</v>
      </c>
      <c r="Q345" s="1">
        <v>1</v>
      </c>
      <c r="R345" s="1">
        <v>2</v>
      </c>
      <c r="S345" s="1">
        <v>3</v>
      </c>
      <c r="T345" s="1" t="s">
        <v>4713</v>
      </c>
      <c r="U345" s="1">
        <v>0</v>
      </c>
      <c r="V345" s="1" t="s">
        <v>4718</v>
      </c>
      <c r="W345" s="1">
        <v>0</v>
      </c>
      <c r="X345" s="1">
        <v>0</v>
      </c>
      <c r="Y345" s="13">
        <v>7</v>
      </c>
    </row>
    <row r="346" spans="1:25" x14ac:dyDescent="0.25">
      <c r="A346" s="1" t="s">
        <v>5032</v>
      </c>
      <c r="B346" s="1" t="s">
        <v>4707</v>
      </c>
      <c r="C346" s="1" t="s">
        <v>4716</v>
      </c>
      <c r="D346" s="1">
        <v>2</v>
      </c>
      <c r="E346" s="1" t="s">
        <v>4725</v>
      </c>
      <c r="F346" s="1">
        <v>18</v>
      </c>
      <c r="G346" s="1">
        <v>12</v>
      </c>
      <c r="H346" s="1">
        <v>20</v>
      </c>
      <c r="I346" s="1">
        <v>50</v>
      </c>
      <c r="J346" s="1" t="s">
        <v>5101</v>
      </c>
      <c r="K346" s="1">
        <v>21.428571428571427</v>
      </c>
      <c r="L346" s="1" t="s">
        <v>4710</v>
      </c>
      <c r="M346" s="1" t="s">
        <v>4711</v>
      </c>
      <c r="N346" s="1" t="s">
        <v>4712</v>
      </c>
      <c r="O346" s="1" t="s">
        <v>5102</v>
      </c>
      <c r="Q346" s="1">
        <v>0</v>
      </c>
      <c r="R346" s="1">
        <v>0</v>
      </c>
      <c r="S346" s="1">
        <v>0</v>
      </c>
      <c r="T346" s="1" t="s">
        <v>4721</v>
      </c>
      <c r="U346" s="1">
        <v>0</v>
      </c>
      <c r="V346" s="1" t="s">
        <v>4722</v>
      </c>
      <c r="W346" s="1">
        <v>0</v>
      </c>
      <c r="X346" s="1">
        <v>0</v>
      </c>
      <c r="Y346" s="13">
        <v>4</v>
      </c>
    </row>
    <row r="347" spans="1:25" x14ac:dyDescent="0.25">
      <c r="A347" s="1" t="s">
        <v>4831</v>
      </c>
      <c r="B347" s="1" t="s">
        <v>4707</v>
      </c>
      <c r="C347" s="1" t="s">
        <v>4716</v>
      </c>
      <c r="D347" s="1">
        <v>9</v>
      </c>
      <c r="E347" s="1" t="s">
        <v>4709</v>
      </c>
      <c r="F347" s="1">
        <v>20</v>
      </c>
      <c r="G347" s="1">
        <v>30</v>
      </c>
      <c r="H347" s="1">
        <v>20</v>
      </c>
      <c r="I347" s="1">
        <v>70</v>
      </c>
      <c r="J347" s="1" t="s">
        <v>5102</v>
      </c>
      <c r="K347" s="1">
        <v>2.5396825396825395</v>
      </c>
      <c r="L347" s="1" t="s">
        <v>4720</v>
      </c>
      <c r="M347" s="1" t="s">
        <v>4711</v>
      </c>
      <c r="N347" s="1" t="s">
        <v>4717</v>
      </c>
      <c r="O347" s="1" t="s">
        <v>5102</v>
      </c>
      <c r="Q347" s="1">
        <v>1</v>
      </c>
      <c r="R347" s="1">
        <v>1</v>
      </c>
      <c r="S347" s="1">
        <v>2</v>
      </c>
      <c r="T347" s="1" t="s">
        <v>4721</v>
      </c>
      <c r="U347" s="1">
        <v>0</v>
      </c>
      <c r="V347" s="1" t="s">
        <v>4718</v>
      </c>
      <c r="W347" s="1">
        <v>0</v>
      </c>
      <c r="X347" s="1">
        <v>0</v>
      </c>
      <c r="Y347" s="13">
        <v>6</v>
      </c>
    </row>
    <row r="348" spans="1:25" x14ac:dyDescent="0.25">
      <c r="A348" s="1" t="s">
        <v>5033</v>
      </c>
      <c r="B348" s="1" t="s">
        <v>4707</v>
      </c>
      <c r="C348" s="1" t="s">
        <v>4708</v>
      </c>
      <c r="D348" s="1">
        <v>4</v>
      </c>
      <c r="E348" s="1" t="s">
        <v>4725</v>
      </c>
      <c r="F348" s="1">
        <v>5</v>
      </c>
      <c r="G348" s="1">
        <v>5</v>
      </c>
      <c r="H348" s="1">
        <v>8</v>
      </c>
      <c r="I348" s="1">
        <v>18</v>
      </c>
      <c r="J348" s="1" t="s">
        <v>5100</v>
      </c>
      <c r="K348" s="1">
        <v>7.1428571428571432</v>
      </c>
      <c r="L348" s="1" t="s">
        <v>4710</v>
      </c>
      <c r="M348" s="1" t="s">
        <v>4711</v>
      </c>
      <c r="N348" s="1" t="s">
        <v>4717</v>
      </c>
      <c r="O348" s="1" t="s">
        <v>5102</v>
      </c>
      <c r="Q348" s="1">
        <v>1</v>
      </c>
      <c r="R348" s="1">
        <v>2</v>
      </c>
      <c r="S348" s="1">
        <v>3</v>
      </c>
      <c r="T348" s="1" t="s">
        <v>4713</v>
      </c>
      <c r="U348" s="1">
        <v>1</v>
      </c>
      <c r="V348" s="1" t="s">
        <v>4714</v>
      </c>
      <c r="W348" s="1">
        <v>1</v>
      </c>
      <c r="X348" s="1">
        <v>1</v>
      </c>
      <c r="Y348" s="13">
        <v>5</v>
      </c>
    </row>
    <row r="349" spans="1:25" x14ac:dyDescent="0.25">
      <c r="A349" s="1" t="s">
        <v>5034</v>
      </c>
      <c r="B349" s="1" t="s">
        <v>4707</v>
      </c>
      <c r="C349" s="1" t="s">
        <v>4716</v>
      </c>
      <c r="D349" s="1">
        <v>4</v>
      </c>
      <c r="E349" s="1" t="s">
        <v>4725</v>
      </c>
      <c r="F349" s="1">
        <v>50</v>
      </c>
      <c r="G349" s="1">
        <v>20</v>
      </c>
      <c r="H349" s="1">
        <v>60</v>
      </c>
      <c r="I349" s="1">
        <v>130</v>
      </c>
      <c r="J349" s="1" t="s">
        <v>5101</v>
      </c>
      <c r="K349" s="1">
        <v>4.2857142857142856</v>
      </c>
      <c r="L349" s="1" t="s">
        <v>4710</v>
      </c>
      <c r="M349" s="1" t="s">
        <v>4711</v>
      </c>
      <c r="N349" s="1" t="s">
        <v>4712</v>
      </c>
      <c r="O349" s="1" t="s">
        <v>5102</v>
      </c>
      <c r="Q349" s="1">
        <v>1</v>
      </c>
      <c r="R349" s="1">
        <v>2</v>
      </c>
      <c r="S349" s="1">
        <v>3</v>
      </c>
      <c r="T349" s="1" t="s">
        <v>4713</v>
      </c>
      <c r="U349" s="1">
        <v>0</v>
      </c>
      <c r="V349" s="1" t="s">
        <v>4714</v>
      </c>
      <c r="W349" s="1">
        <v>0</v>
      </c>
      <c r="X349" s="1">
        <v>0</v>
      </c>
      <c r="Y349" s="13">
        <v>5</v>
      </c>
    </row>
    <row r="350" spans="1:25" x14ac:dyDescent="0.25">
      <c r="A350" s="1" t="s">
        <v>5035</v>
      </c>
      <c r="B350" s="1" t="s">
        <v>4751</v>
      </c>
      <c r="C350" s="1" t="s">
        <v>4716</v>
      </c>
      <c r="D350" s="1">
        <v>18</v>
      </c>
      <c r="E350" s="1" t="s">
        <v>4725</v>
      </c>
      <c r="F350" s="1">
        <v>12</v>
      </c>
      <c r="G350" s="1">
        <v>15</v>
      </c>
      <c r="H350" s="1">
        <v>17</v>
      </c>
      <c r="I350" s="1">
        <v>44</v>
      </c>
      <c r="J350" s="1" t="s">
        <v>5101</v>
      </c>
      <c r="K350" s="1">
        <v>1.2698412698412698</v>
      </c>
      <c r="L350" s="1" t="s">
        <v>4710</v>
      </c>
      <c r="M350" s="1" t="s">
        <v>4711</v>
      </c>
      <c r="N350" s="1" t="s">
        <v>4712</v>
      </c>
      <c r="O350" s="1" t="s">
        <v>5102</v>
      </c>
      <c r="Q350" s="1">
        <v>0</v>
      </c>
      <c r="R350" s="1">
        <v>0</v>
      </c>
      <c r="S350" s="1">
        <v>0</v>
      </c>
      <c r="T350" s="1" t="s">
        <v>4721</v>
      </c>
      <c r="U350" s="1">
        <v>0</v>
      </c>
      <c r="V350" s="1" t="s">
        <v>4722</v>
      </c>
      <c r="W350" s="1">
        <v>0</v>
      </c>
      <c r="X350" s="1">
        <v>0</v>
      </c>
      <c r="Y350" s="13">
        <v>3</v>
      </c>
    </row>
    <row r="351" spans="1:25" x14ac:dyDescent="0.25">
      <c r="A351" s="1" t="s">
        <v>5036</v>
      </c>
      <c r="B351" s="1" t="s">
        <v>4751</v>
      </c>
      <c r="C351" s="1" t="s">
        <v>4716</v>
      </c>
      <c r="D351" s="1">
        <v>3</v>
      </c>
      <c r="E351" s="1" t="s">
        <v>4709</v>
      </c>
      <c r="F351" s="1">
        <v>3</v>
      </c>
      <c r="G351" s="1">
        <v>3</v>
      </c>
      <c r="H351" s="1">
        <v>5</v>
      </c>
      <c r="I351" s="1">
        <v>11</v>
      </c>
      <c r="J351" s="1" t="s">
        <v>5102</v>
      </c>
      <c r="K351" s="1">
        <v>5.7142857142857144</v>
      </c>
      <c r="L351" s="1" t="s">
        <v>4720</v>
      </c>
      <c r="M351" s="1" t="s">
        <v>4711</v>
      </c>
      <c r="N351" s="1" t="s">
        <v>4712</v>
      </c>
      <c r="O351" s="1" t="s">
        <v>5102</v>
      </c>
      <c r="Q351" s="1">
        <v>0</v>
      </c>
      <c r="R351" s="1">
        <v>0</v>
      </c>
      <c r="S351" s="1">
        <v>0</v>
      </c>
      <c r="T351" s="1" t="s">
        <v>4721</v>
      </c>
      <c r="U351" s="1">
        <v>0</v>
      </c>
      <c r="V351" s="1" t="s">
        <v>4714</v>
      </c>
      <c r="W351" s="1">
        <v>0</v>
      </c>
      <c r="X351" s="1">
        <v>0</v>
      </c>
      <c r="Y351" s="13">
        <v>5</v>
      </c>
    </row>
    <row r="352" spans="1:25" x14ac:dyDescent="0.25">
      <c r="A352" s="1" t="s">
        <v>5037</v>
      </c>
      <c r="B352" s="1" t="s">
        <v>4751</v>
      </c>
      <c r="C352" s="1" t="s">
        <v>4708</v>
      </c>
      <c r="D352" s="1">
        <v>3</v>
      </c>
      <c r="E352" s="1" t="s">
        <v>4725</v>
      </c>
      <c r="F352" s="1">
        <v>5</v>
      </c>
      <c r="G352" s="1">
        <v>20</v>
      </c>
      <c r="H352" s="1">
        <v>8</v>
      </c>
      <c r="I352" s="1">
        <v>33</v>
      </c>
      <c r="J352" s="1" t="s">
        <v>5101</v>
      </c>
      <c r="K352" s="1">
        <v>14.285714285714285</v>
      </c>
      <c r="L352" s="1" t="s">
        <v>4710</v>
      </c>
      <c r="M352" s="1" t="s">
        <v>4711</v>
      </c>
      <c r="N352" s="1" t="s">
        <v>4712</v>
      </c>
      <c r="O352" s="1" t="s">
        <v>5102</v>
      </c>
      <c r="Q352" s="1">
        <v>3</v>
      </c>
      <c r="R352" s="1">
        <v>3</v>
      </c>
      <c r="S352" s="1">
        <v>7</v>
      </c>
      <c r="T352" s="1" t="s">
        <v>4748</v>
      </c>
      <c r="U352" s="1">
        <v>0</v>
      </c>
      <c r="V352" s="1" t="s">
        <v>4718</v>
      </c>
      <c r="W352" s="1">
        <v>0</v>
      </c>
      <c r="X352" s="1">
        <v>0</v>
      </c>
      <c r="Y352" s="13">
        <v>6</v>
      </c>
    </row>
    <row r="353" spans="1:25" x14ac:dyDescent="0.25">
      <c r="A353" s="1" t="s">
        <v>4935</v>
      </c>
      <c r="B353" s="1" t="s">
        <v>4707</v>
      </c>
      <c r="C353" s="1" t="s">
        <v>4716</v>
      </c>
      <c r="D353" s="1">
        <v>7</v>
      </c>
      <c r="E353" s="1" t="s">
        <v>4709</v>
      </c>
      <c r="F353" s="1">
        <v>45</v>
      </c>
      <c r="G353" s="1">
        <v>10</v>
      </c>
      <c r="H353" s="1">
        <v>50</v>
      </c>
      <c r="I353" s="1">
        <v>105</v>
      </c>
      <c r="J353" s="1" t="s">
        <v>5102</v>
      </c>
      <c r="K353" s="1">
        <v>1.6326530612244898</v>
      </c>
      <c r="L353" s="1" t="s">
        <v>4720</v>
      </c>
      <c r="M353" s="1" t="s">
        <v>4711</v>
      </c>
      <c r="N353" s="1" t="s">
        <v>4712</v>
      </c>
      <c r="O353" s="1" t="s">
        <v>5102</v>
      </c>
      <c r="P353" s="1" t="s">
        <v>4742</v>
      </c>
      <c r="Q353" s="1">
        <v>1</v>
      </c>
      <c r="R353" s="1">
        <v>1</v>
      </c>
      <c r="S353" s="1">
        <v>3</v>
      </c>
      <c r="T353" s="1" t="s">
        <v>4713</v>
      </c>
      <c r="U353" s="1">
        <v>1</v>
      </c>
      <c r="V353" s="1" t="s">
        <v>4718</v>
      </c>
      <c r="W353" s="1">
        <v>1</v>
      </c>
      <c r="X353" s="1">
        <v>1</v>
      </c>
      <c r="Y353" s="13">
        <v>6</v>
      </c>
    </row>
    <row r="354" spans="1:25" x14ac:dyDescent="0.25">
      <c r="A354" s="1" t="s">
        <v>4946</v>
      </c>
      <c r="B354" s="1" t="s">
        <v>4751</v>
      </c>
      <c r="C354" s="1" t="s">
        <v>4708</v>
      </c>
      <c r="D354" s="1">
        <v>5</v>
      </c>
      <c r="E354" s="1" t="s">
        <v>4725</v>
      </c>
      <c r="F354" s="1">
        <v>5</v>
      </c>
      <c r="G354" s="1">
        <v>7</v>
      </c>
      <c r="H354" s="1">
        <v>10</v>
      </c>
      <c r="I354" s="1">
        <v>22</v>
      </c>
      <c r="J354" s="1" t="s">
        <v>5100</v>
      </c>
      <c r="K354" s="1">
        <v>10.285714285714286</v>
      </c>
      <c r="L354" s="1" t="s">
        <v>4710</v>
      </c>
      <c r="M354" s="1" t="s">
        <v>4711</v>
      </c>
      <c r="N354" s="1" t="s">
        <v>4712</v>
      </c>
      <c r="O354" s="1" t="s">
        <v>5102</v>
      </c>
      <c r="Q354" s="1">
        <v>0</v>
      </c>
      <c r="R354" s="1">
        <v>0</v>
      </c>
      <c r="S354" s="1">
        <v>0</v>
      </c>
      <c r="T354" s="1" t="s">
        <v>4721</v>
      </c>
      <c r="U354" s="1">
        <v>0</v>
      </c>
      <c r="V354" s="1" t="s">
        <v>4718</v>
      </c>
      <c r="W354" s="1">
        <v>0</v>
      </c>
      <c r="X354" s="1">
        <v>0</v>
      </c>
      <c r="Y354" s="13">
        <v>51</v>
      </c>
    </row>
    <row r="355" spans="1:25" x14ac:dyDescent="0.25">
      <c r="A355" s="1" t="s">
        <v>5038</v>
      </c>
      <c r="B355" s="1" t="s">
        <v>4707</v>
      </c>
      <c r="C355" s="1" t="s">
        <v>4716</v>
      </c>
      <c r="D355" s="1">
        <v>2</v>
      </c>
      <c r="E355" s="1" t="s">
        <v>4725</v>
      </c>
      <c r="F355" s="1">
        <v>5</v>
      </c>
      <c r="G355" s="1">
        <v>12</v>
      </c>
      <c r="H355" s="1">
        <v>16</v>
      </c>
      <c r="I355" s="1">
        <v>33</v>
      </c>
      <c r="J355" s="1" t="s">
        <v>5101</v>
      </c>
      <c r="K355" s="1">
        <v>14.285714285714286</v>
      </c>
      <c r="L355" s="1" t="s">
        <v>4710</v>
      </c>
      <c r="M355" s="1" t="s">
        <v>4711</v>
      </c>
      <c r="N355" s="1" t="s">
        <v>4717</v>
      </c>
      <c r="O355" s="1" t="s">
        <v>5102</v>
      </c>
      <c r="Q355" s="1">
        <v>1</v>
      </c>
      <c r="R355" s="1">
        <v>2</v>
      </c>
      <c r="S355" s="1">
        <v>3</v>
      </c>
      <c r="T355" s="1" t="s">
        <v>4713</v>
      </c>
      <c r="U355" s="1">
        <v>0</v>
      </c>
      <c r="V355" s="1" t="s">
        <v>4722</v>
      </c>
      <c r="W355" s="1">
        <v>0</v>
      </c>
      <c r="X355" s="1">
        <v>0</v>
      </c>
      <c r="Y355" s="13">
        <v>4</v>
      </c>
    </row>
    <row r="356" spans="1:25" x14ac:dyDescent="0.25">
      <c r="A356" s="1" t="s">
        <v>5039</v>
      </c>
      <c r="B356" s="1" t="s">
        <v>4707</v>
      </c>
      <c r="C356" s="1" t="s">
        <v>4716</v>
      </c>
      <c r="D356" s="1">
        <v>3</v>
      </c>
      <c r="E356" s="1" t="s">
        <v>4709</v>
      </c>
      <c r="F356" s="1">
        <v>30</v>
      </c>
      <c r="G356" s="1">
        <v>1</v>
      </c>
      <c r="H356" s="1">
        <v>35</v>
      </c>
      <c r="I356" s="1">
        <v>66</v>
      </c>
      <c r="J356" s="1" t="s">
        <v>5102</v>
      </c>
      <c r="K356" s="1">
        <v>20</v>
      </c>
      <c r="L356" s="1" t="s">
        <v>4710</v>
      </c>
      <c r="M356" s="1" t="s">
        <v>4734</v>
      </c>
      <c r="N356" s="1" t="s">
        <v>4712</v>
      </c>
      <c r="O356" s="1" t="s">
        <v>5100</v>
      </c>
      <c r="Q356" s="1">
        <v>2</v>
      </c>
      <c r="R356" s="1">
        <v>2</v>
      </c>
      <c r="S356" s="1">
        <v>5</v>
      </c>
      <c r="T356" s="1" t="s">
        <v>4748</v>
      </c>
      <c r="U356" s="1">
        <v>0</v>
      </c>
      <c r="V356" s="1" t="s">
        <v>4714</v>
      </c>
      <c r="W356" s="1">
        <v>0</v>
      </c>
      <c r="X356" s="1">
        <v>0</v>
      </c>
      <c r="Y356" s="13">
        <v>5</v>
      </c>
    </row>
    <row r="357" spans="1:25" x14ac:dyDescent="0.25">
      <c r="A357" s="1" t="s">
        <v>5040</v>
      </c>
      <c r="B357" s="1" t="s">
        <v>4707</v>
      </c>
      <c r="C357" s="1" t="s">
        <v>4716</v>
      </c>
      <c r="D357" s="1">
        <v>4</v>
      </c>
      <c r="E357" s="1" t="s">
        <v>4725</v>
      </c>
      <c r="F357" s="1">
        <v>15</v>
      </c>
      <c r="G357" s="1">
        <v>20</v>
      </c>
      <c r="H357" s="1">
        <v>25</v>
      </c>
      <c r="I357" s="1">
        <v>60</v>
      </c>
      <c r="J357" s="1" t="s">
        <v>5101</v>
      </c>
      <c r="K357" s="1">
        <v>8.5714285714285712</v>
      </c>
      <c r="L357" s="1" t="s">
        <v>4710</v>
      </c>
      <c r="M357" s="1" t="s">
        <v>4711</v>
      </c>
      <c r="N357" s="1" t="s">
        <v>4712</v>
      </c>
      <c r="O357" s="1" t="s">
        <v>5102</v>
      </c>
      <c r="Q357" s="1">
        <v>0</v>
      </c>
      <c r="R357" s="1">
        <v>0</v>
      </c>
      <c r="S357" s="1">
        <v>0</v>
      </c>
      <c r="T357" s="1" t="s">
        <v>4721</v>
      </c>
      <c r="U357" s="1">
        <v>0</v>
      </c>
      <c r="V357" s="1" t="s">
        <v>4722</v>
      </c>
      <c r="W357" s="1">
        <v>0</v>
      </c>
      <c r="X357" s="1">
        <v>0</v>
      </c>
      <c r="Y357" s="13">
        <v>1</v>
      </c>
    </row>
    <row r="358" spans="1:25" x14ac:dyDescent="0.25">
      <c r="A358" s="1" t="s">
        <v>5041</v>
      </c>
      <c r="B358" s="1" t="s">
        <v>4707</v>
      </c>
      <c r="C358" s="1" t="s">
        <v>4716</v>
      </c>
      <c r="D358" s="1">
        <v>3</v>
      </c>
      <c r="E358" s="1" t="s">
        <v>4709</v>
      </c>
      <c r="F358" s="1">
        <v>15</v>
      </c>
      <c r="G358" s="1">
        <v>15</v>
      </c>
      <c r="H358" s="1">
        <v>25</v>
      </c>
      <c r="I358" s="1">
        <v>55</v>
      </c>
      <c r="J358" s="1" t="s">
        <v>5102</v>
      </c>
      <c r="K358" s="1">
        <v>33.333333333333336</v>
      </c>
      <c r="L358" s="1" t="s">
        <v>4710</v>
      </c>
      <c r="M358" s="1" t="s">
        <v>4711</v>
      </c>
      <c r="N358" s="1" t="s">
        <v>4712</v>
      </c>
      <c r="O358" s="1" t="s">
        <v>5102</v>
      </c>
      <c r="Q358" s="1">
        <v>2</v>
      </c>
      <c r="R358" s="1">
        <v>2</v>
      </c>
      <c r="S358" s="1">
        <v>4</v>
      </c>
      <c r="T358" s="1" t="s">
        <v>4713</v>
      </c>
      <c r="U358" s="1">
        <v>1</v>
      </c>
      <c r="V358" s="1" t="s">
        <v>4722</v>
      </c>
      <c r="W358" s="1">
        <v>1</v>
      </c>
      <c r="X358" s="1">
        <v>1</v>
      </c>
      <c r="Y358" s="13">
        <v>0</v>
      </c>
    </row>
    <row r="359" spans="1:25" x14ac:dyDescent="0.25">
      <c r="A359" s="1" t="s">
        <v>5042</v>
      </c>
      <c r="B359" s="1" t="s">
        <v>4751</v>
      </c>
      <c r="C359" s="1" t="s">
        <v>4716</v>
      </c>
      <c r="D359" s="1">
        <v>8</v>
      </c>
      <c r="E359" s="1" t="s">
        <v>4725</v>
      </c>
      <c r="F359" s="1">
        <v>0</v>
      </c>
      <c r="G359" s="1">
        <v>0</v>
      </c>
      <c r="H359" s="1">
        <v>0</v>
      </c>
      <c r="I359" s="1">
        <v>0</v>
      </c>
      <c r="J359" s="1" t="s">
        <v>5102</v>
      </c>
      <c r="K359" s="1">
        <v>15</v>
      </c>
      <c r="L359" s="1" t="s">
        <v>4720</v>
      </c>
      <c r="M359" s="1" t="s">
        <v>4734</v>
      </c>
      <c r="N359" s="1" t="s">
        <v>4712</v>
      </c>
      <c r="O359" s="1" t="s">
        <v>5100</v>
      </c>
      <c r="P359" s="1" t="s">
        <v>4736</v>
      </c>
      <c r="Q359" s="1">
        <v>2</v>
      </c>
      <c r="R359" s="1">
        <v>1</v>
      </c>
      <c r="S359" s="1">
        <v>3</v>
      </c>
      <c r="T359" s="1" t="s">
        <v>4713</v>
      </c>
      <c r="U359" s="1">
        <v>0</v>
      </c>
      <c r="V359" s="1" t="s">
        <v>4722</v>
      </c>
      <c r="W359" s="1">
        <v>0</v>
      </c>
      <c r="X359" s="1">
        <v>0</v>
      </c>
      <c r="Y359" s="13">
        <v>4</v>
      </c>
    </row>
    <row r="360" spans="1:25" x14ac:dyDescent="0.25">
      <c r="A360" s="1" t="s">
        <v>5043</v>
      </c>
      <c r="B360" s="1" t="s">
        <v>4751</v>
      </c>
      <c r="C360" s="1" t="s">
        <v>4716</v>
      </c>
      <c r="D360" s="1">
        <v>7</v>
      </c>
      <c r="E360" s="1" t="s">
        <v>4725</v>
      </c>
      <c r="F360" s="1">
        <v>25</v>
      </c>
      <c r="G360" s="1">
        <v>80</v>
      </c>
      <c r="H360" s="1">
        <v>65</v>
      </c>
      <c r="I360" s="1">
        <v>170</v>
      </c>
      <c r="J360" s="1" t="s">
        <v>5102</v>
      </c>
      <c r="K360" s="1">
        <v>4.8979591836734695</v>
      </c>
      <c r="L360" s="1" t="s">
        <v>4720</v>
      </c>
      <c r="M360" s="1" t="s">
        <v>4711</v>
      </c>
      <c r="N360" s="1" t="s">
        <v>4712</v>
      </c>
      <c r="O360" s="1" t="s">
        <v>5102</v>
      </c>
      <c r="Q360" s="1">
        <v>1</v>
      </c>
      <c r="R360" s="1">
        <v>1</v>
      </c>
      <c r="S360" s="1">
        <v>2</v>
      </c>
      <c r="T360" s="1" t="s">
        <v>4721</v>
      </c>
      <c r="U360" s="1">
        <v>1</v>
      </c>
      <c r="V360" s="1" t="s">
        <v>4718</v>
      </c>
      <c r="W360" s="1">
        <v>1</v>
      </c>
      <c r="X360" s="1">
        <v>1</v>
      </c>
      <c r="Y360" s="13">
        <v>6</v>
      </c>
    </row>
    <row r="361" spans="1:25" x14ac:dyDescent="0.25">
      <c r="A361" s="1" t="s">
        <v>5044</v>
      </c>
      <c r="B361" s="1" t="s">
        <v>4751</v>
      </c>
      <c r="C361" s="1" t="s">
        <v>4716</v>
      </c>
      <c r="D361" s="1">
        <v>13</v>
      </c>
      <c r="E361" s="1" t="s">
        <v>4709</v>
      </c>
      <c r="F361" s="1">
        <v>30</v>
      </c>
      <c r="G361" s="1">
        <v>3</v>
      </c>
      <c r="H361" s="1">
        <v>35</v>
      </c>
      <c r="I361" s="1">
        <v>68</v>
      </c>
      <c r="J361" s="1" t="s">
        <v>5102</v>
      </c>
      <c r="K361" s="1">
        <v>9.2307692307692299</v>
      </c>
      <c r="L361" s="1" t="s">
        <v>4710</v>
      </c>
      <c r="M361" s="1" t="s">
        <v>4711</v>
      </c>
      <c r="N361" s="1" t="s">
        <v>4712</v>
      </c>
      <c r="O361" s="1" t="s">
        <v>5102</v>
      </c>
      <c r="Q361" s="1">
        <v>2</v>
      </c>
      <c r="R361" s="1">
        <v>1</v>
      </c>
      <c r="S361" s="1">
        <v>3</v>
      </c>
      <c r="T361" s="1" t="s">
        <v>4713</v>
      </c>
      <c r="U361" s="1">
        <v>0</v>
      </c>
      <c r="V361" s="1" t="s">
        <v>4718</v>
      </c>
      <c r="W361" s="1">
        <v>0</v>
      </c>
      <c r="X361" s="1">
        <v>0</v>
      </c>
      <c r="Y361" s="13">
        <v>6</v>
      </c>
    </row>
    <row r="362" spans="1:25" x14ac:dyDescent="0.25">
      <c r="A362" s="1" t="s">
        <v>5045</v>
      </c>
      <c r="B362" s="1" t="s">
        <v>4707</v>
      </c>
      <c r="C362" s="1" t="s">
        <v>4716</v>
      </c>
      <c r="D362" s="1">
        <v>12</v>
      </c>
      <c r="E362" s="1" t="s">
        <v>4725</v>
      </c>
      <c r="F362" s="1">
        <v>25</v>
      </c>
      <c r="G362" s="1">
        <v>15</v>
      </c>
      <c r="H362" s="1">
        <v>20</v>
      </c>
      <c r="I362" s="1">
        <v>60</v>
      </c>
      <c r="J362" s="1" t="s">
        <v>5101</v>
      </c>
      <c r="K362" s="1">
        <v>7.1428571428571423</v>
      </c>
      <c r="L362" s="1" t="s">
        <v>4710</v>
      </c>
      <c r="M362" s="1" t="s">
        <v>4711</v>
      </c>
      <c r="N362" s="1" t="s">
        <v>4712</v>
      </c>
      <c r="O362" s="1" t="s">
        <v>5102</v>
      </c>
      <c r="Q362" s="1">
        <v>1</v>
      </c>
      <c r="R362" s="1">
        <v>1</v>
      </c>
      <c r="S362" s="1">
        <v>2</v>
      </c>
      <c r="T362" s="1" t="s">
        <v>4721</v>
      </c>
      <c r="U362" s="1">
        <v>0</v>
      </c>
      <c r="V362" s="1" t="s">
        <v>4718</v>
      </c>
      <c r="W362" s="1">
        <v>0</v>
      </c>
      <c r="X362" s="1">
        <v>0</v>
      </c>
      <c r="Y362" s="13">
        <v>7</v>
      </c>
    </row>
    <row r="363" spans="1:25" x14ac:dyDescent="0.25">
      <c r="A363" s="1" t="s">
        <v>5046</v>
      </c>
      <c r="B363" s="1" t="s">
        <v>4707</v>
      </c>
      <c r="C363" s="1" t="s">
        <v>4708</v>
      </c>
      <c r="D363" s="1">
        <v>3</v>
      </c>
      <c r="E363" s="1" t="s">
        <v>4725</v>
      </c>
      <c r="F363" s="1">
        <v>11</v>
      </c>
      <c r="G363" s="1">
        <v>25</v>
      </c>
      <c r="H363" s="1">
        <v>11</v>
      </c>
      <c r="I363" s="1">
        <v>47</v>
      </c>
      <c r="J363" s="1" t="s">
        <v>5101</v>
      </c>
      <c r="K363" s="1">
        <v>57.142857142857139</v>
      </c>
      <c r="L363" s="1" t="s">
        <v>4710</v>
      </c>
      <c r="M363" s="1" t="s">
        <v>4711</v>
      </c>
      <c r="N363" s="1" t="s">
        <v>4712</v>
      </c>
      <c r="O363" s="1" t="s">
        <v>5102</v>
      </c>
      <c r="Q363" s="1">
        <v>1</v>
      </c>
      <c r="R363" s="1">
        <v>1</v>
      </c>
      <c r="S363" s="1">
        <v>2</v>
      </c>
      <c r="T363" s="1" t="s">
        <v>4721</v>
      </c>
      <c r="U363" s="1">
        <v>0</v>
      </c>
      <c r="V363" s="1" t="s">
        <v>4722</v>
      </c>
      <c r="W363" s="1">
        <v>0</v>
      </c>
      <c r="X363" s="1">
        <v>0</v>
      </c>
      <c r="Y363" s="13">
        <v>3</v>
      </c>
    </row>
    <row r="364" spans="1:25" x14ac:dyDescent="0.25">
      <c r="A364" s="1" t="s">
        <v>5047</v>
      </c>
      <c r="B364" s="1" t="s">
        <v>4707</v>
      </c>
      <c r="C364" s="1" t="s">
        <v>4716</v>
      </c>
      <c r="D364" s="1">
        <v>4</v>
      </c>
      <c r="E364" s="1" t="s">
        <v>4725</v>
      </c>
      <c r="F364" s="1">
        <v>2</v>
      </c>
      <c r="G364" s="1">
        <v>1</v>
      </c>
      <c r="H364" s="1">
        <v>2</v>
      </c>
      <c r="I364" s="1">
        <v>5</v>
      </c>
      <c r="J364" s="1" t="s">
        <v>5100</v>
      </c>
      <c r="K364" s="1">
        <v>10</v>
      </c>
      <c r="L364" s="1" t="s">
        <v>4710</v>
      </c>
      <c r="M364" s="1" t="s">
        <v>4711</v>
      </c>
      <c r="N364" s="1" t="s">
        <v>4717</v>
      </c>
      <c r="O364" s="1" t="s">
        <v>5102</v>
      </c>
      <c r="Q364" s="1">
        <v>1</v>
      </c>
      <c r="R364" s="1">
        <v>1</v>
      </c>
      <c r="S364" s="1">
        <v>2</v>
      </c>
      <c r="T364" s="1" t="s">
        <v>4721</v>
      </c>
      <c r="U364" s="1">
        <v>0</v>
      </c>
      <c r="V364" s="1" t="s">
        <v>4718</v>
      </c>
      <c r="W364" s="1">
        <v>0</v>
      </c>
      <c r="X364" s="1">
        <v>0</v>
      </c>
      <c r="Y364" s="13">
        <v>8</v>
      </c>
    </row>
    <row r="365" spans="1:25" x14ac:dyDescent="0.25">
      <c r="A365" s="1" t="s">
        <v>5048</v>
      </c>
      <c r="B365" s="1" t="s">
        <v>4707</v>
      </c>
      <c r="C365" s="1" t="s">
        <v>4708</v>
      </c>
      <c r="D365" s="1">
        <v>2</v>
      </c>
      <c r="E365" s="1" t="s">
        <v>4709</v>
      </c>
      <c r="F365" s="1">
        <v>3</v>
      </c>
      <c r="G365" s="1">
        <v>2</v>
      </c>
      <c r="H365" s="1">
        <v>6</v>
      </c>
      <c r="I365" s="1">
        <v>11</v>
      </c>
      <c r="J365" s="1" t="s">
        <v>5102</v>
      </c>
      <c r="K365" s="1">
        <v>51.428571428571431</v>
      </c>
      <c r="L365" s="1" t="s">
        <v>4720</v>
      </c>
      <c r="M365" s="1" t="s">
        <v>4734</v>
      </c>
      <c r="N365" s="1" t="s">
        <v>4712</v>
      </c>
      <c r="O365" s="1" t="s">
        <v>5100</v>
      </c>
      <c r="Q365" s="1">
        <v>1</v>
      </c>
      <c r="R365" s="1">
        <v>2</v>
      </c>
      <c r="S365" s="1">
        <v>3</v>
      </c>
      <c r="T365" s="1" t="s">
        <v>4713</v>
      </c>
      <c r="U365" s="1">
        <v>0</v>
      </c>
      <c r="V365" s="1" t="s">
        <v>4722</v>
      </c>
      <c r="W365" s="1">
        <v>0</v>
      </c>
      <c r="X365" s="1">
        <v>0</v>
      </c>
      <c r="Y365" s="13">
        <v>3</v>
      </c>
    </row>
    <row r="366" spans="1:25" x14ac:dyDescent="0.25">
      <c r="A366" s="1" t="s">
        <v>5049</v>
      </c>
      <c r="B366" s="1" t="s">
        <v>4707</v>
      </c>
      <c r="C366" s="1" t="s">
        <v>4716</v>
      </c>
      <c r="D366" s="1">
        <v>4</v>
      </c>
      <c r="E366" s="1" t="s">
        <v>4709</v>
      </c>
      <c r="F366" s="1">
        <v>15</v>
      </c>
      <c r="G366" s="1">
        <v>1</v>
      </c>
      <c r="H366" s="1">
        <v>20</v>
      </c>
      <c r="I366" s="1">
        <v>36</v>
      </c>
      <c r="J366" s="1" t="s">
        <v>5102</v>
      </c>
      <c r="K366" s="1">
        <v>11.428571428571429</v>
      </c>
      <c r="L366" s="1" t="s">
        <v>4710</v>
      </c>
      <c r="M366" s="1" t="s">
        <v>4711</v>
      </c>
      <c r="N366" s="1" t="s">
        <v>4712</v>
      </c>
      <c r="O366" s="1" t="s">
        <v>5102</v>
      </c>
      <c r="Q366" s="1">
        <v>1</v>
      </c>
      <c r="R366" s="1">
        <v>2</v>
      </c>
      <c r="S366" s="1">
        <v>4</v>
      </c>
      <c r="T366" s="1" t="s">
        <v>4713</v>
      </c>
      <c r="U366" s="1">
        <v>0</v>
      </c>
      <c r="V366" s="1" t="s">
        <v>4714</v>
      </c>
      <c r="W366" s="1">
        <v>0</v>
      </c>
      <c r="X366" s="1">
        <v>0</v>
      </c>
      <c r="Y366" s="13">
        <v>5</v>
      </c>
    </row>
    <row r="367" spans="1:25" x14ac:dyDescent="0.25">
      <c r="A367" s="1" t="s">
        <v>4785</v>
      </c>
      <c r="B367" s="1" t="s">
        <v>4707</v>
      </c>
      <c r="C367" s="1" t="s">
        <v>4708</v>
      </c>
      <c r="D367" s="1">
        <v>7</v>
      </c>
      <c r="E367" s="1" t="s">
        <v>4709</v>
      </c>
      <c r="F367" s="1">
        <v>45</v>
      </c>
      <c r="G367" s="1">
        <v>45</v>
      </c>
      <c r="H367" s="1">
        <v>50</v>
      </c>
      <c r="I367" s="1">
        <v>140</v>
      </c>
      <c r="J367" s="1" t="s">
        <v>5102</v>
      </c>
      <c r="K367" s="1">
        <v>3.2653061224489797</v>
      </c>
      <c r="L367" s="1" t="s">
        <v>4710</v>
      </c>
      <c r="M367" s="1" t="s">
        <v>4711</v>
      </c>
      <c r="N367" s="1" t="s">
        <v>4712</v>
      </c>
      <c r="O367" s="1" t="s">
        <v>5102</v>
      </c>
      <c r="Q367" s="1">
        <v>1</v>
      </c>
      <c r="R367" s="1">
        <v>1</v>
      </c>
      <c r="S367" s="1">
        <v>2</v>
      </c>
      <c r="T367" s="1" t="s">
        <v>4721</v>
      </c>
      <c r="U367" s="1">
        <v>0</v>
      </c>
      <c r="V367" s="1" t="s">
        <v>4722</v>
      </c>
      <c r="W367" s="1">
        <v>0</v>
      </c>
      <c r="X367" s="1">
        <v>0</v>
      </c>
      <c r="Y367" s="13">
        <v>2</v>
      </c>
    </row>
    <row r="368" spans="1:25" x14ac:dyDescent="0.25">
      <c r="A368" s="1" t="s">
        <v>5050</v>
      </c>
      <c r="B368" s="1" t="s">
        <v>4707</v>
      </c>
      <c r="C368" s="1" t="s">
        <v>4716</v>
      </c>
      <c r="D368" s="1">
        <v>2</v>
      </c>
      <c r="E368" s="1" t="s">
        <v>4725</v>
      </c>
      <c r="F368" s="1">
        <v>17</v>
      </c>
      <c r="G368" s="1">
        <v>10</v>
      </c>
      <c r="H368" s="1">
        <v>20</v>
      </c>
      <c r="I368" s="1">
        <v>47</v>
      </c>
      <c r="J368" s="1" t="s">
        <v>5101</v>
      </c>
      <c r="K368" s="1">
        <v>14.285714285714286</v>
      </c>
      <c r="L368" s="1" t="s">
        <v>4710</v>
      </c>
      <c r="M368" s="1" t="s">
        <v>4711</v>
      </c>
      <c r="N368" s="1" t="s">
        <v>4712</v>
      </c>
      <c r="O368" s="1" t="s">
        <v>5102</v>
      </c>
      <c r="Q368" s="1">
        <v>1</v>
      </c>
      <c r="R368" s="1">
        <v>1</v>
      </c>
      <c r="S368" s="1">
        <v>2</v>
      </c>
      <c r="T368" s="1" t="s">
        <v>4721</v>
      </c>
      <c r="U368" s="1">
        <v>0</v>
      </c>
      <c r="V368" s="1" t="s">
        <v>4722</v>
      </c>
      <c r="W368" s="1">
        <v>0</v>
      </c>
      <c r="X368" s="1">
        <v>0</v>
      </c>
      <c r="Y368" s="13">
        <v>4</v>
      </c>
    </row>
    <row r="369" spans="1:25" x14ac:dyDescent="0.25">
      <c r="A369" s="1" t="s">
        <v>5051</v>
      </c>
      <c r="B369" s="1" t="s">
        <v>4707</v>
      </c>
      <c r="C369" s="1" t="s">
        <v>4716</v>
      </c>
      <c r="D369" s="1">
        <v>5</v>
      </c>
      <c r="E369" s="1" t="s">
        <v>4725</v>
      </c>
      <c r="F369" s="1">
        <v>6</v>
      </c>
      <c r="G369" s="1">
        <v>10</v>
      </c>
      <c r="H369" s="1">
        <v>7</v>
      </c>
      <c r="I369" s="1">
        <v>23</v>
      </c>
      <c r="J369" s="1" t="s">
        <v>5100</v>
      </c>
      <c r="K369" s="1">
        <v>14.285714285714286</v>
      </c>
      <c r="L369" s="1" t="s">
        <v>4710</v>
      </c>
      <c r="M369" s="1" t="s">
        <v>4711</v>
      </c>
      <c r="N369" s="1" t="s">
        <v>4712</v>
      </c>
      <c r="O369" s="1" t="s">
        <v>5102</v>
      </c>
      <c r="Q369" s="1">
        <v>1</v>
      </c>
      <c r="R369" s="1">
        <v>1</v>
      </c>
      <c r="S369" s="1">
        <v>2</v>
      </c>
      <c r="T369" s="1" t="s">
        <v>4721</v>
      </c>
      <c r="U369" s="1">
        <v>0</v>
      </c>
      <c r="V369" s="1" t="s">
        <v>4722</v>
      </c>
      <c r="W369" s="1">
        <v>0</v>
      </c>
      <c r="X369" s="1">
        <v>0</v>
      </c>
      <c r="Y369" s="13">
        <v>3</v>
      </c>
    </row>
    <row r="370" spans="1:25" x14ac:dyDescent="0.25">
      <c r="A370" s="1" t="s">
        <v>5052</v>
      </c>
      <c r="B370" s="1" t="s">
        <v>4707</v>
      </c>
      <c r="C370" s="1" t="s">
        <v>4716</v>
      </c>
      <c r="D370" s="1">
        <v>2</v>
      </c>
      <c r="E370" s="1" t="s">
        <v>4725</v>
      </c>
      <c r="F370" s="1">
        <v>20</v>
      </c>
      <c r="G370" s="1">
        <v>10</v>
      </c>
      <c r="H370" s="1">
        <v>25</v>
      </c>
      <c r="I370" s="1">
        <v>55</v>
      </c>
      <c r="J370" s="1" t="s">
        <v>5101</v>
      </c>
      <c r="K370" s="1">
        <v>21.428571428571427</v>
      </c>
      <c r="L370" s="1" t="s">
        <v>4710</v>
      </c>
      <c r="M370" s="1" t="s">
        <v>4711</v>
      </c>
      <c r="N370" s="1" t="s">
        <v>4717</v>
      </c>
      <c r="O370" s="1" t="s">
        <v>5102</v>
      </c>
      <c r="Q370" s="1">
        <v>1</v>
      </c>
      <c r="R370" s="1">
        <v>1</v>
      </c>
      <c r="S370" s="1">
        <v>2</v>
      </c>
      <c r="T370" s="1" t="s">
        <v>4721</v>
      </c>
      <c r="U370" s="1">
        <v>0</v>
      </c>
      <c r="V370" s="1" t="s">
        <v>4722</v>
      </c>
      <c r="W370" s="1">
        <v>0</v>
      </c>
      <c r="X370" s="1">
        <v>0</v>
      </c>
      <c r="Y370" s="13">
        <v>4</v>
      </c>
    </row>
    <row r="371" spans="1:25" x14ac:dyDescent="0.25">
      <c r="A371" s="1" t="s">
        <v>5053</v>
      </c>
      <c r="B371" s="1" t="s">
        <v>4707</v>
      </c>
      <c r="C371" s="1" t="s">
        <v>4716</v>
      </c>
      <c r="D371" s="1">
        <v>3</v>
      </c>
      <c r="E371" s="1" t="s">
        <v>4725</v>
      </c>
      <c r="F371" s="1">
        <v>3</v>
      </c>
      <c r="G371" s="1">
        <v>10</v>
      </c>
      <c r="H371" s="1">
        <v>3</v>
      </c>
      <c r="I371" s="1">
        <v>16</v>
      </c>
      <c r="J371" s="1" t="s">
        <v>5100</v>
      </c>
      <c r="K371" s="1">
        <v>15.238095238095239</v>
      </c>
      <c r="L371" s="1" t="s">
        <v>4710</v>
      </c>
      <c r="M371" s="1" t="s">
        <v>4711</v>
      </c>
      <c r="N371" s="1" t="s">
        <v>4712</v>
      </c>
      <c r="O371" s="1" t="s">
        <v>5102</v>
      </c>
      <c r="Q371" s="1">
        <v>1</v>
      </c>
      <c r="R371" s="1">
        <v>1</v>
      </c>
      <c r="S371" s="1">
        <v>2</v>
      </c>
      <c r="T371" s="1" t="s">
        <v>4721</v>
      </c>
      <c r="U371" s="1">
        <v>0</v>
      </c>
      <c r="V371" s="1" t="s">
        <v>4722</v>
      </c>
      <c r="W371" s="1">
        <v>0</v>
      </c>
      <c r="X371" s="1">
        <v>0</v>
      </c>
      <c r="Y371" s="13">
        <v>3</v>
      </c>
    </row>
    <row r="372" spans="1:25" x14ac:dyDescent="0.25">
      <c r="A372" s="1" t="s">
        <v>5018</v>
      </c>
      <c r="B372" s="1" t="s">
        <v>4707</v>
      </c>
      <c r="C372" s="1" t="s">
        <v>4716</v>
      </c>
      <c r="D372" s="1">
        <v>2</v>
      </c>
      <c r="E372" s="1" t="s">
        <v>4725</v>
      </c>
      <c r="F372" s="1">
        <v>6</v>
      </c>
      <c r="G372" s="1">
        <v>5</v>
      </c>
      <c r="H372" s="1">
        <v>6</v>
      </c>
      <c r="I372" s="1">
        <v>17</v>
      </c>
      <c r="J372" s="1" t="s">
        <v>5100</v>
      </c>
      <c r="K372" s="1">
        <v>28.571428571428573</v>
      </c>
      <c r="L372" s="1" t="s">
        <v>4710</v>
      </c>
      <c r="M372" s="1" t="s">
        <v>4711</v>
      </c>
      <c r="N372" s="1" t="s">
        <v>4712</v>
      </c>
      <c r="O372" s="1" t="s">
        <v>5102</v>
      </c>
      <c r="Q372" s="1">
        <v>1</v>
      </c>
      <c r="R372" s="1">
        <v>1</v>
      </c>
      <c r="S372" s="1">
        <v>2</v>
      </c>
      <c r="T372" s="1" t="s">
        <v>4721</v>
      </c>
      <c r="U372" s="1">
        <v>0</v>
      </c>
      <c r="V372" s="1" t="s">
        <v>4722</v>
      </c>
      <c r="W372" s="1">
        <v>0</v>
      </c>
      <c r="X372" s="1">
        <v>0</v>
      </c>
      <c r="Y372" s="13">
        <v>4</v>
      </c>
    </row>
    <row r="373" spans="1:25" x14ac:dyDescent="0.25">
      <c r="A373" s="1" t="s">
        <v>5022</v>
      </c>
      <c r="B373" s="1" t="s">
        <v>4707</v>
      </c>
      <c r="C373" s="1" t="s">
        <v>4716</v>
      </c>
      <c r="D373" s="1">
        <v>10</v>
      </c>
      <c r="E373" s="1" t="s">
        <v>4709</v>
      </c>
      <c r="F373" s="1">
        <v>15</v>
      </c>
      <c r="G373" s="1">
        <v>1</v>
      </c>
      <c r="H373" s="1">
        <v>17</v>
      </c>
      <c r="I373" s="1">
        <v>33</v>
      </c>
      <c r="J373" s="1" t="s">
        <v>5102</v>
      </c>
      <c r="K373" s="1">
        <v>20</v>
      </c>
      <c r="L373" s="1" t="s">
        <v>4710</v>
      </c>
      <c r="M373" s="1" t="s">
        <v>4711</v>
      </c>
      <c r="N373" s="1" t="s">
        <v>4712</v>
      </c>
      <c r="O373" s="1" t="s">
        <v>5102</v>
      </c>
      <c r="Q373" s="1">
        <v>1</v>
      </c>
      <c r="R373" s="1">
        <v>2</v>
      </c>
      <c r="S373" s="1">
        <v>3</v>
      </c>
      <c r="T373" s="1" t="s">
        <v>4713</v>
      </c>
      <c r="U373" s="1">
        <v>0</v>
      </c>
      <c r="V373" s="1" t="s">
        <v>4722</v>
      </c>
      <c r="W373" s="1">
        <v>0</v>
      </c>
      <c r="X373" s="1">
        <v>0</v>
      </c>
      <c r="Y373" s="13">
        <v>2</v>
      </c>
    </row>
    <row r="374" spans="1:25" x14ac:dyDescent="0.25">
      <c r="A374" s="1" t="s">
        <v>4759</v>
      </c>
      <c r="B374" s="1" t="s">
        <v>4707</v>
      </c>
      <c r="C374" s="1" t="s">
        <v>4716</v>
      </c>
      <c r="D374" s="1">
        <v>11</v>
      </c>
      <c r="E374" s="1" t="s">
        <v>4709</v>
      </c>
      <c r="F374" s="1">
        <v>40</v>
      </c>
      <c r="G374" s="1">
        <v>20</v>
      </c>
      <c r="H374" s="1">
        <v>60</v>
      </c>
      <c r="I374" s="1">
        <v>120</v>
      </c>
      <c r="J374" s="1" t="s">
        <v>5102</v>
      </c>
      <c r="K374" s="1">
        <v>3.8961038961038956</v>
      </c>
      <c r="L374" s="1" t="s">
        <v>4720</v>
      </c>
      <c r="M374" s="1" t="s">
        <v>4711</v>
      </c>
      <c r="N374" s="1" t="s">
        <v>4717</v>
      </c>
      <c r="O374" s="1" t="s">
        <v>5102</v>
      </c>
      <c r="Q374" s="1">
        <v>1</v>
      </c>
      <c r="R374" s="1">
        <v>1</v>
      </c>
      <c r="S374" s="1">
        <v>3</v>
      </c>
      <c r="T374" s="1" t="s">
        <v>4713</v>
      </c>
      <c r="U374" s="1">
        <v>0</v>
      </c>
      <c r="V374" s="1" t="s">
        <v>4718</v>
      </c>
      <c r="W374" s="1">
        <v>0</v>
      </c>
      <c r="X374" s="1">
        <v>0</v>
      </c>
      <c r="Y374" s="13">
        <v>6</v>
      </c>
    </row>
    <row r="375" spans="1:25" x14ac:dyDescent="0.25">
      <c r="A375" s="1" t="s">
        <v>5054</v>
      </c>
      <c r="B375" s="1" t="s">
        <v>4751</v>
      </c>
      <c r="C375" s="1" t="s">
        <v>4716</v>
      </c>
      <c r="D375" s="1">
        <v>4</v>
      </c>
      <c r="E375" s="1" t="s">
        <v>4709</v>
      </c>
      <c r="F375" s="1">
        <v>15</v>
      </c>
      <c r="G375" s="1">
        <v>10</v>
      </c>
      <c r="H375" s="1">
        <v>20</v>
      </c>
      <c r="I375" s="1">
        <v>45</v>
      </c>
      <c r="J375" s="1" t="s">
        <v>5102</v>
      </c>
      <c r="K375" s="1">
        <v>10</v>
      </c>
      <c r="L375" s="1" t="s">
        <v>4720</v>
      </c>
      <c r="M375" s="1" t="s">
        <v>4711</v>
      </c>
      <c r="N375" s="1" t="s">
        <v>4712</v>
      </c>
      <c r="O375" s="1" t="s">
        <v>5102</v>
      </c>
      <c r="Q375" s="1">
        <v>1</v>
      </c>
      <c r="R375" s="1">
        <v>0</v>
      </c>
      <c r="S375" s="1">
        <v>1</v>
      </c>
      <c r="T375" s="1" t="s">
        <v>4721</v>
      </c>
      <c r="U375" s="1">
        <v>0</v>
      </c>
      <c r="V375" s="1" t="s">
        <v>4722</v>
      </c>
      <c r="W375" s="1">
        <v>0</v>
      </c>
      <c r="X375" s="1">
        <v>0</v>
      </c>
      <c r="Y375" s="13">
        <v>2</v>
      </c>
    </row>
    <row r="376" spans="1:25" x14ac:dyDescent="0.25">
      <c r="A376" s="1" t="s">
        <v>4872</v>
      </c>
      <c r="B376" s="1" t="s">
        <v>4707</v>
      </c>
      <c r="C376" s="1" t="s">
        <v>4716</v>
      </c>
      <c r="D376" s="1">
        <v>4</v>
      </c>
      <c r="E376" s="1" t="s">
        <v>4725</v>
      </c>
      <c r="F376" s="1">
        <v>30</v>
      </c>
      <c r="G376" s="1">
        <v>5</v>
      </c>
      <c r="H376" s="1">
        <v>30</v>
      </c>
      <c r="I376" s="1">
        <v>65</v>
      </c>
      <c r="J376" s="1" t="s">
        <v>5101</v>
      </c>
      <c r="K376" s="1">
        <v>20</v>
      </c>
      <c r="L376" s="1" t="s">
        <v>4710</v>
      </c>
      <c r="M376" s="1" t="s">
        <v>4711</v>
      </c>
      <c r="N376" s="1" t="s">
        <v>4717</v>
      </c>
      <c r="O376" s="1" t="s">
        <v>5102</v>
      </c>
      <c r="Q376" s="1">
        <v>1</v>
      </c>
      <c r="R376" s="1">
        <v>2</v>
      </c>
      <c r="S376" s="1">
        <v>3</v>
      </c>
      <c r="T376" s="1" t="s">
        <v>4713</v>
      </c>
      <c r="U376" s="1">
        <v>0</v>
      </c>
      <c r="V376" s="1" t="s">
        <v>4722</v>
      </c>
      <c r="W376" s="1">
        <v>0</v>
      </c>
      <c r="X376" s="1">
        <v>0</v>
      </c>
      <c r="Y376" s="13">
        <v>0</v>
      </c>
    </row>
    <row r="377" spans="1:25" x14ac:dyDescent="0.25">
      <c r="A377" s="1" t="s">
        <v>5055</v>
      </c>
      <c r="B377" s="1" t="s">
        <v>4707</v>
      </c>
      <c r="C377" s="1" t="s">
        <v>4716</v>
      </c>
      <c r="D377" s="1">
        <v>2</v>
      </c>
      <c r="E377" s="1" t="s">
        <v>4725</v>
      </c>
      <c r="F377" s="1">
        <v>20</v>
      </c>
      <c r="G377" s="1">
        <v>20</v>
      </c>
      <c r="H377" s="1">
        <v>25</v>
      </c>
      <c r="I377" s="1">
        <v>65</v>
      </c>
      <c r="J377" s="1" t="s">
        <v>5101</v>
      </c>
      <c r="K377" s="1">
        <v>8.5714285714285712</v>
      </c>
      <c r="L377" s="1" t="s">
        <v>4710</v>
      </c>
      <c r="M377" s="1" t="s">
        <v>4711</v>
      </c>
      <c r="N377" s="1" t="s">
        <v>4717</v>
      </c>
      <c r="O377" s="1" t="s">
        <v>5102</v>
      </c>
      <c r="Q377" s="1">
        <v>1</v>
      </c>
      <c r="R377" s="1">
        <v>1</v>
      </c>
      <c r="S377" s="1">
        <v>2</v>
      </c>
      <c r="T377" s="1" t="s">
        <v>4721</v>
      </c>
      <c r="U377" s="1">
        <v>0</v>
      </c>
      <c r="V377" s="1" t="s">
        <v>4722</v>
      </c>
      <c r="W377" s="1">
        <v>0</v>
      </c>
      <c r="X377" s="1">
        <v>0</v>
      </c>
      <c r="Y377" s="13">
        <v>4</v>
      </c>
    </row>
    <row r="378" spans="1:25" x14ac:dyDescent="0.25">
      <c r="A378" s="1" t="s">
        <v>5056</v>
      </c>
      <c r="B378" s="1" t="s">
        <v>4751</v>
      </c>
      <c r="C378" s="1" t="s">
        <v>4716</v>
      </c>
      <c r="D378" s="1">
        <v>1</v>
      </c>
      <c r="E378" s="1" t="s">
        <v>4725</v>
      </c>
      <c r="F378" s="1">
        <v>30</v>
      </c>
      <c r="G378" s="1">
        <v>30</v>
      </c>
      <c r="H378" s="1">
        <v>30</v>
      </c>
      <c r="I378" s="1">
        <v>90</v>
      </c>
      <c r="J378" s="1" t="s">
        <v>5101</v>
      </c>
      <c r="K378" s="1">
        <v>14.285714285714286</v>
      </c>
      <c r="L378" s="1" t="s">
        <v>4710</v>
      </c>
      <c r="M378" s="1" t="s">
        <v>4711</v>
      </c>
      <c r="N378" s="1" t="s">
        <v>4712</v>
      </c>
      <c r="O378" s="1" t="s">
        <v>5102</v>
      </c>
      <c r="Q378" s="1">
        <v>1</v>
      </c>
      <c r="R378" s="1">
        <v>1</v>
      </c>
      <c r="S378" s="1">
        <v>2</v>
      </c>
      <c r="T378" s="1" t="s">
        <v>4721</v>
      </c>
      <c r="U378" s="1">
        <v>0</v>
      </c>
      <c r="V378" s="1" t="s">
        <v>4722</v>
      </c>
      <c r="W378" s="1">
        <v>0</v>
      </c>
      <c r="X378" s="1">
        <v>0</v>
      </c>
      <c r="Y378" s="13">
        <v>3</v>
      </c>
    </row>
    <row r="379" spans="1:25" x14ac:dyDescent="0.25">
      <c r="A379" s="1" t="s">
        <v>5057</v>
      </c>
      <c r="B379" s="1" t="s">
        <v>4751</v>
      </c>
      <c r="C379" s="1" t="s">
        <v>4716</v>
      </c>
      <c r="D379" s="1">
        <v>7</v>
      </c>
      <c r="E379" s="1" t="s">
        <v>4725</v>
      </c>
      <c r="F379" s="1">
        <v>25</v>
      </c>
      <c r="G379" s="1">
        <v>30</v>
      </c>
      <c r="H379" s="1">
        <v>20</v>
      </c>
      <c r="I379" s="1">
        <v>75</v>
      </c>
      <c r="J379" s="1" t="s">
        <v>5101</v>
      </c>
      <c r="K379" s="1">
        <v>4.0816326530612246</v>
      </c>
      <c r="L379" s="1" t="s">
        <v>4710</v>
      </c>
      <c r="M379" s="1" t="s">
        <v>4711</v>
      </c>
      <c r="N379" s="1" t="s">
        <v>4712</v>
      </c>
      <c r="O379" s="1" t="s">
        <v>5102</v>
      </c>
      <c r="Q379" s="1">
        <v>1</v>
      </c>
      <c r="R379" s="1">
        <v>1</v>
      </c>
      <c r="S379" s="1">
        <v>3</v>
      </c>
      <c r="T379" s="1" t="s">
        <v>4713</v>
      </c>
      <c r="U379" s="1">
        <v>0</v>
      </c>
      <c r="V379" s="1" t="s">
        <v>4718</v>
      </c>
      <c r="W379" s="1">
        <v>0</v>
      </c>
      <c r="X379" s="1">
        <v>0</v>
      </c>
      <c r="Y379" s="13">
        <v>8</v>
      </c>
    </row>
    <row r="380" spans="1:25" x14ac:dyDescent="0.25">
      <c r="A380" s="1" t="s">
        <v>5058</v>
      </c>
      <c r="B380" s="1" t="s">
        <v>4751</v>
      </c>
      <c r="C380" s="1" t="s">
        <v>4716</v>
      </c>
      <c r="D380" s="1">
        <v>4</v>
      </c>
      <c r="E380" s="1" t="s">
        <v>4725</v>
      </c>
      <c r="F380" s="1">
        <v>25</v>
      </c>
      <c r="G380" s="1">
        <v>25</v>
      </c>
      <c r="H380" s="1">
        <v>30</v>
      </c>
      <c r="I380" s="1">
        <v>80</v>
      </c>
      <c r="J380" s="1" t="s">
        <v>5101</v>
      </c>
      <c r="K380" s="1">
        <v>10.714285714285714</v>
      </c>
      <c r="L380" s="1" t="s">
        <v>4710</v>
      </c>
      <c r="M380" s="1" t="s">
        <v>4711</v>
      </c>
      <c r="N380" s="1" t="s">
        <v>4712</v>
      </c>
      <c r="O380" s="1" t="s">
        <v>5102</v>
      </c>
      <c r="Q380" s="1">
        <v>0</v>
      </c>
      <c r="R380" s="1">
        <v>0</v>
      </c>
      <c r="S380" s="1">
        <v>0</v>
      </c>
      <c r="T380" s="1" t="s">
        <v>4721</v>
      </c>
      <c r="U380" s="1">
        <v>0</v>
      </c>
      <c r="V380" s="1" t="s">
        <v>4714</v>
      </c>
      <c r="W380" s="1">
        <v>0</v>
      </c>
      <c r="X380" s="1">
        <v>0</v>
      </c>
      <c r="Y380" s="13">
        <v>5</v>
      </c>
    </row>
    <row r="381" spans="1:25" x14ac:dyDescent="0.25">
      <c r="A381" s="1" t="s">
        <v>5059</v>
      </c>
      <c r="B381" s="1" t="s">
        <v>4707</v>
      </c>
      <c r="C381" s="1" t="s">
        <v>4708</v>
      </c>
      <c r="D381" s="1">
        <v>0</v>
      </c>
      <c r="E381" s="1" t="s">
        <v>4725</v>
      </c>
      <c r="F381" s="1">
        <v>10</v>
      </c>
      <c r="G381" s="1">
        <v>40</v>
      </c>
      <c r="H381" s="1">
        <v>20</v>
      </c>
      <c r="I381" s="1">
        <v>70</v>
      </c>
      <c r="J381" s="1" t="s">
        <v>5102</v>
      </c>
      <c r="L381" s="1" t="s">
        <v>4720</v>
      </c>
      <c r="M381" s="1" t="s">
        <v>4711</v>
      </c>
      <c r="N381" s="1" t="s">
        <v>4717</v>
      </c>
      <c r="O381" s="1" t="s">
        <v>5102</v>
      </c>
      <c r="Q381" s="1">
        <v>0</v>
      </c>
      <c r="R381" s="1">
        <v>1</v>
      </c>
      <c r="S381" s="1">
        <v>1</v>
      </c>
      <c r="T381" s="1" t="s">
        <v>4721</v>
      </c>
      <c r="U381" s="1">
        <v>0</v>
      </c>
      <c r="V381" s="1" t="s">
        <v>4714</v>
      </c>
      <c r="W381" s="1">
        <v>0</v>
      </c>
      <c r="X381" s="1">
        <v>0</v>
      </c>
      <c r="Y381" s="13">
        <v>5</v>
      </c>
    </row>
    <row r="382" spans="1:25" x14ac:dyDescent="0.25">
      <c r="A382" s="1" t="s">
        <v>4752</v>
      </c>
      <c r="B382" s="1" t="s">
        <v>4707</v>
      </c>
      <c r="C382" s="1" t="s">
        <v>4716</v>
      </c>
      <c r="D382" s="1">
        <v>8</v>
      </c>
      <c r="E382" s="1" t="s">
        <v>4725</v>
      </c>
      <c r="F382" s="1">
        <v>40</v>
      </c>
      <c r="G382" s="1">
        <v>5</v>
      </c>
      <c r="H382" s="1">
        <v>50</v>
      </c>
      <c r="I382" s="1">
        <v>95</v>
      </c>
      <c r="J382" s="1" t="s">
        <v>5102</v>
      </c>
      <c r="K382" s="1">
        <v>3.2142857142857144</v>
      </c>
      <c r="L382" s="1" t="s">
        <v>4720</v>
      </c>
      <c r="M382" s="1" t="s">
        <v>4734</v>
      </c>
      <c r="N382" s="1" t="s">
        <v>4712</v>
      </c>
      <c r="O382" s="1" t="s">
        <v>5100</v>
      </c>
      <c r="P382" s="1" t="s">
        <v>4736</v>
      </c>
      <c r="Q382" s="1">
        <v>1</v>
      </c>
      <c r="R382" s="1">
        <v>1</v>
      </c>
      <c r="S382" s="1">
        <v>3</v>
      </c>
      <c r="T382" s="1" t="s">
        <v>4713</v>
      </c>
      <c r="U382" s="1">
        <v>1</v>
      </c>
      <c r="V382" s="1" t="s">
        <v>4718</v>
      </c>
      <c r="W382" s="1">
        <v>1</v>
      </c>
      <c r="X382" s="1">
        <v>1</v>
      </c>
      <c r="Y382" s="13">
        <v>7</v>
      </c>
    </row>
    <row r="383" spans="1:25" x14ac:dyDescent="0.25">
      <c r="A383" s="1" t="s">
        <v>5060</v>
      </c>
      <c r="B383" s="1" t="s">
        <v>4707</v>
      </c>
      <c r="C383" s="1" t="s">
        <v>4716</v>
      </c>
      <c r="D383" s="1">
        <v>4</v>
      </c>
      <c r="E383" s="1" t="s">
        <v>4725</v>
      </c>
      <c r="F383" s="1">
        <v>6</v>
      </c>
      <c r="G383" s="1">
        <v>15</v>
      </c>
      <c r="H383" s="1">
        <v>8</v>
      </c>
      <c r="I383" s="1">
        <v>29</v>
      </c>
      <c r="J383" s="1" t="s">
        <v>5100</v>
      </c>
      <c r="K383" s="1">
        <v>10.714285714285714</v>
      </c>
      <c r="L383" s="1" t="s">
        <v>4710</v>
      </c>
      <c r="M383" s="1" t="s">
        <v>4711</v>
      </c>
      <c r="N383" s="1" t="s">
        <v>4712</v>
      </c>
      <c r="O383" s="1" t="s">
        <v>5102</v>
      </c>
      <c r="Q383" s="1">
        <v>1</v>
      </c>
      <c r="R383" s="1">
        <v>1</v>
      </c>
      <c r="S383" s="1">
        <v>2</v>
      </c>
      <c r="T383" s="1" t="s">
        <v>4721</v>
      </c>
      <c r="U383" s="1">
        <v>0</v>
      </c>
      <c r="V383" s="1" t="s">
        <v>4722</v>
      </c>
      <c r="W383" s="1">
        <v>0</v>
      </c>
      <c r="X383" s="1">
        <v>0</v>
      </c>
      <c r="Y383" s="13">
        <v>4</v>
      </c>
    </row>
    <row r="384" spans="1:25" x14ac:dyDescent="0.25">
      <c r="A384" s="1" t="s">
        <v>5061</v>
      </c>
      <c r="B384" s="1" t="s">
        <v>4707</v>
      </c>
      <c r="C384" s="1" t="s">
        <v>4708</v>
      </c>
      <c r="D384" s="1">
        <v>6</v>
      </c>
      <c r="E384" s="1" t="s">
        <v>4725</v>
      </c>
      <c r="F384" s="1">
        <v>5</v>
      </c>
      <c r="G384" s="1">
        <v>15</v>
      </c>
      <c r="H384" s="1">
        <v>10</v>
      </c>
      <c r="I384" s="1">
        <v>30</v>
      </c>
      <c r="J384" s="1" t="s">
        <v>5100</v>
      </c>
      <c r="K384" s="1">
        <v>13.333333333333334</v>
      </c>
      <c r="L384" s="1" t="s">
        <v>4710</v>
      </c>
      <c r="M384" s="1" t="s">
        <v>4711</v>
      </c>
      <c r="N384" s="1" t="s">
        <v>4717</v>
      </c>
      <c r="O384" s="1" t="s">
        <v>5102</v>
      </c>
      <c r="Q384" s="1">
        <v>2</v>
      </c>
      <c r="R384" s="1">
        <v>2</v>
      </c>
      <c r="S384" s="1">
        <v>4</v>
      </c>
      <c r="T384" s="1" t="s">
        <v>4713</v>
      </c>
      <c r="U384" s="1">
        <v>0</v>
      </c>
      <c r="V384" s="1" t="s">
        <v>4718</v>
      </c>
      <c r="W384" s="1">
        <v>0</v>
      </c>
      <c r="X384" s="1">
        <v>0</v>
      </c>
      <c r="Y384" s="13">
        <v>6</v>
      </c>
    </row>
    <row r="385" spans="1:25" x14ac:dyDescent="0.25">
      <c r="A385" s="1" t="s">
        <v>5062</v>
      </c>
      <c r="B385" s="1" t="s">
        <v>4751</v>
      </c>
      <c r="C385" s="1" t="s">
        <v>4716</v>
      </c>
      <c r="D385" s="1">
        <v>4</v>
      </c>
      <c r="E385" s="1" t="s">
        <v>4709</v>
      </c>
      <c r="F385" s="1">
        <v>2</v>
      </c>
      <c r="G385" s="1">
        <v>3</v>
      </c>
      <c r="H385" s="1">
        <v>2</v>
      </c>
      <c r="I385" s="1">
        <v>7</v>
      </c>
      <c r="J385" s="1" t="s">
        <v>5102</v>
      </c>
      <c r="K385" s="1">
        <v>15</v>
      </c>
      <c r="L385" s="1" t="s">
        <v>4710</v>
      </c>
      <c r="M385" s="1" t="s">
        <v>4711</v>
      </c>
      <c r="N385" s="1" t="s">
        <v>4712</v>
      </c>
      <c r="O385" s="1" t="s">
        <v>5102</v>
      </c>
      <c r="Q385" s="1">
        <v>1</v>
      </c>
      <c r="R385" s="1">
        <v>1</v>
      </c>
      <c r="S385" s="1">
        <v>2</v>
      </c>
      <c r="T385" s="1" t="s">
        <v>4721</v>
      </c>
      <c r="U385" s="1">
        <v>0</v>
      </c>
      <c r="V385" s="1" t="s">
        <v>4718</v>
      </c>
      <c r="W385" s="1">
        <v>0</v>
      </c>
      <c r="X385" s="1">
        <v>0</v>
      </c>
      <c r="Y385" s="13">
        <v>8</v>
      </c>
    </row>
    <row r="386" spans="1:25" x14ac:dyDescent="0.25">
      <c r="A386" s="1" t="s">
        <v>4726</v>
      </c>
      <c r="B386" s="1" t="s">
        <v>4751</v>
      </c>
      <c r="C386" s="1" t="s">
        <v>4708</v>
      </c>
      <c r="D386" s="1">
        <v>4</v>
      </c>
      <c r="E386" s="1" t="s">
        <v>4725</v>
      </c>
      <c r="F386" s="1">
        <v>20</v>
      </c>
      <c r="G386" s="1">
        <v>5</v>
      </c>
      <c r="H386" s="1">
        <v>30</v>
      </c>
      <c r="I386" s="1">
        <v>55</v>
      </c>
      <c r="J386" s="1" t="s">
        <v>5102</v>
      </c>
      <c r="K386" s="1">
        <v>17.857142857142858</v>
      </c>
      <c r="L386" s="1" t="s">
        <v>4720</v>
      </c>
      <c r="M386" s="1" t="s">
        <v>4711</v>
      </c>
      <c r="N386" s="1" t="s">
        <v>4712</v>
      </c>
      <c r="O386" s="1" t="s">
        <v>5102</v>
      </c>
      <c r="Q386" s="1">
        <v>1</v>
      </c>
      <c r="R386" s="1">
        <v>1</v>
      </c>
      <c r="S386" s="1">
        <v>2</v>
      </c>
      <c r="T386" s="1" t="s">
        <v>4721</v>
      </c>
      <c r="U386" s="1">
        <v>0</v>
      </c>
      <c r="V386" s="1" t="s">
        <v>4722</v>
      </c>
      <c r="W386" s="1">
        <v>0</v>
      </c>
      <c r="X386" s="1">
        <v>0</v>
      </c>
      <c r="Y386" s="13">
        <v>4</v>
      </c>
    </row>
    <row r="387" spans="1:25" x14ac:dyDescent="0.25">
      <c r="A387" s="1" t="s">
        <v>5063</v>
      </c>
      <c r="B387" s="1" t="s">
        <v>4751</v>
      </c>
      <c r="C387" s="1" t="s">
        <v>4716</v>
      </c>
      <c r="D387" s="1">
        <v>4</v>
      </c>
      <c r="E387" s="1" t="s">
        <v>4709</v>
      </c>
      <c r="F387" s="1">
        <v>70</v>
      </c>
      <c r="G387" s="1">
        <v>5</v>
      </c>
      <c r="H387" s="1">
        <v>70</v>
      </c>
      <c r="I387" s="1">
        <v>145</v>
      </c>
      <c r="J387" s="1" t="s">
        <v>5102</v>
      </c>
      <c r="K387" s="1">
        <v>30</v>
      </c>
      <c r="L387" s="1" t="s">
        <v>4710</v>
      </c>
      <c r="M387" s="1" t="s">
        <v>4711</v>
      </c>
      <c r="N387" s="1" t="s">
        <v>4712</v>
      </c>
      <c r="O387" s="1" t="s">
        <v>5102</v>
      </c>
      <c r="Q387" s="1">
        <v>2</v>
      </c>
      <c r="R387" s="1">
        <v>2</v>
      </c>
      <c r="S387" s="1">
        <v>4</v>
      </c>
      <c r="T387" s="1" t="s">
        <v>4713</v>
      </c>
      <c r="U387" s="1">
        <v>0</v>
      </c>
      <c r="V387" s="1" t="s">
        <v>4718</v>
      </c>
      <c r="W387" s="1">
        <v>0</v>
      </c>
      <c r="X387" s="1">
        <v>0</v>
      </c>
      <c r="Y387" s="13">
        <v>6</v>
      </c>
    </row>
    <row r="388" spans="1:25" x14ac:dyDescent="0.25">
      <c r="A388" s="1" t="s">
        <v>5064</v>
      </c>
      <c r="B388" s="1" t="s">
        <v>4707</v>
      </c>
      <c r="C388" s="1" t="s">
        <v>4716</v>
      </c>
      <c r="D388" s="1">
        <v>7</v>
      </c>
      <c r="E388" s="1" t="s">
        <v>4709</v>
      </c>
      <c r="F388" s="1">
        <v>20</v>
      </c>
      <c r="G388" s="1">
        <v>1</v>
      </c>
      <c r="H388" s="1">
        <v>20</v>
      </c>
      <c r="I388" s="1">
        <v>41</v>
      </c>
      <c r="J388" s="1" t="s">
        <v>5102</v>
      </c>
      <c r="K388" s="1">
        <v>8.5714285714285712</v>
      </c>
      <c r="L388" s="1" t="s">
        <v>4710</v>
      </c>
      <c r="M388" s="1" t="s">
        <v>4711</v>
      </c>
      <c r="O388" s="1" t="s">
        <v>5102</v>
      </c>
      <c r="Q388" s="1">
        <v>2</v>
      </c>
      <c r="R388" s="1">
        <v>2</v>
      </c>
      <c r="S388" s="1">
        <v>4</v>
      </c>
      <c r="T388" s="1" t="s">
        <v>4713</v>
      </c>
      <c r="U388" s="1">
        <v>0</v>
      </c>
      <c r="V388" s="1" t="s">
        <v>4722</v>
      </c>
      <c r="W388" s="1">
        <v>0</v>
      </c>
      <c r="X388" s="1">
        <v>0</v>
      </c>
      <c r="Y388" s="13">
        <v>0</v>
      </c>
    </row>
    <row r="389" spans="1:25" x14ac:dyDescent="0.25">
      <c r="A389" s="1" t="s">
        <v>5065</v>
      </c>
      <c r="B389" s="1" t="s">
        <v>4707</v>
      </c>
      <c r="C389" s="1" t="s">
        <v>4716</v>
      </c>
      <c r="D389" s="1">
        <v>5</v>
      </c>
      <c r="E389" s="1" t="s">
        <v>4709</v>
      </c>
      <c r="F389" s="1">
        <v>25</v>
      </c>
      <c r="G389" s="1">
        <v>1</v>
      </c>
      <c r="H389" s="1">
        <v>30</v>
      </c>
      <c r="I389" s="1">
        <v>56</v>
      </c>
      <c r="J389" s="1" t="s">
        <v>5102</v>
      </c>
      <c r="K389" s="1">
        <v>20</v>
      </c>
      <c r="L389" s="1" t="s">
        <v>4710</v>
      </c>
      <c r="M389" s="1" t="s">
        <v>4711</v>
      </c>
      <c r="O389" s="1" t="s">
        <v>5102</v>
      </c>
      <c r="Q389" s="1">
        <v>3</v>
      </c>
      <c r="R389" s="1">
        <v>3</v>
      </c>
      <c r="S389" s="1">
        <v>6</v>
      </c>
      <c r="T389" s="1" t="s">
        <v>4748</v>
      </c>
      <c r="U389" s="1">
        <v>1</v>
      </c>
      <c r="V389" s="1" t="s">
        <v>4722</v>
      </c>
      <c r="W389" s="1">
        <v>1</v>
      </c>
      <c r="X389" s="1">
        <v>1</v>
      </c>
      <c r="Y389" s="13">
        <v>3</v>
      </c>
    </row>
    <row r="390" spans="1:25" x14ac:dyDescent="0.25">
      <c r="A390" s="1" t="s">
        <v>5066</v>
      </c>
      <c r="B390" s="1" t="s">
        <v>4751</v>
      </c>
      <c r="C390" s="1" t="s">
        <v>4716</v>
      </c>
      <c r="D390" s="1">
        <v>1</v>
      </c>
      <c r="E390" s="1" t="s">
        <v>4725</v>
      </c>
      <c r="F390" s="1">
        <v>50</v>
      </c>
      <c r="G390" s="1">
        <v>20</v>
      </c>
      <c r="H390" s="1">
        <v>50</v>
      </c>
      <c r="I390" s="1">
        <v>120</v>
      </c>
      <c r="J390" s="1" t="s">
        <v>5101</v>
      </c>
      <c r="K390" s="1">
        <v>14.285714285714286</v>
      </c>
      <c r="L390" s="1" t="s">
        <v>4710</v>
      </c>
      <c r="M390" s="1" t="s">
        <v>4711</v>
      </c>
      <c r="O390" s="1" t="s">
        <v>5102</v>
      </c>
      <c r="Q390" s="1">
        <v>1</v>
      </c>
      <c r="R390" s="1">
        <v>1</v>
      </c>
      <c r="S390" s="1">
        <v>2</v>
      </c>
      <c r="T390" s="1" t="s">
        <v>4721</v>
      </c>
      <c r="U390" s="1">
        <v>0</v>
      </c>
      <c r="V390" s="1" t="s">
        <v>4722</v>
      </c>
      <c r="W390" s="1">
        <v>0</v>
      </c>
      <c r="X390" s="1">
        <v>0</v>
      </c>
      <c r="Y390" s="13">
        <v>4</v>
      </c>
    </row>
    <row r="391" spans="1:25" x14ac:dyDescent="0.25">
      <c r="A391" s="1" t="s">
        <v>5067</v>
      </c>
      <c r="B391" s="1" t="s">
        <v>4707</v>
      </c>
      <c r="C391" s="1" t="s">
        <v>4708</v>
      </c>
      <c r="D391" s="1">
        <v>10</v>
      </c>
      <c r="E391" s="1" t="s">
        <v>4709</v>
      </c>
      <c r="F391" s="1">
        <v>10</v>
      </c>
      <c r="G391" s="1">
        <v>10</v>
      </c>
      <c r="H391" s="1">
        <v>15</v>
      </c>
      <c r="I391" s="1">
        <v>35</v>
      </c>
      <c r="J391" s="1" t="s">
        <v>5102</v>
      </c>
      <c r="K391" s="1">
        <v>4.2857142857142856</v>
      </c>
      <c r="L391" s="1" t="s">
        <v>4710</v>
      </c>
      <c r="M391" s="1" t="s">
        <v>4711</v>
      </c>
      <c r="N391" s="1" t="s">
        <v>4717</v>
      </c>
      <c r="O391" s="1" t="s">
        <v>5102</v>
      </c>
      <c r="P391" s="1" t="s">
        <v>4736</v>
      </c>
      <c r="Q391" s="1">
        <v>2</v>
      </c>
      <c r="R391" s="1">
        <v>1</v>
      </c>
      <c r="S391" s="1">
        <v>3</v>
      </c>
      <c r="T391" s="1" t="s">
        <v>4713</v>
      </c>
      <c r="U391" s="1">
        <v>1</v>
      </c>
      <c r="V391" s="1" t="s">
        <v>4718</v>
      </c>
      <c r="W391" s="1">
        <v>2</v>
      </c>
      <c r="X391" s="1">
        <v>2</v>
      </c>
      <c r="Y391" s="13">
        <v>8</v>
      </c>
    </row>
    <row r="392" spans="1:25" x14ac:dyDescent="0.25">
      <c r="A392" s="1" t="s">
        <v>5068</v>
      </c>
      <c r="B392" s="1" t="s">
        <v>4751</v>
      </c>
      <c r="C392" s="1" t="s">
        <v>4716</v>
      </c>
      <c r="D392" s="1">
        <v>4</v>
      </c>
      <c r="E392" s="1" t="s">
        <v>4725</v>
      </c>
      <c r="F392" s="1">
        <v>2</v>
      </c>
      <c r="G392" s="1">
        <v>3</v>
      </c>
      <c r="H392" s="1">
        <v>2</v>
      </c>
      <c r="I392" s="1">
        <v>7</v>
      </c>
      <c r="J392" s="1" t="s">
        <v>5100</v>
      </c>
      <c r="K392" s="1">
        <v>5</v>
      </c>
      <c r="L392" s="1" t="s">
        <v>4710</v>
      </c>
      <c r="M392" s="1" t="s">
        <v>4711</v>
      </c>
      <c r="N392" s="1" t="s">
        <v>4712</v>
      </c>
      <c r="O392" s="1" t="s">
        <v>5102</v>
      </c>
      <c r="Q392" s="1">
        <v>1</v>
      </c>
      <c r="R392" s="1">
        <v>1</v>
      </c>
      <c r="S392" s="1">
        <v>2</v>
      </c>
      <c r="T392" s="1" t="s">
        <v>4721</v>
      </c>
      <c r="U392" s="1">
        <v>0</v>
      </c>
      <c r="V392" s="1" t="s">
        <v>4718</v>
      </c>
      <c r="W392" s="1">
        <v>0</v>
      </c>
      <c r="X392" s="1">
        <v>0</v>
      </c>
      <c r="Y392" s="13">
        <v>6</v>
      </c>
    </row>
    <row r="393" spans="1:25" x14ac:dyDescent="0.25">
      <c r="A393" s="1" t="s">
        <v>5069</v>
      </c>
      <c r="B393" s="1" t="s">
        <v>4707</v>
      </c>
      <c r="C393" s="1" t="s">
        <v>4716</v>
      </c>
      <c r="D393" s="1">
        <v>2</v>
      </c>
      <c r="E393" s="1" t="s">
        <v>4725</v>
      </c>
      <c r="F393" s="1">
        <v>6</v>
      </c>
      <c r="G393" s="1">
        <v>7</v>
      </c>
      <c r="H393" s="1">
        <v>10</v>
      </c>
      <c r="I393" s="1">
        <v>23</v>
      </c>
      <c r="J393" s="1" t="s">
        <v>5100</v>
      </c>
      <c r="K393" s="1">
        <v>34.285714285714285</v>
      </c>
      <c r="L393" s="1" t="s">
        <v>4710</v>
      </c>
      <c r="M393" s="1" t="s">
        <v>4711</v>
      </c>
      <c r="N393" s="1" t="s">
        <v>4712</v>
      </c>
      <c r="O393" s="1" t="s">
        <v>5102</v>
      </c>
      <c r="Q393" s="1">
        <v>1</v>
      </c>
      <c r="R393" s="1">
        <v>1</v>
      </c>
      <c r="S393" s="1">
        <v>3</v>
      </c>
      <c r="T393" s="1" t="s">
        <v>4713</v>
      </c>
      <c r="U393" s="1">
        <v>1</v>
      </c>
      <c r="V393" s="1" t="s">
        <v>4718</v>
      </c>
      <c r="W393" s="1">
        <v>1</v>
      </c>
      <c r="X393" s="1">
        <v>1</v>
      </c>
      <c r="Y393" s="13">
        <v>7</v>
      </c>
    </row>
    <row r="394" spans="1:25" x14ac:dyDescent="0.25">
      <c r="A394" s="1" t="s">
        <v>5070</v>
      </c>
      <c r="B394" s="1" t="s">
        <v>4707</v>
      </c>
      <c r="C394" s="1" t="s">
        <v>4708</v>
      </c>
      <c r="D394" s="1">
        <v>8</v>
      </c>
      <c r="E394" s="1" t="s">
        <v>4725</v>
      </c>
      <c r="F394" s="1">
        <v>8</v>
      </c>
      <c r="G394" s="1">
        <v>15</v>
      </c>
      <c r="H394" s="1">
        <v>20</v>
      </c>
      <c r="I394" s="1">
        <v>43</v>
      </c>
      <c r="J394" s="1" t="s">
        <v>5101</v>
      </c>
      <c r="K394" s="1">
        <v>8.9285714285714288</v>
      </c>
      <c r="L394" s="1" t="s">
        <v>4710</v>
      </c>
      <c r="M394" s="1" t="s">
        <v>4711</v>
      </c>
      <c r="N394" s="1" t="s">
        <v>4712</v>
      </c>
      <c r="O394" s="1" t="s">
        <v>5102</v>
      </c>
      <c r="P394" s="1" t="s">
        <v>4736</v>
      </c>
      <c r="Q394" s="1">
        <v>3</v>
      </c>
      <c r="R394" s="1">
        <v>3</v>
      </c>
      <c r="S394" s="1">
        <v>7</v>
      </c>
      <c r="T394" s="1" t="s">
        <v>4748</v>
      </c>
      <c r="U394" s="1">
        <v>0</v>
      </c>
      <c r="V394" s="1" t="s">
        <v>4718</v>
      </c>
      <c r="W394" s="1">
        <v>0</v>
      </c>
      <c r="X394" s="1">
        <v>0</v>
      </c>
      <c r="Y394" s="13">
        <v>6</v>
      </c>
    </row>
    <row r="395" spans="1:25" x14ac:dyDescent="0.25">
      <c r="A395" s="1" t="s">
        <v>4795</v>
      </c>
      <c r="B395" s="1" t="s">
        <v>4707</v>
      </c>
      <c r="C395" s="1" t="s">
        <v>4716</v>
      </c>
      <c r="D395" s="1">
        <v>2</v>
      </c>
      <c r="E395" s="1" t="s">
        <v>4709</v>
      </c>
      <c r="F395" s="1">
        <v>20</v>
      </c>
      <c r="G395" s="1">
        <v>1</v>
      </c>
      <c r="H395" s="1">
        <v>20</v>
      </c>
      <c r="I395" s="1">
        <v>41</v>
      </c>
      <c r="J395" s="1" t="s">
        <v>5102</v>
      </c>
      <c r="K395" s="1">
        <v>60</v>
      </c>
      <c r="L395" s="1" t="s">
        <v>4710</v>
      </c>
      <c r="M395" s="1" t="s">
        <v>4711</v>
      </c>
      <c r="O395" s="1" t="s">
        <v>5102</v>
      </c>
      <c r="Q395" s="1">
        <v>3</v>
      </c>
      <c r="R395" s="1">
        <v>3</v>
      </c>
      <c r="S395" s="1">
        <v>6</v>
      </c>
      <c r="T395" s="1" t="s">
        <v>4748</v>
      </c>
      <c r="U395" s="1">
        <v>0</v>
      </c>
      <c r="V395" s="1" t="s">
        <v>4722</v>
      </c>
      <c r="W395" s="1">
        <v>0</v>
      </c>
      <c r="X395" s="1">
        <v>0</v>
      </c>
      <c r="Y395" s="13">
        <v>2</v>
      </c>
    </row>
    <row r="396" spans="1:25" x14ac:dyDescent="0.25">
      <c r="A396" s="1" t="s">
        <v>5071</v>
      </c>
      <c r="B396" s="1" t="s">
        <v>4707</v>
      </c>
      <c r="C396" s="1" t="s">
        <v>4716</v>
      </c>
      <c r="D396" s="1">
        <v>2</v>
      </c>
      <c r="E396" s="1" t="s">
        <v>4725</v>
      </c>
      <c r="F396" s="1">
        <v>5</v>
      </c>
      <c r="G396" s="1">
        <v>20</v>
      </c>
      <c r="H396" s="1">
        <v>7</v>
      </c>
      <c r="I396" s="1">
        <v>32</v>
      </c>
      <c r="J396" s="1" t="s">
        <v>5101</v>
      </c>
      <c r="K396" s="1">
        <v>14.285714285714286</v>
      </c>
      <c r="L396" s="1" t="s">
        <v>4710</v>
      </c>
      <c r="M396" s="1" t="s">
        <v>4711</v>
      </c>
      <c r="N396" s="1" t="s">
        <v>4712</v>
      </c>
      <c r="O396" s="1" t="s">
        <v>5102</v>
      </c>
      <c r="Q396" s="1">
        <v>1</v>
      </c>
      <c r="R396" s="1">
        <v>1</v>
      </c>
      <c r="S396" s="1">
        <v>2</v>
      </c>
      <c r="T396" s="1" t="s">
        <v>4721</v>
      </c>
      <c r="U396" s="1">
        <v>0</v>
      </c>
      <c r="V396" s="1" t="s">
        <v>4722</v>
      </c>
      <c r="W396" s="1">
        <v>0</v>
      </c>
      <c r="X396" s="1">
        <v>0</v>
      </c>
      <c r="Y396" s="13">
        <v>4</v>
      </c>
    </row>
    <row r="397" spans="1:25" x14ac:dyDescent="0.25">
      <c r="A397" s="1" t="s">
        <v>5072</v>
      </c>
      <c r="B397" s="1" t="s">
        <v>4707</v>
      </c>
      <c r="C397" s="1" t="s">
        <v>4708</v>
      </c>
      <c r="D397" s="1">
        <v>10</v>
      </c>
      <c r="E397" s="1" t="s">
        <v>4709</v>
      </c>
      <c r="F397" s="1">
        <v>50</v>
      </c>
      <c r="G397" s="1">
        <v>1</v>
      </c>
      <c r="H397" s="1">
        <v>50</v>
      </c>
      <c r="I397" s="1">
        <v>101</v>
      </c>
      <c r="J397" s="1" t="s">
        <v>5102</v>
      </c>
      <c r="K397" s="1">
        <v>10</v>
      </c>
      <c r="L397" s="1" t="s">
        <v>4710</v>
      </c>
      <c r="M397" s="1" t="s">
        <v>4711</v>
      </c>
      <c r="N397" s="1" t="s">
        <v>4717</v>
      </c>
      <c r="O397" s="1" t="s">
        <v>5102</v>
      </c>
      <c r="Q397" s="1">
        <v>2</v>
      </c>
      <c r="R397" s="1">
        <v>2</v>
      </c>
      <c r="S397" s="1">
        <v>4</v>
      </c>
      <c r="T397" s="1" t="s">
        <v>4713</v>
      </c>
      <c r="U397" s="1">
        <v>0</v>
      </c>
      <c r="V397" s="1" t="s">
        <v>4722</v>
      </c>
      <c r="W397" s="1">
        <v>0</v>
      </c>
      <c r="X397" s="1">
        <v>0</v>
      </c>
      <c r="Y397" s="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AE72-DE3C-429D-A061-A1A0EDB459F2}">
  <dimension ref="A1:AW345"/>
  <sheetViews>
    <sheetView tabSelected="1" workbookViewId="0">
      <selection activeCell="A73" sqref="A73:H73"/>
    </sheetView>
  </sheetViews>
  <sheetFormatPr defaultColWidth="8.88671875" defaultRowHeight="15.6" x14ac:dyDescent="0.3"/>
  <cols>
    <col min="1" max="1" width="26.77734375" style="15" bestFit="1" customWidth="1"/>
    <col min="2" max="2" width="15.5546875" style="15" bestFit="1" customWidth="1"/>
    <col min="3" max="3" width="40" style="15" customWidth="1"/>
    <col min="4" max="4" width="10.44140625" style="15" bestFit="1" customWidth="1"/>
    <col min="5" max="5" width="10.77734375" style="15" bestFit="1" customWidth="1"/>
    <col min="6" max="6" width="10.6640625" style="15" bestFit="1" customWidth="1"/>
    <col min="7" max="7" width="10.44140625" style="15" bestFit="1" customWidth="1"/>
    <col min="8" max="8" width="12.33203125" style="15" bestFit="1" customWidth="1"/>
    <col min="9" max="9" width="12.5546875" style="15" bestFit="1" customWidth="1"/>
    <col min="10" max="10" width="10.6640625" style="15" bestFit="1" customWidth="1"/>
    <col min="11" max="11" width="10.44140625" style="15" bestFit="1" customWidth="1"/>
    <col min="12" max="12" width="12.88671875" style="15" bestFit="1" customWidth="1"/>
    <col min="13" max="13" width="12.5546875" style="15" bestFit="1" customWidth="1"/>
    <col min="14" max="14" width="10.6640625" style="15" bestFit="1" customWidth="1"/>
    <col min="15" max="15" width="10.44140625" style="15" bestFit="1" customWidth="1"/>
    <col min="16" max="16" width="13.6640625" style="15" bestFit="1" customWidth="1"/>
    <col min="17" max="17" width="12.5546875" style="15" bestFit="1" customWidth="1"/>
    <col min="18" max="18" width="10.6640625" style="15" bestFit="1" customWidth="1"/>
    <col min="19" max="19" width="10.44140625" style="15" bestFit="1" customWidth="1"/>
    <col min="20" max="20" width="14.33203125" style="15" bestFit="1" customWidth="1"/>
    <col min="21" max="21" width="12.5546875" style="15" bestFit="1" customWidth="1"/>
    <col min="22" max="22" width="10.6640625" style="15" bestFit="1" customWidth="1"/>
    <col min="23" max="23" width="10.44140625" style="15" bestFit="1" customWidth="1"/>
    <col min="24" max="24" width="14.21875" style="15" bestFit="1" customWidth="1"/>
    <col min="25" max="25" width="12.5546875" style="15" bestFit="1" customWidth="1"/>
    <col min="26" max="26" width="10.6640625" style="15" bestFit="1" customWidth="1"/>
    <col min="27" max="27" width="10.44140625" style="15" bestFit="1" customWidth="1"/>
    <col min="28" max="28" width="13.21875" style="15" bestFit="1" customWidth="1"/>
    <col min="29" max="29" width="13.6640625" style="15" bestFit="1" customWidth="1"/>
    <col min="30" max="30" width="10.6640625" style="15" bestFit="1" customWidth="1"/>
    <col min="31" max="31" width="10.44140625" style="15" bestFit="1" customWidth="1"/>
    <col min="32" max="32" width="16.33203125" style="15" bestFit="1" customWidth="1"/>
    <col min="33" max="33" width="12.5546875" style="15" bestFit="1" customWidth="1"/>
    <col min="34" max="34" width="10.6640625" style="15" bestFit="1" customWidth="1"/>
    <col min="35" max="35" width="10.44140625" style="15" bestFit="1" customWidth="1"/>
    <col min="36" max="36" width="13.21875" style="15" bestFit="1" customWidth="1"/>
    <col min="37" max="37" width="12.5546875" style="15" bestFit="1" customWidth="1"/>
    <col min="38" max="38" width="10.6640625" style="15" bestFit="1" customWidth="1"/>
    <col min="39" max="39" width="10.44140625" style="15" bestFit="1" customWidth="1"/>
    <col min="40" max="40" width="13.21875" style="15" bestFit="1" customWidth="1"/>
    <col min="41" max="41" width="12.5546875" style="15" bestFit="1" customWidth="1"/>
    <col min="42" max="42" width="10.6640625" style="15" bestFit="1" customWidth="1"/>
    <col min="43" max="43" width="10.44140625" style="15" bestFit="1" customWidth="1"/>
    <col min="44" max="44" width="13.109375" style="15" bestFit="1" customWidth="1"/>
    <col min="45" max="45" width="13" style="15" bestFit="1" customWidth="1"/>
    <col min="46" max="46" width="10.6640625" style="15" bestFit="1" customWidth="1"/>
    <col min="47" max="47" width="10.44140625" style="15" bestFit="1" customWidth="1"/>
    <col min="48" max="48" width="15.6640625" style="15" bestFit="1" customWidth="1"/>
    <col min="49" max="49" width="10.77734375" style="15" bestFit="1" customWidth="1"/>
    <col min="50" max="16384" width="8.88671875" style="15"/>
  </cols>
  <sheetData>
    <row r="1" spans="1:12" x14ac:dyDescent="0.3">
      <c r="A1" s="48" t="s">
        <v>5110</v>
      </c>
      <c r="B1" s="48"/>
      <c r="C1" s="48"/>
      <c r="D1" s="48"/>
      <c r="E1" s="48"/>
      <c r="F1" s="48"/>
      <c r="G1" s="48"/>
      <c r="H1" s="48"/>
      <c r="I1" s="48"/>
      <c r="J1" s="48"/>
      <c r="K1" s="48"/>
      <c r="L1" s="48"/>
    </row>
    <row r="56" spans="1:12" ht="25.2" x14ac:dyDescent="0.45">
      <c r="A56" s="49" t="s">
        <v>5111</v>
      </c>
      <c r="B56" s="49"/>
      <c r="C56" s="49"/>
      <c r="D56" s="49"/>
      <c r="E56" s="49"/>
      <c r="F56" s="49"/>
      <c r="G56" s="49"/>
      <c r="H56" s="49"/>
      <c r="I56" s="49"/>
      <c r="J56" s="49"/>
      <c r="K56" s="49"/>
      <c r="L56" s="49"/>
    </row>
    <row r="57" spans="1:12" x14ac:dyDescent="0.3">
      <c r="A57" s="14"/>
      <c r="B57" s="14" t="s">
        <v>5113</v>
      </c>
      <c r="C57" s="14" t="s">
        <v>5114</v>
      </c>
      <c r="D57" s="14"/>
      <c r="E57" s="14"/>
      <c r="F57" s="14"/>
      <c r="G57" s="14"/>
      <c r="H57" s="14"/>
      <c r="I57" s="14"/>
      <c r="J57" s="14"/>
      <c r="K57" s="14"/>
      <c r="L57" s="14"/>
    </row>
    <row r="58" spans="1:12" x14ac:dyDescent="0.3">
      <c r="A58" s="15" t="s" cm="1">
        <v>464</v>
      </c>
      <c r="B58" s="15">
        <v>168</v>
      </c>
      <c r="C58" s="16">
        <f>B58/$B$60</f>
        <v>0.45652173913043476</v>
      </c>
    </row>
    <row r="59" spans="1:12" x14ac:dyDescent="0.3">
      <c r="A59" s="15" t="s">
        <v>472</v>
      </c>
      <c r="B59" s="15">
        <v>200</v>
      </c>
      <c r="C59" s="16">
        <f>B59/$B$60</f>
        <v>0.54347826086956519</v>
      </c>
    </row>
    <row r="60" spans="1:12" x14ac:dyDescent="0.3">
      <c r="A60" s="15" t="s">
        <v>5112</v>
      </c>
      <c r="B60" s="15">
        <f>SUM(B58:B59)</f>
        <v>368</v>
      </c>
    </row>
    <row r="61" spans="1:12" x14ac:dyDescent="0.3">
      <c r="B61" s="48" t="s">
        <v>5115</v>
      </c>
      <c r="C61" s="48"/>
      <c r="D61" s="48"/>
    </row>
    <row r="62" spans="1:12" x14ac:dyDescent="0.3">
      <c r="B62" s="15" t="s">
        <v>5113</v>
      </c>
      <c r="C62" s="15" t="s">
        <v>5114</v>
      </c>
    </row>
    <row r="63" spans="1:12" x14ac:dyDescent="0.3">
      <c r="A63" s="17" t="s">
        <v>5116</v>
      </c>
      <c r="B63" s="15">
        <v>11</v>
      </c>
      <c r="C63" s="16">
        <f>B63/368</f>
        <v>2.9891304347826088E-2</v>
      </c>
    </row>
    <row r="64" spans="1:12" x14ac:dyDescent="0.3">
      <c r="A64" s="17" t="s">
        <v>5117</v>
      </c>
      <c r="B64" s="15">
        <v>12</v>
      </c>
      <c r="C64" s="16">
        <f t="shared" ref="C64:C72" si="0">B64/368</f>
        <v>3.2608695652173912E-2</v>
      </c>
    </row>
    <row r="65" spans="1:8" x14ac:dyDescent="0.3">
      <c r="A65" s="17" t="s">
        <v>5118</v>
      </c>
      <c r="B65" s="15">
        <v>4</v>
      </c>
      <c r="C65" s="16">
        <f t="shared" si="0"/>
        <v>1.0869565217391304E-2</v>
      </c>
    </row>
    <row r="66" spans="1:8" x14ac:dyDescent="0.3">
      <c r="A66" s="17" t="s">
        <v>5119</v>
      </c>
      <c r="B66" s="15">
        <v>12</v>
      </c>
      <c r="C66" s="16">
        <f t="shared" si="0"/>
        <v>3.2608695652173912E-2</v>
      </c>
    </row>
    <row r="67" spans="1:8" ht="31.2" x14ac:dyDescent="0.3">
      <c r="A67" s="17" t="s">
        <v>5120</v>
      </c>
      <c r="B67" s="15">
        <v>118</v>
      </c>
      <c r="C67" s="16">
        <f t="shared" si="0"/>
        <v>0.32065217391304346</v>
      </c>
    </row>
    <row r="68" spans="1:8" x14ac:dyDescent="0.3">
      <c r="A68" s="17" t="s">
        <v>5121</v>
      </c>
      <c r="B68" s="15">
        <v>9</v>
      </c>
      <c r="C68" s="16">
        <f t="shared" si="0"/>
        <v>2.4456521739130436E-2</v>
      </c>
    </row>
    <row r="69" spans="1:8" ht="31.2" x14ac:dyDescent="0.3">
      <c r="A69" s="17" t="s">
        <v>5122</v>
      </c>
      <c r="B69" s="15">
        <v>2</v>
      </c>
      <c r="C69" s="16">
        <f t="shared" si="0"/>
        <v>5.434782608695652E-3</v>
      </c>
    </row>
    <row r="70" spans="1:8" ht="46.8" x14ac:dyDescent="0.3">
      <c r="A70" s="17" t="s">
        <v>5123</v>
      </c>
      <c r="B70" s="15">
        <v>0</v>
      </c>
      <c r="C70" s="16">
        <f t="shared" si="0"/>
        <v>0</v>
      </c>
    </row>
    <row r="71" spans="1:8" x14ac:dyDescent="0.3">
      <c r="A71" s="17" t="s">
        <v>1921</v>
      </c>
      <c r="B71" s="15">
        <v>1</v>
      </c>
      <c r="C71" s="16">
        <f t="shared" si="0"/>
        <v>2.717391304347826E-3</v>
      </c>
    </row>
    <row r="72" spans="1:8" x14ac:dyDescent="0.3">
      <c r="A72" s="17" t="s">
        <v>5124</v>
      </c>
      <c r="B72" s="15">
        <v>26</v>
      </c>
      <c r="C72" s="16">
        <f t="shared" si="0"/>
        <v>7.0652173913043473E-2</v>
      </c>
    </row>
    <row r="73" spans="1:8" ht="25.2" x14ac:dyDescent="0.45">
      <c r="A73" s="49" t="s">
        <v>5125</v>
      </c>
      <c r="B73" s="49"/>
      <c r="C73" s="49"/>
      <c r="D73" s="49"/>
      <c r="E73" s="49"/>
      <c r="F73" s="49"/>
      <c r="G73" s="49"/>
      <c r="H73" s="49"/>
    </row>
    <row r="75" spans="1:8" x14ac:dyDescent="0.3">
      <c r="A75" s="15" t="s" cm="1">
        <v>470</v>
      </c>
      <c r="B75" s="15">
        <v>29</v>
      </c>
      <c r="C75" s="16">
        <f>B75/$B$89</f>
        <v>7.880434782608696E-2</v>
      </c>
    </row>
    <row r="76" spans="1:8" x14ac:dyDescent="0.3">
      <c r="A76" s="15" t="s">
        <v>499</v>
      </c>
      <c r="B76" s="15">
        <v>19</v>
      </c>
      <c r="C76" s="16">
        <f t="shared" ref="C76:C88" si="1">B76/$B$89</f>
        <v>5.1630434782608696E-2</v>
      </c>
    </row>
    <row r="77" spans="1:8" x14ac:dyDescent="0.3">
      <c r="A77" s="15" t="s">
        <v>513</v>
      </c>
      <c r="B77" s="15">
        <v>17</v>
      </c>
      <c r="C77" s="16">
        <f t="shared" si="1"/>
        <v>4.619565217391304E-2</v>
      </c>
    </row>
    <row r="78" spans="1:8" x14ac:dyDescent="0.3">
      <c r="A78" s="15" t="s">
        <v>528</v>
      </c>
      <c r="B78" s="15">
        <v>4</v>
      </c>
      <c r="C78" s="16">
        <f t="shared" si="1"/>
        <v>1.0869565217391304E-2</v>
      </c>
    </row>
    <row r="79" spans="1:8" x14ac:dyDescent="0.3">
      <c r="A79" s="15" t="s">
        <v>575</v>
      </c>
      <c r="B79" s="15">
        <v>181</v>
      </c>
      <c r="C79" s="16">
        <f t="shared" si="1"/>
        <v>0.49184782608695654</v>
      </c>
    </row>
    <row r="80" spans="1:8" x14ac:dyDescent="0.3">
      <c r="A80" s="15" t="s">
        <v>577</v>
      </c>
      <c r="B80" s="15">
        <v>33</v>
      </c>
      <c r="C80" s="16">
        <f t="shared" si="1"/>
        <v>8.9673913043478257E-2</v>
      </c>
    </row>
    <row r="81" spans="1:8" x14ac:dyDescent="0.3">
      <c r="A81" s="15" t="s">
        <v>831</v>
      </c>
      <c r="B81" s="15">
        <v>36</v>
      </c>
      <c r="C81" s="16">
        <f t="shared" si="1"/>
        <v>9.7826086956521743E-2</v>
      </c>
    </row>
    <row r="82" spans="1:8" x14ac:dyDescent="0.3">
      <c r="A82" s="15" t="s">
        <v>1008</v>
      </c>
      <c r="B82" s="15">
        <v>4</v>
      </c>
      <c r="C82" s="16">
        <f t="shared" si="1"/>
        <v>1.0869565217391304E-2</v>
      </c>
    </row>
    <row r="83" spans="1:8" x14ac:dyDescent="0.3">
      <c r="A83" s="15" t="s">
        <v>1144</v>
      </c>
      <c r="B83" s="15">
        <v>19</v>
      </c>
      <c r="C83" s="16">
        <f t="shared" si="1"/>
        <v>5.1630434782608696E-2</v>
      </c>
    </row>
    <row r="84" spans="1:8" x14ac:dyDescent="0.3">
      <c r="A84" s="15" t="s">
        <v>1396</v>
      </c>
      <c r="B84" s="15">
        <v>3</v>
      </c>
      <c r="C84" s="16">
        <f t="shared" si="1"/>
        <v>8.152173913043478E-3</v>
      </c>
    </row>
    <row r="85" spans="1:8" x14ac:dyDescent="0.3">
      <c r="A85" s="15" t="s">
        <v>1503</v>
      </c>
      <c r="B85" s="15">
        <v>15</v>
      </c>
      <c r="C85" s="16">
        <f t="shared" si="1"/>
        <v>4.0760869565217392E-2</v>
      </c>
    </row>
    <row r="86" spans="1:8" x14ac:dyDescent="0.3">
      <c r="A86" s="15" t="s">
        <v>1565</v>
      </c>
      <c r="B86" s="15">
        <v>1</v>
      </c>
      <c r="C86" s="16">
        <f t="shared" si="1"/>
        <v>2.717391304347826E-3</v>
      </c>
    </row>
    <row r="87" spans="1:8" x14ac:dyDescent="0.3">
      <c r="A87" s="15" t="s">
        <v>2180</v>
      </c>
      <c r="B87" s="15">
        <v>4</v>
      </c>
      <c r="C87" s="16">
        <f t="shared" si="1"/>
        <v>1.0869565217391304E-2</v>
      </c>
    </row>
    <row r="88" spans="1:8" x14ac:dyDescent="0.3">
      <c r="A88" s="15" t="s">
        <v>2228</v>
      </c>
      <c r="B88" s="15">
        <v>3</v>
      </c>
      <c r="C88" s="16">
        <f t="shared" si="1"/>
        <v>8.152173913043478E-3</v>
      </c>
    </row>
    <row r="89" spans="1:8" x14ac:dyDescent="0.3">
      <c r="A89" s="15" t="s">
        <v>5112</v>
      </c>
      <c r="B89" s="15">
        <f>SUM(B75:B88)</f>
        <v>368</v>
      </c>
    </row>
    <row r="90" spans="1:8" x14ac:dyDescent="0.3">
      <c r="A90" s="48" t="s">
        <v>5126</v>
      </c>
      <c r="B90" s="48"/>
      <c r="C90" s="48"/>
      <c r="D90" s="48"/>
      <c r="E90" s="48"/>
      <c r="F90" s="48"/>
      <c r="G90" s="48"/>
      <c r="H90" s="48"/>
    </row>
    <row r="91" spans="1:8" x14ac:dyDescent="0.3">
      <c r="A91" s="15" t="s" cm="1">
        <v>464</v>
      </c>
      <c r="B91" s="15">
        <v>309</v>
      </c>
      <c r="C91" s="16">
        <f>B91/$B$94</f>
        <v>0.83967391304347827</v>
      </c>
    </row>
    <row r="92" spans="1:8" x14ac:dyDescent="0.3">
      <c r="A92" s="15" t="s">
        <v>472</v>
      </c>
      <c r="B92" s="15">
        <v>58</v>
      </c>
      <c r="C92" s="16">
        <f t="shared" ref="C92:C93" si="2">B92/$B$94</f>
        <v>0.15760869565217392</v>
      </c>
    </row>
    <row r="93" spans="1:8" x14ac:dyDescent="0.3">
      <c r="A93" s="15">
        <v>0</v>
      </c>
      <c r="B93" s="15">
        <v>1</v>
      </c>
      <c r="C93" s="16">
        <f t="shared" si="2"/>
        <v>2.717391304347826E-3</v>
      </c>
    </row>
    <row r="94" spans="1:8" x14ac:dyDescent="0.3">
      <c r="A94" s="15" t="s">
        <v>5127</v>
      </c>
      <c r="B94" s="15">
        <f>SUM(B91:B93)</f>
        <v>368</v>
      </c>
    </row>
    <row r="95" spans="1:8" ht="23.4" customHeight="1" x14ac:dyDescent="0.45">
      <c r="A95" s="18" t="s">
        <v>5128</v>
      </c>
      <c r="B95" s="18"/>
      <c r="C95" s="18"/>
      <c r="D95" s="18"/>
    </row>
    <row r="96" spans="1:8" x14ac:dyDescent="0.3">
      <c r="A96" s="15" t="s" cm="1">
        <v>5133</v>
      </c>
      <c r="B96" s="15">
        <v>337</v>
      </c>
      <c r="C96" s="16">
        <f>B96/$B$98</f>
        <v>0.91576086956521741</v>
      </c>
    </row>
    <row r="97" spans="1:7" x14ac:dyDescent="0.3">
      <c r="A97" s="15" t="s">
        <v>5132</v>
      </c>
      <c r="B97" s="15">
        <v>31</v>
      </c>
      <c r="C97" s="16">
        <f>B97/$B$98</f>
        <v>8.4239130434782608E-2</v>
      </c>
    </row>
    <row r="98" spans="1:7" x14ac:dyDescent="0.3">
      <c r="A98" s="15" t="s">
        <v>5112</v>
      </c>
      <c r="B98" s="15">
        <f>SUM(B96:B97)</f>
        <v>368</v>
      </c>
    </row>
    <row r="99" spans="1:7" x14ac:dyDescent="0.3">
      <c r="A99" s="48" t="s">
        <v>5129</v>
      </c>
      <c r="B99" s="48"/>
      <c r="C99" s="48"/>
      <c r="D99" s="48"/>
      <c r="E99" s="48"/>
    </row>
    <row r="100" spans="1:7" x14ac:dyDescent="0.3">
      <c r="A100" s="15" t="s" cm="1">
        <v>473</v>
      </c>
      <c r="B100" s="15">
        <v>299</v>
      </c>
      <c r="C100" s="16">
        <f>B100/$B$107</f>
        <v>0.8125</v>
      </c>
    </row>
    <row r="101" spans="1:7" x14ac:dyDescent="0.3">
      <c r="A101" s="15" t="s">
        <v>651</v>
      </c>
      <c r="B101" s="15">
        <v>32</v>
      </c>
      <c r="C101" s="16">
        <f t="shared" ref="C101:C106" si="3">B101/$B$107</f>
        <v>8.6956521739130432E-2</v>
      </c>
    </row>
    <row r="102" spans="1:7" x14ac:dyDescent="0.3">
      <c r="A102" s="15" t="s">
        <v>714</v>
      </c>
      <c r="B102" s="15">
        <v>27</v>
      </c>
      <c r="C102" s="16">
        <f t="shared" si="3"/>
        <v>7.3369565217391311E-2</v>
      </c>
    </row>
    <row r="103" spans="1:7" x14ac:dyDescent="0.3">
      <c r="A103" s="15" t="s">
        <v>754</v>
      </c>
      <c r="B103" s="15">
        <v>3</v>
      </c>
      <c r="C103" s="16">
        <f t="shared" si="3"/>
        <v>8.152173913043478E-3</v>
      </c>
    </row>
    <row r="104" spans="1:7" x14ac:dyDescent="0.3">
      <c r="A104" s="15" t="s">
        <v>2295</v>
      </c>
      <c r="B104" s="15">
        <v>4</v>
      </c>
      <c r="C104" s="16">
        <f t="shared" si="3"/>
        <v>1.0869565217391304E-2</v>
      </c>
    </row>
    <row r="105" spans="1:7" x14ac:dyDescent="0.3">
      <c r="A105" s="15" t="s">
        <v>2607</v>
      </c>
      <c r="B105" s="15">
        <v>2</v>
      </c>
      <c r="C105" s="16">
        <f t="shared" si="3"/>
        <v>5.434782608695652E-3</v>
      </c>
    </row>
    <row r="106" spans="1:7" x14ac:dyDescent="0.3">
      <c r="A106" s="15" t="s">
        <v>3401</v>
      </c>
      <c r="B106" s="15">
        <v>1</v>
      </c>
      <c r="C106" s="16">
        <f t="shared" si="3"/>
        <v>2.717391304347826E-3</v>
      </c>
    </row>
    <row r="107" spans="1:7" x14ac:dyDescent="0.3">
      <c r="A107" s="15" t="s">
        <v>5112</v>
      </c>
      <c r="B107" s="15">
        <f>SUM(B100:B106)</f>
        <v>368</v>
      </c>
    </row>
    <row r="108" spans="1:7" x14ac:dyDescent="0.3">
      <c r="A108" s="48" t="s">
        <v>5130</v>
      </c>
      <c r="B108" s="48"/>
      <c r="C108" s="48"/>
      <c r="D108" s="48"/>
      <c r="E108" s="48"/>
      <c r="F108" s="48"/>
      <c r="G108" s="48"/>
    </row>
    <row r="109" spans="1:7" x14ac:dyDescent="0.3">
      <c r="A109" s="15" t="s">
        <v>5131</v>
      </c>
    </row>
    <row r="110" spans="1:7" x14ac:dyDescent="0.3">
      <c r="A110" s="15" t="s" cm="1">
        <v>5133</v>
      </c>
    </row>
    <row r="111" spans="1:7" x14ac:dyDescent="0.3">
      <c r="A111" s="15" t="s">
        <v>5132</v>
      </c>
    </row>
    <row r="114" spans="1:3" x14ac:dyDescent="0.3">
      <c r="A114" s="10" t="s">
        <v>5103</v>
      </c>
      <c r="B114" t="s">
        <v>5134</v>
      </c>
      <c r="C114" t="s">
        <v>5135</v>
      </c>
    </row>
    <row r="115" spans="1:3" x14ac:dyDescent="0.3">
      <c r="A115" s="11" t="s">
        <v>5132</v>
      </c>
      <c r="B115">
        <v>23</v>
      </c>
      <c r="C115" s="19">
        <v>9.055118110236221E-2</v>
      </c>
    </row>
    <row r="116" spans="1:3" x14ac:dyDescent="0.3">
      <c r="A116" s="11" t="s">
        <v>5133</v>
      </c>
      <c r="B116">
        <v>231</v>
      </c>
      <c r="C116" s="19">
        <v>0.90944881889763785</v>
      </c>
    </row>
    <row r="117" spans="1:3" x14ac:dyDescent="0.3">
      <c r="A117" s="11" t="s">
        <v>5104</v>
      </c>
      <c r="B117">
        <v>254</v>
      </c>
      <c r="C117" s="19">
        <v>1</v>
      </c>
    </row>
    <row r="118" spans="1:3" x14ac:dyDescent="0.3">
      <c r="A118"/>
      <c r="B118"/>
      <c r="C118"/>
    </row>
    <row r="119" spans="1:3" x14ac:dyDescent="0.3">
      <c r="A119" s="10" t="s">
        <v>5103</v>
      </c>
      <c r="B119" t="s">
        <v>5136</v>
      </c>
      <c r="C119" t="s">
        <v>5137</v>
      </c>
    </row>
    <row r="120" spans="1:3" x14ac:dyDescent="0.3">
      <c r="A120" s="11" t="s">
        <v>4709</v>
      </c>
      <c r="B120">
        <v>51</v>
      </c>
      <c r="C120" s="19">
        <v>0.20078740157480315</v>
      </c>
    </row>
    <row r="121" spans="1:3" x14ac:dyDescent="0.3">
      <c r="A121" s="11" t="s">
        <v>4725</v>
      </c>
      <c r="B121">
        <v>203</v>
      </c>
      <c r="C121" s="19">
        <v>0.79921259842519687</v>
      </c>
    </row>
    <row r="122" spans="1:3" x14ac:dyDescent="0.3">
      <c r="A122" s="11" t="s">
        <v>5104</v>
      </c>
      <c r="B122">
        <v>254</v>
      </c>
      <c r="C122" s="19">
        <v>1</v>
      </c>
    </row>
    <row r="123" spans="1:3" x14ac:dyDescent="0.3">
      <c r="A123"/>
      <c r="B123"/>
      <c r="C123"/>
    </row>
    <row r="124" spans="1:3" x14ac:dyDescent="0.3">
      <c r="A124"/>
      <c r="B124"/>
      <c r="C124"/>
    </row>
    <row r="125" spans="1:3" x14ac:dyDescent="0.3">
      <c r="A125" s="10" t="s">
        <v>5103</v>
      </c>
      <c r="B125" t="s">
        <v>5136</v>
      </c>
      <c r="C125" t="s">
        <v>5137</v>
      </c>
    </row>
    <row r="126" spans="1:3" x14ac:dyDescent="0.3">
      <c r="A126" s="11" t="s">
        <v>4709</v>
      </c>
      <c r="B126">
        <v>51</v>
      </c>
      <c r="C126" s="19">
        <v>0.20078740157480315</v>
      </c>
    </row>
    <row r="127" spans="1:3" x14ac:dyDescent="0.3">
      <c r="A127" s="12" t="s">
        <v>5132</v>
      </c>
      <c r="B127">
        <v>7</v>
      </c>
      <c r="C127" s="19">
        <v>2.7559055118110236E-2</v>
      </c>
    </row>
    <row r="128" spans="1:3" x14ac:dyDescent="0.3">
      <c r="A128" s="12" t="s">
        <v>5133</v>
      </c>
      <c r="B128">
        <v>44</v>
      </c>
      <c r="C128" s="19">
        <v>0.17322834645669291</v>
      </c>
    </row>
    <row r="129" spans="1:3" x14ac:dyDescent="0.3">
      <c r="A129" s="11" t="s">
        <v>4725</v>
      </c>
      <c r="B129">
        <v>203</v>
      </c>
      <c r="C129" s="19">
        <v>0.79921259842519687</v>
      </c>
    </row>
    <row r="130" spans="1:3" x14ac:dyDescent="0.3">
      <c r="A130" s="12" t="s">
        <v>5132</v>
      </c>
      <c r="B130">
        <v>16</v>
      </c>
      <c r="C130" s="19">
        <v>6.2992125984251968E-2</v>
      </c>
    </row>
    <row r="131" spans="1:3" x14ac:dyDescent="0.3">
      <c r="A131" s="12" t="s">
        <v>5133</v>
      </c>
      <c r="B131">
        <v>187</v>
      </c>
      <c r="C131" s="19">
        <v>0.73622047244094491</v>
      </c>
    </row>
    <row r="132" spans="1:3" x14ac:dyDescent="0.3">
      <c r="A132" s="11" t="s">
        <v>5104</v>
      </c>
      <c r="B132">
        <v>254</v>
      </c>
      <c r="C132" s="19">
        <v>1</v>
      </c>
    </row>
    <row r="134" spans="1:3" x14ac:dyDescent="0.3">
      <c r="B134" s="15" t="s">
        <v>5138</v>
      </c>
      <c r="C134" s="15" t="s">
        <v>5139</v>
      </c>
    </row>
    <row r="135" spans="1:3" x14ac:dyDescent="0.3">
      <c r="A135" s="15" t="s">
        <v>4725</v>
      </c>
      <c r="B135" s="16">
        <v>0.8</v>
      </c>
      <c r="C135" s="16">
        <v>0.91</v>
      </c>
    </row>
    <row r="136" spans="1:3" x14ac:dyDescent="0.3">
      <c r="A136" s="15" t="s">
        <v>4709</v>
      </c>
      <c r="B136" s="16">
        <v>0.2</v>
      </c>
      <c r="C136" s="16">
        <v>0.09</v>
      </c>
    </row>
    <row r="147" spans="1:3" x14ac:dyDescent="0.3">
      <c r="A147" s="48" t="s">
        <v>5140</v>
      </c>
      <c r="B147" s="48"/>
      <c r="C147" s="48"/>
    </row>
    <row r="148" spans="1:3" x14ac:dyDescent="0.3">
      <c r="A148" s="15" t="s" cm="1">
        <v>476</v>
      </c>
      <c r="B148" s="15">
        <v>71</v>
      </c>
      <c r="C148" s="16">
        <f>B148/$B$162</f>
        <v>0.19293478260869565</v>
      </c>
    </row>
    <row r="149" spans="1:3" x14ac:dyDescent="0.3">
      <c r="A149" s="15" t="s">
        <v>500</v>
      </c>
      <c r="B149" s="15">
        <v>4</v>
      </c>
      <c r="C149" s="16">
        <f t="shared" ref="C149:C161" si="4">B149/$B$162</f>
        <v>1.0869565217391304E-2</v>
      </c>
    </row>
    <row r="150" spans="1:3" x14ac:dyDescent="0.3">
      <c r="A150" s="15" t="s">
        <v>514</v>
      </c>
      <c r="B150" s="15">
        <v>43</v>
      </c>
      <c r="C150" s="16">
        <f t="shared" si="4"/>
        <v>0.11684782608695653</v>
      </c>
    </row>
    <row r="151" spans="1:3" x14ac:dyDescent="0.3">
      <c r="A151" s="15" t="s">
        <v>529</v>
      </c>
      <c r="B151" s="15">
        <v>78</v>
      </c>
      <c r="C151" s="16">
        <f t="shared" si="4"/>
        <v>0.21195652173913043</v>
      </c>
    </row>
    <row r="152" spans="1:3" x14ac:dyDescent="0.3">
      <c r="A152" s="15" t="s">
        <v>555</v>
      </c>
      <c r="B152" s="15">
        <v>77</v>
      </c>
      <c r="C152" s="16">
        <f t="shared" si="4"/>
        <v>0.20923913043478262</v>
      </c>
    </row>
    <row r="153" spans="1:3" x14ac:dyDescent="0.3">
      <c r="A153" s="15" t="s">
        <v>576</v>
      </c>
      <c r="B153" s="15">
        <v>28</v>
      </c>
      <c r="C153" s="16">
        <f t="shared" si="4"/>
        <v>7.6086956521739135E-2</v>
      </c>
    </row>
    <row r="154" spans="1:3" x14ac:dyDescent="0.3">
      <c r="A154" s="15" t="s">
        <v>597</v>
      </c>
      <c r="B154" s="15">
        <v>19</v>
      </c>
      <c r="C154" s="16">
        <f t="shared" si="4"/>
        <v>5.1630434782608696E-2</v>
      </c>
    </row>
    <row r="155" spans="1:3" x14ac:dyDescent="0.3">
      <c r="A155" s="15" t="s">
        <v>961</v>
      </c>
      <c r="B155" s="15">
        <v>14</v>
      </c>
      <c r="C155" s="16">
        <f t="shared" si="4"/>
        <v>3.8043478260869568E-2</v>
      </c>
    </row>
    <row r="156" spans="1:3" x14ac:dyDescent="0.3">
      <c r="A156" s="15" t="s">
        <v>1031</v>
      </c>
      <c r="B156" s="15">
        <v>8</v>
      </c>
      <c r="C156" s="16">
        <f t="shared" si="4"/>
        <v>2.1739130434782608E-2</v>
      </c>
    </row>
    <row r="157" spans="1:3" x14ac:dyDescent="0.3">
      <c r="A157" s="15" t="s">
        <v>1076</v>
      </c>
      <c r="B157" s="15">
        <v>4</v>
      </c>
      <c r="C157" s="16">
        <f t="shared" si="4"/>
        <v>1.0869565217391304E-2</v>
      </c>
    </row>
    <row r="158" spans="1:3" x14ac:dyDescent="0.3">
      <c r="A158" s="15" t="s">
        <v>1473</v>
      </c>
      <c r="B158" s="15">
        <v>1</v>
      </c>
      <c r="C158" s="16">
        <f t="shared" si="4"/>
        <v>2.717391304347826E-3</v>
      </c>
    </row>
    <row r="159" spans="1:3" x14ac:dyDescent="0.3">
      <c r="A159" s="15" t="s">
        <v>1674</v>
      </c>
      <c r="B159" s="15">
        <v>11</v>
      </c>
      <c r="C159" s="16">
        <f t="shared" si="4"/>
        <v>2.9891304347826088E-2</v>
      </c>
    </row>
    <row r="160" spans="1:3" x14ac:dyDescent="0.3">
      <c r="A160" s="15" t="s">
        <v>2181</v>
      </c>
      <c r="B160" s="15">
        <v>8</v>
      </c>
      <c r="C160" s="16">
        <f t="shared" si="4"/>
        <v>2.1739130434782608E-2</v>
      </c>
    </row>
    <row r="161" spans="1:3" x14ac:dyDescent="0.3">
      <c r="A161" s="15" t="s">
        <v>3213</v>
      </c>
      <c r="B161" s="15">
        <v>2</v>
      </c>
      <c r="C161" s="16">
        <f t="shared" si="4"/>
        <v>5.434782608695652E-3</v>
      </c>
    </row>
    <row r="162" spans="1:3" x14ac:dyDescent="0.3">
      <c r="A162" s="15" t="s">
        <v>5112</v>
      </c>
      <c r="B162" s="15">
        <f>SUM(B148:B161)</f>
        <v>368</v>
      </c>
    </row>
    <row r="163" spans="1:3" ht="20.399999999999999" x14ac:dyDescent="0.35">
      <c r="A163" s="50" t="s">
        <v>5141</v>
      </c>
      <c r="B163" s="50"/>
      <c r="C163" s="50"/>
    </row>
    <row r="164" spans="1:3" x14ac:dyDescent="0.3">
      <c r="A164" s="15" t="s">
        <v>5146</v>
      </c>
      <c r="B164" s="15">
        <v>13</v>
      </c>
      <c r="C164" s="16">
        <f>B164/368</f>
        <v>3.5326086956521736E-2</v>
      </c>
    </row>
    <row r="165" spans="1:3" x14ac:dyDescent="0.3">
      <c r="A165" s="15" t="s">
        <v>5142</v>
      </c>
      <c r="B165" s="15">
        <v>6</v>
      </c>
      <c r="C165" s="16">
        <f t="shared" ref="C165:C168" si="5">B165/368</f>
        <v>1.6304347826086956E-2</v>
      </c>
    </row>
    <row r="166" spans="1:3" x14ac:dyDescent="0.3">
      <c r="A166" s="15" t="s">
        <v>5143</v>
      </c>
      <c r="B166" s="15">
        <v>36</v>
      </c>
      <c r="C166" s="16">
        <f t="shared" si="5"/>
        <v>9.7826086956521743E-2</v>
      </c>
    </row>
    <row r="167" spans="1:3" x14ac:dyDescent="0.3">
      <c r="A167" s="15" t="s">
        <v>5144</v>
      </c>
      <c r="B167" s="15">
        <v>54</v>
      </c>
      <c r="C167" s="16">
        <f t="shared" si="5"/>
        <v>0.14673913043478262</v>
      </c>
    </row>
    <row r="168" spans="1:3" x14ac:dyDescent="0.3">
      <c r="A168" s="15" t="s">
        <v>5145</v>
      </c>
      <c r="B168" s="15">
        <v>269</v>
      </c>
      <c r="C168" s="16">
        <f t="shared" si="5"/>
        <v>0.73097826086956519</v>
      </c>
    </row>
    <row r="170" spans="1:3" x14ac:dyDescent="0.3">
      <c r="A170" s="48" t="s">
        <v>5147</v>
      </c>
      <c r="B170" s="48"/>
      <c r="C170" s="48"/>
    </row>
    <row r="171" spans="1:3" x14ac:dyDescent="0.3">
      <c r="A171" s="15" t="s" cm="1">
        <v>472</v>
      </c>
      <c r="B171" s="15">
        <v>145</v>
      </c>
      <c r="C171" s="16">
        <f>B171/$B$173</f>
        <v>0.39402173913043476</v>
      </c>
    </row>
    <row r="172" spans="1:3" x14ac:dyDescent="0.3">
      <c r="A172" s="15" t="s">
        <v>464</v>
      </c>
      <c r="B172" s="15">
        <v>223</v>
      </c>
      <c r="C172" s="16">
        <f>B172/$B$173</f>
        <v>0.60597826086956519</v>
      </c>
    </row>
    <row r="173" spans="1:3" x14ac:dyDescent="0.3">
      <c r="A173" s="15" t="s">
        <v>5112</v>
      </c>
      <c r="B173" s="15">
        <f>SUM(B171:B172)</f>
        <v>368</v>
      </c>
    </row>
    <row r="175" spans="1:3" x14ac:dyDescent="0.3">
      <c r="A175" s="47" t="s">
        <v>5148</v>
      </c>
      <c r="B175" s="47"/>
      <c r="C175" s="47"/>
    </row>
    <row r="176" spans="1:3" x14ac:dyDescent="0.3">
      <c r="A176" s="15" t="s">
        <v>5149</v>
      </c>
      <c r="B176" s="15">
        <v>1430.7106598984772</v>
      </c>
    </row>
    <row r="177" spans="1:2" x14ac:dyDescent="0.3">
      <c r="A177" s="15" t="s">
        <v>5150</v>
      </c>
      <c r="B177" s="15">
        <v>3777.6711731416999</v>
      </c>
    </row>
    <row r="178" spans="1:2" x14ac:dyDescent="0.3">
      <c r="A178" s="15" t="s">
        <v>5151</v>
      </c>
      <c r="B178" s="15">
        <v>500</v>
      </c>
    </row>
    <row r="179" spans="1:2" x14ac:dyDescent="0.3">
      <c r="A179" s="48" t="s">
        <v>5152</v>
      </c>
      <c r="B179" s="48"/>
    </row>
    <row r="180" spans="1:2" x14ac:dyDescent="0.3">
      <c r="A180" s="15">
        <v>0</v>
      </c>
      <c r="B180" s="15">
        <v>0</v>
      </c>
    </row>
    <row r="181" spans="1:2" x14ac:dyDescent="0.3">
      <c r="A181" s="15">
        <v>500</v>
      </c>
      <c r="B181" s="15">
        <v>120</v>
      </c>
    </row>
    <row r="182" spans="1:2" x14ac:dyDescent="0.3">
      <c r="A182" s="15">
        <v>2000</v>
      </c>
      <c r="B182" s="15">
        <v>5</v>
      </c>
    </row>
    <row r="183" spans="1:2" x14ac:dyDescent="0.3">
      <c r="A183" s="15">
        <v>1000</v>
      </c>
      <c r="B183" s="15">
        <v>32</v>
      </c>
    </row>
    <row r="184" spans="1:2" x14ac:dyDescent="0.3">
      <c r="A184" s="15">
        <v>2500</v>
      </c>
      <c r="B184" s="15">
        <v>2</v>
      </c>
    </row>
    <row r="185" spans="1:2" x14ac:dyDescent="0.3">
      <c r="A185" s="15">
        <v>1500</v>
      </c>
      <c r="B185" s="15">
        <v>2</v>
      </c>
    </row>
    <row r="186" spans="1:2" x14ac:dyDescent="0.3">
      <c r="A186" s="15">
        <v>3500</v>
      </c>
      <c r="B186" s="15">
        <v>1</v>
      </c>
    </row>
    <row r="187" spans="1:2" x14ac:dyDescent="0.3">
      <c r="A187" s="15">
        <v>200</v>
      </c>
      <c r="B187" s="15">
        <v>12</v>
      </c>
    </row>
    <row r="188" spans="1:2" x14ac:dyDescent="0.3">
      <c r="A188" s="15">
        <v>250</v>
      </c>
      <c r="B188" s="15">
        <v>1</v>
      </c>
    </row>
    <row r="189" spans="1:2" x14ac:dyDescent="0.3">
      <c r="A189" s="15">
        <v>300</v>
      </c>
      <c r="B189" s="15">
        <v>4</v>
      </c>
    </row>
    <row r="190" spans="1:2" x14ac:dyDescent="0.3">
      <c r="A190" s="15">
        <v>7000</v>
      </c>
      <c r="B190" s="15">
        <v>1</v>
      </c>
    </row>
    <row r="191" spans="1:2" x14ac:dyDescent="0.3">
      <c r="A191" s="15">
        <v>44000</v>
      </c>
      <c r="B191" s="15">
        <v>1</v>
      </c>
    </row>
    <row r="192" spans="1:2" x14ac:dyDescent="0.3">
      <c r="A192" s="15">
        <v>4000</v>
      </c>
      <c r="B192" s="15">
        <v>1</v>
      </c>
    </row>
    <row r="193" spans="1:4" x14ac:dyDescent="0.3">
      <c r="A193" s="15">
        <v>6000</v>
      </c>
      <c r="B193" s="15">
        <v>2</v>
      </c>
    </row>
    <row r="194" spans="1:4" x14ac:dyDescent="0.3">
      <c r="A194" s="15">
        <v>5000</v>
      </c>
      <c r="B194" s="15">
        <v>3</v>
      </c>
    </row>
    <row r="195" spans="1:4" x14ac:dyDescent="0.3">
      <c r="A195" s="15">
        <v>10000</v>
      </c>
      <c r="B195" s="15">
        <v>4</v>
      </c>
    </row>
    <row r="196" spans="1:4" x14ac:dyDescent="0.3">
      <c r="A196" s="15">
        <v>400</v>
      </c>
      <c r="B196" s="15">
        <v>1</v>
      </c>
    </row>
    <row r="197" spans="1:4" x14ac:dyDescent="0.3">
      <c r="A197" s="15">
        <v>100</v>
      </c>
      <c r="B197" s="15">
        <v>1</v>
      </c>
    </row>
    <row r="198" spans="1:4" x14ac:dyDescent="0.3">
      <c r="A198" s="15">
        <v>11000</v>
      </c>
      <c r="B198" s="15">
        <v>2</v>
      </c>
    </row>
    <row r="199" spans="1:4" x14ac:dyDescent="0.3">
      <c r="A199" s="15">
        <v>3000</v>
      </c>
      <c r="B199" s="15">
        <v>1</v>
      </c>
    </row>
    <row r="200" spans="1:4" x14ac:dyDescent="0.3">
      <c r="A200" s="15">
        <v>17000</v>
      </c>
      <c r="B200" s="15">
        <v>1</v>
      </c>
    </row>
    <row r="201" spans="1:4" x14ac:dyDescent="0.3">
      <c r="A201" s="48" t="s">
        <v>5153</v>
      </c>
      <c r="B201" s="48"/>
      <c r="C201" s="48"/>
      <c r="D201" s="48"/>
    </row>
    <row r="203" spans="1:4" x14ac:dyDescent="0.3">
      <c r="A203" s="10" t="s">
        <v>5103</v>
      </c>
      <c r="B203" t="s">
        <v>5139</v>
      </c>
      <c r="C203" t="s">
        <v>5073</v>
      </c>
      <c r="D203"/>
    </row>
    <row r="204" spans="1:4" x14ac:dyDescent="0.3">
      <c r="A204" s="11" t="s">
        <v>462</v>
      </c>
      <c r="B204" s="20">
        <v>13.623179710599755</v>
      </c>
      <c r="C204" s="20">
        <v>13.258303201892426</v>
      </c>
      <c r="D204"/>
    </row>
    <row r="205" spans="1:4" x14ac:dyDescent="0.3">
      <c r="A205" s="12" t="s">
        <v>3497</v>
      </c>
      <c r="B205" s="20">
        <v>23.38095238095238</v>
      </c>
      <c r="C205" s="20">
        <v>8.8775510204081645</v>
      </c>
      <c r="D205"/>
    </row>
    <row r="206" spans="1:4" x14ac:dyDescent="0.3">
      <c r="A206" s="12" t="s">
        <v>1218</v>
      </c>
      <c r="B206" s="20">
        <v>18.151034151034153</v>
      </c>
      <c r="C206" s="20">
        <v>5.7768157768157762</v>
      </c>
      <c r="D206"/>
    </row>
    <row r="207" spans="1:4" x14ac:dyDescent="0.3">
      <c r="A207" s="12" t="s">
        <v>463</v>
      </c>
      <c r="B207" s="20">
        <v>10.351591918818809</v>
      </c>
      <c r="C207" s="20">
        <v>15.196001632976424</v>
      </c>
      <c r="D207"/>
    </row>
    <row r="208" spans="1:4" x14ac:dyDescent="0.3">
      <c r="A208" s="12" t="s">
        <v>844</v>
      </c>
      <c r="B208" s="20">
        <v>11.952762923351159</v>
      </c>
      <c r="C208" s="20">
        <v>14.813402283990522</v>
      </c>
      <c r="D208"/>
    </row>
    <row r="209" spans="1:4" x14ac:dyDescent="0.3">
      <c r="A209" s="12" t="s">
        <v>732</v>
      </c>
      <c r="B209" s="20">
        <v>15.504566706247376</v>
      </c>
      <c r="C209" s="20">
        <v>12.637883506473663</v>
      </c>
      <c r="D209"/>
    </row>
    <row r="210" spans="1:4" x14ac:dyDescent="0.3">
      <c r="A210" s="11" t="s">
        <v>1380</v>
      </c>
      <c r="B210" s="20">
        <v>12.830919279133562</v>
      </c>
      <c r="C210" s="20">
        <v>14.845012789191248</v>
      </c>
      <c r="D210"/>
    </row>
    <row r="211" spans="1:4" x14ac:dyDescent="0.3">
      <c r="A211" s="12" t="s">
        <v>2532</v>
      </c>
      <c r="B211" s="21">
        <v>15.208333333333332</v>
      </c>
      <c r="C211" s="20">
        <v>12.454212454212456</v>
      </c>
      <c r="D211"/>
    </row>
    <row r="212" spans="1:4" x14ac:dyDescent="0.3">
      <c r="A212" s="12" t="s">
        <v>2732</v>
      </c>
      <c r="B212" s="20">
        <v>11.963183075427972</v>
      </c>
      <c r="C212" s="20">
        <v>12.853822481373504</v>
      </c>
      <c r="D212"/>
    </row>
    <row r="213" spans="1:4" x14ac:dyDescent="0.3">
      <c r="A213" s="12" t="s">
        <v>2290</v>
      </c>
      <c r="B213" s="20">
        <v>9.0473137973137963</v>
      </c>
      <c r="C213" s="20">
        <v>8.5937761871827796</v>
      </c>
      <c r="D213"/>
    </row>
    <row r="214" spans="1:4" x14ac:dyDescent="0.3">
      <c r="A214" s="12" t="s">
        <v>1404</v>
      </c>
      <c r="B214" s="20">
        <v>11.078617810760667</v>
      </c>
      <c r="C214" s="20">
        <v>12.683725005153574</v>
      </c>
      <c r="D214"/>
    </row>
    <row r="215" spans="1:4" x14ac:dyDescent="0.3">
      <c r="A215" s="12" t="s">
        <v>3572</v>
      </c>
      <c r="B215" s="20">
        <v>12.408495544859182</v>
      </c>
      <c r="C215" s="20">
        <v>10.378878824256974</v>
      </c>
      <c r="D215"/>
    </row>
    <row r="216" spans="1:4" x14ac:dyDescent="0.3">
      <c r="A216" s="12" t="s">
        <v>1381</v>
      </c>
      <c r="B216" s="20">
        <v>14.096613084336303</v>
      </c>
      <c r="C216" s="20">
        <v>17.940191602726848</v>
      </c>
    </row>
    <row r="217" spans="1:4" x14ac:dyDescent="0.3">
      <c r="A217" s="11" t="s">
        <v>5104</v>
      </c>
      <c r="B217" s="20">
        <v>13.248883443765335</v>
      </c>
      <c r="C217" s="20">
        <v>14.007929778569041</v>
      </c>
    </row>
    <row r="218" spans="1:4" x14ac:dyDescent="0.3">
      <c r="A218"/>
      <c r="B218"/>
      <c r="C218"/>
    </row>
    <row r="219" spans="1:4" x14ac:dyDescent="0.3">
      <c r="A219"/>
      <c r="B219"/>
      <c r="C219"/>
    </row>
    <row r="220" spans="1:4" x14ac:dyDescent="0.3">
      <c r="A220"/>
      <c r="B220"/>
      <c r="C220"/>
    </row>
    <row r="221" spans="1:4" x14ac:dyDescent="0.3">
      <c r="A221" s="53" t="s">
        <v>5154</v>
      </c>
      <c r="B221" s="54"/>
      <c r="C221" s="54"/>
      <c r="D221" s="54"/>
    </row>
    <row r="222" spans="1:4" x14ac:dyDescent="0.3">
      <c r="A222" s="20">
        <v>39.195652173913047</v>
      </c>
    </row>
    <row r="223" spans="1:4" x14ac:dyDescent="0.3">
      <c r="A223" s="53" t="s">
        <v>5155</v>
      </c>
      <c r="B223" s="54"/>
      <c r="C223" s="54"/>
      <c r="D223" s="54"/>
    </row>
    <row r="224" spans="1:4" x14ac:dyDescent="0.3">
      <c r="A224" t="s" cm="1">
        <v>5191</v>
      </c>
      <c r="B224" s="15">
        <v>161</v>
      </c>
      <c r="C224" s="16">
        <f>B224/$B$228</f>
        <v>0.63137254901960782</v>
      </c>
    </row>
    <row r="225" spans="1:18" x14ac:dyDescent="0.3">
      <c r="A225" t="s">
        <v>5192</v>
      </c>
      <c r="B225" s="15">
        <v>89</v>
      </c>
      <c r="C225" s="16">
        <f t="shared" ref="C225:C228" si="6">B225/$B$228</f>
        <v>0.34901960784313724</v>
      </c>
    </row>
    <row r="226" spans="1:18" x14ac:dyDescent="0.3">
      <c r="A226" t="s">
        <v>4752</v>
      </c>
      <c r="B226" s="15">
        <v>115</v>
      </c>
      <c r="C226" s="16"/>
    </row>
    <row r="227" spans="1:18" x14ac:dyDescent="0.3">
      <c r="A227" t="s">
        <v>5193</v>
      </c>
      <c r="B227" s="15">
        <v>5</v>
      </c>
      <c r="C227" s="16">
        <f t="shared" si="6"/>
        <v>1.9607843137254902E-2</v>
      </c>
    </row>
    <row r="228" spans="1:18" x14ac:dyDescent="0.3">
      <c r="A228" s="22" t="s">
        <v>5156</v>
      </c>
      <c r="B228" s="15">
        <f>B224+B225+B227</f>
        <v>255</v>
      </c>
      <c r="C228" s="16">
        <f t="shared" si="6"/>
        <v>1</v>
      </c>
    </row>
    <row r="229" spans="1:18" x14ac:dyDescent="0.3">
      <c r="A229" s="53" t="s">
        <v>5157</v>
      </c>
      <c r="B229" s="53"/>
      <c r="C229" s="53"/>
      <c r="D229" s="53"/>
    </row>
    <row r="230" spans="1:18" x14ac:dyDescent="0.3">
      <c r="A230" t="s" cm="1">
        <v>5100</v>
      </c>
      <c r="B230" s="15">
        <v>167</v>
      </c>
      <c r="C230" s="16">
        <f>B230/$B$234</f>
        <v>0.45380434782608697</v>
      </c>
      <c r="G230" s="24" t="s">
        <v>5162</v>
      </c>
      <c r="H230" s="24" t="s">
        <v>5163</v>
      </c>
      <c r="I230" s="24" t="s">
        <v>5164</v>
      </c>
      <c r="K230" s="29"/>
      <c r="L230" s="30"/>
      <c r="M230" s="51" t="s">
        <v>5178</v>
      </c>
      <c r="N230" s="51"/>
      <c r="O230" s="51"/>
      <c r="P230" s="30" t="s">
        <v>5179</v>
      </c>
      <c r="Q230" s="30"/>
      <c r="R230" s="31"/>
    </row>
    <row r="231" spans="1:18" x14ac:dyDescent="0.3">
      <c r="A231" t="s">
        <v>5101</v>
      </c>
      <c r="B231" s="15">
        <v>81</v>
      </c>
      <c r="C231" s="16">
        <f t="shared" ref="C231:C233" si="7">B231/$B$234</f>
        <v>0.22010869565217392</v>
      </c>
      <c r="G231" s="25" t="s">
        <v>5165</v>
      </c>
      <c r="H231" s="26">
        <v>22250</v>
      </c>
      <c r="I231" s="26">
        <v>35</v>
      </c>
      <c r="K231" s="32"/>
      <c r="L231" s="33"/>
      <c r="M231" s="33" t="s">
        <v>4751</v>
      </c>
      <c r="N231" s="33" t="s">
        <v>4707</v>
      </c>
      <c r="O231" s="33" t="s">
        <v>5112</v>
      </c>
      <c r="P231" s="33" t="s">
        <v>4751</v>
      </c>
      <c r="Q231" s="33" t="s">
        <v>4707</v>
      </c>
      <c r="R231" s="34" t="s">
        <v>5112</v>
      </c>
    </row>
    <row r="232" spans="1:18" x14ac:dyDescent="0.3">
      <c r="A232" t="s">
        <v>5102</v>
      </c>
      <c r="B232" s="15">
        <v>120</v>
      </c>
      <c r="C232" s="16">
        <f t="shared" si="7"/>
        <v>0.32608695652173914</v>
      </c>
      <c r="G232" s="25" t="s">
        <v>5166</v>
      </c>
      <c r="H232" s="26">
        <v>11700</v>
      </c>
      <c r="I232" s="26">
        <v>18</v>
      </c>
      <c r="K232" s="35" t="s">
        <v>5180</v>
      </c>
      <c r="L232" s="36"/>
      <c r="M232" s="37">
        <f>B238</f>
        <v>0.16949152542372881</v>
      </c>
      <c r="N232" s="37">
        <f>C238</f>
        <v>0.83050847457627119</v>
      </c>
      <c r="O232" s="38">
        <f>C230</f>
        <v>0.45380434782608697</v>
      </c>
      <c r="P232" s="39">
        <f t="shared" ref="P232:Q234" si="8">M232*$R232</f>
        <v>18935.101787030213</v>
      </c>
      <c r="Q232" s="39">
        <f t="shared" si="8"/>
        <v>92781.998756448054</v>
      </c>
      <c r="R232" s="40">
        <f>O232*$H$244</f>
        <v>111717.10054347827</v>
      </c>
    </row>
    <row r="233" spans="1:18" x14ac:dyDescent="0.3">
      <c r="A233"/>
      <c r="B233" s="15">
        <v>0</v>
      </c>
      <c r="C233" s="16">
        <f t="shared" si="7"/>
        <v>0</v>
      </c>
      <c r="G233" s="25" t="s">
        <v>5167</v>
      </c>
      <c r="H233" s="26">
        <v>4500</v>
      </c>
      <c r="I233" s="26">
        <v>7</v>
      </c>
      <c r="K233" s="35" t="s">
        <v>5181</v>
      </c>
      <c r="L233" s="36"/>
      <c r="M233" s="37">
        <f t="shared" ref="M233:M234" si="9">B239</f>
        <v>0.11320754716981132</v>
      </c>
      <c r="N233" s="37">
        <f t="shared" ref="N233:N234" si="10">C239</f>
        <v>0.8867924528301887</v>
      </c>
      <c r="O233" s="38">
        <f t="shared" ref="O233:O234" si="11">C231</f>
        <v>0.22010869565217392</v>
      </c>
      <c r="P233" s="39">
        <f t="shared" si="8"/>
        <v>6134.2798400328138</v>
      </c>
      <c r="Q233" s="39">
        <f t="shared" si="8"/>
        <v>48051.85874692371</v>
      </c>
      <c r="R233" s="40">
        <f t="shared" ref="R233:R234" si="12">O233*$H$244</f>
        <v>54186.13858695652</v>
      </c>
    </row>
    <row r="234" spans="1:18" x14ac:dyDescent="0.3">
      <c r="A234" t="s">
        <v>5112</v>
      </c>
      <c r="B234" s="15">
        <f>SUM(B230:B233)</f>
        <v>368</v>
      </c>
      <c r="G234" s="25" t="s">
        <v>5168</v>
      </c>
      <c r="H234" s="26">
        <v>5835</v>
      </c>
      <c r="I234" s="26">
        <v>9</v>
      </c>
      <c r="K234" s="41" t="s">
        <v>5182</v>
      </c>
      <c r="L234" s="42"/>
      <c r="M234" s="43">
        <f t="shared" si="9"/>
        <v>0.13253012048192772</v>
      </c>
      <c r="N234" s="43">
        <f t="shared" si="10"/>
        <v>0.86746987951807231</v>
      </c>
      <c r="O234" s="44">
        <f t="shared" si="11"/>
        <v>0.32608695652173914</v>
      </c>
      <c r="P234" s="45">
        <f t="shared" si="8"/>
        <v>10638.956259821896</v>
      </c>
      <c r="Q234" s="45">
        <f t="shared" si="8"/>
        <v>69636.804609743325</v>
      </c>
      <c r="R234" s="46">
        <f t="shared" si="12"/>
        <v>80275.760869565216</v>
      </c>
    </row>
    <row r="235" spans="1:18" x14ac:dyDescent="0.3">
      <c r="A235"/>
      <c r="G235" s="25" t="s">
        <v>5169</v>
      </c>
      <c r="H235" s="26">
        <v>12015</v>
      </c>
      <c r="I235" s="26">
        <v>19</v>
      </c>
    </row>
    <row r="236" spans="1:18" x14ac:dyDescent="0.3">
      <c r="A236" s="10" t="s">
        <v>5160</v>
      </c>
      <c r="B236" s="10" t="s">
        <v>5158</v>
      </c>
      <c r="C236"/>
      <c r="D236"/>
      <c r="E236"/>
      <c r="F236"/>
      <c r="G236" s="25" t="s">
        <v>5170</v>
      </c>
      <c r="H236" s="26">
        <v>43830</v>
      </c>
      <c r="I236" s="26">
        <v>69</v>
      </c>
    </row>
    <row r="237" spans="1:18" x14ac:dyDescent="0.3">
      <c r="A237" s="10" t="s">
        <v>5103</v>
      </c>
      <c r="B237" t="s">
        <v>467</v>
      </c>
      <c r="C237" t="s">
        <v>510</v>
      </c>
      <c r="D237" t="s">
        <v>5104</v>
      </c>
      <c r="E237"/>
      <c r="F237"/>
      <c r="G237" s="25" t="s">
        <v>5171</v>
      </c>
      <c r="H237" s="26">
        <v>44522</v>
      </c>
      <c r="I237" s="26">
        <v>70</v>
      </c>
    </row>
    <row r="238" spans="1:18" x14ac:dyDescent="0.3">
      <c r="A238" s="11" t="s">
        <v>5100</v>
      </c>
      <c r="B238" s="23">
        <v>0.16949152542372881</v>
      </c>
      <c r="C238" s="23">
        <v>0.83050847457627119</v>
      </c>
      <c r="D238" s="23">
        <v>1</v>
      </c>
      <c r="E238"/>
      <c r="F238"/>
      <c r="G238" s="25" t="s">
        <v>5172</v>
      </c>
      <c r="H238" s="26">
        <v>48590</v>
      </c>
      <c r="I238" s="26">
        <v>76</v>
      </c>
    </row>
    <row r="239" spans="1:18" x14ac:dyDescent="0.3">
      <c r="A239" s="11" t="s">
        <v>5101</v>
      </c>
      <c r="B239" s="23">
        <v>0.11320754716981132</v>
      </c>
      <c r="C239" s="23">
        <v>0.8867924528301887</v>
      </c>
      <c r="D239" s="23">
        <v>1</v>
      </c>
      <c r="E239"/>
      <c r="F239"/>
      <c r="G239" s="25" t="s">
        <v>5173</v>
      </c>
      <c r="H239" s="26">
        <v>10368</v>
      </c>
      <c r="I239" s="26">
        <v>16</v>
      </c>
    </row>
    <row r="240" spans="1:18" x14ac:dyDescent="0.3">
      <c r="A240" s="11" t="s">
        <v>5102</v>
      </c>
      <c r="B240" s="23">
        <v>0.13253012048192772</v>
      </c>
      <c r="C240" s="23">
        <v>0.86746987951807231</v>
      </c>
      <c r="D240" s="23">
        <v>1</v>
      </c>
      <c r="E240"/>
      <c r="F240"/>
      <c r="G240" s="25" t="s">
        <v>5174</v>
      </c>
      <c r="H240" s="26">
        <v>7033</v>
      </c>
      <c r="I240" s="26">
        <v>11</v>
      </c>
    </row>
    <row r="241" spans="1:9" x14ac:dyDescent="0.3">
      <c r="A241" s="11" t="s">
        <v>5104</v>
      </c>
      <c r="B241" s="19">
        <v>0.14566929133858267</v>
      </c>
      <c r="C241" s="19">
        <v>0.85433070866141736</v>
      </c>
      <c r="D241" s="19">
        <v>1</v>
      </c>
      <c r="E241"/>
      <c r="F241"/>
      <c r="G241" s="25" t="s">
        <v>5175</v>
      </c>
      <c r="H241" s="26">
        <v>11617</v>
      </c>
      <c r="I241" s="26">
        <v>18</v>
      </c>
    </row>
    <row r="242" spans="1:9" x14ac:dyDescent="0.3">
      <c r="A242"/>
      <c r="B242"/>
      <c r="C242"/>
      <c r="D242"/>
      <c r="E242"/>
      <c r="F242"/>
      <c r="G242" s="25" t="s">
        <v>5176</v>
      </c>
      <c r="H242" s="26">
        <v>12403</v>
      </c>
      <c r="I242" s="26">
        <v>19</v>
      </c>
    </row>
    <row r="243" spans="1:9" x14ac:dyDescent="0.3">
      <c r="A243"/>
      <c r="B243"/>
      <c r="C243"/>
      <c r="D243"/>
      <c r="G243" s="25" t="s">
        <v>5177</v>
      </c>
      <c r="H243" s="26">
        <v>11516</v>
      </c>
      <c r="I243" s="26">
        <v>18</v>
      </c>
    </row>
    <row r="244" spans="1:9" x14ac:dyDescent="0.3">
      <c r="A244"/>
      <c r="B244"/>
      <c r="C244"/>
      <c r="D244"/>
      <c r="G244" s="25"/>
      <c r="H244" s="27">
        <v>246179</v>
      </c>
      <c r="I244" s="26">
        <v>385</v>
      </c>
    </row>
    <row r="245" spans="1:9" x14ac:dyDescent="0.3">
      <c r="A245"/>
      <c r="B245"/>
      <c r="C245"/>
      <c r="D245"/>
    </row>
    <row r="246" spans="1:9" x14ac:dyDescent="0.3">
      <c r="A246"/>
      <c r="B246"/>
      <c r="C246"/>
      <c r="D246"/>
    </row>
    <row r="247" spans="1:9" x14ac:dyDescent="0.3">
      <c r="A247"/>
      <c r="B247"/>
      <c r="C247"/>
      <c r="D247"/>
    </row>
    <row r="248" spans="1:9" x14ac:dyDescent="0.3">
      <c r="A248"/>
      <c r="B248"/>
      <c r="C248"/>
      <c r="D248"/>
    </row>
    <row r="249" spans="1:9" x14ac:dyDescent="0.3">
      <c r="A249"/>
      <c r="B249"/>
      <c r="C249"/>
    </row>
    <row r="250" spans="1:9" x14ac:dyDescent="0.3">
      <c r="A250" t="s">
        <v>5161</v>
      </c>
      <c r="B250"/>
      <c r="C250"/>
    </row>
    <row r="251" spans="1:9" x14ac:dyDescent="0.3">
      <c r="A251"/>
      <c r="B251"/>
      <c r="C251"/>
    </row>
    <row r="252" spans="1:9" x14ac:dyDescent="0.3">
      <c r="A252" t="s" cm="1">
        <v>4752</v>
      </c>
      <c r="B252">
        <v>113</v>
      </c>
      <c r="C252" s="23">
        <f>B252/$B$256</f>
        <v>0.44313725490196076</v>
      </c>
    </row>
    <row r="253" spans="1:9" x14ac:dyDescent="0.3">
      <c r="A253" t="s">
        <v>5191</v>
      </c>
      <c r="B253">
        <v>112</v>
      </c>
      <c r="C253" s="23">
        <f>B253/$B$256</f>
        <v>0.4392156862745098</v>
      </c>
    </row>
    <row r="254" spans="1:9" x14ac:dyDescent="0.3">
      <c r="A254" t="s">
        <v>5192</v>
      </c>
      <c r="B254">
        <v>24</v>
      </c>
      <c r="C254" s="23">
        <f>B254/$B$256</f>
        <v>9.4117647058823528E-2</v>
      </c>
    </row>
    <row r="255" spans="1:9" x14ac:dyDescent="0.3">
      <c r="A255" t="s">
        <v>5193</v>
      </c>
      <c r="B255">
        <v>119</v>
      </c>
      <c r="C255" s="23">
        <f>B255/$B$256</f>
        <v>0.46666666666666667</v>
      </c>
    </row>
    <row r="256" spans="1:9" x14ac:dyDescent="0.3">
      <c r="A256" t="s">
        <v>5112</v>
      </c>
      <c r="B256" s="15">
        <f>SUM(B253:B255)</f>
        <v>255</v>
      </c>
      <c r="C256" s="23">
        <f t="shared" ref="C256" si="13">B256/$B$256</f>
        <v>1</v>
      </c>
    </row>
    <row r="257" spans="1:49" x14ac:dyDescent="0.3">
      <c r="A257"/>
    </row>
    <row r="258" spans="1:49" x14ac:dyDescent="0.3">
      <c r="A258"/>
    </row>
    <row r="259" spans="1:49" x14ac:dyDescent="0.3">
      <c r="A259"/>
    </row>
    <row r="260" spans="1:49" x14ac:dyDescent="0.3">
      <c r="A260"/>
    </row>
    <row r="261" spans="1:49" x14ac:dyDescent="0.3">
      <c r="A261"/>
    </row>
    <row r="262" spans="1:49" x14ac:dyDescent="0.3">
      <c r="A262"/>
    </row>
    <row r="263" spans="1:49" x14ac:dyDescent="0.3">
      <c r="A263"/>
    </row>
    <row r="264" spans="1:49" x14ac:dyDescent="0.3">
      <c r="A264"/>
    </row>
    <row r="265" spans="1:49" x14ac:dyDescent="0.3">
      <c r="A265"/>
    </row>
    <row r="266" spans="1:49" x14ac:dyDescent="0.3">
      <c r="A266"/>
    </row>
    <row r="267" spans="1:49" x14ac:dyDescent="0.3">
      <c r="A267" t="s">
        <v>5195</v>
      </c>
      <c r="B267"/>
      <c r="C267"/>
      <c r="D267"/>
      <c r="E267"/>
      <c r="F267"/>
    </row>
    <row r="268" spans="1:49" x14ac:dyDescent="0.3">
      <c r="A268" s="10" t="s">
        <v>5159</v>
      </c>
      <c r="B268" s="10" t="s">
        <v>5158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row>
    <row r="269" spans="1:49" x14ac:dyDescent="0.3">
      <c r="A269" s="10" t="s">
        <v>5103</v>
      </c>
      <c r="B269" t="s">
        <v>5100</v>
      </c>
      <c r="C269" t="s">
        <v>5101</v>
      </c>
      <c r="D269" t="s">
        <v>5102</v>
      </c>
      <c r="E269" t="s">
        <v>5104</v>
      </c>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row>
    <row r="270" spans="1:49" x14ac:dyDescent="0.3">
      <c r="A270" s="11" t="s">
        <v>3497</v>
      </c>
      <c r="B270" s="19">
        <v>0</v>
      </c>
      <c r="C270" s="19">
        <v>0.5</v>
      </c>
      <c r="D270" s="19">
        <v>0.5</v>
      </c>
      <c r="E270" s="19">
        <v>1</v>
      </c>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row>
    <row r="271" spans="1:49" x14ac:dyDescent="0.3">
      <c r="A271" s="11" t="s">
        <v>1218</v>
      </c>
      <c r="B271" s="19">
        <v>0.25</v>
      </c>
      <c r="C271" s="19">
        <v>0.16666666666666666</v>
      </c>
      <c r="D271" s="19">
        <v>0.58333333333333337</v>
      </c>
      <c r="E271" s="19">
        <v>1</v>
      </c>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row>
    <row r="272" spans="1:49" x14ac:dyDescent="0.3">
      <c r="A272" s="11" t="s">
        <v>1417</v>
      </c>
      <c r="B272" s="19">
        <v>0.59375</v>
      </c>
      <c r="C272" s="19">
        <v>0.15625</v>
      </c>
      <c r="D272" s="19">
        <v>0.25</v>
      </c>
      <c r="E272" s="19">
        <v>1</v>
      </c>
      <c r="F272"/>
      <c r="G272"/>
      <c r="H272"/>
      <c r="I272"/>
      <c r="J272"/>
      <c r="K272"/>
      <c r="L272"/>
      <c r="M272"/>
      <c r="N272"/>
    </row>
    <row r="273" spans="1:14" x14ac:dyDescent="0.3">
      <c r="A273" s="11" t="s">
        <v>2532</v>
      </c>
      <c r="B273" s="19">
        <v>0.27777777777777779</v>
      </c>
      <c r="C273" s="19">
        <v>0.27777777777777779</v>
      </c>
      <c r="D273" s="19">
        <v>0.44444444444444442</v>
      </c>
      <c r="E273" s="19">
        <v>1</v>
      </c>
      <c r="F273"/>
      <c r="G273"/>
      <c r="H273"/>
      <c r="I273"/>
      <c r="J273"/>
      <c r="K273"/>
      <c r="L273"/>
      <c r="M273"/>
      <c r="N273"/>
    </row>
    <row r="274" spans="1:14" x14ac:dyDescent="0.3">
      <c r="A274" s="11" t="s">
        <v>2732</v>
      </c>
      <c r="B274" s="19">
        <v>0.2</v>
      </c>
      <c r="C274" s="19">
        <v>0.6</v>
      </c>
      <c r="D274" s="19">
        <v>0.2</v>
      </c>
      <c r="E274" s="19">
        <v>1</v>
      </c>
      <c r="F274"/>
    </row>
    <row r="275" spans="1:14" x14ac:dyDescent="0.3">
      <c r="A275" s="11" t="s">
        <v>2290</v>
      </c>
      <c r="B275" s="19">
        <v>5.2631578947368418E-2</v>
      </c>
      <c r="C275" s="19">
        <v>0.21052631578947367</v>
      </c>
      <c r="D275" s="19">
        <v>0.73684210526315785</v>
      </c>
      <c r="E275" s="19">
        <v>1</v>
      </c>
      <c r="F275"/>
    </row>
    <row r="276" spans="1:14" x14ac:dyDescent="0.3">
      <c r="A276" s="11" t="s">
        <v>1404</v>
      </c>
      <c r="B276" s="19">
        <v>0.6428571428571429</v>
      </c>
      <c r="C276" s="19">
        <v>0.21428571428571427</v>
      </c>
      <c r="D276" s="19">
        <v>0.14285714285714285</v>
      </c>
      <c r="E276" s="19">
        <v>1</v>
      </c>
      <c r="F276"/>
    </row>
    <row r="277" spans="1:14" x14ac:dyDescent="0.3">
      <c r="A277" s="11" t="s">
        <v>463</v>
      </c>
      <c r="B277" s="19">
        <v>0.35820895522388058</v>
      </c>
      <c r="C277" s="19">
        <v>0.31343283582089554</v>
      </c>
      <c r="D277" s="19">
        <v>0.32835820895522388</v>
      </c>
      <c r="E277" s="19">
        <v>1</v>
      </c>
      <c r="F277"/>
    </row>
    <row r="278" spans="1:14" x14ac:dyDescent="0.3">
      <c r="A278" s="11" t="s">
        <v>844</v>
      </c>
      <c r="B278" s="19">
        <v>0.31578947368421051</v>
      </c>
      <c r="C278" s="19">
        <v>0.21052631578947367</v>
      </c>
      <c r="D278" s="19">
        <v>0.47368421052631576</v>
      </c>
      <c r="E278" s="19">
        <v>1</v>
      </c>
      <c r="F278"/>
    </row>
    <row r="279" spans="1:14" x14ac:dyDescent="0.3">
      <c r="A279" s="11" t="s">
        <v>3572</v>
      </c>
      <c r="B279" s="19">
        <v>0.33333333333333331</v>
      </c>
      <c r="C279" s="19">
        <v>0.1111111111111111</v>
      </c>
      <c r="D279" s="19">
        <v>0.55555555555555558</v>
      </c>
      <c r="E279" s="19">
        <v>1</v>
      </c>
      <c r="F279"/>
    </row>
    <row r="280" spans="1:14" x14ac:dyDescent="0.3">
      <c r="A280" s="11" t="s">
        <v>1381</v>
      </c>
      <c r="B280" s="19">
        <v>0.66233766233766234</v>
      </c>
      <c r="C280" s="19">
        <v>0.16883116883116883</v>
      </c>
      <c r="D280" s="19">
        <v>0.16883116883116883</v>
      </c>
      <c r="E280" s="19">
        <v>1</v>
      </c>
      <c r="F280"/>
    </row>
    <row r="281" spans="1:14" x14ac:dyDescent="0.3">
      <c r="A281" s="11" t="s">
        <v>732</v>
      </c>
      <c r="B281" s="19">
        <v>0.63492063492063489</v>
      </c>
      <c r="C281" s="19">
        <v>9.5238095238095233E-2</v>
      </c>
      <c r="D281" s="19">
        <v>0.26984126984126983</v>
      </c>
      <c r="E281" s="19">
        <v>1</v>
      </c>
      <c r="F281"/>
    </row>
    <row r="282" spans="1:14" x14ac:dyDescent="0.3">
      <c r="A282" s="11" t="s">
        <v>5104</v>
      </c>
      <c r="B282" s="19">
        <v>0.45380434782608697</v>
      </c>
      <c r="C282" s="19">
        <v>0.22010869565217392</v>
      </c>
      <c r="D282" s="19">
        <v>0.32608695652173914</v>
      </c>
      <c r="E282" s="19">
        <v>1</v>
      </c>
      <c r="F282"/>
    </row>
    <row r="283" spans="1:14" x14ac:dyDescent="0.3">
      <c r="A283"/>
      <c r="B283"/>
      <c r="C283"/>
      <c r="D283"/>
      <c r="E283"/>
      <c r="F283"/>
    </row>
    <row r="284" spans="1:14" x14ac:dyDescent="0.3">
      <c r="A284"/>
      <c r="B284"/>
      <c r="C284"/>
      <c r="D284"/>
      <c r="E284"/>
      <c r="F284"/>
    </row>
    <row r="285" spans="1:14" x14ac:dyDescent="0.3">
      <c r="A285"/>
      <c r="B285"/>
      <c r="C285"/>
      <c r="D285"/>
      <c r="E285"/>
      <c r="F285"/>
    </row>
    <row r="286" spans="1:14" x14ac:dyDescent="0.3">
      <c r="A286" s="54" t="s">
        <v>5196</v>
      </c>
      <c r="B286" s="54"/>
      <c r="C286" s="54"/>
      <c r="D286" s="54"/>
      <c r="E286" s="54"/>
      <c r="F286" s="54"/>
    </row>
    <row r="287" spans="1:14" x14ac:dyDescent="0.3">
      <c r="A287" s="54"/>
      <c r="B287" s="54"/>
      <c r="C287" s="54"/>
      <c r="D287" s="54"/>
      <c r="E287" s="54"/>
      <c r="F287" s="54"/>
    </row>
    <row r="288" spans="1:14" x14ac:dyDescent="0.3">
      <c r="A288" s="28" t="s">
        <v>5197</v>
      </c>
      <c r="B288" t="s">
        <v>5113</v>
      </c>
      <c r="C288" t="s">
        <v>5114</v>
      </c>
      <c r="D288"/>
    </row>
    <row r="289" spans="1:16" x14ac:dyDescent="0.3">
      <c r="A289" t="str" cm="1">
        <f t="array" ref="A289:A290">_xlfn.UNIQUE(fusion[form.c_assainissement_et_hygine.avez-vous_des_toilettes_dans_votre_mnage])</f>
        <v>non</v>
      </c>
      <c r="B289">
        <f>COUNTIF(fusion[form.c_assainissement_et_hygine.avez-vous_des_toilettes_dans_votre_mnage],Résultats!A289)</f>
        <v>16</v>
      </c>
      <c r="C289" s="23">
        <f>B289/$B$291</f>
        <v>4.3478260869565216E-2</v>
      </c>
      <c r="D289"/>
    </row>
    <row r="290" spans="1:16" x14ac:dyDescent="0.3">
      <c r="A290" t="str">
        <v>oui</v>
      </c>
      <c r="B290">
        <f>COUNTIF(fusion[form.c_assainissement_et_hygine.avez-vous_des_toilettes_dans_votre_mnage],Résultats!A290)</f>
        <v>352</v>
      </c>
      <c r="C290" s="23">
        <f>B290/$B$291</f>
        <v>0.95652173913043481</v>
      </c>
      <c r="D290"/>
    </row>
    <row r="291" spans="1:16" x14ac:dyDescent="0.3">
      <c r="A291" t="s">
        <v>5112</v>
      </c>
      <c r="B291">
        <f>SUM(B289:B290)</f>
        <v>368</v>
      </c>
      <c r="C291"/>
      <c r="D291"/>
    </row>
    <row r="292" spans="1:16" x14ac:dyDescent="0.3">
      <c r="A292" t="s">
        <v>5198</v>
      </c>
      <c r="B292"/>
      <c r="C292"/>
      <c r="D292"/>
    </row>
    <row r="293" spans="1:16" x14ac:dyDescent="0.3">
      <c r="A293" t="str" cm="1">
        <f t="array" ref="A293:A295">_xlfn._xlws.SORT(_xlfn.UNIQUE(fusion[IND_Type_acces_toilet]))</f>
        <v>accès basique</v>
      </c>
      <c r="B293">
        <f>COUNTIF(fusion[IND_Type_acces_toilet],Résultats!A293)</f>
        <v>61</v>
      </c>
      <c r="C293" s="23">
        <f>B293/$B$296</f>
        <v>0.16576086956521738</v>
      </c>
      <c r="D293"/>
    </row>
    <row r="294" spans="1:16" x14ac:dyDescent="0.3">
      <c r="A294" t="str">
        <v>accès limité</v>
      </c>
      <c r="B294">
        <f>COUNTIF(fusion[IND_Type_acces_toilet],Résultats!A294)</f>
        <v>4</v>
      </c>
      <c r="C294" s="23">
        <f t="shared" ref="C294:C295" si="14">B294/$B$296</f>
        <v>1.0869565217391304E-2</v>
      </c>
      <c r="D294"/>
    </row>
    <row r="295" spans="1:16" x14ac:dyDescent="0.3">
      <c r="A295" t="str">
        <v>pas d'accès</v>
      </c>
      <c r="B295">
        <f>COUNTIF(fusion[IND_Type_acces_toilet],Résultats!A295)</f>
        <v>303</v>
      </c>
      <c r="C295" s="23">
        <f t="shared" si="14"/>
        <v>0.82336956521739135</v>
      </c>
      <c r="D295"/>
    </row>
    <row r="296" spans="1:16" x14ac:dyDescent="0.3">
      <c r="A296" t="s">
        <v>5112</v>
      </c>
      <c r="B296">
        <f>SUM(B293:B295)</f>
        <v>368</v>
      </c>
      <c r="C296"/>
      <c r="D296"/>
    </row>
    <row r="297" spans="1:16" x14ac:dyDescent="0.3">
      <c r="A297" t="s">
        <v>5199</v>
      </c>
      <c r="B297"/>
      <c r="C297"/>
      <c r="D297"/>
    </row>
    <row r="298" spans="1:16" x14ac:dyDescent="0.3">
      <c r="A298"/>
      <c r="B298"/>
      <c r="C298"/>
      <c r="D298"/>
    </row>
    <row r="299" spans="1:16" x14ac:dyDescent="0.3">
      <c r="A299" s="10" t="s">
        <v>5200</v>
      </c>
      <c r="B299" s="10" t="s">
        <v>5158</v>
      </c>
      <c r="C299"/>
      <c r="D299"/>
    </row>
    <row r="300" spans="1:16" x14ac:dyDescent="0.3">
      <c r="A300" s="10" t="s">
        <v>5103</v>
      </c>
      <c r="B300" t="s">
        <v>467</v>
      </c>
      <c r="C300" t="s">
        <v>510</v>
      </c>
      <c r="D300" t="s">
        <v>5104</v>
      </c>
      <c r="I300" s="29"/>
      <c r="J300" s="30"/>
      <c r="K300" s="51" t="s">
        <v>5178</v>
      </c>
      <c r="L300" s="51"/>
      <c r="M300" s="51"/>
      <c r="N300" s="30" t="s">
        <v>5179</v>
      </c>
      <c r="O300" s="30"/>
      <c r="P300" s="31"/>
    </row>
    <row r="301" spans="1:16" x14ac:dyDescent="0.3">
      <c r="A301" s="11" t="s">
        <v>5100</v>
      </c>
      <c r="B301" s="19">
        <v>0.14754098360655737</v>
      </c>
      <c r="C301" s="19">
        <v>0.85245901639344257</v>
      </c>
      <c r="D301" s="19">
        <v>1</v>
      </c>
      <c r="I301" s="32"/>
      <c r="J301" s="33"/>
      <c r="K301" s="33" t="s">
        <v>4751</v>
      </c>
      <c r="L301" s="33" t="s">
        <v>4707</v>
      </c>
      <c r="M301" s="33" t="s">
        <v>5112</v>
      </c>
      <c r="N301" s="33" t="s">
        <v>4751</v>
      </c>
      <c r="O301" s="33" t="s">
        <v>4707</v>
      </c>
      <c r="P301" s="34" t="s">
        <v>5112</v>
      </c>
    </row>
    <row r="302" spans="1:16" x14ac:dyDescent="0.3">
      <c r="A302" s="11" t="s">
        <v>5101</v>
      </c>
      <c r="B302" s="19">
        <v>0</v>
      </c>
      <c r="C302" s="19">
        <v>1</v>
      </c>
      <c r="D302" s="19">
        <v>1</v>
      </c>
      <c r="I302" s="35" t="s">
        <v>5180</v>
      </c>
      <c r="J302" s="36"/>
      <c r="K302" s="37">
        <f>B301</f>
        <v>0.14754098360655737</v>
      </c>
      <c r="L302" s="37">
        <f>C301</f>
        <v>0.85245901639344257</v>
      </c>
      <c r="M302" s="38">
        <f>C293</f>
        <v>0.16576086956521738</v>
      </c>
      <c r="N302" s="39">
        <f>K302*$P302</f>
        <v>6020.682065217391</v>
      </c>
      <c r="O302" s="39">
        <f>L302*$P302</f>
        <v>34786.163043478256</v>
      </c>
      <c r="P302" s="40">
        <f>M302*$H$244</f>
        <v>40806.845108695648</v>
      </c>
    </row>
    <row r="303" spans="1:16" x14ac:dyDescent="0.3">
      <c r="A303" s="11" t="s">
        <v>5102</v>
      </c>
      <c r="B303" s="19">
        <v>0.14851485148514851</v>
      </c>
      <c r="C303" s="19">
        <v>0.85148514851485146</v>
      </c>
      <c r="D303" s="19">
        <v>1</v>
      </c>
      <c r="I303" s="35" t="s">
        <v>5181</v>
      </c>
      <c r="J303" s="36"/>
      <c r="K303" s="37">
        <f t="shared" ref="K303:K304" si="15">B302</f>
        <v>0</v>
      </c>
      <c r="L303" s="37">
        <f t="shared" ref="L303:L304" si="16">C302</f>
        <v>1</v>
      </c>
      <c r="M303" s="38">
        <f t="shared" ref="M303:M304" si="17">C294</f>
        <v>1.0869565217391304E-2</v>
      </c>
      <c r="N303" s="39">
        <f t="shared" ref="N303:O304" si="18">K303*$P303</f>
        <v>0</v>
      </c>
      <c r="O303" s="39">
        <f t="shared" si="18"/>
        <v>2675.858695652174</v>
      </c>
      <c r="P303" s="40">
        <f t="shared" ref="P303:P304" si="19">M303*$H$244</f>
        <v>2675.858695652174</v>
      </c>
    </row>
    <row r="304" spans="1:16" x14ac:dyDescent="0.3">
      <c r="A304" s="11" t="s">
        <v>5104</v>
      </c>
      <c r="B304" s="19">
        <v>0.14673913043478262</v>
      </c>
      <c r="C304" s="19">
        <v>0.85326086956521741</v>
      </c>
      <c r="D304" s="19">
        <v>1</v>
      </c>
      <c r="I304" s="41" t="s">
        <v>5182</v>
      </c>
      <c r="J304" s="42"/>
      <c r="K304" s="37">
        <f t="shared" si="15"/>
        <v>0.14851485148514851</v>
      </c>
      <c r="L304" s="37">
        <f t="shared" si="16"/>
        <v>0.85148514851485146</v>
      </c>
      <c r="M304" s="38">
        <f t="shared" si="17"/>
        <v>0.82336956521739135</v>
      </c>
      <c r="N304" s="39">
        <f t="shared" si="18"/>
        <v>30103.410326086956</v>
      </c>
      <c r="O304" s="39">
        <f t="shared" si="18"/>
        <v>172592.88586956522</v>
      </c>
      <c r="P304" s="46">
        <f t="shared" si="19"/>
        <v>202696.29619565219</v>
      </c>
    </row>
    <row r="305" spans="1:4" x14ac:dyDescent="0.3">
      <c r="A305"/>
      <c r="B305"/>
      <c r="C305"/>
      <c r="D305"/>
    </row>
    <row r="306" spans="1:4" x14ac:dyDescent="0.3">
      <c r="A306" s="11" t="s">
        <v>5201</v>
      </c>
      <c r="B306"/>
      <c r="C306"/>
      <c r="D306"/>
    </row>
    <row r="307" spans="1:4" x14ac:dyDescent="0.3">
      <c r="A307" t="str" cm="1">
        <f t="array" ref="A307:A310">_xlfn._xlws.SORT(_xlfn.UNIQUE(annuelle!RR2:RR369))</f>
        <v/>
      </c>
      <c r="B307">
        <f>COUNTIF(annuelle!RR2:RR369,Résultats!A307)</f>
        <v>113</v>
      </c>
      <c r="C307"/>
      <c r="D307"/>
    </row>
    <row r="308" spans="1:4" x14ac:dyDescent="0.3">
      <c r="A308" t="str">
        <v>croissance</v>
      </c>
      <c r="B308">
        <f>COUNTIF(annuelle!RR3:RR370,Résultats!A308)</f>
        <v>35</v>
      </c>
      <c r="C308"/>
      <c r="D308"/>
    </row>
    <row r="309" spans="1:4" x14ac:dyDescent="0.3">
      <c r="A309" t="str">
        <v>regression</v>
      </c>
      <c r="B309">
        <f>COUNTIF(annuelle!RR4:RR371,Résultats!A309)</f>
        <v>9</v>
      </c>
      <c r="C309"/>
      <c r="D309"/>
    </row>
    <row r="310" spans="1:4" x14ac:dyDescent="0.3">
      <c r="A310" t="str">
        <v>stagnation</v>
      </c>
      <c r="B310">
        <f>COUNTIF(annuelle!RR5:RR372,Résultats!A310)</f>
        <v>208</v>
      </c>
      <c r="C310"/>
      <c r="D310"/>
    </row>
    <row r="311" spans="1:4" x14ac:dyDescent="0.3">
      <c r="A311"/>
      <c r="B311"/>
      <c r="C311"/>
    </row>
    <row r="312" spans="1:4" x14ac:dyDescent="0.3">
      <c r="A312"/>
      <c r="B312"/>
      <c r="C312"/>
    </row>
    <row r="313" spans="1:4" x14ac:dyDescent="0.3">
      <c r="A313"/>
      <c r="B313"/>
      <c r="C313"/>
    </row>
    <row r="314" spans="1:4" x14ac:dyDescent="0.3">
      <c r="A314"/>
      <c r="B314"/>
      <c r="C314"/>
    </row>
    <row r="315" spans="1:4" x14ac:dyDescent="0.3">
      <c r="A315"/>
      <c r="B315"/>
      <c r="C315"/>
    </row>
    <row r="316" spans="1:4" x14ac:dyDescent="0.3">
      <c r="A316"/>
      <c r="B316"/>
      <c r="C316"/>
    </row>
    <row r="322" spans="1:5" x14ac:dyDescent="0.3">
      <c r="A322" s="48" t="s">
        <v>5202</v>
      </c>
      <c r="B322" s="48"/>
      <c r="C322" s="14"/>
      <c r="D322" s="14"/>
      <c r="E322" s="14"/>
    </row>
    <row r="323" spans="1:5" x14ac:dyDescent="0.3">
      <c r="A323" s="10" t="s">
        <v>5103</v>
      </c>
      <c r="B323" t="s">
        <v>5203</v>
      </c>
      <c r="C323"/>
      <c r="D323"/>
    </row>
    <row r="324" spans="1:5" x14ac:dyDescent="0.3">
      <c r="A324" s="11" t="s">
        <v>3978</v>
      </c>
      <c r="B324" s="19">
        <v>0.04</v>
      </c>
      <c r="C324"/>
      <c r="D324"/>
    </row>
    <row r="325" spans="1:5" x14ac:dyDescent="0.3">
      <c r="A325" s="11" t="s">
        <v>1543</v>
      </c>
      <c r="B325" s="19">
        <v>0.52</v>
      </c>
      <c r="C325"/>
      <c r="D325"/>
    </row>
    <row r="326" spans="1:5" x14ac:dyDescent="0.3">
      <c r="A326" s="11" t="s">
        <v>1207</v>
      </c>
      <c r="B326" s="19">
        <v>0.44</v>
      </c>
      <c r="C326"/>
      <c r="D326"/>
    </row>
    <row r="327" spans="1:5" x14ac:dyDescent="0.3">
      <c r="A327" s="11" t="s">
        <v>5194</v>
      </c>
      <c r="B327" s="19">
        <v>0</v>
      </c>
      <c r="C327"/>
      <c r="D327"/>
    </row>
    <row r="328" spans="1:5" x14ac:dyDescent="0.3">
      <c r="A328" s="11" t="s">
        <v>5104</v>
      </c>
      <c r="B328" s="19">
        <v>1</v>
      </c>
      <c r="C328"/>
      <c r="D328"/>
    </row>
    <row r="331" spans="1:5" x14ac:dyDescent="0.3">
      <c r="A331" s="48" t="s">
        <v>5202</v>
      </c>
      <c r="B331" s="48"/>
      <c r="C331" s="48"/>
      <c r="D331" s="48"/>
      <c r="E331" s="48"/>
    </row>
    <row r="332" spans="1:5" x14ac:dyDescent="0.3">
      <c r="A332" s="10" t="s">
        <v>5203</v>
      </c>
      <c r="B332" s="10" t="s">
        <v>5158</v>
      </c>
      <c r="C332"/>
      <c r="D332"/>
    </row>
    <row r="333" spans="1:5" x14ac:dyDescent="0.3">
      <c r="A333" s="10" t="s">
        <v>5103</v>
      </c>
      <c r="B333" t="s">
        <v>467</v>
      </c>
      <c r="C333" t="s">
        <v>510</v>
      </c>
      <c r="D333" t="s">
        <v>5104</v>
      </c>
    </row>
    <row r="334" spans="1:5" x14ac:dyDescent="0.3">
      <c r="A334" s="11" t="s">
        <v>3978</v>
      </c>
      <c r="B334" s="19">
        <v>0</v>
      </c>
      <c r="C334" s="19">
        <v>1</v>
      </c>
      <c r="D334" s="19">
        <v>1</v>
      </c>
    </row>
    <row r="335" spans="1:5" x14ac:dyDescent="0.3">
      <c r="A335" s="11" t="s">
        <v>1543</v>
      </c>
      <c r="B335" s="19">
        <v>0.23076923076923078</v>
      </c>
      <c r="C335" s="19">
        <v>0.76923076923076927</v>
      </c>
      <c r="D335" s="19">
        <v>1</v>
      </c>
    </row>
    <row r="336" spans="1:5" x14ac:dyDescent="0.3">
      <c r="A336" s="11" t="s">
        <v>1207</v>
      </c>
      <c r="B336" s="19">
        <v>0.18181818181818182</v>
      </c>
      <c r="C336" s="19">
        <v>0.81818181818181823</v>
      </c>
      <c r="D336" s="19">
        <v>1</v>
      </c>
    </row>
    <row r="337" spans="1:4" x14ac:dyDescent="0.3">
      <c r="A337" s="11" t="s">
        <v>5104</v>
      </c>
      <c r="B337" s="19">
        <v>0.2</v>
      </c>
      <c r="C337" s="19">
        <v>0.8</v>
      </c>
      <c r="D337" s="19">
        <v>1</v>
      </c>
    </row>
    <row r="338" spans="1:4" x14ac:dyDescent="0.3">
      <c r="A338"/>
      <c r="B338"/>
      <c r="C338"/>
      <c r="D338"/>
    </row>
    <row r="339" spans="1:4" ht="18" x14ac:dyDescent="0.35">
      <c r="A339" s="52" t="s">
        <v>5204</v>
      </c>
      <c r="B339" s="52"/>
      <c r="C339"/>
      <c r="D339"/>
    </row>
    <row r="340" spans="1:4" x14ac:dyDescent="0.3">
      <c r="A340" s="10" t="s">
        <v>5103</v>
      </c>
      <c r="B340" t="s">
        <v>5205</v>
      </c>
      <c r="C340"/>
      <c r="D340"/>
    </row>
    <row r="341" spans="1:4" x14ac:dyDescent="0.3">
      <c r="A341" s="11" t="s">
        <v>472</v>
      </c>
      <c r="B341" s="19">
        <v>0.75815217391304346</v>
      </c>
      <c r="C341"/>
      <c r="D341"/>
    </row>
    <row r="342" spans="1:4" x14ac:dyDescent="0.3">
      <c r="A342" s="11" t="s">
        <v>464</v>
      </c>
      <c r="B342" s="19">
        <v>0.24184782608695651</v>
      </c>
      <c r="C342"/>
      <c r="D342"/>
    </row>
    <row r="343" spans="1:4" x14ac:dyDescent="0.3">
      <c r="A343" s="11" t="s">
        <v>5104</v>
      </c>
      <c r="B343" s="19">
        <v>1</v>
      </c>
      <c r="C343"/>
      <c r="D343"/>
    </row>
    <row r="344" spans="1:4" x14ac:dyDescent="0.3">
      <c r="A344"/>
      <c r="B344"/>
      <c r="C344"/>
      <c r="D344"/>
    </row>
    <row r="345" spans="1:4" x14ac:dyDescent="0.3">
      <c r="A345"/>
      <c r="B345"/>
      <c r="C345"/>
      <c r="D345"/>
    </row>
  </sheetData>
  <mergeCells count="22">
    <mergeCell ref="K300:M300"/>
    <mergeCell ref="A331:E331"/>
    <mergeCell ref="A322:B322"/>
    <mergeCell ref="A339:B339"/>
    <mergeCell ref="A179:B179"/>
    <mergeCell ref="A201:D201"/>
    <mergeCell ref="A221:D221"/>
    <mergeCell ref="A223:D223"/>
    <mergeCell ref="A229:D229"/>
    <mergeCell ref="M230:O230"/>
    <mergeCell ref="A286:F287"/>
    <mergeCell ref="A175:C175"/>
    <mergeCell ref="A1:L1"/>
    <mergeCell ref="A56:L56"/>
    <mergeCell ref="B61:D61"/>
    <mergeCell ref="A73:H73"/>
    <mergeCell ref="A90:H90"/>
    <mergeCell ref="A99:E99"/>
    <mergeCell ref="A108:G108"/>
    <mergeCell ref="A147:C147"/>
    <mergeCell ref="A163:C163"/>
    <mergeCell ref="A170:C170"/>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7F1A6EF4C8EB4DB3596C3EE3312D04" ma:contentTypeVersion="12" ma:contentTypeDescription="Create a new document." ma:contentTypeScope="" ma:versionID="53f8c4bcf27564558e7271db3663617b">
  <xsd:schema xmlns:xsd="http://www.w3.org/2001/XMLSchema" xmlns:xs="http://www.w3.org/2001/XMLSchema" xmlns:p="http://schemas.microsoft.com/office/2006/metadata/properties" xmlns:ns3="ab53fe93-f48c-459f-978d-e0fb6c4a018a" xmlns:ns4="956d0d20-130e-4c88-8bf4-fc7a3e36a785" targetNamespace="http://schemas.microsoft.com/office/2006/metadata/properties" ma:root="true" ma:fieldsID="968043dfd360dbdcb04b73dcce5549af" ns3:_="" ns4:_="">
    <xsd:import namespace="ab53fe93-f48c-459f-978d-e0fb6c4a018a"/>
    <xsd:import namespace="956d0d20-130e-4c88-8bf4-fc7a3e36a785"/>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3fe93-f48c-459f-978d-e0fb6c4a01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56d0d20-130e-4c88-8bf4-fc7a3e36a78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b53fe93-f48c-459f-978d-e0fb6c4a018a" xsi:nil="true"/>
  </documentManagement>
</p:properties>
</file>

<file path=customXml/itemProps1.xml><?xml version="1.0" encoding="utf-8"?>
<ds:datastoreItem xmlns:ds="http://schemas.openxmlformats.org/officeDocument/2006/customXml" ds:itemID="{9C85433B-5D4A-48A2-8EC1-2700938270F6}">
  <ds:schemaRefs>
    <ds:schemaRef ds:uri="http://schemas.microsoft.com/sharepoint/v3/contenttype/forms"/>
  </ds:schemaRefs>
</ds:datastoreItem>
</file>

<file path=customXml/itemProps2.xml><?xml version="1.0" encoding="utf-8"?>
<ds:datastoreItem xmlns:ds="http://schemas.openxmlformats.org/officeDocument/2006/customXml" ds:itemID="{637BE7C2-EF47-45D6-9661-AACD2578D3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3fe93-f48c-459f-978d-e0fb6c4a018a"/>
    <ds:schemaRef ds:uri="956d0d20-130e-4c88-8bf4-fc7a3e36a7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BE220D-E476-4529-9AEE-CDA5761529E0}">
  <ds:schemaRefs>
    <ds:schemaRef ds:uri="956d0d20-130e-4c88-8bf4-fc7a3e36a785"/>
    <ds:schemaRef ds:uri="ab53fe93-f48c-459f-978d-e0fb6c4a018a"/>
    <ds:schemaRef ds:uri="http://purl.org/dc/term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annuelle</vt:lpstr>
      <vt:lpstr>baseline</vt:lpstr>
      <vt:lpstr>Résultats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Priestley Muhindo</cp:lastModifiedBy>
  <dcterms:created xsi:type="dcterms:W3CDTF">2023-03-27T20:15:23Z</dcterms:created>
  <dcterms:modified xsi:type="dcterms:W3CDTF">2023-04-05T07:03:37Z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0x010100347F1A6EF4C8EB4DB3596C3EE3312D04</vt:lpwstr>
  </property>
</Properties>
</file>